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市町村課\06 財政担当\◎業務別フォルダ\05 決算統計\R1年度決算統計\01決算統計\18確報(HP公表)\HP\"/>
    </mc:Choice>
  </mc:AlternateContent>
  <bookViews>
    <workbookView xWindow="0" yWindow="0" windowWidth="20490" windowHeight="7785"/>
  </bookViews>
  <sheets>
    <sheet name="12 決算（市）" sheetId="1" r:id="rId1"/>
    <sheet name="13 決算（町村）" sheetId="2" r:id="rId2"/>
    <sheet name="14歳入 " sheetId="3" r:id="rId3"/>
    <sheet name="15 税動向" sheetId="4" r:id="rId4"/>
    <sheet name="16 性質別" sheetId="5" r:id="rId5"/>
    <sheet name="17 目的別" sheetId="6" r:id="rId6"/>
    <sheet name="18 健全化判断比率一覧" sheetId="7" r:id="rId7"/>
    <sheet name="19 税（合計）" sheetId="8" r:id="rId8"/>
    <sheet name="20 税（個人）" sheetId="9" r:id="rId9"/>
    <sheet name="21 税（固定)" sheetId="10" r:id="rId10"/>
  </sheets>
  <externalReferences>
    <externalReference r:id="rId11"/>
  </externalReferences>
  <definedNames>
    <definedName name="_xlnm._FilterDatabase" localSheetId="6" hidden="1">'18 健全化判断比率一覧'!$B$7:$R$7</definedName>
    <definedName name="_xlnm.Print_Area" localSheetId="0">'12 決算（市）'!$A$1:$O$46</definedName>
    <definedName name="_xlnm.Print_Area" localSheetId="1">'13 決算（町村）'!$A$1:$O$32</definedName>
    <definedName name="_xlnm.Print_Area" localSheetId="2">'14歳入 '!$A$1:$M$35</definedName>
    <definedName name="_xlnm.Print_Area" localSheetId="3">'15 税動向'!$A$1:$I$24</definedName>
    <definedName name="_xlnm.Print_Area" localSheetId="4">'16 性質別'!$A$1:$J$25</definedName>
    <definedName name="_xlnm.Print_Area" localSheetId="5">'17 目的別'!$A$1:$H$20</definedName>
    <definedName name="_xlnm.Print_Area" localSheetId="6">'18 健全化判断比率一覧'!$A$1:$Q$48</definedName>
    <definedName name="_xlnm.Print_Area" localSheetId="7">'19 税（合計）'!$A$1:$K$77</definedName>
    <definedName name="_xlnm.Print_Area" localSheetId="8">'20 税（個人）'!$A$1:$K$75</definedName>
    <definedName name="_xlnm.Print_Area" localSheetId="9">'21 税（固定)'!$A$1:$K$75</definedName>
    <definedName name="_xlnm.Print_Titles" localSheetId="0">'12 決算（市）'!$B:$C</definedName>
    <definedName name="_xlnm.Print_Titles" localSheetId="1">'13 決算（町村）'!$B:$C</definedName>
  </definedNames>
  <calcPr calcId="162913" fullCalcOn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 i="10" l="1"/>
  <c r="J65" i="9"/>
  <c r="A1" i="9"/>
  <c r="K74" i="8"/>
  <c r="H74" i="8"/>
  <c r="E74" i="8"/>
  <c r="K73" i="8"/>
  <c r="H73" i="8"/>
  <c r="E73" i="8"/>
  <c r="K72" i="8"/>
  <c r="H72" i="8"/>
  <c r="E72" i="8"/>
  <c r="K71" i="8"/>
  <c r="H71" i="8"/>
  <c r="E71" i="8"/>
  <c r="K70" i="8"/>
  <c r="H70" i="8"/>
  <c r="E70" i="8"/>
  <c r="K69" i="8"/>
  <c r="H69" i="8"/>
  <c r="E69" i="8"/>
  <c r="K68" i="8"/>
  <c r="H68" i="8"/>
  <c r="E68" i="8"/>
  <c r="K67" i="8"/>
  <c r="H67" i="8"/>
  <c r="E67" i="8"/>
  <c r="K66" i="8"/>
  <c r="H66" i="8"/>
  <c r="E66" i="8"/>
  <c r="K65" i="8"/>
  <c r="H65" i="8"/>
  <c r="E65" i="8"/>
  <c r="K64" i="8"/>
  <c r="H64" i="8"/>
  <c r="E64" i="8"/>
  <c r="K63" i="8"/>
  <c r="H63" i="8"/>
  <c r="E63" i="8"/>
  <c r="K62" i="8"/>
  <c r="H62" i="8"/>
  <c r="E62" i="8"/>
  <c r="K61" i="8"/>
  <c r="H61" i="8"/>
  <c r="E61" i="8"/>
  <c r="K60" i="8"/>
  <c r="H60" i="8"/>
  <c r="E60" i="8"/>
  <c r="K59" i="8"/>
  <c r="H59" i="8"/>
  <c r="E59" i="8"/>
  <c r="K58" i="8"/>
  <c r="H58" i="8"/>
  <c r="E58" i="8"/>
  <c r="K57" i="8"/>
  <c r="H57" i="8"/>
  <c r="E57" i="8"/>
  <c r="K56" i="8"/>
  <c r="H56" i="8"/>
  <c r="E56" i="8"/>
  <c r="K55" i="8"/>
  <c r="H55" i="8"/>
  <c r="E55" i="8"/>
  <c r="K54" i="8"/>
  <c r="H54" i="8"/>
  <c r="E54" i="8"/>
  <c r="K53" i="8"/>
  <c r="H53" i="8"/>
  <c r="E53" i="8"/>
  <c r="K52" i="8"/>
  <c r="H52" i="8"/>
  <c r="E52" i="8"/>
  <c r="K51" i="8"/>
  <c r="H51" i="8"/>
  <c r="E51" i="8"/>
  <c r="K50" i="8"/>
  <c r="H50" i="8"/>
  <c r="E50" i="8"/>
  <c r="K49" i="8"/>
  <c r="H49" i="8"/>
  <c r="E49" i="8"/>
  <c r="K48" i="8"/>
  <c r="H48" i="8"/>
  <c r="E48" i="8"/>
  <c r="K47" i="8"/>
  <c r="H47" i="8"/>
  <c r="E47" i="8"/>
  <c r="K46" i="8"/>
  <c r="H46" i="8"/>
  <c r="E46" i="8"/>
  <c r="K45" i="8"/>
  <c r="H45" i="8"/>
  <c r="E45" i="8"/>
  <c r="K44" i="8"/>
  <c r="H44" i="8"/>
  <c r="E44" i="8"/>
  <c r="K43" i="8"/>
  <c r="H43" i="8"/>
  <c r="E43" i="8"/>
  <c r="K42" i="8"/>
  <c r="H42" i="8"/>
  <c r="E42" i="8"/>
  <c r="K41" i="8"/>
  <c r="H41" i="8"/>
  <c r="E41" i="8"/>
  <c r="K40" i="8"/>
  <c r="H40" i="8"/>
  <c r="E40" i="8"/>
  <c r="K39" i="8"/>
  <c r="H39" i="8"/>
  <c r="E39" i="8"/>
  <c r="K38" i="8"/>
  <c r="H38" i="8"/>
  <c r="E38" i="8"/>
  <c r="K37" i="8"/>
  <c r="H37" i="8"/>
  <c r="E37" i="8"/>
  <c r="K36" i="8"/>
  <c r="H36" i="8"/>
  <c r="E36" i="8"/>
  <c r="K35" i="8"/>
  <c r="H35" i="8"/>
  <c r="E35" i="8"/>
  <c r="K34" i="8"/>
  <c r="H34" i="8"/>
  <c r="E34" i="8"/>
  <c r="K33" i="8"/>
  <c r="H33" i="8"/>
  <c r="E33" i="8"/>
  <c r="K32" i="8"/>
  <c r="H32" i="8"/>
  <c r="E32" i="8"/>
  <c r="K31" i="8"/>
  <c r="H31" i="8"/>
  <c r="E31" i="8"/>
  <c r="K30" i="8"/>
  <c r="H30" i="8"/>
  <c r="E30" i="8"/>
  <c r="K29" i="8"/>
  <c r="H29" i="8"/>
  <c r="E29" i="8"/>
  <c r="K28" i="8"/>
  <c r="H28" i="8"/>
  <c r="E28" i="8"/>
  <c r="K27" i="8"/>
  <c r="H27" i="8"/>
  <c r="E27" i="8"/>
  <c r="K26" i="8"/>
  <c r="H26" i="8"/>
  <c r="E26" i="8"/>
  <c r="K25" i="8"/>
  <c r="H25" i="8"/>
  <c r="E25" i="8"/>
  <c r="K24" i="8"/>
  <c r="H24" i="8"/>
  <c r="E24" i="8"/>
  <c r="K23" i="8"/>
  <c r="H23" i="8"/>
  <c r="E23" i="8"/>
  <c r="K22" i="8"/>
  <c r="H22" i="8"/>
  <c r="E22" i="8"/>
  <c r="K21" i="8"/>
  <c r="H21" i="8"/>
  <c r="E21" i="8"/>
  <c r="K20" i="8"/>
  <c r="H20" i="8"/>
  <c r="E20" i="8"/>
  <c r="K19" i="8"/>
  <c r="H19" i="8"/>
  <c r="E19" i="8"/>
  <c r="K18" i="8"/>
  <c r="H18" i="8"/>
  <c r="E18" i="8"/>
  <c r="K17" i="8"/>
  <c r="H17" i="8"/>
  <c r="E17" i="8"/>
  <c r="K16" i="8"/>
  <c r="H16" i="8"/>
  <c r="E16" i="8"/>
  <c r="K15" i="8"/>
  <c r="H15" i="8"/>
  <c r="E15" i="8"/>
  <c r="K14" i="8"/>
  <c r="H14" i="8"/>
  <c r="E14" i="8"/>
  <c r="K13" i="8"/>
  <c r="H13" i="8"/>
  <c r="E13" i="8"/>
  <c r="K12" i="8"/>
  <c r="H12" i="8"/>
  <c r="E12" i="8"/>
  <c r="K11" i="8"/>
  <c r="H11" i="8"/>
  <c r="E11" i="8"/>
  <c r="K10" i="8"/>
  <c r="H10" i="8"/>
  <c r="E10" i="8"/>
  <c r="K9" i="8"/>
  <c r="H9" i="8"/>
  <c r="E9" i="8"/>
  <c r="A1" i="8"/>
  <c r="H48" i="7"/>
  <c r="E48" i="7"/>
  <c r="H47" i="7"/>
  <c r="E47" i="7"/>
  <c r="H46" i="7"/>
  <c r="E46" i="7"/>
  <c r="H45" i="7"/>
  <c r="E45" i="7"/>
  <c r="H44" i="7"/>
  <c r="E44" i="7"/>
  <c r="H43" i="7"/>
  <c r="E43" i="7"/>
  <c r="H42" i="7"/>
  <c r="E42" i="7"/>
  <c r="H41" i="7"/>
  <c r="E41" i="7"/>
  <c r="H40" i="7"/>
  <c r="E40" i="7"/>
  <c r="H39" i="7"/>
  <c r="E39" i="7"/>
  <c r="H38" i="7"/>
  <c r="E38" i="7"/>
  <c r="H37" i="7"/>
  <c r="E37" i="7"/>
  <c r="H36" i="7"/>
  <c r="E36" i="7"/>
  <c r="H35" i="7"/>
  <c r="E35" i="7"/>
  <c r="H34" i="7"/>
  <c r="E34" i="7"/>
  <c r="H33" i="7"/>
  <c r="E33" i="7"/>
  <c r="P32" i="7"/>
  <c r="M32" i="7"/>
  <c r="H32" i="7"/>
  <c r="E32" i="7"/>
  <c r="P31" i="7"/>
  <c r="M31" i="7"/>
  <c r="H31" i="7"/>
  <c r="E31" i="7"/>
  <c r="P30" i="7"/>
  <c r="M30" i="7"/>
  <c r="H30" i="7"/>
  <c r="E30" i="7"/>
  <c r="P29" i="7"/>
  <c r="M29" i="7"/>
  <c r="H29" i="7"/>
  <c r="E29" i="7"/>
  <c r="P28" i="7"/>
  <c r="M28" i="7"/>
  <c r="H28" i="7"/>
  <c r="E28" i="7"/>
  <c r="P27" i="7"/>
  <c r="M27" i="7"/>
  <c r="H27" i="7"/>
  <c r="E27" i="7"/>
  <c r="P26" i="7"/>
  <c r="M26" i="7"/>
  <c r="H26" i="7"/>
  <c r="E26" i="7"/>
  <c r="P25" i="7"/>
  <c r="M25" i="7"/>
  <c r="H25" i="7"/>
  <c r="E25" i="7"/>
  <c r="P24" i="7"/>
  <c r="M24" i="7"/>
  <c r="H24" i="7"/>
  <c r="E24" i="7"/>
  <c r="P23" i="7"/>
  <c r="M23" i="7"/>
  <c r="H23" i="7"/>
  <c r="E23" i="7"/>
  <c r="P22" i="7"/>
  <c r="M22" i="7"/>
  <c r="H22" i="7"/>
  <c r="E22" i="7"/>
  <c r="P21" i="7"/>
  <c r="M21" i="7"/>
  <c r="H21" i="7"/>
  <c r="E21" i="7"/>
  <c r="P20" i="7"/>
  <c r="M20" i="7"/>
  <c r="H20" i="7"/>
  <c r="E20" i="7"/>
  <c r="P19" i="7"/>
  <c r="M19" i="7"/>
  <c r="H19" i="7"/>
  <c r="E19" i="7"/>
  <c r="P18" i="7"/>
  <c r="M18" i="7"/>
  <c r="H18" i="7"/>
  <c r="E18" i="7"/>
  <c r="P17" i="7"/>
  <c r="M17" i="7"/>
  <c r="H17" i="7"/>
  <c r="E17" i="7"/>
  <c r="P16" i="7"/>
  <c r="M16" i="7"/>
  <c r="H16" i="7"/>
  <c r="E16" i="7"/>
  <c r="P15" i="7"/>
  <c r="M15" i="7"/>
  <c r="H15" i="7"/>
  <c r="E15" i="7"/>
  <c r="P14" i="7"/>
  <c r="M14" i="7"/>
  <c r="H14" i="7"/>
  <c r="E14" i="7"/>
  <c r="P13" i="7"/>
  <c r="M13" i="7"/>
  <c r="H13" i="7"/>
  <c r="E13" i="7"/>
  <c r="P12" i="7"/>
  <c r="M12" i="7"/>
  <c r="H12" i="7"/>
  <c r="E12" i="7"/>
  <c r="P11" i="7"/>
  <c r="M11" i="7"/>
  <c r="H11" i="7"/>
  <c r="E11" i="7"/>
  <c r="P10" i="7"/>
  <c r="M10" i="7"/>
  <c r="H10" i="7"/>
  <c r="E10" i="7"/>
  <c r="P9" i="7"/>
  <c r="M9" i="7"/>
  <c r="H9" i="7"/>
  <c r="E9" i="7"/>
  <c r="P8" i="7"/>
  <c r="M8" i="7"/>
  <c r="H8" i="7"/>
  <c r="E8" i="7"/>
  <c r="L7" i="7"/>
  <c r="O7" i="7" s="1"/>
  <c r="K7" i="7"/>
  <c r="N7" i="7" s="1"/>
  <c r="G7" i="7"/>
  <c r="F7" i="7"/>
  <c r="F18" i="6"/>
  <c r="E18" i="6"/>
  <c r="D18" i="6"/>
  <c r="C18" i="6"/>
  <c r="G18" i="6" s="1"/>
  <c r="H18" i="6" s="1"/>
  <c r="F17" i="6"/>
  <c r="E17" i="6"/>
  <c r="D17" i="6"/>
  <c r="C17" i="6"/>
  <c r="G17" i="6" s="1"/>
  <c r="H17" i="6" s="1"/>
  <c r="F16" i="6"/>
  <c r="E16" i="6"/>
  <c r="D16" i="6"/>
  <c r="C16" i="6"/>
  <c r="G16" i="6" s="1"/>
  <c r="H16" i="6" s="1"/>
  <c r="F15" i="6"/>
  <c r="E15" i="6"/>
  <c r="D15" i="6"/>
  <c r="C15" i="6"/>
  <c r="F14" i="6"/>
  <c r="E14" i="6"/>
  <c r="D14" i="6"/>
  <c r="C14" i="6"/>
  <c r="G14" i="6" s="1"/>
  <c r="H14" i="6" s="1"/>
  <c r="F13" i="6"/>
  <c r="E13" i="6"/>
  <c r="D13" i="6"/>
  <c r="C13" i="6"/>
  <c r="G13" i="6" s="1"/>
  <c r="H13" i="6" s="1"/>
  <c r="F12" i="6"/>
  <c r="E12" i="6"/>
  <c r="D12" i="6"/>
  <c r="C12" i="6"/>
  <c r="G12" i="6" s="1"/>
  <c r="H12" i="6" s="1"/>
  <c r="F11" i="6"/>
  <c r="E11" i="6"/>
  <c r="D11" i="6"/>
  <c r="C11" i="6"/>
  <c r="F10" i="6"/>
  <c r="E10" i="6"/>
  <c r="D10" i="6"/>
  <c r="C10" i="6"/>
  <c r="G10" i="6" s="1"/>
  <c r="H10" i="6" s="1"/>
  <c r="F9" i="6"/>
  <c r="E9" i="6"/>
  <c r="D9" i="6"/>
  <c r="C9" i="6"/>
  <c r="G9" i="6" s="1"/>
  <c r="H9" i="6" s="1"/>
  <c r="F8" i="6"/>
  <c r="E8" i="6"/>
  <c r="D8" i="6"/>
  <c r="C8" i="6"/>
  <c r="G8" i="6" s="1"/>
  <c r="H8" i="6" s="1"/>
  <c r="F7" i="6"/>
  <c r="E7" i="6"/>
  <c r="D7" i="6"/>
  <c r="C7" i="6"/>
  <c r="F6" i="6"/>
  <c r="E6" i="6"/>
  <c r="D6" i="6"/>
  <c r="C6" i="6"/>
  <c r="G6" i="6" s="1"/>
  <c r="H6" i="6" s="1"/>
  <c r="F5" i="6"/>
  <c r="E5" i="6"/>
  <c r="D5" i="6"/>
  <c r="C5" i="6"/>
  <c r="G5" i="6" s="1"/>
  <c r="H5" i="6" s="1"/>
  <c r="E3" i="6"/>
  <c r="C3" i="6"/>
  <c r="H22" i="5"/>
  <c r="G22" i="5"/>
  <c r="F22" i="5"/>
  <c r="E22" i="5"/>
  <c r="H21" i="5"/>
  <c r="G21" i="5"/>
  <c r="F21" i="5"/>
  <c r="E21" i="5"/>
  <c r="I21" i="5" s="1"/>
  <c r="J21" i="5" s="1"/>
  <c r="H20" i="5"/>
  <c r="G20" i="5"/>
  <c r="F20" i="5"/>
  <c r="E20" i="5"/>
  <c r="I20" i="5" s="1"/>
  <c r="J20" i="5" s="1"/>
  <c r="H19" i="5"/>
  <c r="G19" i="5"/>
  <c r="F19" i="5"/>
  <c r="E19" i="5"/>
  <c r="I19" i="5" s="1"/>
  <c r="J19" i="5" s="1"/>
  <c r="H18" i="5"/>
  <c r="G18" i="5"/>
  <c r="F18" i="5"/>
  <c r="E18" i="5"/>
  <c r="H17" i="5"/>
  <c r="G17" i="5"/>
  <c r="F17" i="5"/>
  <c r="E17" i="5"/>
  <c r="I17" i="5" s="1"/>
  <c r="J17" i="5" s="1"/>
  <c r="H16" i="5"/>
  <c r="G16" i="5"/>
  <c r="F16" i="5"/>
  <c r="E16" i="5"/>
  <c r="I16" i="5" s="1"/>
  <c r="J16" i="5" s="1"/>
  <c r="H15" i="5"/>
  <c r="G15" i="5"/>
  <c r="F15" i="5"/>
  <c r="E15" i="5"/>
  <c r="I15" i="5" s="1"/>
  <c r="J15" i="5" s="1"/>
  <c r="H14" i="5"/>
  <c r="G14" i="5"/>
  <c r="F14" i="5"/>
  <c r="E14" i="5"/>
  <c r="H13" i="5"/>
  <c r="G13" i="5"/>
  <c r="F13" i="5"/>
  <c r="E13" i="5"/>
  <c r="I13" i="5" s="1"/>
  <c r="J13" i="5" s="1"/>
  <c r="H12" i="5"/>
  <c r="G12" i="5"/>
  <c r="F12" i="5"/>
  <c r="E12" i="5"/>
  <c r="I12" i="5" s="1"/>
  <c r="J12" i="5" s="1"/>
  <c r="H11" i="5"/>
  <c r="G11" i="5"/>
  <c r="F11" i="5"/>
  <c r="E11" i="5"/>
  <c r="I11" i="5" s="1"/>
  <c r="J11" i="5" s="1"/>
  <c r="H10" i="5"/>
  <c r="G10" i="5"/>
  <c r="F10" i="5"/>
  <c r="E10" i="5"/>
  <c r="H9" i="5"/>
  <c r="G9" i="5"/>
  <c r="F9" i="5"/>
  <c r="E9" i="5"/>
  <c r="I9" i="5" s="1"/>
  <c r="J9" i="5" s="1"/>
  <c r="H8" i="5"/>
  <c r="G8" i="5"/>
  <c r="F8" i="5"/>
  <c r="E8" i="5"/>
  <c r="I8" i="5" s="1"/>
  <c r="J8" i="5" s="1"/>
  <c r="H7" i="5"/>
  <c r="G7" i="5"/>
  <c r="F7" i="5"/>
  <c r="E7" i="5"/>
  <c r="I7" i="5" s="1"/>
  <c r="J7" i="5" s="1"/>
  <c r="H6" i="5"/>
  <c r="G6" i="5"/>
  <c r="F6" i="5"/>
  <c r="E6" i="5"/>
  <c r="H5" i="5"/>
  <c r="G5" i="5"/>
  <c r="F5" i="5"/>
  <c r="E5" i="5"/>
  <c r="I5" i="5" s="1"/>
  <c r="J5" i="5" s="1"/>
  <c r="G3" i="5"/>
  <c r="E3" i="5"/>
  <c r="I21" i="4"/>
  <c r="H21" i="4"/>
  <c r="G21" i="4"/>
  <c r="F21" i="4"/>
  <c r="I20" i="4"/>
  <c r="H20" i="4"/>
  <c r="G20" i="4"/>
  <c r="F20" i="4"/>
  <c r="I19" i="4"/>
  <c r="H19" i="4"/>
  <c r="G19" i="4"/>
  <c r="F19" i="4"/>
  <c r="I18" i="4"/>
  <c r="H18" i="4"/>
  <c r="G18" i="4"/>
  <c r="F18" i="4"/>
  <c r="I17" i="4"/>
  <c r="H17" i="4"/>
  <c r="G17" i="4"/>
  <c r="F17" i="4"/>
  <c r="I16" i="4"/>
  <c r="H16" i="4"/>
  <c r="G16" i="4"/>
  <c r="F16" i="4"/>
  <c r="I15" i="4"/>
  <c r="H15" i="4"/>
  <c r="G15" i="4"/>
  <c r="F15" i="4"/>
  <c r="I14" i="4"/>
  <c r="H14" i="4"/>
  <c r="G14" i="4"/>
  <c r="F14" i="4"/>
  <c r="I13" i="4"/>
  <c r="H13" i="4"/>
  <c r="G13" i="4"/>
  <c r="F13" i="4"/>
  <c r="I12" i="4"/>
  <c r="H12" i="4"/>
  <c r="G12" i="4"/>
  <c r="F12" i="4"/>
  <c r="I11" i="4"/>
  <c r="H11" i="4"/>
  <c r="G11" i="4"/>
  <c r="F11" i="4"/>
  <c r="I10" i="4"/>
  <c r="H10" i="4"/>
  <c r="G10" i="4"/>
  <c r="F10" i="4"/>
  <c r="I9" i="4"/>
  <c r="H9" i="4"/>
  <c r="G9" i="4"/>
  <c r="F9" i="4"/>
  <c r="I8" i="4"/>
  <c r="H8" i="4"/>
  <c r="G8" i="4"/>
  <c r="F8" i="4"/>
  <c r="I7" i="4"/>
  <c r="H7" i="4"/>
  <c r="G7" i="4"/>
  <c r="F7" i="4"/>
  <c r="I6" i="4"/>
  <c r="H6" i="4"/>
  <c r="G6" i="4"/>
  <c r="F6" i="4"/>
  <c r="I5" i="4"/>
  <c r="H5" i="4"/>
  <c r="G5" i="4"/>
  <c r="F5" i="4"/>
  <c r="G3" i="4"/>
  <c r="F3" i="4"/>
  <c r="M31" i="3"/>
  <c r="L31" i="3"/>
  <c r="J31" i="3"/>
  <c r="I31" i="3" s="1"/>
  <c r="H31" i="3"/>
  <c r="G31" i="3"/>
  <c r="F31" i="3"/>
  <c r="M30" i="3"/>
  <c r="L30" i="3"/>
  <c r="J30" i="3"/>
  <c r="H30" i="3"/>
  <c r="I30" i="3" s="1"/>
  <c r="F30" i="3"/>
  <c r="G30" i="3" s="1"/>
  <c r="M29" i="3"/>
  <c r="L29" i="3"/>
  <c r="J29" i="3"/>
  <c r="K29" i="3" s="1"/>
  <c r="H29" i="3"/>
  <c r="G29" i="3"/>
  <c r="F29" i="3"/>
  <c r="M28" i="3"/>
  <c r="L28" i="3"/>
  <c r="K28" i="3"/>
  <c r="J28" i="3"/>
  <c r="H28" i="3"/>
  <c r="I28" i="3" s="1"/>
  <c r="F28" i="3"/>
  <c r="G28" i="3" s="1"/>
  <c r="M27" i="3"/>
  <c r="L27" i="3"/>
  <c r="J27" i="3"/>
  <c r="K27" i="3" s="1"/>
  <c r="H27" i="3"/>
  <c r="G27" i="3"/>
  <c r="F27" i="3"/>
  <c r="M26" i="3"/>
  <c r="L26" i="3"/>
  <c r="J26" i="3"/>
  <c r="H26" i="3"/>
  <c r="I26" i="3" s="1"/>
  <c r="F26" i="3"/>
  <c r="G26" i="3" s="1"/>
  <c r="M25" i="3"/>
  <c r="L25" i="3"/>
  <c r="J25" i="3"/>
  <c r="K25" i="3" s="1"/>
  <c r="H25" i="3"/>
  <c r="G25" i="3"/>
  <c r="F25" i="3"/>
  <c r="M24" i="3"/>
  <c r="L24" i="3"/>
  <c r="K24" i="3"/>
  <c r="J24" i="3"/>
  <c r="H24" i="3"/>
  <c r="I24" i="3" s="1"/>
  <c r="F24" i="3"/>
  <c r="G24" i="3" s="1"/>
  <c r="M23" i="3"/>
  <c r="L23" i="3"/>
  <c r="J23" i="3"/>
  <c r="K23" i="3" s="1"/>
  <c r="H23" i="3"/>
  <c r="G23" i="3"/>
  <c r="F23" i="3"/>
  <c r="M22" i="3"/>
  <c r="L22" i="3"/>
  <c r="J22" i="3"/>
  <c r="H22" i="3"/>
  <c r="I22" i="3" s="1"/>
  <c r="F22" i="3"/>
  <c r="G22" i="3" s="1"/>
  <c r="M21" i="3"/>
  <c r="L21" i="3"/>
  <c r="J21" i="3"/>
  <c r="K21" i="3" s="1"/>
  <c r="H21" i="3"/>
  <c r="G21" i="3"/>
  <c r="F21" i="3"/>
  <c r="M20" i="3"/>
  <c r="L20" i="3"/>
  <c r="K20" i="3"/>
  <c r="J20" i="3"/>
  <c r="H20" i="3"/>
  <c r="I20" i="3" s="1"/>
  <c r="F20" i="3"/>
  <c r="G20" i="3" s="1"/>
  <c r="M19" i="3"/>
  <c r="L19" i="3"/>
  <c r="J19" i="3"/>
  <c r="K19" i="3" s="1"/>
  <c r="H19" i="3"/>
  <c r="G19" i="3"/>
  <c r="F19" i="3"/>
  <c r="M18" i="3"/>
  <c r="L18" i="3"/>
  <c r="J18" i="3"/>
  <c r="H18" i="3"/>
  <c r="I18" i="3" s="1"/>
  <c r="F18" i="3"/>
  <c r="G18" i="3" s="1"/>
  <c r="M17" i="3"/>
  <c r="L17" i="3"/>
  <c r="J17" i="3"/>
  <c r="K17" i="3" s="1"/>
  <c r="H17" i="3"/>
  <c r="G17" i="3"/>
  <c r="F17" i="3"/>
  <c r="M16" i="3"/>
  <c r="L16" i="3"/>
  <c r="K16" i="3"/>
  <c r="J16" i="3"/>
  <c r="H16" i="3"/>
  <c r="I16" i="3" s="1"/>
  <c r="F16" i="3"/>
  <c r="G16" i="3" s="1"/>
  <c r="M15" i="3"/>
  <c r="L15" i="3"/>
  <c r="J15" i="3"/>
  <c r="K15" i="3" s="1"/>
  <c r="H15" i="3"/>
  <c r="G15" i="3"/>
  <c r="F15" i="3"/>
  <c r="M14" i="3"/>
  <c r="L14" i="3"/>
  <c r="J14" i="3"/>
  <c r="H14" i="3"/>
  <c r="I14" i="3" s="1"/>
  <c r="F14" i="3"/>
  <c r="G14" i="3" s="1"/>
  <c r="M13" i="3"/>
  <c r="L13" i="3"/>
  <c r="J13" i="3"/>
  <c r="K13" i="3" s="1"/>
  <c r="H13" i="3"/>
  <c r="G13" i="3"/>
  <c r="F13" i="3"/>
  <c r="M12" i="3"/>
  <c r="L12" i="3"/>
  <c r="K12" i="3"/>
  <c r="J12" i="3"/>
  <c r="H12" i="3"/>
  <c r="I12" i="3" s="1"/>
  <c r="F12" i="3"/>
  <c r="G12" i="3" s="1"/>
  <c r="M11" i="3"/>
  <c r="L11" i="3"/>
  <c r="J11" i="3"/>
  <c r="K11" i="3" s="1"/>
  <c r="H11" i="3"/>
  <c r="G11" i="3"/>
  <c r="F11" i="3"/>
  <c r="M10" i="3"/>
  <c r="L10" i="3"/>
  <c r="J10" i="3"/>
  <c r="H10" i="3"/>
  <c r="I10" i="3" s="1"/>
  <c r="F10" i="3"/>
  <c r="G10" i="3" s="1"/>
  <c r="M9" i="3"/>
  <c r="L9" i="3"/>
  <c r="J9" i="3"/>
  <c r="K9" i="3" s="1"/>
  <c r="H9" i="3"/>
  <c r="G9" i="3"/>
  <c r="F9" i="3"/>
  <c r="M8" i="3"/>
  <c r="L8" i="3"/>
  <c r="K8" i="3"/>
  <c r="J8" i="3"/>
  <c r="H8" i="3"/>
  <c r="I8" i="3" s="1"/>
  <c r="F8" i="3"/>
  <c r="G8" i="3" s="1"/>
  <c r="M7" i="3"/>
  <c r="L7" i="3"/>
  <c r="J7" i="3"/>
  <c r="K7" i="3" s="1"/>
  <c r="H7" i="3"/>
  <c r="G7" i="3"/>
  <c r="F7" i="3"/>
  <c r="M6" i="3"/>
  <c r="L6" i="3"/>
  <c r="J6" i="3"/>
  <c r="H6" i="3"/>
  <c r="I6" i="3" s="1"/>
  <c r="F6" i="3"/>
  <c r="G6" i="3" s="1"/>
  <c r="M5" i="3"/>
  <c r="L5" i="3"/>
  <c r="J5" i="3"/>
  <c r="K5" i="3" s="1"/>
  <c r="H5" i="3"/>
  <c r="G5" i="3"/>
  <c r="F5" i="3"/>
  <c r="J3" i="3"/>
  <c r="F3" i="3"/>
  <c r="B1" i="2"/>
  <c r="B1" i="1"/>
  <c r="L19" i="2" l="1"/>
  <c r="F67" i="8"/>
  <c r="H32" i="1"/>
  <c r="E41" i="1"/>
  <c r="G26" i="1"/>
  <c r="E8" i="2"/>
  <c r="C48" i="9"/>
  <c r="F24" i="2"/>
  <c r="G66" i="9"/>
  <c r="J24" i="2"/>
  <c r="G71" i="9"/>
  <c r="C39" i="8"/>
  <c r="D48" i="9"/>
  <c r="C56" i="10"/>
  <c r="F26" i="8"/>
  <c r="G55" i="8"/>
  <c r="K34" i="1"/>
  <c r="C35" i="8"/>
  <c r="D68" i="9"/>
  <c r="G69" i="9"/>
  <c r="D19" i="10"/>
  <c r="I13" i="2"/>
  <c r="F11" i="1"/>
  <c r="G16" i="9"/>
  <c r="D47" i="8"/>
  <c r="M38" i="1"/>
  <c r="G35" i="10"/>
  <c r="J8" i="2"/>
  <c r="G72" i="9"/>
  <c r="K26" i="2"/>
  <c r="D65" i="10"/>
  <c r="G62" i="10"/>
  <c r="G51" i="10"/>
  <c r="G30" i="1"/>
  <c r="I15" i="1"/>
  <c r="D70" i="8"/>
  <c r="F41" i="1"/>
  <c r="L25" i="1"/>
  <c r="G35" i="8"/>
  <c r="F39" i="10"/>
  <c r="J23" i="2"/>
  <c r="J26" i="1"/>
  <c r="D20" i="1"/>
  <c r="F55" i="10"/>
  <c r="C30" i="10"/>
  <c r="D19" i="9"/>
  <c r="J29" i="1"/>
  <c r="H12" i="1"/>
  <c r="G11" i="1"/>
  <c r="D52" i="9"/>
  <c r="F30" i="8"/>
  <c r="E23" i="2"/>
  <c r="D52" i="10"/>
  <c r="D29" i="8"/>
  <c r="D32" i="8"/>
  <c r="M30" i="1"/>
  <c r="L11" i="2"/>
  <c r="F57" i="8"/>
  <c r="J32" i="1"/>
  <c r="K19" i="2"/>
  <c r="G34" i="1"/>
  <c r="C44" i="10"/>
  <c r="G38" i="8"/>
  <c r="H27" i="2"/>
  <c r="D29" i="9"/>
  <c r="G11" i="8"/>
  <c r="F8" i="2"/>
  <c r="G57" i="9"/>
  <c r="E27" i="1"/>
  <c r="F66" i="8"/>
  <c r="C62" i="9"/>
  <c r="C33" i="10"/>
  <c r="F17" i="10"/>
  <c r="C61" i="10"/>
  <c r="I17" i="1"/>
  <c r="G45" i="10"/>
  <c r="C14" i="9"/>
  <c r="F43" i="10"/>
  <c r="G40" i="1"/>
  <c r="F44" i="9"/>
  <c r="F24" i="10"/>
  <c r="E27" i="2"/>
  <c r="I8" i="2"/>
  <c r="C27" i="8"/>
  <c r="F38" i="1"/>
  <c r="C58" i="8"/>
  <c r="G20" i="2"/>
  <c r="F54" i="8"/>
  <c r="G71" i="10"/>
  <c r="I14" i="2"/>
  <c r="G26" i="2"/>
  <c r="F33" i="8"/>
  <c r="F70" i="10"/>
  <c r="G23" i="8"/>
  <c r="G6" i="1"/>
  <c r="D12" i="8"/>
  <c r="K36" i="1"/>
  <c r="D9" i="8"/>
  <c r="E17" i="2"/>
  <c r="C21" i="8"/>
  <c r="D21" i="10"/>
  <c r="D51" i="10"/>
  <c r="G36" i="10"/>
  <c r="K9" i="1"/>
  <c r="F51" i="9"/>
  <c r="K13" i="2"/>
  <c r="D21" i="1"/>
  <c r="M22" i="1"/>
  <c r="G18" i="8"/>
  <c r="F19" i="9"/>
  <c r="F46" i="8"/>
  <c r="D46" i="10"/>
  <c r="D40" i="8"/>
  <c r="L24" i="1"/>
  <c r="K16" i="2"/>
  <c r="D50" i="10"/>
  <c r="D24" i="9"/>
  <c r="J7" i="2"/>
  <c r="K19" i="1"/>
  <c r="G31" i="9"/>
  <c r="G22" i="9"/>
  <c r="M7" i="1"/>
  <c r="C16" i="9"/>
  <c r="F21" i="9"/>
  <c r="C38" i="9"/>
  <c r="C50" i="8"/>
  <c r="G38" i="9"/>
  <c r="L16" i="2"/>
  <c r="M19" i="2"/>
  <c r="L21" i="2"/>
  <c r="I31" i="1"/>
  <c r="C35" i="10"/>
  <c r="J8" i="1"/>
  <c r="D65" i="9"/>
  <c r="D57" i="9"/>
  <c r="C64" i="9"/>
  <c r="L9" i="1"/>
  <c r="L15" i="2"/>
  <c r="G27" i="1"/>
  <c r="C65" i="8"/>
  <c r="I27" i="2"/>
  <c r="F14" i="8"/>
  <c r="D13" i="2"/>
  <c r="D56" i="10"/>
  <c r="G65" i="8"/>
  <c r="G9" i="9"/>
  <c r="D31" i="8"/>
  <c r="G71" i="8"/>
  <c r="M36" i="1"/>
  <c r="G23" i="2"/>
  <c r="D11" i="1"/>
  <c r="G55" i="9"/>
  <c r="L10" i="1"/>
  <c r="D52" i="8"/>
  <c r="L40" i="1"/>
  <c r="F58" i="8"/>
  <c r="C47" i="9"/>
  <c r="G53" i="10"/>
  <c r="G60" i="10"/>
  <c r="F24" i="1"/>
  <c r="F45" i="1"/>
  <c r="G70" i="10"/>
  <c r="D27" i="2"/>
  <c r="D47" i="9"/>
  <c r="K7" i="1"/>
  <c r="L27" i="1"/>
  <c r="F12" i="1"/>
  <c r="G40" i="9"/>
  <c r="C33" i="8"/>
  <c r="K12" i="1"/>
  <c r="I34" i="1"/>
  <c r="E16" i="1"/>
  <c r="M24" i="1"/>
  <c r="G12" i="9"/>
  <c r="G13" i="1"/>
  <c r="G25" i="9"/>
  <c r="D58" i="9"/>
  <c r="G12" i="8"/>
  <c r="D34" i="10"/>
  <c r="G38" i="10"/>
  <c r="F28" i="9"/>
  <c r="I29" i="1"/>
  <c r="C31" i="8"/>
  <c r="F44" i="10"/>
  <c r="F10" i="9"/>
  <c r="C17" i="9"/>
  <c r="F30" i="1"/>
  <c r="G57" i="8"/>
  <c r="D16" i="8"/>
  <c r="E7" i="2"/>
  <c r="H39" i="1"/>
  <c r="I15" i="2"/>
  <c r="D15" i="1"/>
  <c r="D37" i="9"/>
  <c r="C24" i="8"/>
  <c r="G70" i="9"/>
  <c r="G65" i="9"/>
  <c r="G28" i="8"/>
  <c r="L12" i="2"/>
  <c r="D53" i="10"/>
  <c r="C13" i="8"/>
  <c r="C72" i="8"/>
  <c r="D21" i="2"/>
  <c r="F41" i="10"/>
  <c r="D56" i="8"/>
  <c r="D72" i="10"/>
  <c r="M21" i="1"/>
  <c r="J17" i="2"/>
  <c r="J13" i="2"/>
  <c r="L28" i="1"/>
  <c r="I19" i="2"/>
  <c r="G55" i="10"/>
  <c r="F51" i="10"/>
  <c r="C28" i="10"/>
  <c r="J13" i="1"/>
  <c r="G26" i="8"/>
  <c r="M26" i="2"/>
  <c r="J45" i="1"/>
  <c r="C67" i="9"/>
  <c r="K17" i="1"/>
  <c r="G19" i="9"/>
  <c r="M34" i="1"/>
  <c r="D44" i="1"/>
  <c r="G52" i="10"/>
  <c r="E13" i="1"/>
  <c r="J20" i="2"/>
  <c r="E32" i="1"/>
  <c r="L22" i="2"/>
  <c r="D24" i="2"/>
  <c r="D28" i="2"/>
  <c r="C58" i="10"/>
  <c r="D54" i="8"/>
  <c r="M25" i="1"/>
  <c r="M40" i="1"/>
  <c r="D67" i="10"/>
  <c r="C68" i="9"/>
  <c r="J12" i="2"/>
  <c r="I14" i="1"/>
  <c r="F21" i="10"/>
  <c r="D23" i="9"/>
  <c r="F37" i="9"/>
  <c r="F34" i="10"/>
  <c r="E28" i="1"/>
  <c r="G17" i="2"/>
  <c r="F22" i="1"/>
  <c r="C47" i="10"/>
  <c r="F32" i="10"/>
  <c r="G17" i="8"/>
  <c r="D15" i="10"/>
  <c r="F28" i="8"/>
  <c r="K27" i="2"/>
  <c r="J43" i="1"/>
  <c r="F27" i="8"/>
  <c r="M23" i="1"/>
  <c r="L18" i="1"/>
  <c r="G22" i="8"/>
  <c r="C15" i="10"/>
  <c r="F43" i="9"/>
  <c r="F33" i="10"/>
  <c r="L9" i="2"/>
  <c r="G20" i="10"/>
  <c r="G59" i="10"/>
  <c r="D63" i="8"/>
  <c r="E36" i="1"/>
  <c r="G14" i="1"/>
  <c r="D7" i="2"/>
  <c r="F63" i="8"/>
  <c r="C39" i="9"/>
  <c r="F32" i="8"/>
  <c r="F39" i="9"/>
  <c r="D20" i="10"/>
  <c r="L19" i="1"/>
  <c r="H6" i="2"/>
  <c r="F22" i="9"/>
  <c r="C29" i="10"/>
  <c r="G13" i="8"/>
  <c r="L35" i="1"/>
  <c r="F72" i="10"/>
  <c r="E10" i="1"/>
  <c r="F39" i="1"/>
  <c r="E17" i="1"/>
  <c r="G59" i="9"/>
  <c r="G28" i="1"/>
  <c r="G23" i="1"/>
  <c r="C57" i="8"/>
  <c r="H45" i="1"/>
  <c r="G30" i="8"/>
  <c r="G21" i="10"/>
  <c r="G46" i="8"/>
  <c r="D36" i="8"/>
  <c r="H33" i="1"/>
  <c r="D12" i="10"/>
  <c r="K16" i="1"/>
  <c r="F15" i="2"/>
  <c r="D61" i="9"/>
  <c r="G9" i="1"/>
  <c r="M17" i="2"/>
  <c r="L18" i="2"/>
  <c r="G36" i="9"/>
  <c r="D48" i="8"/>
  <c r="F7" i="1"/>
  <c r="D33" i="8"/>
  <c r="M7" i="2"/>
  <c r="M12" i="1"/>
  <c r="K38" i="1"/>
  <c r="D34" i="1"/>
  <c r="C20" i="8"/>
  <c r="G38" i="1"/>
  <c r="C21" i="9"/>
  <c r="L29" i="1"/>
  <c r="K42" i="1"/>
  <c r="F10" i="8"/>
  <c r="F52" i="10"/>
  <c r="M11" i="1"/>
  <c r="F69" i="10"/>
  <c r="C13" i="10"/>
  <c r="F20" i="8"/>
  <c r="D63" i="9"/>
  <c r="L39" i="1"/>
  <c r="G22" i="2"/>
  <c r="C72" i="10"/>
  <c r="F15" i="1"/>
  <c r="D8" i="1"/>
  <c r="G24" i="1"/>
  <c r="K22" i="2"/>
  <c r="D28" i="1"/>
  <c r="I25" i="2"/>
  <c r="G64" i="10"/>
  <c r="G33" i="10"/>
  <c r="F60" i="10"/>
  <c r="C39" i="10"/>
  <c r="L25" i="2"/>
  <c r="D61" i="8"/>
  <c r="K11" i="2"/>
  <c r="K13" i="1"/>
  <c r="G34" i="9"/>
  <c r="J22" i="2"/>
  <c r="F63" i="10"/>
  <c r="J21" i="1"/>
  <c r="C11" i="9"/>
  <c r="D25" i="8"/>
  <c r="D11" i="10"/>
  <c r="I42" i="1"/>
  <c r="G64" i="9"/>
  <c r="F28" i="1"/>
  <c r="G53" i="8"/>
  <c r="I20" i="2"/>
  <c r="G35" i="9"/>
  <c r="C41" i="10"/>
  <c r="J18" i="1"/>
  <c r="K12" i="2"/>
  <c r="J19" i="1"/>
  <c r="C19" i="10"/>
  <c r="C56" i="9"/>
  <c r="H25" i="1"/>
  <c r="E25" i="1"/>
  <c r="D18" i="10"/>
  <c r="G8" i="2"/>
  <c r="F9" i="2"/>
  <c r="D29" i="1"/>
  <c r="F59" i="8"/>
  <c r="D35" i="10"/>
  <c r="E23" i="1"/>
  <c r="C59" i="8"/>
  <c r="E29" i="1"/>
  <c r="E16" i="2"/>
  <c r="G51" i="9"/>
  <c r="F33" i="1"/>
  <c r="G54" i="9"/>
  <c r="D25" i="9"/>
  <c r="H41" i="1"/>
  <c r="G26" i="10"/>
  <c r="F27" i="2"/>
  <c r="K8" i="2"/>
  <c r="G42" i="9"/>
  <c r="C46" i="8"/>
  <c r="F38" i="8"/>
  <c r="K8" i="1"/>
  <c r="G7" i="1"/>
  <c r="D41" i="9"/>
  <c r="G16" i="1"/>
  <c r="G17" i="10"/>
  <c r="D60" i="10"/>
  <c r="L15" i="1"/>
  <c r="F30" i="9"/>
  <c r="F70" i="8"/>
  <c r="D42" i="1"/>
  <c r="M18" i="2"/>
  <c r="I23" i="2"/>
  <c r="G19" i="1"/>
  <c r="M12" i="2"/>
  <c r="D7" i="1"/>
  <c r="M27" i="1"/>
  <c r="D9" i="2"/>
  <c r="E19" i="2"/>
  <c r="F33" i="9"/>
  <c r="C23" i="8"/>
  <c r="F15" i="10"/>
  <c r="I41" i="1"/>
  <c r="F50" i="9"/>
  <c r="D26" i="10"/>
  <c r="D43" i="9"/>
  <c r="J6" i="2"/>
  <c r="G37" i="10"/>
  <c r="F37" i="8"/>
  <c r="K28" i="1"/>
  <c r="J19" i="2"/>
  <c r="G27" i="8"/>
  <c r="F24" i="8"/>
  <c r="G27" i="2"/>
  <c r="G48" i="8"/>
  <c r="H29" i="1"/>
  <c r="H31" i="1"/>
  <c r="K21" i="2"/>
  <c r="G43" i="9"/>
  <c r="D72" i="9"/>
  <c r="D40" i="1"/>
  <c r="D38" i="1"/>
  <c r="M11" i="2"/>
  <c r="G10" i="10"/>
  <c r="C70" i="10"/>
  <c r="M10" i="2"/>
  <c r="C25" i="10"/>
  <c r="F23" i="10"/>
  <c r="F66" i="9"/>
  <c r="I40" i="1"/>
  <c r="J9" i="2"/>
  <c r="F63" i="9"/>
  <c r="F23" i="2"/>
  <c r="G66" i="10"/>
  <c r="G30" i="9"/>
  <c r="H34" i="1"/>
  <c r="H36" i="1"/>
  <c r="D11" i="8"/>
  <c r="C10" i="9"/>
  <c r="F17" i="2"/>
  <c r="K11" i="1"/>
  <c r="D37" i="10"/>
  <c r="D30" i="10"/>
  <c r="F16" i="2"/>
  <c r="K6" i="1"/>
  <c r="D18" i="1"/>
  <c r="G30" i="10"/>
  <c r="M10" i="1"/>
  <c r="G69" i="8"/>
  <c r="J14" i="2"/>
  <c r="K45" i="1"/>
  <c r="C22" i="9"/>
  <c r="C45" i="10"/>
  <c r="D16" i="1"/>
  <c r="H20" i="2"/>
  <c r="I12" i="2"/>
  <c r="L17" i="1"/>
  <c r="C27" i="9"/>
  <c r="E34" i="1"/>
  <c r="D22" i="8"/>
  <c r="D33" i="9"/>
  <c r="D14" i="8"/>
  <c r="C36" i="8"/>
  <c r="G36" i="1"/>
  <c r="I24" i="1"/>
  <c r="D27" i="1"/>
  <c r="C46" i="10"/>
  <c r="E38" i="1"/>
  <c r="C22" i="8"/>
  <c r="D17" i="8"/>
  <c r="D54" i="10"/>
  <c r="D32" i="1"/>
  <c r="M28" i="1"/>
  <c r="D19" i="8"/>
  <c r="F13" i="2"/>
  <c r="F27" i="9"/>
  <c r="C71" i="8"/>
  <c r="I19" i="1"/>
  <c r="D64" i="9"/>
  <c r="F8" i="1"/>
  <c r="C28" i="9"/>
  <c r="F69" i="9"/>
  <c r="G18" i="2"/>
  <c r="C9" i="9"/>
  <c r="F22" i="10"/>
  <c r="F24" i="9"/>
  <c r="K18" i="2"/>
  <c r="C29" i="9"/>
  <c r="G11" i="10"/>
  <c r="G31" i="1"/>
  <c r="H17" i="2"/>
  <c r="J12" i="1"/>
  <c r="G9" i="2"/>
  <c r="E42" i="1"/>
  <c r="F36" i="9"/>
  <c r="G19" i="2"/>
  <c r="F59" i="9"/>
  <c r="G43" i="1"/>
  <c r="C60" i="8"/>
  <c r="C55" i="10"/>
  <c r="H21" i="2"/>
  <c r="F47" i="8"/>
  <c r="G24" i="10"/>
  <c r="D10" i="9"/>
  <c r="F20" i="1"/>
  <c r="H22" i="1"/>
  <c r="D28" i="8"/>
  <c r="F71" i="8"/>
  <c r="G10" i="2"/>
  <c r="F53" i="8"/>
  <c r="F14" i="1"/>
  <c r="D33" i="10"/>
  <c r="I7" i="2"/>
  <c r="G16" i="8"/>
  <c r="C36" i="9"/>
  <c r="F48" i="8"/>
  <c r="F35" i="8"/>
  <c r="F61" i="8"/>
  <c r="F32" i="1"/>
  <c r="J16" i="2"/>
  <c r="F17" i="1"/>
  <c r="C29" i="8"/>
  <c r="D71" i="9"/>
  <c r="J15" i="1"/>
  <c r="C44" i="9"/>
  <c r="D67" i="9"/>
  <c r="C13" i="9"/>
  <c r="G21" i="2"/>
  <c r="F35" i="10"/>
  <c r="I20" i="1"/>
  <c r="E9" i="1"/>
  <c r="F56" i="8"/>
  <c r="K30" i="1"/>
  <c r="F36" i="8"/>
  <c r="G46" i="10"/>
  <c r="F23" i="8"/>
  <c r="L33" i="1"/>
  <c r="D41" i="10"/>
  <c r="D21" i="9"/>
  <c r="K39" i="1"/>
  <c r="F67" i="10"/>
  <c r="F13" i="10"/>
  <c r="J21" i="2"/>
  <c r="D17" i="9"/>
  <c r="G10" i="1"/>
  <c r="D21" i="8"/>
  <c r="D55" i="9"/>
  <c r="G36" i="8"/>
  <c r="F12" i="10"/>
  <c r="J10" i="2"/>
  <c r="G59" i="8"/>
  <c r="C10" i="8"/>
  <c r="F9" i="10"/>
  <c r="L32" i="1"/>
  <c r="I11" i="2"/>
  <c r="G29" i="8"/>
  <c r="C66" i="10"/>
  <c r="D14" i="1"/>
  <c r="C66" i="9"/>
  <c r="G50" i="9"/>
  <c r="E22" i="2"/>
  <c r="G24" i="9"/>
  <c r="K27" i="1"/>
  <c r="C54" i="8"/>
  <c r="C50" i="10"/>
  <c r="G45" i="1"/>
  <c r="D70" i="9"/>
  <c r="D24" i="1"/>
  <c r="L10" i="2"/>
  <c r="D20" i="9"/>
  <c r="E33" i="1"/>
  <c r="D18" i="9"/>
  <c r="J36" i="1"/>
  <c r="D39" i="1"/>
  <c r="D15" i="9"/>
  <c r="F16" i="9"/>
  <c r="I37" i="1"/>
  <c r="E19" i="1"/>
  <c r="I12" i="1"/>
  <c r="D72" i="8"/>
  <c r="F58" i="10"/>
  <c r="G52" i="9"/>
  <c r="C70" i="9"/>
  <c r="D13" i="9"/>
  <c r="L14" i="2"/>
  <c r="C62" i="8"/>
  <c r="C64" i="10"/>
  <c r="G28" i="2"/>
  <c r="G39" i="10"/>
  <c r="E18" i="2"/>
  <c r="H38" i="1"/>
  <c r="L27" i="2"/>
  <c r="I21" i="1"/>
  <c r="F57" i="10"/>
  <c r="F65" i="8"/>
  <c r="G18" i="1"/>
  <c r="L14" i="1"/>
  <c r="C58" i="9"/>
  <c r="D22" i="1"/>
  <c r="M32" i="1"/>
  <c r="C68" i="10"/>
  <c r="G14" i="2"/>
  <c r="F42" i="8"/>
  <c r="K15" i="1"/>
  <c r="C47" i="8"/>
  <c r="F53" i="9"/>
  <c r="D45" i="1"/>
  <c r="H25" i="2"/>
  <c r="C42" i="9"/>
  <c r="D59" i="10"/>
  <c r="E6" i="2"/>
  <c r="F13" i="1"/>
  <c r="F14" i="10"/>
  <c r="K24" i="2"/>
  <c r="D20" i="8"/>
  <c r="D35" i="9"/>
  <c r="C63" i="8"/>
  <c r="I6" i="1"/>
  <c r="F26" i="1"/>
  <c r="G41" i="10"/>
  <c r="K21" i="1"/>
  <c r="C34" i="8"/>
  <c r="E40" i="1"/>
  <c r="F20" i="10"/>
  <c r="G54" i="8"/>
  <c r="D19" i="1"/>
  <c r="F16" i="1"/>
  <c r="G39" i="8"/>
  <c r="F44" i="8"/>
  <c r="K40" i="1"/>
  <c r="G32" i="8"/>
  <c r="G22" i="10"/>
  <c r="M13" i="2"/>
  <c r="M24" i="2"/>
  <c r="D70" i="10"/>
  <c r="D38" i="10"/>
  <c r="C16" i="10"/>
  <c r="I22" i="1"/>
  <c r="F19" i="2"/>
  <c r="D29" i="10"/>
  <c r="C60" i="9"/>
  <c r="H23" i="1"/>
  <c r="G70" i="8"/>
  <c r="I10" i="1"/>
  <c r="E26" i="2"/>
  <c r="C52" i="8"/>
  <c r="I9" i="1"/>
  <c r="F45" i="9"/>
  <c r="H9" i="2"/>
  <c r="C48" i="10"/>
  <c r="L16" i="1"/>
  <c r="D23" i="2"/>
  <c r="E21" i="1"/>
  <c r="G24" i="2"/>
  <c r="H8" i="2"/>
  <c r="I45" i="1"/>
  <c r="G33" i="8"/>
  <c r="D56" i="9"/>
  <c r="G14" i="10"/>
  <c r="G66" i="8"/>
  <c r="C45" i="9"/>
  <c r="D23" i="1"/>
  <c r="F64" i="8"/>
  <c r="D40" i="10"/>
  <c r="J37" i="1"/>
  <c r="G37" i="9"/>
  <c r="I13" i="1"/>
  <c r="D68" i="10"/>
  <c r="C37" i="9"/>
  <c r="J30" i="1"/>
  <c r="G57" i="10"/>
  <c r="F14" i="2"/>
  <c r="D9" i="10"/>
  <c r="K7" i="2"/>
  <c r="C31" i="9"/>
  <c r="D34" i="8"/>
  <c r="F62" i="8"/>
  <c r="D17" i="10"/>
  <c r="K41" i="1"/>
  <c r="D47" i="10"/>
  <c r="G44" i="1"/>
  <c r="J28" i="1"/>
  <c r="H14" i="1"/>
  <c r="F21" i="1"/>
  <c r="H14" i="2"/>
  <c r="J15" i="2"/>
  <c r="D26" i="2"/>
  <c r="G41" i="9"/>
  <c r="G28" i="10"/>
  <c r="H19" i="2"/>
  <c r="D36" i="9"/>
  <c r="G46" i="9"/>
  <c r="M14" i="2"/>
  <c r="G20" i="9"/>
  <c r="C71" i="10"/>
  <c r="D30" i="8"/>
  <c r="F18" i="1"/>
  <c r="E24" i="1"/>
  <c r="J25" i="2"/>
  <c r="F30" i="10"/>
  <c r="K37" i="1"/>
  <c r="M17" i="1"/>
  <c r="I8" i="1"/>
  <c r="C69" i="8"/>
  <c r="M9" i="2"/>
  <c r="C43" i="9"/>
  <c r="G20" i="8"/>
  <c r="G13" i="2"/>
  <c r="C63" i="10"/>
  <c r="D15" i="2"/>
  <c r="J22" i="1"/>
  <c r="C70" i="8"/>
  <c r="E26" i="1"/>
  <c r="D50" i="9"/>
  <c r="G47" i="8"/>
  <c r="D44" i="10"/>
  <c r="G25" i="8"/>
  <c r="E12" i="1"/>
  <c r="M23" i="2"/>
  <c r="I32" i="1"/>
  <c r="F48" i="10"/>
  <c r="G21" i="9"/>
  <c r="F17" i="9"/>
  <c r="C31" i="10"/>
  <c r="E13" i="2"/>
  <c r="L12" i="1"/>
  <c r="C63" i="9"/>
  <c r="G25" i="10"/>
  <c r="J34" i="1"/>
  <c r="D46" i="9"/>
  <c r="D63" i="10"/>
  <c r="G40" i="10"/>
  <c r="C36" i="10"/>
  <c r="G41" i="8"/>
  <c r="C19" i="8"/>
  <c r="E7" i="1"/>
  <c r="E31" i="1"/>
  <c r="D58" i="10"/>
  <c r="D12" i="2"/>
  <c r="G9" i="8"/>
  <c r="D22" i="2"/>
  <c r="G56" i="9"/>
  <c r="C59" i="10"/>
  <c r="C67" i="10"/>
  <c r="F71" i="9"/>
  <c r="L26" i="1"/>
  <c r="C11" i="10"/>
  <c r="G58" i="10"/>
  <c r="F66" i="10"/>
  <c r="F65" i="9"/>
  <c r="I39" i="1"/>
  <c r="E15" i="1"/>
  <c r="D13" i="1"/>
  <c r="C26" i="10"/>
  <c r="J11" i="1"/>
  <c r="D22" i="10"/>
  <c r="E11" i="2"/>
  <c r="K14" i="1"/>
  <c r="F11" i="8"/>
  <c r="G63" i="8"/>
  <c r="L17" i="2"/>
  <c r="F21" i="8"/>
  <c r="C24" i="9"/>
  <c r="D65" i="8"/>
  <c r="F70" i="9"/>
  <c r="F22" i="8"/>
  <c r="C55" i="9"/>
  <c r="D24" i="10"/>
  <c r="L11" i="1"/>
  <c r="D10" i="1"/>
  <c r="F12" i="2"/>
  <c r="H44" i="1"/>
  <c r="F40" i="9"/>
  <c r="G60" i="9"/>
  <c r="G62" i="9"/>
  <c r="E35" i="1"/>
  <c r="D18" i="8"/>
  <c r="F42" i="1"/>
  <c r="F28" i="2"/>
  <c r="F39" i="8"/>
  <c r="F25" i="9"/>
  <c r="C66" i="8"/>
  <c r="D37" i="1"/>
  <c r="G63" i="10"/>
  <c r="I38" i="1"/>
  <c r="C12" i="10"/>
  <c r="G29" i="9"/>
  <c r="D10" i="10"/>
  <c r="G12" i="10"/>
  <c r="I22" i="2"/>
  <c r="C14" i="10"/>
  <c r="I35" i="1"/>
  <c r="D32" i="9"/>
  <c r="F64" i="10"/>
  <c r="E39" i="1"/>
  <c r="C26" i="8"/>
  <c r="J6" i="1"/>
  <c r="C43" i="8"/>
  <c r="D11" i="2"/>
  <c r="C10" i="10"/>
  <c r="F23" i="1"/>
  <c r="G42" i="10"/>
  <c r="G47" i="10"/>
  <c r="F43" i="1"/>
  <c r="D16" i="9"/>
  <c r="M31" i="1"/>
  <c r="D53" i="8"/>
  <c r="F60" i="8"/>
  <c r="G13" i="9"/>
  <c r="C46" i="9"/>
  <c r="H6" i="1"/>
  <c r="G27" i="9"/>
  <c r="L44" i="1"/>
  <c r="G41" i="1"/>
  <c r="L42" i="1"/>
  <c r="G33" i="1"/>
  <c r="J23" i="1"/>
  <c r="H7" i="1"/>
  <c r="D66" i="8"/>
  <c r="I18" i="2"/>
  <c r="D64" i="8"/>
  <c r="K10" i="2"/>
  <c r="F41" i="8"/>
  <c r="F35" i="1"/>
  <c r="F62" i="10"/>
  <c r="M45" i="1"/>
  <c r="C37" i="10"/>
  <c r="D48" i="10"/>
  <c r="G44" i="10"/>
  <c r="F34" i="8"/>
  <c r="D28" i="10"/>
  <c r="C37" i="8"/>
  <c r="G47" i="9"/>
  <c r="F25" i="1"/>
  <c r="E14" i="1"/>
  <c r="C9" i="8"/>
  <c r="G50" i="10"/>
  <c r="J17" i="1"/>
  <c r="F64" i="9"/>
  <c r="F19" i="8"/>
  <c r="M20" i="1"/>
  <c r="M37" i="1"/>
  <c r="G14" i="8"/>
  <c r="K20" i="1"/>
  <c r="K31" i="1"/>
  <c r="J27" i="1"/>
  <c r="D71" i="8"/>
  <c r="G29" i="10"/>
  <c r="I43" i="1"/>
  <c r="J9" i="1"/>
  <c r="D32" i="10"/>
  <c r="C25" i="8"/>
  <c r="C61" i="9"/>
  <c r="D18" i="2"/>
  <c r="D25" i="1"/>
  <c r="I10" i="2"/>
  <c r="M20" i="2"/>
  <c r="D43" i="1"/>
  <c r="D51" i="8"/>
  <c r="L20" i="1"/>
  <c r="C61" i="8"/>
  <c r="C67" i="8"/>
  <c r="D71" i="10"/>
  <c r="C32" i="8"/>
  <c r="F72" i="8"/>
  <c r="G27" i="10"/>
  <c r="J33" i="1"/>
  <c r="G31" i="8"/>
  <c r="G61" i="10"/>
  <c r="D62" i="10"/>
  <c r="M16" i="1"/>
  <c r="J25" i="1"/>
  <c r="G37" i="8"/>
  <c r="F23" i="9"/>
  <c r="F26" i="2"/>
  <c r="C53" i="9"/>
  <c r="H11" i="1"/>
  <c r="G44" i="9"/>
  <c r="L34" i="1"/>
  <c r="G32" i="1"/>
  <c r="D10" i="8"/>
  <c r="F51" i="8"/>
  <c r="H15" i="1"/>
  <c r="M43" i="1"/>
  <c r="D69" i="9"/>
  <c r="C50" i="9"/>
  <c r="J24" i="1"/>
  <c r="K23" i="1"/>
  <c r="F61" i="9"/>
  <c r="G58" i="8"/>
  <c r="C44" i="8"/>
  <c r="D59" i="9"/>
  <c r="D22" i="9"/>
  <c r="G15" i="9"/>
  <c r="L37" i="1"/>
  <c r="F50" i="8"/>
  <c r="F22" i="2"/>
  <c r="D26" i="8"/>
  <c r="F25" i="8"/>
  <c r="C28" i="8"/>
  <c r="K26" i="1"/>
  <c r="I7" i="1"/>
  <c r="J28" i="2"/>
  <c r="E22" i="1"/>
  <c r="I28" i="1"/>
  <c r="G68" i="8"/>
  <c r="K9" i="2"/>
  <c r="C11" i="8"/>
  <c r="H16" i="1"/>
  <c r="D38" i="8"/>
  <c r="D35" i="8"/>
  <c r="G26" i="9"/>
  <c r="K10" i="1"/>
  <c r="E20" i="2"/>
  <c r="C17" i="10"/>
  <c r="L31" i="1"/>
  <c r="H20" i="1"/>
  <c r="G32" i="9"/>
  <c r="G72" i="10"/>
  <c r="G25" i="2"/>
  <c r="D68" i="8"/>
  <c r="D10" i="2"/>
  <c r="E45" i="1"/>
  <c r="I21" i="2"/>
  <c r="M15" i="2"/>
  <c r="G15" i="1"/>
  <c r="M41" i="1"/>
  <c r="G52" i="8"/>
  <c r="K25" i="1"/>
  <c r="F20" i="2"/>
  <c r="I11" i="1"/>
  <c r="E10" i="2"/>
  <c r="G35" i="1"/>
  <c r="C45" i="8"/>
  <c r="G62" i="8"/>
  <c r="D55" i="10"/>
  <c r="D39" i="8"/>
  <c r="F72" i="9"/>
  <c r="H24" i="2"/>
  <c r="M33" i="1"/>
  <c r="D69" i="10"/>
  <c r="F27" i="1"/>
  <c r="H28" i="2"/>
  <c r="F17" i="8"/>
  <c r="G15" i="8"/>
  <c r="M14" i="1"/>
  <c r="H11" i="2"/>
  <c r="H23" i="2"/>
  <c r="M8" i="1"/>
  <c r="D20" i="2"/>
  <c r="F13" i="9"/>
  <c r="C35" i="9"/>
  <c r="F19" i="10"/>
  <c r="C55" i="8"/>
  <c r="H26" i="1"/>
  <c r="G42" i="1"/>
  <c r="M42" i="1"/>
  <c r="F26" i="10"/>
  <c r="H19" i="1"/>
  <c r="F37" i="10"/>
  <c r="I17" i="2"/>
  <c r="F12" i="8"/>
  <c r="F21" i="2"/>
  <c r="G23" i="9"/>
  <c r="J44" i="1"/>
  <c r="K14" i="2"/>
  <c r="F68" i="9"/>
  <c r="D12" i="1"/>
  <c r="D41" i="8"/>
  <c r="F52" i="8"/>
  <c r="C57" i="9"/>
  <c r="D31" i="9"/>
  <c r="G39" i="9"/>
  <c r="D16" i="10"/>
  <c r="D45" i="9"/>
  <c r="F11" i="9"/>
  <c r="D64" i="10"/>
  <c r="D61" i="10"/>
  <c r="G53" i="9"/>
  <c r="F29" i="10"/>
  <c r="L45" i="1"/>
  <c r="F41" i="9"/>
  <c r="D62" i="9"/>
  <c r="D39" i="10"/>
  <c r="G69" i="10"/>
  <c r="H8" i="1"/>
  <c r="G40" i="8"/>
  <c r="H18" i="2"/>
  <c r="F40" i="1"/>
  <c r="F9" i="1"/>
  <c r="L41" i="1"/>
  <c r="D27" i="8"/>
  <c r="C42" i="8"/>
  <c r="J26" i="2"/>
  <c r="C64" i="8"/>
  <c r="J35" i="1"/>
  <c r="H7" i="2"/>
  <c r="G13" i="10"/>
  <c r="D28" i="9"/>
  <c r="I30" i="1"/>
  <c r="K22" i="1"/>
  <c r="F36" i="1"/>
  <c r="G56" i="10"/>
  <c r="G68" i="9"/>
  <c r="J38" i="1"/>
  <c r="L30" i="1"/>
  <c r="G16" i="10"/>
  <c r="D62" i="8"/>
  <c r="L13" i="2"/>
  <c r="D36" i="1"/>
  <c r="F18" i="8"/>
  <c r="H12" i="2"/>
  <c r="E15" i="2"/>
  <c r="G22" i="1"/>
  <c r="J7" i="1"/>
  <c r="D41" i="1"/>
  <c r="G9" i="10"/>
  <c r="F55" i="8"/>
  <c r="D45" i="10"/>
  <c r="G42" i="8"/>
  <c r="G15" i="2"/>
  <c r="H24" i="1"/>
  <c r="C41" i="9"/>
  <c r="K35" i="1"/>
  <c r="C22" i="10"/>
  <c r="D43" i="8"/>
  <c r="D42" i="8"/>
  <c r="K17" i="2"/>
  <c r="G11" i="9"/>
  <c r="F45" i="10"/>
  <c r="F37" i="1"/>
  <c r="G68" i="10"/>
  <c r="G6" i="2"/>
  <c r="C65" i="9"/>
  <c r="L6" i="1"/>
  <c r="C20" i="9"/>
  <c r="L7" i="1"/>
  <c r="C57" i="10"/>
  <c r="F40" i="10"/>
  <c r="F42" i="9"/>
  <c r="I27" i="1"/>
  <c r="F16" i="8"/>
  <c r="M13" i="1"/>
  <c r="G12" i="2"/>
  <c r="F62" i="9"/>
  <c r="G12" i="1"/>
  <c r="C51" i="8"/>
  <c r="F15" i="8"/>
  <c r="D39" i="9"/>
  <c r="F7" i="2"/>
  <c r="C23" i="10"/>
  <c r="H10" i="2"/>
  <c r="G14" i="9"/>
  <c r="G67" i="8"/>
  <c r="F67" i="9"/>
  <c r="E18" i="1"/>
  <c r="C30" i="8"/>
  <c r="L26" i="2"/>
  <c r="C54" i="10"/>
  <c r="C26" i="9"/>
  <c r="F9" i="9"/>
  <c r="F46" i="9"/>
  <c r="G54" i="10"/>
  <c r="D53" i="9"/>
  <c r="G17" i="9"/>
  <c r="E28" i="2"/>
  <c r="G43" i="10"/>
  <c r="M39" i="1"/>
  <c r="G21" i="8"/>
  <c r="L43" i="1"/>
  <c r="E30" i="1"/>
  <c r="K20" i="2"/>
  <c r="D34" i="9"/>
  <c r="F47" i="10"/>
  <c r="K32" i="1"/>
  <c r="F57" i="9"/>
  <c r="M21" i="2"/>
  <c r="M6" i="1"/>
  <c r="C15" i="9"/>
  <c r="D16" i="2"/>
  <c r="C65" i="10"/>
  <c r="G39" i="1"/>
  <c r="C69" i="10"/>
  <c r="G20" i="1"/>
  <c r="L7" i="2"/>
  <c r="F47" i="9"/>
  <c r="H9" i="1"/>
  <c r="K29" i="1"/>
  <c r="E24" i="2"/>
  <c r="C43" i="10"/>
  <c r="H13" i="2"/>
  <c r="C60" i="10"/>
  <c r="H37" i="1"/>
  <c r="D58" i="8"/>
  <c r="J27" i="2"/>
  <c r="I26" i="1"/>
  <c r="D45" i="8"/>
  <c r="F38" i="10"/>
  <c r="D36" i="10"/>
  <c r="F25" i="2"/>
  <c r="D6" i="1"/>
  <c r="G63" i="9"/>
  <c r="G17" i="1"/>
  <c r="D55" i="8"/>
  <c r="C12" i="8"/>
  <c r="C53" i="8"/>
  <c r="C71" i="9"/>
  <c r="I16" i="2"/>
  <c r="H17" i="1"/>
  <c r="D15" i="8"/>
  <c r="D42" i="9"/>
  <c r="F6" i="1"/>
  <c r="F61" i="10"/>
  <c r="C18" i="10"/>
  <c r="D57" i="8"/>
  <c r="H43" i="1"/>
  <c r="E8" i="1"/>
  <c r="F14" i="9"/>
  <c r="C51" i="9"/>
  <c r="G37" i="1"/>
  <c r="D37" i="8"/>
  <c r="D43" i="10"/>
  <c r="M9" i="1"/>
  <c r="G58" i="9"/>
  <c r="C38" i="10"/>
  <c r="J18" i="2"/>
  <c r="K24" i="1"/>
  <c r="F56" i="9"/>
  <c r="G8" i="1"/>
  <c r="D66" i="9"/>
  <c r="D27" i="9"/>
  <c r="F68" i="10"/>
  <c r="C33" i="9"/>
  <c r="F32" i="9"/>
  <c r="G15" i="10"/>
  <c r="C21" i="10"/>
  <c r="F28" i="10"/>
  <c r="G10" i="8"/>
  <c r="F71" i="10"/>
  <c r="E37" i="1"/>
  <c r="D35" i="1"/>
  <c r="F10" i="2"/>
  <c r="F11" i="2"/>
  <c r="I25" i="1"/>
  <c r="C56" i="8"/>
  <c r="F12" i="9"/>
  <c r="H13" i="1"/>
  <c r="D17" i="2"/>
  <c r="K28" i="2"/>
  <c r="C23" i="9"/>
  <c r="D33" i="1"/>
  <c r="F11" i="10"/>
  <c r="C68" i="8"/>
  <c r="L8" i="2"/>
  <c r="G50" i="8"/>
  <c r="H10" i="1"/>
  <c r="H22" i="2"/>
  <c r="G65" i="10"/>
  <c r="K33" i="1"/>
  <c r="G7" i="2"/>
  <c r="D30" i="1"/>
  <c r="H18" i="1"/>
  <c r="F29" i="9"/>
  <c r="L22" i="1"/>
  <c r="C52" i="10"/>
  <c r="J14" i="1"/>
  <c r="G34" i="10"/>
  <c r="C51" i="10"/>
  <c r="F34" i="9"/>
  <c r="D13" i="10"/>
  <c r="L23" i="2"/>
  <c r="F29" i="1"/>
  <c r="F18" i="10"/>
  <c r="D24" i="8"/>
  <c r="F25" i="10"/>
  <c r="L28" i="2"/>
  <c r="H21" i="1"/>
  <c r="C40" i="10"/>
  <c r="G16" i="2"/>
  <c r="D23" i="10"/>
  <c r="G56" i="8"/>
  <c r="D12" i="9"/>
  <c r="K23" i="2"/>
  <c r="C17" i="8"/>
  <c r="M6" i="2"/>
  <c r="C27" i="10"/>
  <c r="M22" i="2"/>
  <c r="F43" i="8"/>
  <c r="F58" i="9"/>
  <c r="H42" i="1"/>
  <c r="K25" i="2"/>
  <c r="J41" i="1"/>
  <c r="H30" i="1"/>
  <c r="F56" i="10"/>
  <c r="E21" i="2"/>
  <c r="F60" i="9"/>
  <c r="I6" i="2"/>
  <c r="L20" i="2"/>
  <c r="D14" i="10"/>
  <c r="J31" i="1"/>
  <c r="D8" i="2"/>
  <c r="C12" i="9"/>
  <c r="I9" i="2"/>
  <c r="G43" i="8"/>
  <c r="L8" i="1"/>
  <c r="D26" i="1"/>
  <c r="G19" i="8"/>
  <c r="F55" i="9"/>
  <c r="G60" i="8"/>
  <c r="F53" i="10"/>
  <c r="F45" i="8"/>
  <c r="I16" i="1"/>
  <c r="D60" i="9"/>
  <c r="G18" i="9"/>
  <c r="C15" i="8"/>
  <c r="G67" i="9"/>
  <c r="F54" i="9"/>
  <c r="F44" i="1"/>
  <c r="F31" i="8"/>
  <c r="F27" i="10"/>
  <c r="F6" i="2"/>
  <c r="G48" i="9"/>
  <c r="C18" i="8"/>
  <c r="L38" i="1"/>
  <c r="I28" i="2"/>
  <c r="G61" i="8"/>
  <c r="E9" i="2"/>
  <c r="I26" i="2"/>
  <c r="D54" i="9"/>
  <c r="G67" i="10"/>
  <c r="F54" i="10"/>
  <c r="D25" i="2"/>
  <c r="G72" i="8"/>
  <c r="D69" i="8"/>
  <c r="J20" i="1"/>
  <c r="D60" i="8"/>
  <c r="C34" i="9"/>
  <c r="C53" i="10"/>
  <c r="K6" i="2"/>
  <c r="F19" i="1"/>
  <c r="M35" i="1"/>
  <c r="M8" i="2"/>
  <c r="F36" i="10"/>
  <c r="J40" i="1"/>
  <c r="I33" i="1"/>
  <c r="E43" i="1"/>
  <c r="I44" i="1"/>
  <c r="C18" i="9"/>
  <c r="F42" i="10"/>
  <c r="D6" i="2"/>
  <c r="J11" i="2"/>
  <c r="M15" i="1"/>
  <c r="M26" i="1"/>
  <c r="E12" i="2"/>
  <c r="D26" i="9"/>
  <c r="G48" i="10"/>
  <c r="D13" i="8"/>
  <c r="G45" i="8"/>
  <c r="D31" i="1"/>
  <c r="F13" i="8"/>
  <c r="C14" i="8"/>
  <c r="F31" i="9"/>
  <c r="D59" i="8"/>
  <c r="C9" i="10"/>
  <c r="D9" i="1"/>
  <c r="F20" i="9"/>
  <c r="D44" i="8"/>
  <c r="D11" i="9"/>
  <c r="L24" i="2"/>
  <c r="C24" i="10"/>
  <c r="F31" i="1"/>
  <c r="M28" i="2"/>
  <c r="D14" i="9"/>
  <c r="D17" i="1"/>
  <c r="C32" i="9"/>
  <c r="G23" i="10"/>
  <c r="G21" i="1"/>
  <c r="C59" i="9"/>
  <c r="F9" i="8"/>
  <c r="C34" i="10"/>
  <c r="F38" i="9"/>
  <c r="G18" i="10"/>
  <c r="D19" i="2"/>
  <c r="E14" i="2"/>
  <c r="D25" i="10"/>
  <c r="C52" i="9"/>
  <c r="D57" i="10"/>
  <c r="J10" i="1"/>
  <c r="F50" i="10"/>
  <c r="C32" i="10"/>
  <c r="F10" i="10"/>
  <c r="G44" i="8"/>
  <c r="K43" i="1"/>
  <c r="G29" i="1"/>
  <c r="G11" i="2"/>
  <c r="L6" i="2"/>
  <c r="F40" i="8"/>
  <c r="F46" i="10"/>
  <c r="M16" i="2"/>
  <c r="M27" i="2"/>
  <c r="F34" i="1"/>
  <c r="L13" i="1"/>
  <c r="F31" i="10"/>
  <c r="C48" i="8"/>
  <c r="C30" i="9"/>
  <c r="G24" i="8"/>
  <c r="D14" i="2"/>
  <c r="E11" i="1"/>
  <c r="D31" i="10"/>
  <c r="J39" i="1"/>
  <c r="F52" i="9"/>
  <c r="F18" i="2"/>
  <c r="C38" i="8"/>
  <c r="C16" i="8"/>
  <c r="C25" i="9"/>
  <c r="F16" i="10"/>
  <c r="D50" i="8"/>
  <c r="D27" i="10"/>
  <c r="H35" i="1"/>
  <c r="D51" i="9"/>
  <c r="C54" i="9"/>
  <c r="C42" i="10"/>
  <c r="K44" i="1"/>
  <c r="I18" i="1"/>
  <c r="F15" i="9"/>
  <c r="H28" i="1"/>
  <c r="J16" i="1"/>
  <c r="F65" i="10"/>
  <c r="M44" i="1"/>
  <c r="G34" i="8"/>
  <c r="F29" i="8"/>
  <c r="G10" i="9"/>
  <c r="L23" i="1"/>
  <c r="I24" i="2"/>
  <c r="C19" i="9"/>
  <c r="C69" i="9"/>
  <c r="M19" i="1"/>
  <c r="G19" i="10"/>
  <c r="D44" i="9"/>
  <c r="K18" i="1"/>
  <c r="G28" i="9"/>
  <c r="H16" i="2"/>
  <c r="D9" i="9"/>
  <c r="F18" i="9"/>
  <c r="E44" i="1"/>
  <c r="G32" i="10"/>
  <c r="C20" i="10"/>
  <c r="G33" i="9"/>
  <c r="H40" i="1"/>
  <c r="E6" i="1"/>
  <c r="G64" i="8"/>
  <c r="D66" i="10"/>
  <c r="I36" i="1"/>
  <c r="D46" i="8"/>
  <c r="D40" i="9"/>
  <c r="H27" i="1"/>
  <c r="G51" i="8"/>
  <c r="H26" i="2"/>
  <c r="M18" i="1"/>
  <c r="C41" i="8"/>
  <c r="G61" i="9"/>
  <c r="C72" i="9"/>
  <c r="J42" i="1"/>
  <c r="E25" i="2"/>
  <c r="F59" i="10"/>
  <c r="F35" i="9"/>
  <c r="C40" i="9"/>
  <c r="G25" i="1"/>
  <c r="M29" i="1"/>
  <c r="C40" i="8"/>
  <c r="G45" i="9"/>
  <c r="E20" i="1"/>
  <c r="H15" i="2"/>
  <c r="I23" i="1"/>
  <c r="C62" i="10"/>
  <c r="K15" i="2"/>
  <c r="D30" i="9"/>
  <c r="F10" i="1"/>
  <c r="F48" i="9"/>
  <c r="F26" i="9"/>
  <c r="D67" i="8"/>
  <c r="D23" i="8"/>
  <c r="F69" i="8"/>
  <c r="G31" i="10"/>
  <c r="L36" i="1"/>
  <c r="D38" i="9"/>
  <c r="F68" i="8"/>
  <c r="D42" i="10"/>
  <c r="L21" i="1"/>
  <c r="M25" i="2"/>
  <c r="I5" i="3"/>
  <c r="I9" i="3"/>
  <c r="I13" i="3"/>
  <c r="I17" i="3"/>
  <c r="I21" i="3"/>
  <c r="I25" i="3"/>
  <c r="I29" i="3"/>
  <c r="K31" i="3"/>
  <c r="K6" i="3"/>
  <c r="K10" i="3"/>
  <c r="K14" i="3"/>
  <c r="K18" i="3"/>
  <c r="K22" i="3"/>
  <c r="K26" i="3"/>
  <c r="K30" i="3"/>
  <c r="I6" i="5"/>
  <c r="J6" i="5" s="1"/>
  <c r="I10" i="5"/>
  <c r="J10" i="5" s="1"/>
  <c r="I14" i="5"/>
  <c r="J14" i="5" s="1"/>
  <c r="I18" i="5"/>
  <c r="J18" i="5" s="1"/>
  <c r="I22" i="5"/>
  <c r="J22" i="5" s="1"/>
  <c r="G7" i="6"/>
  <c r="H7" i="6" s="1"/>
  <c r="G11" i="6"/>
  <c r="H11" i="6" s="1"/>
  <c r="G15" i="6"/>
  <c r="H15" i="6" s="1"/>
  <c r="I7" i="3"/>
  <c r="I11" i="3"/>
  <c r="I15" i="3"/>
  <c r="I19" i="3"/>
  <c r="I23" i="3"/>
  <c r="I27" i="3"/>
  <c r="H39" i="10"/>
  <c r="H55" i="10"/>
  <c r="H17" i="10"/>
  <c r="H43" i="10"/>
  <c r="H44" i="9"/>
  <c r="H24" i="10"/>
  <c r="H70" i="10"/>
  <c r="D49" i="8"/>
  <c r="H51" i="9"/>
  <c r="H19" i="9"/>
  <c r="H21" i="9"/>
  <c r="G49" i="9"/>
  <c r="H28" i="9"/>
  <c r="H44" i="10"/>
  <c r="H10" i="9"/>
  <c r="H41" i="10"/>
  <c r="H51" i="10"/>
  <c r="H21" i="10"/>
  <c r="H37" i="9"/>
  <c r="H34" i="10"/>
  <c r="H32" i="10"/>
  <c r="H43" i="9"/>
  <c r="H33" i="10"/>
  <c r="H39" i="9"/>
  <c r="H29" i="2"/>
  <c r="H22" i="9"/>
  <c r="H72" i="10"/>
  <c r="H52" i="10"/>
  <c r="H69" i="10"/>
  <c r="H60" i="10"/>
  <c r="H63" i="10"/>
  <c r="H30" i="9"/>
  <c r="H33" i="9"/>
  <c r="H15" i="10"/>
  <c r="H50" i="9"/>
  <c r="F73" i="9"/>
  <c r="J29" i="2"/>
  <c r="H23" i="10"/>
  <c r="H66" i="9"/>
  <c r="H63" i="9"/>
  <c r="H27" i="9"/>
  <c r="H69" i="9"/>
  <c r="E9" i="9"/>
  <c r="C49" i="9"/>
  <c r="H22" i="10"/>
  <c r="H24" i="9"/>
  <c r="H36" i="9"/>
  <c r="H59" i="9"/>
  <c r="H35" i="10"/>
  <c r="H67" i="10"/>
  <c r="H13" i="10"/>
  <c r="H12" i="10"/>
  <c r="F49" i="10"/>
  <c r="H9" i="10"/>
  <c r="G73" i="9"/>
  <c r="E50" i="10"/>
  <c r="H16" i="9"/>
  <c r="H58" i="10"/>
  <c r="H57" i="10"/>
  <c r="H53" i="9"/>
  <c r="E29" i="2"/>
  <c r="H14" i="10"/>
  <c r="H20" i="10"/>
  <c r="H45" i="9"/>
  <c r="D49" i="10"/>
  <c r="H30" i="10"/>
  <c r="H48" i="10"/>
  <c r="H17" i="9"/>
  <c r="G49" i="8"/>
  <c r="H71" i="9"/>
  <c r="H66" i="10"/>
  <c r="H65" i="9"/>
  <c r="H70" i="9"/>
  <c r="H40" i="9"/>
  <c r="H25" i="9"/>
  <c r="H64" i="10"/>
  <c r="H46" i="1"/>
  <c r="H62" i="10"/>
  <c r="C49" i="8"/>
  <c r="G73" i="10"/>
  <c r="H64" i="9"/>
  <c r="H23" i="9"/>
  <c r="E50" i="9"/>
  <c r="H61" i="9"/>
  <c r="F73" i="8"/>
  <c r="H72" i="9"/>
  <c r="H13" i="9"/>
  <c r="H19" i="10"/>
  <c r="H26" i="10"/>
  <c r="H37" i="10"/>
  <c r="H68" i="9"/>
  <c r="H11" i="9"/>
  <c r="H29" i="10"/>
  <c r="H41" i="9"/>
  <c r="G49" i="10"/>
  <c r="H45" i="10"/>
  <c r="G29" i="2"/>
  <c r="H40" i="10"/>
  <c r="H42" i="9"/>
  <c r="H62" i="9"/>
  <c r="H67" i="9"/>
  <c r="H9" i="9"/>
  <c r="F49" i="9"/>
  <c r="H46" i="9"/>
  <c r="H47" i="10"/>
  <c r="H57" i="9"/>
  <c r="H47" i="9"/>
  <c r="H38" i="10"/>
  <c r="H61" i="10"/>
  <c r="H14" i="9"/>
  <c r="H56" i="9"/>
  <c r="H68" i="10"/>
  <c r="H32" i="9"/>
  <c r="H28" i="10"/>
  <c r="H71" i="10"/>
  <c r="H12" i="9"/>
  <c r="H11" i="10"/>
  <c r="G73" i="8"/>
  <c r="H29" i="9"/>
  <c r="H34" i="9"/>
  <c r="H18" i="10"/>
  <c r="H25" i="10"/>
  <c r="M29" i="2"/>
  <c r="H58" i="9"/>
  <c r="H56" i="10"/>
  <c r="H60" i="9"/>
  <c r="I29" i="2"/>
  <c r="H55" i="9"/>
  <c r="H53" i="10"/>
  <c r="H54" i="9"/>
  <c r="H27" i="10"/>
  <c r="F29" i="2"/>
  <c r="H54" i="10"/>
  <c r="K29" i="2"/>
  <c r="H36" i="10"/>
  <c r="H42" i="10"/>
  <c r="D29" i="2"/>
  <c r="H31" i="9"/>
  <c r="E9" i="10"/>
  <c r="C49" i="10"/>
  <c r="H20" i="9"/>
  <c r="F49" i="8"/>
  <c r="H38" i="9"/>
  <c r="F73" i="10"/>
  <c r="H50" i="10"/>
  <c r="H10" i="10"/>
  <c r="L29" i="2"/>
  <c r="H46" i="10"/>
  <c r="H31" i="10"/>
  <c r="H52" i="9"/>
  <c r="H16" i="10"/>
  <c r="H15" i="9"/>
  <c r="H65" i="10"/>
  <c r="D49" i="9"/>
  <c r="H18" i="9"/>
  <c r="H59" i="10"/>
  <c r="H35" i="9"/>
  <c r="H48" i="9"/>
  <c r="H26" i="9"/>
  <c r="E54" i="9" l="1"/>
  <c r="I16" i="10"/>
  <c r="O37" i="1"/>
  <c r="I9" i="8"/>
  <c r="N42" i="1"/>
  <c r="O16" i="1"/>
  <c r="I12" i="9"/>
  <c r="I28" i="10"/>
  <c r="N28" i="2"/>
  <c r="I72" i="9"/>
  <c r="J62" i="8"/>
  <c r="J52" i="8"/>
  <c r="J32" i="9"/>
  <c r="E53" i="9"/>
  <c r="I68" i="8"/>
  <c r="J31" i="10"/>
  <c r="I35" i="9"/>
  <c r="E72" i="9"/>
  <c r="J64" i="8"/>
  <c r="N40" i="1"/>
  <c r="E20" i="10"/>
  <c r="J28" i="9"/>
  <c r="I15" i="9"/>
  <c r="O23" i="2"/>
  <c r="I40" i="8"/>
  <c r="O27" i="1"/>
  <c r="J48" i="10"/>
  <c r="I36" i="10"/>
  <c r="J67" i="10"/>
  <c r="I54" i="9"/>
  <c r="J67" i="9"/>
  <c r="J18" i="9"/>
  <c r="I56" i="10"/>
  <c r="N30" i="1"/>
  <c r="I58" i="9"/>
  <c r="I43" i="8"/>
  <c r="N21" i="1"/>
  <c r="I18" i="10"/>
  <c r="E51" i="10"/>
  <c r="E52" i="10"/>
  <c r="I29" i="9"/>
  <c r="N13" i="1"/>
  <c r="E33" i="9"/>
  <c r="J58" i="9"/>
  <c r="I14" i="9"/>
  <c r="N43" i="1"/>
  <c r="E18" i="10"/>
  <c r="F46" i="1"/>
  <c r="O18" i="2"/>
  <c r="E69" i="10"/>
  <c r="M46" i="1"/>
  <c r="O10" i="2"/>
  <c r="O45" i="1"/>
  <c r="E54" i="10"/>
  <c r="I67" i="9"/>
  <c r="I15" i="8"/>
  <c r="I62" i="9"/>
  <c r="I45" i="10"/>
  <c r="J11" i="9"/>
  <c r="E22" i="10"/>
  <c r="O24" i="2"/>
  <c r="I55" i="8"/>
  <c r="J56" i="10"/>
  <c r="N7" i="2"/>
  <c r="N18" i="2"/>
  <c r="J53" i="9"/>
  <c r="J23" i="9"/>
  <c r="N19" i="1"/>
  <c r="I17" i="8"/>
  <c r="N24" i="2"/>
  <c r="N20" i="1"/>
  <c r="I50" i="8"/>
  <c r="O14" i="1"/>
  <c r="N11" i="1"/>
  <c r="I72" i="8"/>
  <c r="O11" i="1"/>
  <c r="J29" i="10"/>
  <c r="J47" i="9"/>
  <c r="O18" i="1"/>
  <c r="J44" i="10"/>
  <c r="E46" i="9"/>
  <c r="J42" i="10"/>
  <c r="I64" i="10"/>
  <c r="I25" i="9"/>
  <c r="J62" i="9"/>
  <c r="E55" i="9"/>
  <c r="I21" i="8"/>
  <c r="E59" i="10"/>
  <c r="O17" i="1"/>
  <c r="E36" i="10"/>
  <c r="J25" i="10"/>
  <c r="D73" i="9"/>
  <c r="N14" i="1"/>
  <c r="I62" i="8"/>
  <c r="O33" i="1"/>
  <c r="J66" i="8"/>
  <c r="N8" i="2"/>
  <c r="N9" i="2"/>
  <c r="J22" i="10"/>
  <c r="J39" i="8"/>
  <c r="J54" i="8"/>
  <c r="J41" i="10"/>
  <c r="I14" i="10"/>
  <c r="E68" i="10"/>
  <c r="E58" i="9"/>
  <c r="J52" i="9"/>
  <c r="O6" i="2"/>
  <c r="C73" i="10"/>
  <c r="J24" i="9"/>
  <c r="E66" i="10"/>
  <c r="J59" i="8"/>
  <c r="I35" i="8"/>
  <c r="E36" i="9"/>
  <c r="I53" i="8"/>
  <c r="I47" i="8"/>
  <c r="O16" i="2"/>
  <c r="N17" i="2"/>
  <c r="E46" i="10"/>
  <c r="O13" i="2"/>
  <c r="E22" i="9"/>
  <c r="J69" i="8"/>
  <c r="J43" i="9"/>
  <c r="J27" i="8"/>
  <c r="I37" i="8"/>
  <c r="J17" i="10"/>
  <c r="N41" i="1"/>
  <c r="O34" i="1"/>
  <c r="I63" i="10"/>
  <c r="E39" i="10"/>
  <c r="E72" i="10"/>
  <c r="I69" i="10"/>
  <c r="I52" i="10"/>
  <c r="I10" i="8"/>
  <c r="N33" i="1"/>
  <c r="J30" i="8"/>
  <c r="J13" i="8"/>
  <c r="N6" i="2"/>
  <c r="I39" i="9"/>
  <c r="E39" i="9"/>
  <c r="O43" i="1"/>
  <c r="E15" i="10"/>
  <c r="O35" i="1"/>
  <c r="J52" i="10"/>
  <c r="J19" i="9"/>
  <c r="N39" i="1"/>
  <c r="J57" i="8"/>
  <c r="I10" i="9"/>
  <c r="J38" i="10"/>
  <c r="J12" i="9"/>
  <c r="J40" i="9"/>
  <c r="I14" i="8"/>
  <c r="E38" i="9"/>
  <c r="I21" i="9"/>
  <c r="D73" i="10"/>
  <c r="J18" i="8"/>
  <c r="I51" i="9"/>
  <c r="J36" i="10"/>
  <c r="O36" i="1"/>
  <c r="I24" i="10"/>
  <c r="I44" i="9"/>
  <c r="I43" i="10"/>
  <c r="O9" i="2"/>
  <c r="I30" i="8"/>
  <c r="E30" i="10"/>
  <c r="O15" i="1"/>
  <c r="J35" i="8"/>
  <c r="J72" i="9"/>
  <c r="J69" i="9"/>
  <c r="E56" i="10"/>
  <c r="J71" i="9"/>
  <c r="N32" i="1"/>
  <c r="E19" i="9"/>
  <c r="I31" i="9"/>
  <c r="I13" i="8"/>
  <c r="E18" i="9"/>
  <c r="E34" i="9"/>
  <c r="J61" i="8"/>
  <c r="I27" i="10"/>
  <c r="I71" i="10"/>
  <c r="J63" i="9"/>
  <c r="E15" i="9"/>
  <c r="I42" i="9"/>
  <c r="N24" i="1"/>
  <c r="J9" i="10"/>
  <c r="N12" i="2"/>
  <c r="J13" i="10"/>
  <c r="J39" i="9"/>
  <c r="I12" i="8"/>
  <c r="J58" i="8"/>
  <c r="I61" i="9"/>
  <c r="I51" i="8"/>
  <c r="J44" i="9"/>
  <c r="J61" i="10"/>
  <c r="J14" i="8"/>
  <c r="I29" i="8"/>
  <c r="I65" i="10"/>
  <c r="D73" i="8"/>
  <c r="E25" i="9"/>
  <c r="J24" i="8"/>
  <c r="J44" i="8"/>
  <c r="I38" i="9"/>
  <c r="E32" i="9"/>
  <c r="E24" i="10"/>
  <c r="I20" i="9"/>
  <c r="O15" i="2"/>
  <c r="I48" i="9"/>
  <c r="J45" i="9"/>
  <c r="I59" i="10"/>
  <c r="J51" i="8"/>
  <c r="I18" i="9"/>
  <c r="J19" i="10"/>
  <c r="J10" i="9"/>
  <c r="J34" i="8"/>
  <c r="N28" i="1"/>
  <c r="N35" i="1"/>
  <c r="I52" i="9"/>
  <c r="I31" i="10"/>
  <c r="E32" i="10"/>
  <c r="E52" i="9"/>
  <c r="E59" i="9"/>
  <c r="O12" i="2"/>
  <c r="J45" i="8"/>
  <c r="O11" i="2"/>
  <c r="I54" i="10"/>
  <c r="I31" i="8"/>
  <c r="I53" i="10"/>
  <c r="J60" i="8"/>
  <c r="J19" i="8"/>
  <c r="J43" i="8"/>
  <c r="E12" i="9"/>
  <c r="J56" i="8"/>
  <c r="I34" i="9"/>
  <c r="J34" i="10"/>
  <c r="N22" i="2"/>
  <c r="J50" i="8"/>
  <c r="O44" i="1"/>
  <c r="O19" i="1"/>
  <c r="O20" i="1"/>
  <c r="J10" i="8"/>
  <c r="E21" i="10"/>
  <c r="I56" i="9"/>
  <c r="E38" i="10"/>
  <c r="N17" i="1"/>
  <c r="E60" i="10"/>
  <c r="E43" i="10"/>
  <c r="N9" i="1"/>
  <c r="J21" i="8"/>
  <c r="J43" i="10"/>
  <c r="J17" i="9"/>
  <c r="E26" i="9"/>
  <c r="J67" i="8"/>
  <c r="N10" i="2"/>
  <c r="I16" i="8"/>
  <c r="E20" i="9"/>
  <c r="E65" i="9"/>
  <c r="J68" i="10"/>
  <c r="I18" i="8"/>
  <c r="O7" i="1"/>
  <c r="J40" i="8"/>
  <c r="J69" i="10"/>
  <c r="I29" i="10"/>
  <c r="I11" i="9"/>
  <c r="O13" i="1"/>
  <c r="E57" i="9"/>
  <c r="E35" i="9"/>
  <c r="I13" i="9"/>
  <c r="N23" i="2"/>
  <c r="J72" i="10"/>
  <c r="I23" i="9"/>
  <c r="J37" i="8"/>
  <c r="E61" i="9"/>
  <c r="I64" i="9"/>
  <c r="J50" i="10"/>
  <c r="I34" i="8"/>
  <c r="I62" i="10"/>
  <c r="I41" i="8"/>
  <c r="J47" i="10"/>
  <c r="I39" i="8"/>
  <c r="I70" i="9"/>
  <c r="I11" i="8"/>
  <c r="J58" i="10"/>
  <c r="J56" i="9"/>
  <c r="E63" i="9"/>
  <c r="E31" i="10"/>
  <c r="I17" i="9"/>
  <c r="J47" i="8"/>
  <c r="O31" i="1"/>
  <c r="J20" i="8"/>
  <c r="J41" i="9"/>
  <c r="N14" i="2"/>
  <c r="O8" i="1"/>
  <c r="J33" i="8"/>
  <c r="J70" i="8"/>
  <c r="E60" i="9"/>
  <c r="I44" i="8"/>
  <c r="N25" i="2"/>
  <c r="I53" i="9"/>
  <c r="I42" i="8"/>
  <c r="I65" i="8"/>
  <c r="E64" i="10"/>
  <c r="O23" i="1"/>
  <c r="I16" i="9"/>
  <c r="I12" i="10"/>
  <c r="I13" i="10"/>
  <c r="I67" i="10"/>
  <c r="J46" i="10"/>
  <c r="E44" i="9"/>
  <c r="N22" i="1"/>
  <c r="I59" i="9"/>
  <c r="I36" i="9"/>
  <c r="E29" i="9"/>
  <c r="E28" i="9"/>
  <c r="N36" i="1"/>
  <c r="J30" i="9"/>
  <c r="E25" i="10"/>
  <c r="E70" i="10"/>
  <c r="N29" i="1"/>
  <c r="I15" i="10"/>
  <c r="I33" i="9"/>
  <c r="I70" i="8"/>
  <c r="J42" i="9"/>
  <c r="J26" i="10"/>
  <c r="I59" i="8"/>
  <c r="E41" i="10"/>
  <c r="J53" i="8"/>
  <c r="J64" i="9"/>
  <c r="J33" i="10"/>
  <c r="I20" i="8"/>
  <c r="J21" i="10"/>
  <c r="N45" i="1"/>
  <c r="E29" i="10"/>
  <c r="I22" i="9"/>
  <c r="J59" i="10"/>
  <c r="I33" i="10"/>
  <c r="O21" i="2"/>
  <c r="E47" i="10"/>
  <c r="I37" i="9"/>
  <c r="E58" i="10"/>
  <c r="O30" i="1"/>
  <c r="J70" i="9"/>
  <c r="I28" i="9"/>
  <c r="J53" i="10"/>
  <c r="I58" i="8"/>
  <c r="J55" i="9"/>
  <c r="J65" i="8"/>
  <c r="O8" i="2"/>
  <c r="E64" i="9"/>
  <c r="E35" i="10"/>
  <c r="E16" i="9"/>
  <c r="J22" i="9"/>
  <c r="I19" i="9"/>
  <c r="J23" i="8"/>
  <c r="I54" i="8"/>
  <c r="J45" i="10"/>
  <c r="E33" i="10"/>
  <c r="I66" i="8"/>
  <c r="N27" i="2"/>
  <c r="E44" i="10"/>
  <c r="I55" i="10"/>
  <c r="J62" i="10"/>
  <c r="J55" i="8"/>
  <c r="O12" i="1"/>
  <c r="E63" i="10"/>
  <c r="E71" i="10"/>
  <c r="N19" i="2"/>
  <c r="E37" i="9"/>
  <c r="J37" i="9"/>
  <c r="E45" i="9"/>
  <c r="I45" i="9"/>
  <c r="J32" i="8"/>
  <c r="J39" i="10"/>
  <c r="E70" i="9"/>
  <c r="E13" i="9"/>
  <c r="I61" i="8"/>
  <c r="J16" i="8"/>
  <c r="J24" i="10"/>
  <c r="J11" i="10"/>
  <c r="I24" i="9"/>
  <c r="N20" i="2"/>
  <c r="K46" i="1"/>
  <c r="J37" i="10"/>
  <c r="I38" i="8"/>
  <c r="I27" i="8"/>
  <c r="I28" i="8"/>
  <c r="I32" i="10"/>
  <c r="E68" i="9"/>
  <c r="E67" i="9"/>
  <c r="E28" i="10"/>
  <c r="J55" i="10"/>
  <c r="I41" i="10"/>
  <c r="J28" i="8"/>
  <c r="E17" i="9"/>
  <c r="J12" i="8"/>
  <c r="J25" i="9"/>
  <c r="J70" i="10"/>
  <c r="J60" i="10"/>
  <c r="E47" i="9"/>
  <c r="J71" i="8"/>
  <c r="C73" i="8"/>
  <c r="I46" i="8"/>
  <c r="I33" i="8"/>
  <c r="J71" i="10"/>
  <c r="E14" i="9"/>
  <c r="I39" i="10"/>
  <c r="J51" i="10"/>
  <c r="I67" i="8"/>
  <c r="I69" i="8"/>
  <c r="I26" i="9"/>
  <c r="E40" i="9"/>
  <c r="N26" i="2"/>
  <c r="N27" i="1"/>
  <c r="J32" i="10"/>
  <c r="N16" i="2"/>
  <c r="I42" i="10"/>
  <c r="J48" i="9"/>
  <c r="O26" i="1"/>
  <c r="I55" i="9"/>
  <c r="I60" i="9"/>
  <c r="E27" i="10"/>
  <c r="E40" i="10"/>
  <c r="N18" i="1"/>
  <c r="I68" i="10"/>
  <c r="I61" i="10"/>
  <c r="O10" i="1"/>
  <c r="I46" i="9"/>
  <c r="O28" i="1"/>
  <c r="J42" i="8"/>
  <c r="J16" i="10"/>
  <c r="O22" i="1"/>
  <c r="I26" i="10"/>
  <c r="I25" i="8"/>
  <c r="J15" i="9"/>
  <c r="I19" i="8"/>
  <c r="E37" i="10"/>
  <c r="O22" i="2"/>
  <c r="O6" i="1"/>
  <c r="J27" i="9"/>
  <c r="N6" i="1"/>
  <c r="J13" i="9"/>
  <c r="E10" i="10"/>
  <c r="J12" i="10"/>
  <c r="J29" i="9"/>
  <c r="J63" i="10"/>
  <c r="J60" i="9"/>
  <c r="I22" i="8"/>
  <c r="E24" i="9"/>
  <c r="I71" i="9"/>
  <c r="E67" i="10"/>
  <c r="J9" i="8"/>
  <c r="J41" i="8"/>
  <c r="J21" i="9"/>
  <c r="I48" i="10"/>
  <c r="J25" i="8"/>
  <c r="I58" i="10"/>
  <c r="J50" i="9"/>
  <c r="E66" i="9"/>
  <c r="I9" i="10"/>
  <c r="J36" i="8"/>
  <c r="I35" i="10"/>
  <c r="N21" i="2"/>
  <c r="E55" i="10"/>
  <c r="I69" i="9"/>
  <c r="E27" i="9"/>
  <c r="E45" i="10"/>
  <c r="E10" i="9"/>
  <c r="I63" i="9"/>
  <c r="I23" i="10"/>
  <c r="I24" i="8"/>
  <c r="J51" i="9"/>
  <c r="E56" i="9"/>
  <c r="J35" i="9"/>
  <c r="J34" i="9"/>
  <c r="I60" i="10"/>
  <c r="J36" i="9"/>
  <c r="J59" i="9"/>
  <c r="I63" i="8"/>
  <c r="J22" i="8"/>
  <c r="E62" i="10"/>
  <c r="N15" i="2"/>
  <c r="J61" i="9"/>
  <c r="E46" i="1"/>
  <c r="J33" i="9"/>
  <c r="E69" i="9"/>
  <c r="E42" i="10"/>
  <c r="E30" i="9"/>
  <c r="I46" i="10"/>
  <c r="I10" i="10"/>
  <c r="I50" i="10"/>
  <c r="J18" i="10"/>
  <c r="E34" i="10"/>
  <c r="J23" i="10"/>
  <c r="O39" i="1"/>
  <c r="E53" i="10"/>
  <c r="J72" i="8"/>
  <c r="I45" i="8"/>
  <c r="I25" i="10"/>
  <c r="J65" i="10"/>
  <c r="N10" i="1"/>
  <c r="I11" i="10"/>
  <c r="E23" i="9"/>
  <c r="J15" i="10"/>
  <c r="I32" i="9"/>
  <c r="O28" i="2"/>
  <c r="E51" i="9"/>
  <c r="E71" i="9"/>
  <c r="D46" i="1"/>
  <c r="I38" i="10"/>
  <c r="N37" i="1"/>
  <c r="N13" i="2"/>
  <c r="I47" i="9"/>
  <c r="E65" i="10"/>
  <c r="I57" i="9"/>
  <c r="I47" i="10"/>
  <c r="O20" i="2"/>
  <c r="O25" i="2"/>
  <c r="J54" i="10"/>
  <c r="I9" i="9"/>
  <c r="J14" i="9"/>
  <c r="E23" i="10"/>
  <c r="O17" i="2"/>
  <c r="I40" i="10"/>
  <c r="E57" i="10"/>
  <c r="L46" i="1"/>
  <c r="E41" i="9"/>
  <c r="O14" i="2"/>
  <c r="J68" i="9"/>
  <c r="N8" i="1"/>
  <c r="I41" i="9"/>
  <c r="I52" i="8"/>
  <c r="I68" i="9"/>
  <c r="I37" i="10"/>
  <c r="N26" i="1"/>
  <c r="I19" i="10"/>
  <c r="O41" i="1"/>
  <c r="N11" i="2"/>
  <c r="J15" i="8"/>
  <c r="E17" i="10"/>
  <c r="J26" i="9"/>
  <c r="N16" i="1"/>
  <c r="J68" i="8"/>
  <c r="C73" i="9"/>
  <c r="N15" i="1"/>
  <c r="J31" i="8"/>
  <c r="J27" i="10"/>
  <c r="O19" i="2"/>
  <c r="N7" i="1"/>
  <c r="O29" i="1"/>
  <c r="I60" i="8"/>
  <c r="J46" i="1"/>
  <c r="E14" i="10"/>
  <c r="E12" i="10"/>
  <c r="I40" i="9"/>
  <c r="N44" i="1"/>
  <c r="O32" i="1"/>
  <c r="J63" i="8"/>
  <c r="E26" i="10"/>
  <c r="I65" i="9"/>
  <c r="I66" i="10"/>
  <c r="E11" i="10"/>
  <c r="O9" i="1"/>
  <c r="J40" i="10"/>
  <c r="E43" i="9"/>
  <c r="I30" i="10"/>
  <c r="J20" i="9"/>
  <c r="J46" i="9"/>
  <c r="J28" i="10"/>
  <c r="E31" i="9"/>
  <c r="J57" i="10"/>
  <c r="I64" i="8"/>
  <c r="J14" i="10"/>
  <c r="E48" i="10"/>
  <c r="N23" i="1"/>
  <c r="E16" i="10"/>
  <c r="I20" i="10"/>
  <c r="I46" i="1"/>
  <c r="E42" i="9"/>
  <c r="I57" i="10"/>
  <c r="N38" i="1"/>
  <c r="O24" i="1"/>
  <c r="J29" i="8"/>
  <c r="I23" i="8"/>
  <c r="I36" i="8"/>
  <c r="I56" i="8"/>
  <c r="O40" i="1"/>
  <c r="I48" i="8"/>
  <c r="I71" i="8"/>
  <c r="O26" i="2"/>
  <c r="I22" i="10"/>
  <c r="I27" i="9"/>
  <c r="O42" i="1"/>
  <c r="J30" i="10"/>
  <c r="O21" i="1"/>
  <c r="N34" i="1"/>
  <c r="J66" i="10"/>
  <c r="I66" i="9"/>
  <c r="J10" i="10"/>
  <c r="N31" i="1"/>
  <c r="J48" i="8"/>
  <c r="I50" i="9"/>
  <c r="I30" i="9"/>
  <c r="J54" i="9"/>
  <c r="N25" i="1"/>
  <c r="E19" i="10"/>
  <c r="O7" i="2"/>
  <c r="E11" i="9"/>
  <c r="J64" i="10"/>
  <c r="E13" i="10"/>
  <c r="E21" i="9"/>
  <c r="O27" i="2"/>
  <c r="J46" i="8"/>
  <c r="I72" i="10"/>
  <c r="I32" i="8"/>
  <c r="J20" i="10"/>
  <c r="I43" i="9"/>
  <c r="J17" i="8"/>
  <c r="O25" i="1"/>
  <c r="I34" i="10"/>
  <c r="I21" i="10"/>
  <c r="J26" i="8"/>
  <c r="I51" i="10"/>
  <c r="I44" i="10"/>
  <c r="J9" i="9"/>
  <c r="J38" i="9"/>
  <c r="O38" i="1"/>
  <c r="J31" i="9"/>
  <c r="G46" i="1"/>
  <c r="I70" i="10"/>
  <c r="E61" i="10"/>
  <c r="I17" i="10"/>
  <c r="E62" i="9"/>
  <c r="J57" i="9"/>
  <c r="J11" i="8"/>
  <c r="J38" i="8"/>
  <c r="I57" i="8"/>
  <c r="N12" i="1"/>
  <c r="J35" i="10"/>
  <c r="J16" i="9"/>
  <c r="I26" i="8"/>
  <c r="J66" i="9"/>
  <c r="E48" i="9"/>
  <c r="G74" i="8"/>
  <c r="F74" i="10"/>
  <c r="E49" i="10"/>
  <c r="H30" i="2"/>
  <c r="H34" i="2" s="1"/>
  <c r="F74" i="8"/>
  <c r="G74" i="10"/>
  <c r="H49" i="9"/>
  <c r="H73" i="9"/>
  <c r="G74" i="9"/>
  <c r="H73" i="10"/>
  <c r="F74" i="9"/>
  <c r="H49" i="10"/>
  <c r="E49" i="9"/>
  <c r="K22" i="9" l="1"/>
  <c r="K16" i="9"/>
  <c r="K25" i="10"/>
  <c r="K27" i="10"/>
  <c r="K10" i="10"/>
  <c r="K57" i="10"/>
  <c r="K46" i="10"/>
  <c r="K40" i="10"/>
  <c r="K19" i="9"/>
  <c r="K30" i="9"/>
  <c r="K58" i="10"/>
  <c r="K45" i="9"/>
  <c r="K64" i="9"/>
  <c r="I49" i="9"/>
  <c r="K42" i="10"/>
  <c r="K63" i="10"/>
  <c r="K68" i="9"/>
  <c r="K9" i="9"/>
  <c r="K44" i="9"/>
  <c r="K41" i="10"/>
  <c r="K13" i="9"/>
  <c r="J49" i="10"/>
  <c r="K61" i="10"/>
  <c r="K12" i="9"/>
  <c r="K18" i="10"/>
  <c r="K31" i="10"/>
  <c r="N46" i="1"/>
  <c r="K56" i="10"/>
  <c r="K37" i="9"/>
  <c r="K37" i="10"/>
  <c r="K38" i="10"/>
  <c r="K65" i="10"/>
  <c r="K10" i="9"/>
  <c r="K72" i="10"/>
  <c r="K14" i="9"/>
  <c r="K54" i="9"/>
  <c r="K16" i="10"/>
  <c r="K35" i="9"/>
  <c r="K39" i="10"/>
  <c r="J30" i="2"/>
  <c r="J34" i="2" s="1"/>
  <c r="K67" i="10"/>
  <c r="J73" i="10"/>
  <c r="K57" i="9"/>
  <c r="K35" i="10"/>
  <c r="K44" i="10"/>
  <c r="K63" i="9"/>
  <c r="K24" i="9"/>
  <c r="K9" i="10"/>
  <c r="K17" i="9"/>
  <c r="K66" i="10"/>
  <c r="K70" i="9"/>
  <c r="G30" i="2"/>
  <c r="G34" i="2" s="1"/>
  <c r="K28" i="10"/>
  <c r="M30" i="2"/>
  <c r="M34" i="2" s="1"/>
  <c r="K55" i="9"/>
  <c r="K31" i="9"/>
  <c r="L30" i="2"/>
  <c r="L34" i="2" s="1"/>
  <c r="J49" i="9"/>
  <c r="K39" i="9"/>
  <c r="K33" i="9"/>
  <c r="K13" i="10"/>
  <c r="K64" i="10"/>
  <c r="K29" i="9"/>
  <c r="K53" i="10"/>
  <c r="K26" i="9"/>
  <c r="C74" i="9"/>
  <c r="K23" i="9"/>
  <c r="K67" i="9"/>
  <c r="I73" i="10"/>
  <c r="K41" i="9"/>
  <c r="D74" i="8"/>
  <c r="K11" i="9"/>
  <c r="K32" i="9"/>
  <c r="K46" i="9"/>
  <c r="K43" i="10"/>
  <c r="K70" i="10"/>
  <c r="K21" i="10"/>
  <c r="J49" i="8"/>
  <c r="K72" i="9"/>
  <c r="D74" i="9"/>
  <c r="O46" i="1"/>
  <c r="K29" i="10"/>
  <c r="K68" i="10"/>
  <c r="J73" i="8"/>
  <c r="K34" i="9"/>
  <c r="I30" i="2"/>
  <c r="I34" i="2" s="1"/>
  <c r="K36" i="10"/>
  <c r="I49" i="8"/>
  <c r="K52" i="9"/>
  <c r="K48" i="9"/>
  <c r="K43" i="9"/>
  <c r="N29" i="2"/>
  <c r="D74" i="10"/>
  <c r="K18" i="9"/>
  <c r="K71" i="10"/>
  <c r="K30" i="2"/>
  <c r="K34" i="2" s="1"/>
  <c r="K21" i="9"/>
  <c r="K52" i="10"/>
  <c r="C74" i="10"/>
  <c r="K69" i="10"/>
  <c r="K22" i="10"/>
  <c r="E30" i="2"/>
  <c r="E34" i="2" s="1"/>
  <c r="K20" i="10"/>
  <c r="K58" i="9"/>
  <c r="F30" i="2"/>
  <c r="F34" i="2" s="1"/>
  <c r="K20" i="9"/>
  <c r="K69" i="9"/>
  <c r="K30" i="10"/>
  <c r="K61" i="9"/>
  <c r="K26" i="10"/>
  <c r="D30" i="2"/>
  <c r="D34" i="2" s="1"/>
  <c r="K59" i="10"/>
  <c r="K50" i="9"/>
  <c r="K56" i="9"/>
  <c r="K55" i="10"/>
  <c r="K32" i="10"/>
  <c r="K23" i="10"/>
  <c r="J73" i="9"/>
  <c r="K62" i="10"/>
  <c r="K28" i="9"/>
  <c r="K51" i="10"/>
  <c r="K66" i="9"/>
  <c r="K27" i="9"/>
  <c r="K53" i="9"/>
  <c r="K48" i="10"/>
  <c r="K71" i="9"/>
  <c r="K65" i="9"/>
  <c r="C74" i="8"/>
  <c r="K19" i="10"/>
  <c r="K42" i="9"/>
  <c r="K47" i="10"/>
  <c r="K47" i="9"/>
  <c r="K11" i="10"/>
  <c r="K60" i="9"/>
  <c r="K50" i="10"/>
  <c r="K51" i="9"/>
  <c r="K38" i="9"/>
  <c r="K15" i="9"/>
  <c r="K33" i="10"/>
  <c r="K60" i="10"/>
  <c r="K15" i="10"/>
  <c r="K36" i="9"/>
  <c r="K12" i="10"/>
  <c r="E73" i="10"/>
  <c r="K25" i="9"/>
  <c r="I73" i="8"/>
  <c r="K54" i="10"/>
  <c r="E73" i="9"/>
  <c r="K34" i="10"/>
  <c r="K59" i="9"/>
  <c r="K62" i="9"/>
  <c r="K40" i="9"/>
  <c r="K17" i="10"/>
  <c r="K24" i="10"/>
  <c r="I73" i="9"/>
  <c r="I49" i="10"/>
  <c r="O29" i="2"/>
  <c r="K14" i="10"/>
  <c r="K45" i="10"/>
  <c r="H74" i="10"/>
  <c r="H74" i="9"/>
  <c r="J74" i="10" l="1"/>
  <c r="N30" i="2"/>
  <c r="E74" i="9"/>
  <c r="J74" i="8"/>
  <c r="E74" i="10"/>
  <c r="I74" i="10"/>
  <c r="I74" i="8"/>
  <c r="O30" i="2"/>
  <c r="K49" i="10"/>
  <c r="J74" i="9"/>
  <c r="K49" i="9"/>
  <c r="K73" i="9"/>
  <c r="I74" i="9"/>
  <c r="K73" i="10"/>
  <c r="K74" i="10" l="1"/>
  <c r="K74" i="9"/>
</calcChain>
</file>

<file path=xl/sharedStrings.xml><?xml version="1.0" encoding="utf-8"?>
<sst xmlns="http://schemas.openxmlformats.org/spreadsheetml/2006/main" count="639" uniqueCount="241">
  <si>
    <t>形式収支</t>
    <rPh sb="0" eb="2">
      <t>ケイシキ</t>
    </rPh>
    <rPh sb="2" eb="4">
      <t>シュウシ</t>
    </rPh>
    <phoneticPr fontId="3"/>
  </si>
  <si>
    <t>翌年度に繰り</t>
    <rPh sb="0" eb="3">
      <t>ヨクネンド</t>
    </rPh>
    <rPh sb="4" eb="5">
      <t>ク</t>
    </rPh>
    <phoneticPr fontId="3"/>
  </si>
  <si>
    <t>実質収支</t>
    <rPh sb="0" eb="2">
      <t>ジッシツ</t>
    </rPh>
    <rPh sb="2" eb="4">
      <t>シュウシ</t>
    </rPh>
    <phoneticPr fontId="3"/>
  </si>
  <si>
    <t>繰上</t>
    <rPh sb="0" eb="2">
      <t>クリアゲ</t>
    </rPh>
    <phoneticPr fontId="3"/>
  </si>
  <si>
    <t>積立金</t>
    <rPh sb="0" eb="2">
      <t>ツミタテ</t>
    </rPh>
    <rPh sb="2" eb="3">
      <t>キン</t>
    </rPh>
    <phoneticPr fontId="3"/>
  </si>
  <si>
    <t>実質単年度収支</t>
    <rPh sb="0" eb="2">
      <t>ジッシツ</t>
    </rPh>
    <rPh sb="2" eb="5">
      <t>タンネンド</t>
    </rPh>
    <rPh sb="5" eb="7">
      <t>シュウシ</t>
    </rPh>
    <phoneticPr fontId="3"/>
  </si>
  <si>
    <t>実質収支比率</t>
    <rPh sb="0" eb="2">
      <t>ジッシツ</t>
    </rPh>
    <rPh sb="2" eb="4">
      <t>シュウシ</t>
    </rPh>
    <rPh sb="4" eb="6">
      <t>ヒリツ</t>
    </rPh>
    <phoneticPr fontId="3"/>
  </si>
  <si>
    <t>経常収支比率</t>
    <rPh sb="0" eb="2">
      <t>ケイジョウ</t>
    </rPh>
    <rPh sb="2" eb="4">
      <t>シュウシ</t>
    </rPh>
    <rPh sb="4" eb="6">
      <t>ヒリツ</t>
    </rPh>
    <phoneticPr fontId="3"/>
  </si>
  <si>
    <t>市町村名</t>
    <rPh sb="0" eb="3">
      <t>シチョウソン</t>
    </rPh>
    <rPh sb="3" eb="4">
      <t>メイ</t>
    </rPh>
    <phoneticPr fontId="3"/>
  </si>
  <si>
    <t>歳入総額</t>
    <rPh sb="0" eb="2">
      <t>サイニュウ</t>
    </rPh>
    <rPh sb="2" eb="4">
      <t>ソウガク</t>
    </rPh>
    <phoneticPr fontId="3"/>
  </si>
  <si>
    <t>歳出総額</t>
    <rPh sb="0" eb="2">
      <t>サイシュツ</t>
    </rPh>
    <rPh sb="2" eb="4">
      <t>ソウガク</t>
    </rPh>
    <phoneticPr fontId="3"/>
  </si>
  <si>
    <t>（A-B）</t>
    <phoneticPr fontId="3"/>
  </si>
  <si>
    <t>越すべき財源</t>
    <rPh sb="4" eb="6">
      <t>ザイゲン</t>
    </rPh>
    <phoneticPr fontId="3"/>
  </si>
  <si>
    <t>（C-D)</t>
    <phoneticPr fontId="3"/>
  </si>
  <si>
    <t>単年度収支</t>
    <rPh sb="0" eb="3">
      <t>タンネンド</t>
    </rPh>
    <rPh sb="3" eb="5">
      <t>シュウシ</t>
    </rPh>
    <phoneticPr fontId="3"/>
  </si>
  <si>
    <t>償還金</t>
    <rPh sb="0" eb="3">
      <t>ショウカンキン</t>
    </rPh>
    <phoneticPr fontId="3"/>
  </si>
  <si>
    <t>取崩し額</t>
    <rPh sb="0" eb="2">
      <t>トリクズ</t>
    </rPh>
    <rPh sb="3" eb="4">
      <t>ガク</t>
    </rPh>
    <phoneticPr fontId="3"/>
  </si>
  <si>
    <t>（F+G+H-I）</t>
    <phoneticPr fontId="3"/>
  </si>
  <si>
    <t>A</t>
    <phoneticPr fontId="3"/>
  </si>
  <si>
    <t>B</t>
    <phoneticPr fontId="3"/>
  </si>
  <si>
    <t>C</t>
    <phoneticPr fontId="3"/>
  </si>
  <si>
    <t>D</t>
    <phoneticPr fontId="3"/>
  </si>
  <si>
    <t>E</t>
    <phoneticPr fontId="3"/>
  </si>
  <si>
    <t>F</t>
    <phoneticPr fontId="3"/>
  </si>
  <si>
    <t>G</t>
    <phoneticPr fontId="3"/>
  </si>
  <si>
    <t>H</t>
    <phoneticPr fontId="3"/>
  </si>
  <si>
    <t>I</t>
    <phoneticPr fontId="3"/>
  </si>
  <si>
    <t>さいたま市</t>
    <rPh sb="4" eb="5">
      <t>シ</t>
    </rPh>
    <phoneticPr fontId="1"/>
  </si>
  <si>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</si>
  <si>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</si>
  <si>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</si>
  <si>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</si>
  <si>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</si>
  <si>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</si>
  <si>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</si>
  <si>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</si>
  <si>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</si>
  <si>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</si>
  <si>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</si>
  <si>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</si>
  <si>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</si>
  <si>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</si>
  <si>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</si>
  <si>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</si>
  <si>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</si>
  <si>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</si>
  <si>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</si>
  <si>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</si>
  <si>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</si>
  <si>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</si>
  <si>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</si>
  <si>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</si>
  <si>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</si>
  <si>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</si>
  <si>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</si>
  <si>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</si>
  <si>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</si>
  <si>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</si>
  <si>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</si>
  <si>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</si>
  <si>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</si>
  <si>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</si>
  <si>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鶴ケ島市</t>
  </si>
  <si>
    <t>日高市</t>
  </si>
  <si>
    <t>吉川市</t>
  </si>
  <si>
    <t>ふじみ野市</t>
  </si>
  <si>
    <t>白岡市</t>
    <rPh sb="0" eb="2">
      <t>シラオカ</t>
    </rPh>
    <rPh sb="2" eb="3">
      <t>シ</t>
    </rPh>
    <phoneticPr fontId="3"/>
  </si>
  <si>
    <t>市計</t>
    <rPh sb="0" eb="1">
      <t>シ</t>
    </rPh>
    <rPh sb="1" eb="2">
      <t>ケイ</t>
    </rPh>
    <phoneticPr fontId="3"/>
  </si>
  <si>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</si>
  <si>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</si>
  <si>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</si>
  <si>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</si>
  <si>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</si>
  <si>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</si>
  <si>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</si>
  <si>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</si>
  <si>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</si>
  <si>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</si>
  <si>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</si>
  <si>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</si>
  <si>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</si>
  <si>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</si>
  <si>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</si>
  <si>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</si>
  <si>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美里町</t>
  </si>
  <si>
    <t>神川町</t>
  </si>
  <si>
    <t>上里町</t>
  </si>
  <si>
    <t>寄居町</t>
  </si>
  <si>
    <t>宮代町</t>
  </si>
  <si>
    <t>杉戸町</t>
  </si>
  <si>
    <t>松伏町</t>
  </si>
  <si>
    <t>町村計</t>
    <rPh sb="0" eb="2">
      <t>チョウソン</t>
    </rPh>
    <rPh sb="2" eb="3">
      <t>ケイ</t>
    </rPh>
    <phoneticPr fontId="3"/>
  </si>
  <si>
    <t>市町村計</t>
    <rPh sb="0" eb="3">
      <t>シチョウソン</t>
    </rPh>
    <rPh sb="3" eb="4">
      <t>ケイ</t>
    </rPh>
    <phoneticPr fontId="3"/>
  </si>
  <si>
    <t>※ 計数については、それぞれ表示単位未満を四捨五入しているため、合計と内訳が合わない場合がある。また、実際は計上額があるが、表示単位未満のため「0」となっている箇所がある。</t>
    <rPh sb="51" eb="53">
      <t>ジッサイ</t>
    </rPh>
    <rPh sb="54" eb="56">
      <t>ケイジョウ</t>
    </rPh>
    <rPh sb="56" eb="57">
      <t>ガク</t>
    </rPh>
    <rPh sb="62" eb="64">
      <t>ヒョウジ</t>
    </rPh>
    <rPh sb="64" eb="66">
      <t>タンイ</t>
    </rPh>
    <rPh sb="66" eb="68">
      <t>ミマン</t>
    </rPh>
    <rPh sb="80" eb="82">
      <t>カショ</t>
    </rPh>
    <phoneticPr fontId="3"/>
  </si>
  <si>
    <t>歳入決算額の状況</t>
    <rPh sb="0" eb="2">
      <t>サイニュウ</t>
    </rPh>
    <rPh sb="2" eb="4">
      <t>ケッサン</t>
    </rPh>
    <rPh sb="4" eb="5">
      <t>ガク</t>
    </rPh>
    <rPh sb="6" eb="8">
      <t>ジョウキョウ</t>
    </rPh>
    <phoneticPr fontId="3"/>
  </si>
  <si>
    <t>（単位：百万円、％）</t>
    <rPh sb="1" eb="3">
      <t>タンイ</t>
    </rPh>
    <rPh sb="4" eb="6">
      <t>ヒャクマン</t>
    </rPh>
    <rPh sb="6" eb="7">
      <t>エン</t>
    </rPh>
    <phoneticPr fontId="3"/>
  </si>
  <si>
    <t>　区分</t>
    <rPh sb="1" eb="3">
      <t>クブン</t>
    </rPh>
    <phoneticPr fontId="3"/>
  </si>
  <si>
    <t>決算額</t>
    <rPh sb="0" eb="2">
      <t>ケッサン</t>
    </rPh>
    <rPh sb="2" eb="3">
      <t>ガク</t>
    </rPh>
    <phoneticPr fontId="3"/>
  </si>
  <si>
    <t>構成比</t>
    <rPh sb="0" eb="3">
      <t>コウセイヒ</t>
    </rPh>
    <phoneticPr fontId="3"/>
  </si>
  <si>
    <t>増減額</t>
    <rPh sb="0" eb="3">
      <t>ゾウゲンガク</t>
    </rPh>
    <phoneticPr fontId="3"/>
  </si>
  <si>
    <t>増減率</t>
    <rPh sb="0" eb="2">
      <t>ゾウゲン</t>
    </rPh>
    <rPh sb="2" eb="3">
      <t>リツ</t>
    </rPh>
    <phoneticPr fontId="3"/>
  </si>
  <si>
    <t>自主財源</t>
    <rPh sb="0" eb="2">
      <t>ジシュ</t>
    </rPh>
    <rPh sb="2" eb="4">
      <t>ザイゲン</t>
    </rPh>
    <phoneticPr fontId="3"/>
  </si>
  <si>
    <t>市町村税</t>
    <rPh sb="0" eb="2">
      <t>シチョウ</t>
    </rPh>
    <rPh sb="2" eb="4">
      <t>ソンゼイ</t>
    </rPh>
    <phoneticPr fontId="3"/>
  </si>
  <si>
    <t>うち個人住民税</t>
    <rPh sb="2" eb="4">
      <t>コジン</t>
    </rPh>
    <rPh sb="4" eb="7">
      <t>ジュウミンゼイ</t>
    </rPh>
    <phoneticPr fontId="3"/>
  </si>
  <si>
    <t>うち法人住民税</t>
    <rPh sb="2" eb="4">
      <t>ホウジン</t>
    </rPh>
    <rPh sb="4" eb="7">
      <t>ジュウミンゼイ</t>
    </rPh>
    <phoneticPr fontId="3"/>
  </si>
  <si>
    <t>うち固定資産税</t>
    <rPh sb="2" eb="4">
      <t>コテイ</t>
    </rPh>
    <rPh sb="4" eb="7">
      <t>シサンゼイ</t>
    </rPh>
    <phoneticPr fontId="3"/>
  </si>
  <si>
    <t>分担金・負担金</t>
    <rPh sb="0" eb="3">
      <t>ブンタンキン</t>
    </rPh>
    <rPh sb="4" eb="7">
      <t>フタンキン</t>
    </rPh>
    <phoneticPr fontId="3"/>
  </si>
  <si>
    <t>使用料・手数料</t>
    <rPh sb="0" eb="3">
      <t>シヨウリョウ</t>
    </rPh>
    <rPh sb="4" eb="7">
      <t>テスウリョウ</t>
    </rPh>
    <phoneticPr fontId="3"/>
  </si>
  <si>
    <t>財産収入</t>
    <rPh sb="0" eb="2">
      <t>ザイサン</t>
    </rPh>
    <rPh sb="2" eb="4">
      <t>シュウニュウ</t>
    </rPh>
    <phoneticPr fontId="3"/>
  </si>
  <si>
    <t>寄付金</t>
    <rPh sb="0" eb="3">
      <t>キフキン</t>
    </rPh>
    <phoneticPr fontId="3"/>
  </si>
  <si>
    <t>繰入金</t>
    <rPh sb="0" eb="2">
      <t>クリイレ</t>
    </rPh>
    <rPh sb="2" eb="3">
      <t>キン</t>
    </rPh>
    <phoneticPr fontId="3"/>
  </si>
  <si>
    <t>繰越金</t>
    <rPh sb="0" eb="2">
      <t>クリコシ</t>
    </rPh>
    <rPh sb="2" eb="3">
      <t>キン</t>
    </rPh>
    <phoneticPr fontId="3"/>
  </si>
  <si>
    <t>諸収入</t>
    <rPh sb="0" eb="1">
      <t>ショ</t>
    </rPh>
    <rPh sb="1" eb="3">
      <t>シュウニュウ</t>
    </rPh>
    <phoneticPr fontId="3"/>
  </si>
  <si>
    <t>計</t>
    <rPh sb="0" eb="1">
      <t>ケイ</t>
    </rPh>
    <phoneticPr fontId="3"/>
  </si>
  <si>
    <t>依存財源</t>
    <rPh sb="0" eb="2">
      <t>イゾン</t>
    </rPh>
    <rPh sb="2" eb="4">
      <t>ザイゲン</t>
    </rPh>
    <phoneticPr fontId="3"/>
  </si>
  <si>
    <t>地方譲与税</t>
    <rPh sb="0" eb="2">
      <t>チホウ</t>
    </rPh>
    <rPh sb="2" eb="4">
      <t>ジョウヨ</t>
    </rPh>
    <rPh sb="4" eb="5">
      <t>ゼイ</t>
    </rPh>
    <phoneticPr fontId="3"/>
  </si>
  <si>
    <t>地方消費税交付金</t>
    <rPh sb="0" eb="2">
      <t>チホウ</t>
    </rPh>
    <rPh sb="2" eb="5">
      <t>ショウヒゼイ</t>
    </rPh>
    <rPh sb="5" eb="8">
      <t>コウフキン</t>
    </rPh>
    <phoneticPr fontId="3"/>
  </si>
  <si>
    <t>その他税交付金等 ※</t>
    <rPh sb="2" eb="3">
      <t>タ</t>
    </rPh>
    <rPh sb="3" eb="4">
      <t>ゼイ</t>
    </rPh>
    <rPh sb="4" eb="7">
      <t>コウフキン</t>
    </rPh>
    <rPh sb="7" eb="8">
      <t>トウ</t>
    </rPh>
    <phoneticPr fontId="3"/>
  </si>
  <si>
    <t>地方特例交付金等</t>
    <rPh sb="0" eb="2">
      <t>チホウ</t>
    </rPh>
    <rPh sb="2" eb="4">
      <t>トクレイ</t>
    </rPh>
    <rPh sb="4" eb="8">
      <t>コウフキントウ</t>
    </rPh>
    <phoneticPr fontId="3"/>
  </si>
  <si>
    <t>地方交付税</t>
    <rPh sb="0" eb="2">
      <t>チホウ</t>
    </rPh>
    <rPh sb="2" eb="5">
      <t>コウフゼイ</t>
    </rPh>
    <phoneticPr fontId="3"/>
  </si>
  <si>
    <t>普通交付税</t>
    <rPh sb="0" eb="2">
      <t>フツウ</t>
    </rPh>
    <rPh sb="2" eb="5">
      <t>コウフゼイ</t>
    </rPh>
    <phoneticPr fontId="3"/>
  </si>
  <si>
    <t>特別交付税</t>
    <rPh sb="0" eb="2">
      <t>トクベツ</t>
    </rPh>
    <rPh sb="2" eb="5">
      <t>コウフゼイ</t>
    </rPh>
    <phoneticPr fontId="3"/>
  </si>
  <si>
    <t>震災復興特別交付税</t>
    <rPh sb="0" eb="2">
      <t>シンサイ</t>
    </rPh>
    <rPh sb="2" eb="4">
      <t>フッコウ</t>
    </rPh>
    <rPh sb="4" eb="6">
      <t>トクベツ</t>
    </rPh>
    <rPh sb="6" eb="9">
      <t>コウフゼイ</t>
    </rPh>
    <phoneticPr fontId="3"/>
  </si>
  <si>
    <t>国庫支出金</t>
    <rPh sb="0" eb="2">
      <t>コッコ</t>
    </rPh>
    <rPh sb="2" eb="5">
      <t>シシュツキン</t>
    </rPh>
    <phoneticPr fontId="3"/>
  </si>
  <si>
    <t>県支出金</t>
    <rPh sb="0" eb="1">
      <t>ケン</t>
    </rPh>
    <rPh sb="1" eb="4">
      <t>シシュツキン</t>
    </rPh>
    <phoneticPr fontId="3"/>
  </si>
  <si>
    <t>地方債</t>
    <rPh sb="0" eb="3">
      <t>チホウサイ</t>
    </rPh>
    <phoneticPr fontId="3"/>
  </si>
  <si>
    <t>臨時財政対策債</t>
    <rPh sb="0" eb="2">
      <t>リンジ</t>
    </rPh>
    <rPh sb="2" eb="4">
      <t>ザイセイ</t>
    </rPh>
    <rPh sb="4" eb="6">
      <t>タイサク</t>
    </rPh>
    <rPh sb="6" eb="7">
      <t>サイ</t>
    </rPh>
    <phoneticPr fontId="3"/>
  </si>
  <si>
    <t>その他の地方債</t>
    <rPh sb="2" eb="3">
      <t>タ</t>
    </rPh>
    <rPh sb="4" eb="7">
      <t>チホウサイ</t>
    </rPh>
    <phoneticPr fontId="3"/>
  </si>
  <si>
    <t>歳入合計</t>
    <rPh sb="0" eb="2">
      <t>サイニュウ</t>
    </rPh>
    <rPh sb="2" eb="4">
      <t>ゴウケイ</t>
    </rPh>
    <phoneticPr fontId="3"/>
  </si>
  <si>
    <t>※本表中の数値については表示単位未満四捨五入の関係で、積上合計が一致しない箇所があります。</t>
    <rPh sb="1" eb="2">
      <t>ホン</t>
    </rPh>
    <rPh sb="2" eb="3">
      <t>ヒョウ</t>
    </rPh>
    <rPh sb="3" eb="4">
      <t>チュウ</t>
    </rPh>
    <rPh sb="5" eb="7">
      <t>スウチ</t>
    </rPh>
    <rPh sb="12" eb="14">
      <t>ヒョウジ</t>
    </rPh>
    <rPh sb="14" eb="16">
      <t>タンイ</t>
    </rPh>
    <rPh sb="16" eb="18">
      <t>ミマン</t>
    </rPh>
    <rPh sb="18" eb="22">
      <t>シシャゴニュウ</t>
    </rPh>
    <rPh sb="23" eb="25">
      <t>カンケイ</t>
    </rPh>
    <rPh sb="27" eb="28">
      <t>セキ</t>
    </rPh>
    <rPh sb="28" eb="29">
      <t>ウエ</t>
    </rPh>
    <rPh sb="29" eb="31">
      <t>ゴウケイ</t>
    </rPh>
    <rPh sb="32" eb="34">
      <t>イッチ</t>
    </rPh>
    <rPh sb="37" eb="39">
      <t>カショ</t>
    </rPh>
    <phoneticPr fontId="3"/>
  </si>
  <si>
    <t>※「その他交付金等」は、利子割交付金、配当割交付金、株式等譲渡所得割交付金、ゴルフ場利用税交付金、特別地方消費税交付金、自動車取得税交付金、</t>
    <rPh sb="4" eb="5">
      <t>タ</t>
    </rPh>
    <rPh sb="5" eb="8">
      <t>コウフキン</t>
    </rPh>
    <rPh sb="8" eb="9">
      <t>トウ</t>
    </rPh>
    <rPh sb="12" eb="14">
      <t>リシ</t>
    </rPh>
    <rPh sb="14" eb="15">
      <t>ワリ</t>
    </rPh>
    <rPh sb="15" eb="18">
      <t>コウフキン</t>
    </rPh>
    <rPh sb="19" eb="21">
      <t>ハイトウ</t>
    </rPh>
    <rPh sb="21" eb="22">
      <t>ワリ</t>
    </rPh>
    <rPh sb="22" eb="25">
      <t>コウフキン</t>
    </rPh>
    <rPh sb="26" eb="28">
      <t>カブシキ</t>
    </rPh>
    <rPh sb="28" eb="29">
      <t>トウ</t>
    </rPh>
    <rPh sb="29" eb="31">
      <t>ジョウト</t>
    </rPh>
    <rPh sb="31" eb="33">
      <t>ショトク</t>
    </rPh>
    <rPh sb="33" eb="34">
      <t>ワリ</t>
    </rPh>
    <rPh sb="34" eb="37">
      <t>コウフキン</t>
    </rPh>
    <rPh sb="41" eb="42">
      <t>ジョウ</t>
    </rPh>
    <rPh sb="42" eb="44">
      <t>リヨウ</t>
    </rPh>
    <rPh sb="44" eb="45">
      <t>ゼイ</t>
    </rPh>
    <rPh sb="45" eb="48">
      <t>コウフキン</t>
    </rPh>
    <rPh sb="49" eb="51">
      <t>トクベツ</t>
    </rPh>
    <rPh sb="51" eb="53">
      <t>チホウ</t>
    </rPh>
    <rPh sb="53" eb="56">
      <t>ショウヒゼイ</t>
    </rPh>
    <rPh sb="56" eb="59">
      <t>コウフキン</t>
    </rPh>
    <rPh sb="60" eb="63">
      <t>ジドウシャ</t>
    </rPh>
    <rPh sb="63" eb="65">
      <t>シュトク</t>
    </rPh>
    <rPh sb="65" eb="66">
      <t>ゼイ</t>
    </rPh>
    <rPh sb="66" eb="69">
      <t>コウフキン</t>
    </rPh>
    <phoneticPr fontId="3"/>
  </si>
  <si>
    <t>　自動車税環境性能割交付金、軽油取引税交付金、交通安全対策特別交付金、国有提供施設等所在市町村助成交付金及び分離課税所得割交付金の合計額である。</t>
    <rPh sb="1" eb="4">
      <t>ジドウシャ</t>
    </rPh>
    <rPh sb="4" eb="5">
      <t>ゼイ</t>
    </rPh>
    <rPh sb="5" eb="7">
      <t>カンキョウ</t>
    </rPh>
    <rPh sb="7" eb="9">
      <t>セイノウ</t>
    </rPh>
    <rPh sb="9" eb="10">
      <t>ワリ</t>
    </rPh>
    <rPh sb="10" eb="13">
      <t>コウフキン</t>
    </rPh>
    <rPh sb="23" eb="25">
      <t>コウツウ</t>
    </rPh>
    <rPh sb="25" eb="27">
      <t>アンゼン</t>
    </rPh>
    <rPh sb="27" eb="29">
      <t>タイサク</t>
    </rPh>
    <rPh sb="29" eb="31">
      <t>トクベツ</t>
    </rPh>
    <rPh sb="31" eb="34">
      <t>コウフキン</t>
    </rPh>
    <rPh sb="35" eb="37">
      <t>コクユウ</t>
    </rPh>
    <rPh sb="37" eb="39">
      <t>テイキョウ</t>
    </rPh>
    <rPh sb="39" eb="41">
      <t>シセツ</t>
    </rPh>
    <rPh sb="41" eb="42">
      <t>トウ</t>
    </rPh>
    <rPh sb="42" eb="44">
      <t>ショザイ</t>
    </rPh>
    <rPh sb="44" eb="47">
      <t>シチョウソン</t>
    </rPh>
    <rPh sb="47" eb="49">
      <t>ジョセイ</t>
    </rPh>
    <rPh sb="49" eb="52">
      <t>コウフキン</t>
    </rPh>
    <rPh sb="52" eb="53">
      <t>オヨ</t>
    </rPh>
    <rPh sb="65" eb="67">
      <t>ゴウケイ</t>
    </rPh>
    <rPh sb="67" eb="68">
      <t>ガク</t>
    </rPh>
    <phoneticPr fontId="3"/>
  </si>
  <si>
    <t>市町村税の動向</t>
    <rPh sb="0" eb="2">
      <t>シチョウ</t>
    </rPh>
    <rPh sb="2" eb="4">
      <t>ソンゼイ</t>
    </rPh>
    <rPh sb="5" eb="7">
      <t>ドウコウ</t>
    </rPh>
    <phoneticPr fontId="3"/>
  </si>
  <si>
    <t>　税　目</t>
    <rPh sb="1" eb="2">
      <t>ゼイ</t>
    </rPh>
    <rPh sb="3" eb="4">
      <t>モク</t>
    </rPh>
    <phoneticPr fontId="3"/>
  </si>
  <si>
    <t>比較増減</t>
    <rPh sb="0" eb="2">
      <t>ヒカク</t>
    </rPh>
    <rPh sb="2" eb="4">
      <t>ゾウゲン</t>
    </rPh>
    <phoneticPr fontId="3"/>
  </si>
  <si>
    <t>決算額 (A)</t>
    <rPh sb="0" eb="2">
      <t>ケッサン</t>
    </rPh>
    <rPh sb="2" eb="3">
      <t>ガク</t>
    </rPh>
    <phoneticPr fontId="3"/>
  </si>
  <si>
    <t>決算額 (B)</t>
    <rPh sb="0" eb="2">
      <t>ケッサン</t>
    </rPh>
    <rPh sb="2" eb="3">
      <t>ガク</t>
    </rPh>
    <phoneticPr fontId="3"/>
  </si>
  <si>
    <t>増減額 (C)=(A)-(B)</t>
    <rPh sb="0" eb="3">
      <t>ゾウゲンガク</t>
    </rPh>
    <phoneticPr fontId="3"/>
  </si>
  <si>
    <t>増減率 (C)/(B)</t>
    <rPh sb="0" eb="2">
      <t>ゾウゲン</t>
    </rPh>
    <rPh sb="2" eb="3">
      <t>リツ</t>
    </rPh>
    <phoneticPr fontId="3"/>
  </si>
  <si>
    <t>１　普通税</t>
    <rPh sb="2" eb="4">
      <t>フツウ</t>
    </rPh>
    <rPh sb="4" eb="5">
      <t>ゼイ</t>
    </rPh>
    <phoneticPr fontId="3"/>
  </si>
  <si>
    <t>（１）法定普通税</t>
    <rPh sb="3" eb="5">
      <t>ホウテイ</t>
    </rPh>
    <rPh sb="5" eb="7">
      <t>フツウ</t>
    </rPh>
    <rPh sb="7" eb="8">
      <t>ゼイ</t>
    </rPh>
    <phoneticPr fontId="3"/>
  </si>
  <si>
    <t>ア　市町村民税</t>
    <rPh sb="2" eb="5">
      <t>シチョウソン</t>
    </rPh>
    <rPh sb="5" eb="6">
      <t>ミン</t>
    </rPh>
    <rPh sb="6" eb="7">
      <t>ゼイ</t>
    </rPh>
    <phoneticPr fontId="3"/>
  </si>
  <si>
    <t>（ア）個人住民税</t>
    <rPh sb="3" eb="5">
      <t>コジン</t>
    </rPh>
    <rPh sb="5" eb="8">
      <t>ジュウミンゼイ</t>
    </rPh>
    <phoneticPr fontId="3"/>
  </si>
  <si>
    <t>（イ）法人住民税</t>
    <rPh sb="3" eb="5">
      <t>ホウジン</t>
    </rPh>
    <rPh sb="5" eb="8">
      <t>ジュウミンゼイ</t>
    </rPh>
    <phoneticPr fontId="3"/>
  </si>
  <si>
    <t>イ　固定資産税</t>
    <rPh sb="2" eb="4">
      <t>コテイ</t>
    </rPh>
    <rPh sb="4" eb="7">
      <t>シサンゼイ</t>
    </rPh>
    <phoneticPr fontId="3"/>
  </si>
  <si>
    <t>ウ　軽自動車税</t>
    <rPh sb="2" eb="3">
      <t>ケイ</t>
    </rPh>
    <rPh sb="3" eb="6">
      <t>ジドウシャ</t>
    </rPh>
    <rPh sb="6" eb="7">
      <t>ゼイ</t>
    </rPh>
    <phoneticPr fontId="3"/>
  </si>
  <si>
    <t>エ　市町村たばこ税</t>
    <rPh sb="2" eb="5">
      <t>シチョウソン</t>
    </rPh>
    <rPh sb="8" eb="9">
      <t>ゼイ</t>
    </rPh>
    <phoneticPr fontId="3"/>
  </si>
  <si>
    <t>オ　その他</t>
    <rPh sb="4" eb="5">
      <t>タ</t>
    </rPh>
    <phoneticPr fontId="3"/>
  </si>
  <si>
    <t>（２）法定外普通税</t>
    <rPh sb="3" eb="5">
      <t>ホウテイ</t>
    </rPh>
    <rPh sb="5" eb="6">
      <t>ガイ</t>
    </rPh>
    <rPh sb="6" eb="8">
      <t>フツウ</t>
    </rPh>
    <rPh sb="8" eb="9">
      <t>ゼイ</t>
    </rPh>
    <phoneticPr fontId="3"/>
  </si>
  <si>
    <t>２　目的税</t>
    <rPh sb="2" eb="5">
      <t>モクテキゼイ</t>
    </rPh>
    <phoneticPr fontId="3"/>
  </si>
  <si>
    <t>（１）法定目的税</t>
    <rPh sb="3" eb="5">
      <t>ホウテイ</t>
    </rPh>
    <rPh sb="5" eb="8">
      <t>モクテキゼイ</t>
    </rPh>
    <phoneticPr fontId="3"/>
  </si>
  <si>
    <t>ア　都市計画税</t>
    <rPh sb="2" eb="4">
      <t>トシ</t>
    </rPh>
    <rPh sb="4" eb="6">
      <t>ケイカク</t>
    </rPh>
    <rPh sb="6" eb="7">
      <t>ゼイ</t>
    </rPh>
    <phoneticPr fontId="3"/>
  </si>
  <si>
    <t>イ　事業所税</t>
    <rPh sb="2" eb="5">
      <t>ジギョウショ</t>
    </rPh>
    <rPh sb="5" eb="6">
      <t>ゼイ</t>
    </rPh>
    <phoneticPr fontId="3"/>
  </si>
  <si>
    <t>ウ　その他</t>
    <rPh sb="4" eb="5">
      <t>タ</t>
    </rPh>
    <phoneticPr fontId="3"/>
  </si>
  <si>
    <t>（２）法定外目的税</t>
    <rPh sb="3" eb="5">
      <t>ホウテイ</t>
    </rPh>
    <rPh sb="5" eb="6">
      <t>ガイ</t>
    </rPh>
    <rPh sb="6" eb="9">
      <t>モクテキゼイ</t>
    </rPh>
    <phoneticPr fontId="3"/>
  </si>
  <si>
    <t>市町村税合計</t>
    <rPh sb="0" eb="2">
      <t>シチョウ</t>
    </rPh>
    <rPh sb="2" eb="4">
      <t>ソンゼイ</t>
    </rPh>
    <rPh sb="4" eb="6">
      <t>ゴウケイ</t>
    </rPh>
    <phoneticPr fontId="3"/>
  </si>
  <si>
    <t>※ 計数については、それぞれ表示単位未満を四捨五入しているため、合計と内訳が合わない場合がある。</t>
    <rPh sb="2" eb="4">
      <t>ケイスウ</t>
    </rPh>
    <phoneticPr fontId="3"/>
  </si>
  <si>
    <t>性質別歳出決算額の状況</t>
    <rPh sb="0" eb="2">
      <t>セイシツ</t>
    </rPh>
    <rPh sb="2" eb="3">
      <t>ベツ</t>
    </rPh>
    <rPh sb="3" eb="5">
      <t>サイシュツ</t>
    </rPh>
    <rPh sb="5" eb="7">
      <t>ケッサン</t>
    </rPh>
    <rPh sb="7" eb="8">
      <t>ガク</t>
    </rPh>
    <rPh sb="9" eb="11">
      <t>ジョウキョウ</t>
    </rPh>
    <phoneticPr fontId="3"/>
  </si>
  <si>
    <t>　区　分</t>
    <rPh sb="1" eb="2">
      <t>ク</t>
    </rPh>
    <rPh sb="3" eb="4">
      <t>ブン</t>
    </rPh>
    <phoneticPr fontId="3"/>
  </si>
  <si>
    <t>比較増減</t>
    <rPh sb="0" eb="2">
      <t>ヒカク</t>
    </rPh>
    <rPh sb="2" eb="4">
      <t>ゾウゲン</t>
    </rPh>
    <phoneticPr fontId="1"/>
  </si>
  <si>
    <t>義務的経費</t>
    <rPh sb="0" eb="3">
      <t>ギムテキ</t>
    </rPh>
    <rPh sb="3" eb="5">
      <t>ケイヒ</t>
    </rPh>
    <phoneticPr fontId="3"/>
  </si>
  <si>
    <t>人件費</t>
    <rPh sb="0" eb="3">
      <t>ジンケンヒ</t>
    </rPh>
    <phoneticPr fontId="3"/>
  </si>
  <si>
    <t>扶助費</t>
    <rPh sb="0" eb="3">
      <t>フジョヒ</t>
    </rPh>
    <phoneticPr fontId="3"/>
  </si>
  <si>
    <t>公債費</t>
    <rPh sb="0" eb="3">
      <t>コウサイヒ</t>
    </rPh>
    <phoneticPr fontId="3"/>
  </si>
  <si>
    <t>投資的経費</t>
    <rPh sb="0" eb="3">
      <t>トウシテキ</t>
    </rPh>
    <rPh sb="3" eb="5">
      <t>ケイヒ</t>
    </rPh>
    <phoneticPr fontId="3"/>
  </si>
  <si>
    <t>普通建設事業費</t>
    <rPh sb="0" eb="2">
      <t>フツウ</t>
    </rPh>
    <rPh sb="2" eb="4">
      <t>ケンセツ</t>
    </rPh>
    <rPh sb="4" eb="7">
      <t>ジギョウヒ</t>
    </rPh>
    <phoneticPr fontId="3"/>
  </si>
  <si>
    <t>うち補助事業費</t>
    <rPh sb="2" eb="4">
      <t>ホジョ</t>
    </rPh>
    <rPh sb="4" eb="7">
      <t>ジギョウヒ</t>
    </rPh>
    <phoneticPr fontId="3"/>
  </si>
  <si>
    <t>うち単独事業費</t>
    <rPh sb="2" eb="4">
      <t>タンドク</t>
    </rPh>
    <rPh sb="4" eb="7">
      <t>ジギョウヒ</t>
    </rPh>
    <phoneticPr fontId="3"/>
  </si>
  <si>
    <t>災害復旧事業費</t>
    <rPh sb="0" eb="2">
      <t>サイガイ</t>
    </rPh>
    <rPh sb="2" eb="4">
      <t>フッキュウ</t>
    </rPh>
    <rPh sb="4" eb="7">
      <t>ジギョウヒ</t>
    </rPh>
    <phoneticPr fontId="3"/>
  </si>
  <si>
    <t>その他の経費</t>
    <rPh sb="2" eb="3">
      <t>タ</t>
    </rPh>
    <rPh sb="4" eb="6">
      <t>ケイヒ</t>
    </rPh>
    <phoneticPr fontId="3"/>
  </si>
  <si>
    <t>物件費</t>
    <rPh sb="0" eb="3">
      <t>ブッケンヒ</t>
    </rPh>
    <phoneticPr fontId="3"/>
  </si>
  <si>
    <t>維持補修費</t>
    <rPh sb="0" eb="2">
      <t>イジ</t>
    </rPh>
    <rPh sb="2" eb="4">
      <t>ホシュウ</t>
    </rPh>
    <rPh sb="4" eb="5">
      <t>ヒ</t>
    </rPh>
    <phoneticPr fontId="3"/>
  </si>
  <si>
    <t>補助費等</t>
    <rPh sb="0" eb="2">
      <t>ホジョ</t>
    </rPh>
    <rPh sb="2" eb="3">
      <t>ヒ</t>
    </rPh>
    <rPh sb="3" eb="4">
      <t>トウ</t>
    </rPh>
    <phoneticPr fontId="3"/>
  </si>
  <si>
    <t>投資及び出資金</t>
    <rPh sb="0" eb="2">
      <t>トウシ</t>
    </rPh>
    <rPh sb="2" eb="3">
      <t>オヨ</t>
    </rPh>
    <rPh sb="4" eb="7">
      <t>シュッシキン</t>
    </rPh>
    <phoneticPr fontId="3"/>
  </si>
  <si>
    <t>貸付金</t>
    <rPh sb="0" eb="2">
      <t>カシツケ</t>
    </rPh>
    <rPh sb="2" eb="3">
      <t>キン</t>
    </rPh>
    <phoneticPr fontId="3"/>
  </si>
  <si>
    <t>繰出金</t>
    <rPh sb="0" eb="2">
      <t>クリダ</t>
    </rPh>
    <rPh sb="2" eb="3">
      <t>キン</t>
    </rPh>
    <phoneticPr fontId="3"/>
  </si>
  <si>
    <t>歳出合計</t>
    <rPh sb="0" eb="2">
      <t>サイシュツ</t>
    </rPh>
    <rPh sb="2" eb="4">
      <t>ゴウケイ</t>
    </rPh>
    <phoneticPr fontId="3"/>
  </si>
  <si>
    <t>※ 決算額や構成比については、それぞれ表示単位未満を四捨五入しているため、合計と内訳が合わない場合がある。</t>
    <phoneticPr fontId="3"/>
  </si>
  <si>
    <t>目的別歳出決算額の状況</t>
    <rPh sb="0" eb="2">
      <t>モクテキ</t>
    </rPh>
    <rPh sb="2" eb="3">
      <t>ベツ</t>
    </rPh>
    <rPh sb="3" eb="5">
      <t>サイシュツ</t>
    </rPh>
    <rPh sb="5" eb="7">
      <t>ケッサン</t>
    </rPh>
    <rPh sb="7" eb="8">
      <t>ガク</t>
    </rPh>
    <rPh sb="9" eb="11">
      <t>ジョウキョウ</t>
    </rPh>
    <phoneticPr fontId="3"/>
  </si>
  <si>
    <t>議会費</t>
    <rPh sb="0" eb="2">
      <t>ギカイ</t>
    </rPh>
    <rPh sb="2" eb="3">
      <t>ヒ</t>
    </rPh>
    <phoneticPr fontId="3"/>
  </si>
  <si>
    <t>総務費</t>
    <rPh sb="0" eb="3">
      <t>ソウムヒ</t>
    </rPh>
    <phoneticPr fontId="3"/>
  </si>
  <si>
    <t>民生費</t>
    <rPh sb="0" eb="2">
      <t>ミンセイ</t>
    </rPh>
    <rPh sb="2" eb="3">
      <t>ヒ</t>
    </rPh>
    <phoneticPr fontId="3"/>
  </si>
  <si>
    <t>衛生費</t>
    <rPh sb="0" eb="3">
      <t>エイセイヒ</t>
    </rPh>
    <phoneticPr fontId="3"/>
  </si>
  <si>
    <t>労働費</t>
    <rPh sb="0" eb="3">
      <t>ロウドウヒ</t>
    </rPh>
    <phoneticPr fontId="3"/>
  </si>
  <si>
    <t>農林水産業費</t>
    <rPh sb="0" eb="2">
      <t>ノウリン</t>
    </rPh>
    <rPh sb="2" eb="5">
      <t>スイサンギョウ</t>
    </rPh>
    <rPh sb="5" eb="6">
      <t>ヒ</t>
    </rPh>
    <phoneticPr fontId="3"/>
  </si>
  <si>
    <t>商工費</t>
    <rPh sb="0" eb="2">
      <t>ショウコウ</t>
    </rPh>
    <rPh sb="2" eb="3">
      <t>ヒ</t>
    </rPh>
    <phoneticPr fontId="3"/>
  </si>
  <si>
    <t>土木費</t>
    <rPh sb="0" eb="2">
      <t>ドボク</t>
    </rPh>
    <rPh sb="2" eb="3">
      <t>ヒ</t>
    </rPh>
    <phoneticPr fontId="3"/>
  </si>
  <si>
    <t>消防費</t>
    <rPh sb="0" eb="2">
      <t>ショウボウ</t>
    </rPh>
    <rPh sb="2" eb="3">
      <t>ヒ</t>
    </rPh>
    <phoneticPr fontId="3"/>
  </si>
  <si>
    <t>教育費</t>
    <rPh sb="0" eb="3">
      <t>キョウイクヒ</t>
    </rPh>
    <phoneticPr fontId="3"/>
  </si>
  <si>
    <t>災害復旧費</t>
    <rPh sb="0" eb="2">
      <t>サイガイ</t>
    </rPh>
    <rPh sb="2" eb="4">
      <t>フッキュウ</t>
    </rPh>
    <rPh sb="4" eb="5">
      <t>ヒ</t>
    </rPh>
    <phoneticPr fontId="3"/>
  </si>
  <si>
    <t>諸支出金</t>
    <rPh sb="0" eb="1">
      <t>ショ</t>
    </rPh>
    <rPh sb="1" eb="4">
      <t>シシュツキン</t>
    </rPh>
    <phoneticPr fontId="3"/>
  </si>
  <si>
    <t>令和元年度決算に基づく健全化判断比率一覧</t>
    <rPh sb="0" eb="2">
      <t>レイワ</t>
    </rPh>
    <rPh sb="2" eb="3">
      <t>ガン</t>
    </rPh>
    <rPh sb="3" eb="5">
      <t>ネンド</t>
    </rPh>
    <phoneticPr fontId="3"/>
  </si>
  <si>
    <t>　●実質赤字比率、連結実質赤字比率は該当団体なし</t>
    <phoneticPr fontId="3"/>
  </si>
  <si>
    <t>　●実質公債費比率、将来負担比率は以下のとおり</t>
    <phoneticPr fontId="3"/>
  </si>
  <si>
    <t>（単位：％）</t>
    <rPh sb="1" eb="3">
      <t>タンイ</t>
    </rPh>
    <phoneticPr fontId="3"/>
  </si>
  <si>
    <t>団体名</t>
  </si>
  <si>
    <t>実質公債費比率</t>
    <rPh sb="5" eb="7">
      <t>ヒリツ</t>
    </rPh>
    <phoneticPr fontId="3"/>
  </si>
  <si>
    <t>将来負担比率</t>
    <rPh sb="4" eb="6">
      <t>ヒリツ</t>
    </rPh>
    <phoneticPr fontId="3"/>
  </si>
  <si>
    <t>R1決算 A</t>
    <rPh sb="2" eb="4">
      <t>ケッサン</t>
    </rPh>
    <phoneticPr fontId="3"/>
  </si>
  <si>
    <t>H30決算 B</t>
    <rPh sb="3" eb="5">
      <t>ケッサン</t>
    </rPh>
    <phoneticPr fontId="3"/>
  </si>
  <si>
    <t>増減 A-B</t>
    <rPh sb="0" eb="2">
      <t>ゾウゲン</t>
    </rPh>
    <phoneticPr fontId="3"/>
  </si>
  <si>
    <t>さいたま市</t>
  </si>
  <si>
    <t>-</t>
  </si>
  <si>
    <t>町村平均</t>
    <rPh sb="2" eb="4">
      <t>ヘイキン</t>
    </rPh>
    <phoneticPr fontId="3"/>
  </si>
  <si>
    <t>市町村平均</t>
    <rPh sb="0" eb="3">
      <t>シチョウソン</t>
    </rPh>
    <rPh sb="3" eb="5">
      <t>ヘイキン</t>
    </rPh>
    <phoneticPr fontId="3"/>
  </si>
  <si>
    <t>（参考）</t>
    <rPh sb="1" eb="3">
      <t>サンコウ</t>
    </rPh>
    <phoneticPr fontId="3"/>
  </si>
  <si>
    <t>早期健全化基準</t>
    <rPh sb="0" eb="2">
      <t>ソウキ</t>
    </rPh>
    <rPh sb="2" eb="5">
      <t>ケンゼンカ</t>
    </rPh>
    <rPh sb="5" eb="7">
      <t>キジュン</t>
    </rPh>
    <phoneticPr fontId="3"/>
  </si>
  <si>
    <t>(政令市は400.0）</t>
    <phoneticPr fontId="3"/>
  </si>
  <si>
    <t>財政再生基準</t>
    <rPh sb="0" eb="2">
      <t>ザイセイ</t>
    </rPh>
    <rPh sb="2" eb="4">
      <t>サイセイ</t>
    </rPh>
    <rPh sb="4" eb="6">
      <t>キジュン</t>
    </rPh>
    <phoneticPr fontId="3"/>
  </si>
  <si>
    <t>基準なし</t>
    <rPh sb="0" eb="2">
      <t>キジュン</t>
    </rPh>
    <phoneticPr fontId="3"/>
  </si>
  <si>
    <t>　　・実質公債費比率は、当該年度を含む前３か年平均の値。</t>
    <rPh sb="3" eb="5">
      <t>ジッシツ</t>
    </rPh>
    <rPh sb="5" eb="8">
      <t>コウサイヒ</t>
    </rPh>
    <rPh sb="8" eb="10">
      <t>ヒリツ</t>
    </rPh>
    <rPh sb="12" eb="14">
      <t>トウガイ</t>
    </rPh>
    <rPh sb="14" eb="16">
      <t>ネンド</t>
    </rPh>
    <rPh sb="17" eb="18">
      <t>フク</t>
    </rPh>
    <rPh sb="19" eb="20">
      <t>ゼン</t>
    </rPh>
    <rPh sb="22" eb="23">
      <t>ネン</t>
    </rPh>
    <rPh sb="23" eb="25">
      <t>ヘイキン</t>
    </rPh>
    <rPh sb="26" eb="27">
      <t>アタイ</t>
    </rPh>
    <phoneticPr fontId="3"/>
  </si>
  <si>
    <t>　　・平均値は、加重平均。</t>
    <rPh sb="3" eb="6">
      <t>ヘイキンチ</t>
    </rPh>
    <rPh sb="8" eb="10">
      <t>カジュウ</t>
    </rPh>
    <rPh sb="10" eb="12">
      <t>ヘイキン</t>
    </rPh>
    <phoneticPr fontId="3"/>
  </si>
  <si>
    <t>　　・「－」は、将来負担額がない場合（充当可能財源が将来負担額を超えている場合）。</t>
    <rPh sb="8" eb="10">
      <t>ショウライ</t>
    </rPh>
    <rPh sb="10" eb="12">
      <t>フタン</t>
    </rPh>
    <rPh sb="12" eb="13">
      <t>ガク</t>
    </rPh>
    <rPh sb="16" eb="18">
      <t>バアイ</t>
    </rPh>
    <rPh sb="19" eb="21">
      <t>ジュウトウ</t>
    </rPh>
    <rPh sb="21" eb="23">
      <t>カノウ</t>
    </rPh>
    <rPh sb="23" eb="25">
      <t>ザイゲン</t>
    </rPh>
    <rPh sb="26" eb="28">
      <t>ショウライ</t>
    </rPh>
    <rPh sb="28" eb="30">
      <t>フタン</t>
    </rPh>
    <rPh sb="30" eb="31">
      <t>ガク</t>
    </rPh>
    <rPh sb="32" eb="33">
      <t>コ</t>
    </rPh>
    <rPh sb="37" eb="39">
      <t>バアイ</t>
    </rPh>
    <phoneticPr fontId="3"/>
  </si>
  <si>
    <t>鶴ヶ島市</t>
  </si>
  <si>
    <t>市平均</t>
    <rPh sb="1" eb="3">
      <t>ヘイキン</t>
    </rPh>
    <phoneticPr fontId="3"/>
  </si>
  <si>
    <t>※ 国民健康保険税を除く　　　　（単位：百万円、％）</t>
    <rPh sb="17" eb="19">
      <t>タンイ</t>
    </rPh>
    <rPh sb="20" eb="22">
      <t>ヒャクマン</t>
    </rPh>
    <rPh sb="22" eb="23">
      <t>エン</t>
    </rPh>
    <phoneticPr fontId="3"/>
  </si>
  <si>
    <t>調定額</t>
    <rPh sb="0" eb="1">
      <t>チョウ</t>
    </rPh>
    <rPh sb="1" eb="3">
      <t>テイガク</t>
    </rPh>
    <phoneticPr fontId="3"/>
  </si>
  <si>
    <t>収入額</t>
    <rPh sb="0" eb="2">
      <t>シュウニュウ</t>
    </rPh>
    <rPh sb="2" eb="3">
      <t>ガク</t>
    </rPh>
    <phoneticPr fontId="3"/>
  </si>
  <si>
    <t>納税率</t>
    <rPh sb="0" eb="2">
      <t>ノウゼイ</t>
    </rPh>
    <rPh sb="2" eb="3">
      <t>リツ</t>
    </rPh>
    <phoneticPr fontId="3"/>
  </si>
  <si>
    <t>現年課税分</t>
    <rPh sb="0" eb="1">
      <t>ゲン</t>
    </rPh>
    <rPh sb="1" eb="2">
      <t>ネン</t>
    </rPh>
    <rPh sb="2" eb="4">
      <t>カゼイ</t>
    </rPh>
    <rPh sb="4" eb="5">
      <t>ブン</t>
    </rPh>
    <phoneticPr fontId="3"/>
  </si>
  <si>
    <t>滞納繰越分</t>
    <rPh sb="0" eb="2">
      <t>タイノウ</t>
    </rPh>
    <rPh sb="2" eb="4">
      <t>クリコシ</t>
    </rPh>
    <rPh sb="4" eb="5">
      <t>ブン</t>
    </rPh>
    <phoneticPr fontId="3"/>
  </si>
  <si>
    <t>現年</t>
    <rPh sb="0" eb="1">
      <t>ゲン</t>
    </rPh>
    <rPh sb="1" eb="2">
      <t>ネン</t>
    </rPh>
    <phoneticPr fontId="3"/>
  </si>
  <si>
    <t>滞納</t>
    <rPh sb="0" eb="2">
      <t>タイノウ</t>
    </rPh>
    <phoneticPr fontId="3"/>
  </si>
  <si>
    <t>(a)</t>
    <phoneticPr fontId="3"/>
  </si>
  <si>
    <t>(b)</t>
    <phoneticPr fontId="3"/>
  </si>
  <si>
    <t>(C)</t>
    <phoneticPr fontId="3"/>
  </si>
  <si>
    <t>(d)</t>
    <phoneticPr fontId="3"/>
  </si>
  <si>
    <t>(e)</t>
    <phoneticPr fontId="3"/>
  </si>
  <si>
    <t>(f)</t>
    <phoneticPr fontId="3"/>
  </si>
  <si>
    <t>(d/a)</t>
    <phoneticPr fontId="3"/>
  </si>
  <si>
    <t>(e/b)</t>
    <phoneticPr fontId="3"/>
  </si>
  <si>
    <t>(f/c)</t>
    <phoneticPr fontId="3"/>
  </si>
  <si>
    <t>さいたま市</t>
    <rPh sb="4" eb="5">
      <t>シ</t>
    </rPh>
    <phoneticPr fontId="3"/>
  </si>
  <si>
    <t>白岡市</t>
    <rPh sb="2" eb="3">
      <t>シ</t>
    </rPh>
    <phoneticPr fontId="3"/>
  </si>
  <si>
    <t>　市　計</t>
    <rPh sb="1" eb="2">
      <t>シ</t>
    </rPh>
    <rPh sb="3" eb="4">
      <t>ケイ</t>
    </rPh>
    <phoneticPr fontId="3"/>
  </si>
  <si>
    <t>　町　村　計</t>
    <rPh sb="1" eb="2">
      <t>マチ</t>
    </rPh>
    <rPh sb="3" eb="4">
      <t>ムラ</t>
    </rPh>
    <rPh sb="5" eb="6">
      <t>ケイ</t>
    </rPh>
    <phoneticPr fontId="3"/>
  </si>
  <si>
    <t>　市 町 村 計</t>
    <rPh sb="1" eb="2">
      <t>シ</t>
    </rPh>
    <rPh sb="3" eb="4">
      <t>マチ</t>
    </rPh>
    <rPh sb="5" eb="6">
      <t>ムラ</t>
    </rPh>
    <rPh sb="7" eb="8">
      <t>ケイ</t>
    </rPh>
    <phoneticPr fontId="3"/>
  </si>
  <si>
    <t>※ 軽自動車税について令和元年(2019年)10月1日から、自動車の燃費性能等に応じて自動車の購入時に納付する「環境性能割」が導入されました。</t>
    <rPh sb="2" eb="6">
      <t>ケイジドウシャ</t>
    </rPh>
    <rPh sb="6" eb="7">
      <t>ゼイ</t>
    </rPh>
    <rPh sb="11" eb="13">
      <t>レイワ</t>
    </rPh>
    <rPh sb="13" eb="15">
      <t>ガンネン</t>
    </rPh>
    <rPh sb="20" eb="21">
      <t>ネン</t>
    </rPh>
    <rPh sb="24" eb="25">
      <t>ガツ</t>
    </rPh>
    <rPh sb="26" eb="27">
      <t>ニチ</t>
    </rPh>
    <rPh sb="30" eb="33">
      <t>ジドウシャ</t>
    </rPh>
    <rPh sb="34" eb="36">
      <t>ネンピ</t>
    </rPh>
    <rPh sb="36" eb="38">
      <t>セイノウ</t>
    </rPh>
    <rPh sb="38" eb="39">
      <t>トウ</t>
    </rPh>
    <rPh sb="40" eb="41">
      <t>オウ</t>
    </rPh>
    <rPh sb="43" eb="46">
      <t>ジドウシャ</t>
    </rPh>
    <rPh sb="47" eb="49">
      <t>コウニュウ</t>
    </rPh>
    <rPh sb="49" eb="50">
      <t>ジ</t>
    </rPh>
    <rPh sb="51" eb="53">
      <t>ノウフ</t>
    </rPh>
    <rPh sb="56" eb="58">
      <t>カンキョウ</t>
    </rPh>
    <rPh sb="58" eb="60">
      <t>セイノウ</t>
    </rPh>
    <rPh sb="60" eb="61">
      <t>ワリ</t>
    </rPh>
    <rPh sb="63" eb="65">
      <t>ドウニュウ</t>
    </rPh>
    <phoneticPr fontId="3"/>
  </si>
  <si>
    <t>　　調定済額及び収入済額の現年課税分及び滞納繰越分に「環境性能割」分は含まれておりませんが、各合計額は「環境性能割」分を含んでいます。</t>
    <rPh sb="2" eb="4">
      <t>チョウテイ</t>
    </rPh>
    <rPh sb="4" eb="5">
      <t>ズ</t>
    </rPh>
    <rPh sb="5" eb="6">
      <t>ガク</t>
    </rPh>
    <rPh sb="6" eb="7">
      <t>オヨ</t>
    </rPh>
    <rPh sb="8" eb="10">
      <t>シュウニュウ</t>
    </rPh>
    <rPh sb="10" eb="11">
      <t>ズミ</t>
    </rPh>
    <rPh sb="11" eb="12">
      <t>ガク</t>
    </rPh>
    <rPh sb="13" eb="15">
      <t>ゲンネン</t>
    </rPh>
    <rPh sb="15" eb="17">
      <t>カゼイ</t>
    </rPh>
    <rPh sb="17" eb="18">
      <t>ブン</t>
    </rPh>
    <rPh sb="18" eb="19">
      <t>オヨ</t>
    </rPh>
    <rPh sb="20" eb="22">
      <t>タイノウ</t>
    </rPh>
    <rPh sb="22" eb="24">
      <t>クリコシ</t>
    </rPh>
    <rPh sb="24" eb="25">
      <t>ブン</t>
    </rPh>
    <rPh sb="27" eb="29">
      <t>カンキョウ</t>
    </rPh>
    <rPh sb="29" eb="31">
      <t>セイノウ</t>
    </rPh>
    <rPh sb="31" eb="32">
      <t>ワリ</t>
    </rPh>
    <rPh sb="33" eb="34">
      <t>ブン</t>
    </rPh>
    <rPh sb="35" eb="36">
      <t>フク</t>
    </rPh>
    <rPh sb="46" eb="47">
      <t>カク</t>
    </rPh>
    <rPh sb="47" eb="49">
      <t>ゴウケイ</t>
    </rPh>
    <rPh sb="49" eb="50">
      <t>ガク</t>
    </rPh>
    <rPh sb="52" eb="54">
      <t>カンキョウ</t>
    </rPh>
    <rPh sb="54" eb="56">
      <t>セイノウ</t>
    </rPh>
    <rPh sb="56" eb="57">
      <t>ワリ</t>
    </rPh>
    <rPh sb="58" eb="59">
      <t>ブン</t>
    </rPh>
    <rPh sb="60" eb="61">
      <t>フク</t>
    </rPh>
    <phoneticPr fontId="3"/>
  </si>
  <si>
    <t>(c=a+b)</t>
    <phoneticPr fontId="3"/>
  </si>
  <si>
    <t>(f=d+e)</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</si>
</sst>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quot;▲ &quot;#,##0"/>
    <numFmt numFmtId="178" formatCode="#,##0.0;&quot;▲ &quot;#,##0.0"/>
    <numFmt numFmtId="179" formatCode="#,##0_ ;[Red]\-#,##0\ "/>
    <numFmt numFmtId="180" formatCode="0.0_ "/>
    <numFmt numFmtId="181" formatCode="0.0;&quot;▲ &quot;0.0"/>
    <numFmt numFmtId="182" formatCode="0.000;&quot;▲ &quot;0.000"/>
  </numFmts>
  <fonts count="26" x14ac:knownFonts="1">
    <font>
      <sz val="11"/>
      <name val="ＭＳ Ｐゴシック"/>
      <family val="3"/>
      <charset val="128"/>
    </font>
    <font>
      <sz val="11"/>
      <name val="ＭＳ Ｐゴシック"/>
      <family val="3"/>
      <charset val="128"/>
    </font>
    <font>
      <sz val="16"/>
      <name val="ＭＳ ゴシック"/>
      <family val="3"/>
      <charset val="128"/>
    </font>
    <font>
      <sz val="6"/>
      <name val="ＭＳ Ｐゴシック"/>
      <family val="3"/>
      <charset val="128"/>
    </font>
    <font>
      <b/>
      <sz val="14"/>
      <color indexed="8"/>
      <name val="ＭＳ ゴシック"/>
      <family val="3"/>
      <charset val="128"/>
    </font>
    <font>
      <sz val="11"/>
      <name val="ＭＳ ゴシック"/>
      <family val="3"/>
      <charset val="128"/>
    </font>
    <font>
      <sz val="12"/>
      <name val="ＭＳ ゴシック"/>
      <family val="3"/>
      <charset val="128"/>
    </font>
    <font>
      <sz val="12"/>
      <color theme="1"/>
      <name val="ＭＳ ゴシック"/>
      <family val="3"/>
      <charset val="128"/>
    </font>
    <font>
      <b/>
      <sz val="12"/>
      <name val="ＭＳ ゴシック"/>
      <family val="3"/>
      <charset val="128"/>
    </font>
    <font>
      <sz val="11"/>
      <color indexed="8"/>
      <name val="ＭＳ ゴシック"/>
      <family val="3"/>
      <charset val="128"/>
    </font>
    <font>
      <sz val="12"/>
      <color indexed="8"/>
      <name val="ＭＳ ゴシック"/>
      <family val="3"/>
      <charset val="128"/>
    </font>
    <font>
      <b/>
      <sz val="12"/>
      <color indexed="8"/>
      <name val="ＭＳ ゴシック"/>
      <family val="3"/>
      <charset val="128"/>
    </font>
    <font>
      <b/>
      <sz val="12"/>
      <color theme="1"/>
      <name val="ＭＳ ゴシック"/>
      <family val="3"/>
      <charset val="128"/>
    </font>
    <font>
      <sz val="10"/>
      <color indexed="8"/>
      <name val="ＭＳ ゴシック"/>
      <family val="3"/>
      <charset val="128"/>
    </font>
    <font>
      <sz val="15"/>
      <color theme="1"/>
      <name val="ＭＳ Ｐゴシック"/>
      <family val="3"/>
      <charset val="128"/>
    </font>
    <font>
      <sz val="20"/>
      <color theme="1"/>
      <name val="ＭＳ Ｐゴシック"/>
      <family val="3"/>
      <charset val="128"/>
    </font>
    <font>
      <sz val="12"/>
      <color theme="1"/>
      <name val="ＭＳ Ｐゴシック"/>
      <family val="3"/>
      <charset val="128"/>
    </font>
    <font>
      <b/>
      <sz val="12"/>
      <color theme="1"/>
      <name val="ＭＳ Ｐゴシック"/>
      <family val="3"/>
      <charset val="128"/>
    </font>
    <font>
      <sz val="12"/>
      <color indexed="8"/>
      <name val="ＭＳ Ｐゴシック"/>
      <family val="3"/>
      <charset val="128"/>
    </font>
    <font>
      <sz val="14"/>
      <color indexed="8"/>
      <name val="ＭＳ ゴシック"/>
      <family val="3"/>
      <charset val="128"/>
    </font>
    <font>
      <sz val="20"/>
      <color indexed="8"/>
      <name val="ＭＳ ゴシック"/>
      <family val="3"/>
      <charset val="128"/>
    </font>
    <font>
      <sz val="14"/>
      <name val="ＭＳ ゴシック"/>
      <family val="3"/>
      <charset val="128"/>
    </font>
    <font>
      <sz val="10.5"/>
      <name val="ＭＳ ゴシック"/>
      <family val="3"/>
      <charset val="128"/>
    </font>
    <font>
      <sz val="11"/>
      <color theme="1"/>
      <name val="ＭＳ Ｐゴシック"/>
      <family val="3"/>
      <charset val="128"/>
    </font>
    <font>
      <sz val="16"/>
      <color theme="1"/>
      <name val="ＭＳ Ｐゴシック"/>
      <family val="3"/>
      <charset val="128"/>
    </font>
    <font>
      <sz val="12"/>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rgb="FFFF0000"/>
        <bgColor indexed="64"/>
      </patternFill>
    </fill>
  </fills>
  <borders count="110">
    <border>
      <left/>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double">
        <color indexed="64"/>
      </bottom>
      <diagonal/>
    </border>
    <border>
      <left/>
      <right/>
      <top/>
      <bottom style="medium">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dashed">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style="thin">
        <color indexed="64"/>
      </bottom>
      <diagonal/>
    </border>
    <border>
      <left style="dashed">
        <color indexed="64"/>
      </left>
      <right style="thin">
        <color indexed="64"/>
      </right>
      <top/>
      <bottom style="thin">
        <color indexed="64"/>
      </bottom>
      <diagonal/>
    </border>
    <border>
      <left style="dashed">
        <color indexed="64"/>
      </left>
      <right style="medium">
        <color indexed="64"/>
      </right>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medium">
        <color indexed="64"/>
      </right>
      <top style="thin">
        <color indexed="64"/>
      </top>
      <bottom style="dashed">
        <color indexed="64"/>
      </bottom>
      <diagonal/>
    </border>
    <border>
      <left style="thin">
        <color indexed="64"/>
      </left>
      <right/>
      <top style="thin">
        <color indexed="64"/>
      </top>
      <bottom style="dashed">
        <color indexed="64"/>
      </bottom>
      <diagonal/>
    </border>
    <border>
      <left style="dashed">
        <color indexed="64"/>
      </left>
      <right style="thin">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dashed">
        <color indexed="64"/>
      </left>
      <right style="thin">
        <color indexed="64"/>
      </right>
      <top style="thin">
        <color indexed="64"/>
      </top>
      <bottom/>
      <diagonal/>
    </border>
    <border>
      <left style="dashed">
        <color indexed="64"/>
      </left>
      <right style="medium">
        <color indexed="64"/>
      </right>
      <top style="thin">
        <color indexed="64"/>
      </top>
      <bottom style="double">
        <color indexed="64"/>
      </bottom>
      <diagonal/>
    </border>
    <border>
      <left style="dashed">
        <color indexed="64"/>
      </left>
      <right style="thin">
        <color indexed="64"/>
      </right>
      <top style="double">
        <color indexed="64"/>
      </top>
      <bottom style="medium">
        <color indexed="64"/>
      </bottom>
      <diagonal/>
    </border>
    <border>
      <left style="dashed">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dashed">
        <color indexed="64"/>
      </right>
      <top style="thin">
        <color indexed="64"/>
      </top>
      <bottom style="medium">
        <color indexed="64"/>
      </bottom>
      <diagonal/>
    </border>
    <border>
      <left style="thin">
        <color indexed="64"/>
      </left>
      <right style="dashed">
        <color indexed="64"/>
      </right>
      <top style="thin">
        <color indexed="64"/>
      </top>
      <bottom style="medium">
        <color indexed="64"/>
      </bottom>
      <diagonal/>
    </border>
    <border>
      <left style="medium">
        <color indexed="64"/>
      </left>
      <right style="medium">
        <color indexed="64"/>
      </right>
      <top/>
      <bottom/>
      <diagonal/>
    </border>
    <border>
      <left style="thin">
        <color indexed="64"/>
      </left>
      <right style="dashed">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dashed">
        <color indexed="64"/>
      </right>
      <top style="double">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top style="double">
        <color indexed="64"/>
      </top>
      <bottom style="double">
        <color indexed="64"/>
      </bottom>
      <diagonal/>
    </border>
    <border>
      <left/>
      <right style="medium">
        <color indexed="64"/>
      </right>
      <top style="double">
        <color indexed="64"/>
      </top>
      <bottom style="double">
        <color indexed="64"/>
      </bottom>
      <diagonal/>
    </border>
  </borders>
  <cellStyleXfs count="5">
    <xf numFmtId="0" fontId="0" fillId="0" borderId="0"/>
    <xf numFmtId="0" fontId="1" fillId="0" borderId="0">
      <alignment vertical="center"/>
    </xf>
    <xf numFmtId="0" fontId="23" fillId="0" borderId="0">
      <alignment vertical="center"/>
    </xf>
    <xf numFmtId="0" fontId="1" fillId="0" borderId="0"/>
    <xf numFmtId="0" fontId="23" fillId="0" borderId="0">
      <alignment vertical="center"/>
    </xf>
  </cellStyleXfs>
  <cellXfs count="495">
    <xf numFmtId="0" fontId="0" fillId="0" borderId="0" xfId="0"/>
    <xf numFmtId="176" fontId="2" fillId="0" borderId="0" xfId="0" applyNumberFormat="1" applyFont="1" applyFill="1" applyAlignment="1">
      <alignment vertical="center" textRotation="180"/>
    </xf>
    <xf numFmtId="176" fontId="4" fillId="0" borderId="0" xfId="0" applyNumberFormat="1" applyFont="1" applyFill="1" applyAlignment="1">
      <alignment horizontal="right" vertical="center"/>
    </xf>
    <xf numFmtId="0" fontId="5" fillId="0" borderId="0" xfId="0" applyFont="1" applyAlignment="1">
      <alignment vertical="center"/>
    </xf>
    <xf numFmtId="176" fontId="5" fillId="0" borderId="0" xfId="0" applyNumberFormat="1" applyFont="1" applyFill="1" applyAlignment="1">
      <alignment vertical="center"/>
    </xf>
    <xf numFmtId="0" fontId="2" fillId="0" borderId="0" xfId="0" applyFont="1" applyAlignment="1">
      <alignment vertical="center" textRotation="180"/>
    </xf>
    <xf numFmtId="176" fontId="5" fillId="0" borderId="0" xfId="0" applyNumberFormat="1" applyFont="1" applyFill="1" applyAlignment="1">
      <alignment vertical="center" shrinkToFit="1"/>
    </xf>
    <xf numFmtId="176" fontId="6" fillId="0" borderId="1" xfId="0" applyNumberFormat="1" applyFont="1" applyFill="1" applyBorder="1" applyAlignment="1">
      <alignment vertical="center"/>
    </xf>
    <xf numFmtId="176" fontId="6" fillId="0" borderId="2" xfId="0" applyNumberFormat="1" applyFont="1" applyFill="1" applyBorder="1" applyAlignment="1">
      <alignment vertical="center" shrinkToFit="1"/>
    </xf>
    <xf numFmtId="176" fontId="6" fillId="0" borderId="3" xfId="0" applyNumberFormat="1" applyFont="1" applyFill="1" applyBorder="1" applyAlignment="1">
      <alignment vertical="center"/>
    </xf>
    <xf numFmtId="176" fontId="6" fillId="0" borderId="4" xfId="0" applyNumberFormat="1" applyFont="1" applyFill="1" applyBorder="1" applyAlignment="1">
      <alignment vertical="center"/>
    </xf>
    <xf numFmtId="176" fontId="6" fillId="0" borderId="4" xfId="0" applyNumberFormat="1" applyFont="1" applyFill="1" applyBorder="1" applyAlignment="1">
      <alignment horizontal="center" vertical="center"/>
    </xf>
    <xf numFmtId="176" fontId="6" fillId="0" borderId="5" xfId="0" applyNumberFormat="1" applyFont="1" applyFill="1" applyBorder="1" applyAlignment="1">
      <alignment horizontal="center" vertical="center" shrinkToFit="1"/>
    </xf>
    <xf numFmtId="176" fontId="6" fillId="0" borderId="6"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176" fontId="6" fillId="0" borderId="0" xfId="0" applyNumberFormat="1" applyFont="1" applyFill="1" applyAlignment="1">
      <alignment vertical="center"/>
    </xf>
    <xf numFmtId="176" fontId="6" fillId="0" borderId="7" xfId="0" applyNumberFormat="1" applyFont="1" applyFill="1" applyBorder="1" applyAlignment="1">
      <alignment vertical="center"/>
    </xf>
    <xf numFmtId="176" fontId="6" fillId="0" borderId="8" xfId="0" applyNumberFormat="1" applyFont="1" applyFill="1" applyBorder="1" applyAlignment="1">
      <alignment vertical="center"/>
    </xf>
    <xf numFmtId="176" fontId="6" fillId="0" borderId="9" xfId="0" applyNumberFormat="1" applyFont="1" applyFill="1" applyBorder="1" applyAlignment="1">
      <alignment horizontal="center" vertical="center"/>
    </xf>
    <xf numFmtId="176" fontId="6" fillId="0" borderId="10" xfId="0" applyNumberFormat="1" applyFont="1" applyFill="1" applyBorder="1" applyAlignment="1">
      <alignment horizontal="center" vertical="center"/>
    </xf>
    <xf numFmtId="176" fontId="6" fillId="0" borderId="11" xfId="0" applyNumberFormat="1" applyFont="1" applyFill="1" applyBorder="1" applyAlignment="1">
      <alignment horizontal="center" vertical="center"/>
    </xf>
    <xf numFmtId="176" fontId="6" fillId="0" borderId="12" xfId="0" applyNumberFormat="1" applyFont="1" applyFill="1" applyBorder="1" applyAlignment="1">
      <alignment horizontal="center" vertical="center" wrapText="1"/>
    </xf>
    <xf numFmtId="176" fontId="6" fillId="0" borderId="11" xfId="0" applyNumberFormat="1" applyFont="1" applyFill="1" applyBorder="1" applyAlignment="1">
      <alignment horizontal="center" vertical="center" wrapText="1"/>
    </xf>
    <xf numFmtId="176" fontId="6" fillId="0" borderId="13" xfId="0" applyNumberFormat="1" applyFont="1" applyFill="1" applyBorder="1" applyAlignment="1">
      <alignment vertical="center"/>
    </xf>
    <xf numFmtId="176" fontId="6" fillId="0" borderId="14" xfId="0" applyNumberFormat="1" applyFont="1" applyFill="1" applyBorder="1" applyAlignment="1">
      <alignment vertical="center" shrinkToFit="1"/>
    </xf>
    <xf numFmtId="176" fontId="6" fillId="0" borderId="15" xfId="0" applyNumberFormat="1" applyFont="1" applyFill="1" applyBorder="1" applyAlignment="1">
      <alignment horizontal="right" vertical="center"/>
    </xf>
    <xf numFmtId="176" fontId="6" fillId="0" borderId="16" xfId="0" applyNumberFormat="1" applyFont="1" applyFill="1" applyBorder="1" applyAlignment="1">
      <alignment horizontal="right" vertical="center"/>
    </xf>
    <xf numFmtId="176" fontId="6" fillId="0" borderId="17" xfId="0" applyNumberFormat="1" applyFont="1" applyFill="1" applyBorder="1" applyAlignment="1">
      <alignment vertical="center"/>
    </xf>
    <xf numFmtId="176" fontId="6" fillId="0" borderId="18" xfId="0" applyNumberFormat="1" applyFont="1" applyFill="1" applyBorder="1" applyAlignment="1">
      <alignment horizontal="center" vertical="center" wrapText="1"/>
    </xf>
    <xf numFmtId="176" fontId="6" fillId="0" borderId="17" xfId="0" applyNumberFormat="1" applyFont="1" applyFill="1" applyBorder="1" applyAlignment="1">
      <alignment horizontal="center" vertical="center" wrapText="1"/>
    </xf>
    <xf numFmtId="177" fontId="6" fillId="0" borderId="19" xfId="0" applyNumberFormat="1" applyFont="1" applyFill="1" applyBorder="1" applyAlignment="1">
      <alignment vertical="center"/>
    </xf>
    <xf numFmtId="177" fontId="6" fillId="0" borderId="20" xfId="0" applyNumberFormat="1" applyFont="1" applyFill="1" applyBorder="1" applyAlignment="1">
      <alignment vertical="center" shrinkToFit="1"/>
    </xf>
    <xf numFmtId="177" fontId="6" fillId="0" borderId="21" xfId="0" applyNumberFormat="1" applyFont="1" applyFill="1" applyBorder="1" applyAlignment="1">
      <alignment vertical="center"/>
    </xf>
    <xf numFmtId="177" fontId="6" fillId="0" borderId="22" xfId="0" applyNumberFormat="1" applyFont="1" applyFill="1" applyBorder="1" applyAlignment="1">
      <alignment vertical="center"/>
    </xf>
    <xf numFmtId="177" fontId="6" fillId="0" borderId="20" xfId="0" applyNumberFormat="1" applyFont="1" applyFill="1" applyBorder="1" applyAlignment="1">
      <alignment vertical="center"/>
    </xf>
    <xf numFmtId="178" fontId="6" fillId="0" borderId="19" xfId="0" applyNumberFormat="1" applyFont="1" applyFill="1" applyBorder="1" applyAlignment="1">
      <alignment vertical="center"/>
    </xf>
    <xf numFmtId="178" fontId="6" fillId="0" borderId="20" xfId="0" applyNumberFormat="1" applyFont="1" applyFill="1" applyBorder="1" applyAlignment="1">
      <alignment vertical="center"/>
    </xf>
    <xf numFmtId="179" fontId="6" fillId="0" borderId="0" xfId="0" applyNumberFormat="1" applyFont="1" applyFill="1" applyAlignment="1">
      <alignment vertical="center"/>
    </xf>
    <xf numFmtId="177" fontId="6" fillId="0" borderId="23" xfId="0" applyNumberFormat="1" applyFont="1" applyFill="1" applyBorder="1" applyAlignment="1">
      <alignment vertical="center"/>
    </xf>
    <xf numFmtId="177" fontId="7" fillId="0" borderId="24" xfId="1" applyNumberFormat="1" applyFont="1" applyFill="1" applyBorder="1" applyAlignment="1">
      <alignment vertical="center"/>
    </xf>
    <xf numFmtId="177" fontId="6" fillId="0" borderId="25" xfId="0" applyNumberFormat="1" applyFont="1" applyFill="1" applyBorder="1" applyAlignment="1">
      <alignment vertical="center"/>
    </xf>
    <xf numFmtId="177" fontId="6" fillId="0" borderId="26" xfId="0" applyNumberFormat="1" applyFont="1" applyFill="1" applyBorder="1" applyAlignment="1">
      <alignment vertical="center"/>
    </xf>
    <xf numFmtId="177" fontId="6" fillId="0" borderId="24" xfId="0" applyNumberFormat="1" applyFont="1" applyFill="1" applyBorder="1" applyAlignment="1">
      <alignment vertical="center"/>
    </xf>
    <xf numFmtId="178" fontId="6" fillId="0" borderId="23" xfId="0" applyNumberFormat="1" applyFont="1" applyFill="1" applyBorder="1" applyAlignment="1">
      <alignment vertical="center"/>
    </xf>
    <xf numFmtId="178" fontId="6" fillId="0" borderId="24" xfId="0" applyNumberFormat="1" applyFont="1" applyFill="1" applyBorder="1" applyAlignment="1">
      <alignment vertical="center"/>
    </xf>
    <xf numFmtId="177" fontId="6" fillId="0" borderId="12" xfId="0" applyNumberFormat="1" applyFont="1" applyFill="1" applyBorder="1" applyAlignment="1">
      <alignment vertical="center"/>
    </xf>
    <xf numFmtId="177" fontId="7" fillId="0" borderId="11" xfId="1" applyNumberFormat="1" applyFont="1" applyFill="1" applyBorder="1" applyAlignment="1">
      <alignment vertical="center"/>
    </xf>
    <xf numFmtId="177" fontId="6" fillId="0" borderId="9" xfId="0" applyNumberFormat="1" applyFont="1" applyFill="1" applyBorder="1" applyAlignment="1">
      <alignment vertical="center"/>
    </xf>
    <xf numFmtId="177" fontId="6" fillId="0" borderId="10" xfId="0" applyNumberFormat="1" applyFont="1" applyFill="1" applyBorder="1" applyAlignment="1">
      <alignment vertical="center"/>
    </xf>
    <xf numFmtId="177" fontId="6" fillId="0" borderId="11" xfId="0" applyNumberFormat="1" applyFont="1" applyFill="1" applyBorder="1" applyAlignment="1">
      <alignment vertical="center"/>
    </xf>
    <xf numFmtId="178" fontId="6" fillId="0" borderId="12" xfId="0" applyNumberFormat="1" applyFont="1" applyFill="1" applyBorder="1" applyAlignment="1">
      <alignment vertical="center"/>
    </xf>
    <xf numFmtId="178" fontId="6" fillId="0" borderId="11" xfId="0" applyNumberFormat="1" applyFont="1" applyFill="1" applyBorder="1" applyAlignment="1">
      <alignment vertical="center"/>
    </xf>
    <xf numFmtId="176" fontId="8" fillId="0" borderId="27" xfId="0" applyNumberFormat="1" applyFont="1" applyFill="1" applyBorder="1" applyAlignment="1">
      <alignment horizontal="center" vertical="center"/>
    </xf>
    <xf numFmtId="176" fontId="8" fillId="0" borderId="28" xfId="0" applyNumberFormat="1" applyFont="1" applyFill="1" applyBorder="1" applyAlignment="1">
      <alignment horizontal="center" vertical="center"/>
    </xf>
    <xf numFmtId="177" fontId="8" fillId="0" borderId="29" xfId="0" applyNumberFormat="1" applyFont="1" applyFill="1" applyBorder="1" applyAlignment="1">
      <alignment vertical="center"/>
    </xf>
    <xf numFmtId="177" fontId="8" fillId="0" borderId="30" xfId="0" applyNumberFormat="1" applyFont="1" applyFill="1" applyBorder="1" applyAlignment="1">
      <alignment vertical="center"/>
    </xf>
    <xf numFmtId="177" fontId="8" fillId="0" borderId="28" xfId="0" applyNumberFormat="1" applyFont="1" applyFill="1" applyBorder="1" applyAlignment="1">
      <alignment vertical="center"/>
    </xf>
    <xf numFmtId="178" fontId="8" fillId="0" borderId="27" xfId="0" applyNumberFormat="1" applyFont="1" applyFill="1" applyBorder="1" applyAlignment="1">
      <alignment vertical="center"/>
    </xf>
    <xf numFmtId="178" fontId="8" fillId="0" borderId="28" xfId="0" applyNumberFormat="1" applyFont="1" applyFill="1" applyBorder="1" applyAlignment="1">
      <alignment vertical="center"/>
    </xf>
    <xf numFmtId="176" fontId="8" fillId="0" borderId="0" xfId="0" applyNumberFormat="1" applyFont="1" applyFill="1" applyAlignment="1">
      <alignment vertical="center"/>
    </xf>
    <xf numFmtId="177" fontId="5" fillId="0" borderId="0" xfId="0" applyNumberFormat="1" applyFont="1" applyFill="1" applyAlignment="1">
      <alignment vertical="center"/>
    </xf>
    <xf numFmtId="0" fontId="2" fillId="0" borderId="0" xfId="0" applyFont="1" applyAlignment="1">
      <alignment vertical="center"/>
    </xf>
    <xf numFmtId="179" fontId="6" fillId="0" borderId="19" xfId="0" applyNumberFormat="1" applyFont="1" applyFill="1" applyBorder="1" applyAlignment="1">
      <alignment vertical="center"/>
    </xf>
    <xf numFmtId="179" fontId="6" fillId="0" borderId="20" xfId="0" applyNumberFormat="1" applyFont="1" applyFill="1" applyBorder="1" applyAlignment="1">
      <alignment vertical="center" shrinkToFit="1"/>
    </xf>
    <xf numFmtId="179" fontId="6" fillId="0" borderId="23" xfId="0" applyNumberFormat="1" applyFont="1" applyFill="1" applyBorder="1" applyAlignment="1">
      <alignment vertical="center"/>
    </xf>
    <xf numFmtId="179" fontId="7" fillId="0" borderId="24" xfId="1" applyNumberFormat="1" applyFont="1" applyFill="1" applyBorder="1" applyAlignment="1">
      <alignment vertical="center" shrinkToFit="1"/>
    </xf>
    <xf numFmtId="179" fontId="6" fillId="0" borderId="31" xfId="0" applyNumberFormat="1" applyFont="1" applyFill="1" applyBorder="1" applyAlignment="1">
      <alignment vertical="center"/>
    </xf>
    <xf numFmtId="179" fontId="7" fillId="0" borderId="32" xfId="1" applyNumberFormat="1" applyFont="1" applyFill="1" applyBorder="1" applyAlignment="1">
      <alignment vertical="center" shrinkToFit="1"/>
    </xf>
    <xf numFmtId="177" fontId="6" fillId="0" borderId="33" xfId="0" applyNumberFormat="1" applyFont="1" applyFill="1" applyBorder="1" applyAlignment="1">
      <alignment vertical="center"/>
    </xf>
    <xf numFmtId="177" fontId="6" fillId="0" borderId="34" xfId="0" applyNumberFormat="1" applyFont="1" applyFill="1" applyBorder="1" applyAlignment="1">
      <alignment vertical="center"/>
    </xf>
    <xf numFmtId="177" fontId="6" fillId="0" borderId="32" xfId="0" applyNumberFormat="1" applyFont="1" applyFill="1" applyBorder="1" applyAlignment="1">
      <alignment vertical="center"/>
    </xf>
    <xf numFmtId="178" fontId="6" fillId="0" borderId="31" xfId="0" applyNumberFormat="1" applyFont="1" applyFill="1" applyBorder="1" applyAlignment="1">
      <alignment vertical="center"/>
    </xf>
    <xf numFmtId="178" fontId="6" fillId="0" borderId="35" xfId="0" applyNumberFormat="1" applyFont="1" applyFill="1" applyBorder="1" applyAlignment="1">
      <alignment vertical="center"/>
    </xf>
    <xf numFmtId="176" fontId="8" fillId="0" borderId="36" xfId="0" applyNumberFormat="1" applyFont="1" applyFill="1" applyBorder="1" applyAlignment="1">
      <alignment horizontal="center" vertical="center"/>
    </xf>
    <xf numFmtId="176" fontId="8" fillId="0" borderId="37" xfId="0" applyNumberFormat="1" applyFont="1" applyFill="1" applyBorder="1" applyAlignment="1">
      <alignment horizontal="center" vertical="center"/>
    </xf>
    <xf numFmtId="177" fontId="8" fillId="0" borderId="38" xfId="0" applyNumberFormat="1" applyFont="1" applyFill="1" applyBorder="1" applyAlignment="1">
      <alignment vertical="center"/>
    </xf>
    <xf numFmtId="177" fontId="8" fillId="0" borderId="39" xfId="0" applyNumberFormat="1" applyFont="1" applyFill="1" applyBorder="1" applyAlignment="1">
      <alignment vertical="center"/>
    </xf>
    <xf numFmtId="177" fontId="8" fillId="0" borderId="37" xfId="0" applyNumberFormat="1" applyFont="1" applyFill="1" applyBorder="1" applyAlignment="1">
      <alignment vertical="center"/>
    </xf>
    <xf numFmtId="178" fontId="8" fillId="0" borderId="36" xfId="0" applyNumberFormat="1" applyFont="1" applyFill="1" applyBorder="1" applyAlignment="1">
      <alignment vertical="center"/>
    </xf>
    <xf numFmtId="178" fontId="8" fillId="0" borderId="37" xfId="0" applyNumberFormat="1" applyFont="1" applyFill="1" applyBorder="1" applyAlignment="1">
      <alignment vertical="center"/>
    </xf>
    <xf numFmtId="176" fontId="8" fillId="0" borderId="0" xfId="0" applyNumberFormat="1" applyFont="1" applyFill="1" applyBorder="1" applyAlignment="1">
      <alignment horizontal="center" vertical="center"/>
    </xf>
    <xf numFmtId="177" fontId="8" fillId="0" borderId="0" xfId="0" applyNumberFormat="1" applyFont="1" applyFill="1" applyBorder="1" applyAlignment="1">
      <alignment vertical="center"/>
    </xf>
    <xf numFmtId="178" fontId="8" fillId="0" borderId="0" xfId="0" applyNumberFormat="1" applyFont="1" applyFill="1" applyBorder="1" applyAlignment="1">
      <alignment vertical="center"/>
    </xf>
    <xf numFmtId="176" fontId="6" fillId="0" borderId="0" xfId="0" applyNumberFormat="1" applyFont="1" applyFill="1" applyBorder="1" applyAlignment="1">
      <alignment horizontal="left" vertical="center"/>
    </xf>
    <xf numFmtId="177" fontId="6" fillId="0" borderId="0" xfId="0" applyNumberFormat="1" applyFont="1" applyFill="1" applyAlignment="1">
      <alignment vertical="center" shrinkToFit="1"/>
    </xf>
    <xf numFmtId="177" fontId="6" fillId="0" borderId="0" xfId="0" applyNumberFormat="1" applyFont="1" applyFill="1" applyAlignment="1">
      <alignment vertical="center"/>
    </xf>
    <xf numFmtId="176" fontId="6" fillId="0" borderId="0" xfId="0" applyNumberFormat="1" applyFont="1" applyFill="1" applyAlignment="1">
      <alignment vertical="center" shrinkToFit="1"/>
    </xf>
    <xf numFmtId="0" fontId="9" fillId="0" borderId="0" xfId="0" applyFont="1" applyFill="1" applyAlignment="1">
      <alignment horizontal="left" vertical="center" textRotation="180"/>
    </xf>
    <xf numFmtId="0" fontId="10" fillId="0" borderId="0" xfId="0" applyFont="1" applyAlignment="1">
      <alignment vertical="center"/>
    </xf>
    <xf numFmtId="0" fontId="11" fillId="0" borderId="0" xfId="0" applyFont="1" applyAlignment="1">
      <alignment vertical="center"/>
    </xf>
    <xf numFmtId="0" fontId="10" fillId="0" borderId="0" xfId="0" applyFont="1" applyAlignment="1">
      <alignment vertical="center" shrinkToFit="1"/>
    </xf>
    <xf numFmtId="177" fontId="10" fillId="0" borderId="0" xfId="0" applyNumberFormat="1" applyFont="1" applyAlignment="1">
      <alignment vertical="center"/>
    </xf>
    <xf numFmtId="0" fontId="10" fillId="0" borderId="40" xfId="0" applyFont="1" applyBorder="1" applyAlignment="1">
      <alignment horizontal="right" vertical="center"/>
    </xf>
    <xf numFmtId="0" fontId="10" fillId="2" borderId="41" xfId="0" applyFont="1" applyFill="1" applyBorder="1" applyAlignment="1">
      <alignment horizontal="center" vertical="center"/>
    </xf>
    <xf numFmtId="0" fontId="10" fillId="2" borderId="42" xfId="0" applyFont="1" applyFill="1" applyBorder="1" applyAlignment="1">
      <alignment horizontal="center" vertical="center"/>
    </xf>
    <xf numFmtId="0" fontId="10" fillId="2" borderId="33" xfId="0" applyFont="1" applyFill="1" applyBorder="1" applyAlignment="1">
      <alignment horizontal="center" vertical="center"/>
    </xf>
    <xf numFmtId="0" fontId="10" fillId="2" borderId="26" xfId="0" applyFont="1" applyFill="1" applyBorder="1" applyAlignment="1">
      <alignment horizontal="center" vertical="center"/>
    </xf>
    <xf numFmtId="0" fontId="10" fillId="2" borderId="43"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9" xfId="0" applyFont="1" applyFill="1" applyBorder="1" applyAlignment="1">
      <alignment horizontal="center" vertical="center"/>
    </xf>
    <xf numFmtId="177" fontId="10" fillId="2" borderId="34" xfId="0" applyNumberFormat="1" applyFont="1" applyFill="1" applyBorder="1" applyAlignment="1">
      <alignment horizontal="center" vertical="center"/>
    </xf>
    <xf numFmtId="0" fontId="10" fillId="2" borderId="34" xfId="0" applyFont="1" applyFill="1" applyBorder="1" applyAlignment="1">
      <alignment horizontal="center" vertical="center"/>
    </xf>
    <xf numFmtId="0" fontId="10" fillId="0" borderId="6" xfId="0" applyFont="1" applyBorder="1" applyAlignment="1">
      <alignment horizontal="center" vertical="center" textRotation="255"/>
    </xf>
    <xf numFmtId="0" fontId="10" fillId="0" borderId="44" xfId="0" applyFont="1" applyBorder="1" applyAlignment="1">
      <alignment vertical="center"/>
    </xf>
    <xf numFmtId="0" fontId="10" fillId="0" borderId="45" xfId="0" applyFont="1" applyBorder="1" applyAlignment="1">
      <alignment vertical="center"/>
    </xf>
    <xf numFmtId="0" fontId="10" fillId="0" borderId="3" xfId="0" applyFont="1" applyBorder="1" applyAlignment="1">
      <alignment vertical="center"/>
    </xf>
    <xf numFmtId="177" fontId="11" fillId="0" borderId="4" xfId="0" applyNumberFormat="1" applyFont="1" applyBorder="1" applyAlignment="1">
      <alignment vertical="center"/>
    </xf>
    <xf numFmtId="180" fontId="11" fillId="0" borderId="46" xfId="0" applyNumberFormat="1" applyFont="1" applyBorder="1" applyAlignment="1">
      <alignment vertical="center"/>
    </xf>
    <xf numFmtId="177" fontId="11" fillId="0" borderId="46" xfId="0" applyNumberFormat="1" applyFont="1" applyBorder="1" applyAlignment="1">
      <alignment vertical="center"/>
    </xf>
    <xf numFmtId="181" fontId="11" fillId="0" borderId="46" xfId="0" applyNumberFormat="1" applyFont="1" applyBorder="1" applyAlignment="1">
      <alignment vertical="center"/>
    </xf>
    <xf numFmtId="177" fontId="11" fillId="0" borderId="46" xfId="0" applyNumberFormat="1" applyFont="1" applyFill="1" applyBorder="1" applyAlignment="1">
      <alignment vertical="center"/>
    </xf>
    <xf numFmtId="0" fontId="10" fillId="0" borderId="12" xfId="0" applyFont="1" applyBorder="1" applyAlignment="1">
      <alignment horizontal="center" vertical="center" textRotation="255"/>
    </xf>
    <xf numFmtId="0" fontId="10" fillId="0" borderId="10" xfId="0" applyFont="1" applyBorder="1" applyAlignment="1">
      <alignment horizontal="center" vertical="center"/>
    </xf>
    <xf numFmtId="0" fontId="10" fillId="0" borderId="26" xfId="0" applyFont="1" applyBorder="1" applyAlignment="1">
      <alignment horizontal="left" vertical="center" shrinkToFit="1"/>
    </xf>
    <xf numFmtId="177" fontId="10" fillId="0" borderId="26" xfId="0" applyNumberFormat="1" applyFont="1" applyBorder="1" applyAlignment="1">
      <alignment vertical="center"/>
    </xf>
    <xf numFmtId="180" fontId="10" fillId="0" borderId="26" xfId="0" applyNumberFormat="1" applyFont="1" applyBorder="1" applyAlignment="1">
      <alignment vertical="center"/>
    </xf>
    <xf numFmtId="181" fontId="10" fillId="0" borderId="26" xfId="0" applyNumberFormat="1" applyFont="1" applyBorder="1" applyAlignment="1">
      <alignment vertical="center"/>
    </xf>
    <xf numFmtId="177" fontId="7" fillId="0" borderId="26" xfId="0" applyNumberFormat="1" applyFont="1" applyFill="1" applyBorder="1" applyAlignment="1">
      <alignment vertical="center"/>
    </xf>
    <xf numFmtId="0" fontId="5" fillId="0" borderId="26" xfId="0" applyFont="1" applyBorder="1" applyAlignment="1">
      <alignment horizontal="left" vertical="center" shrinkToFit="1"/>
    </xf>
    <xf numFmtId="0" fontId="10" fillId="0" borderId="47" xfId="0" applyFont="1" applyBorder="1" applyAlignment="1">
      <alignment vertical="center"/>
    </xf>
    <xf numFmtId="0" fontId="10" fillId="0" borderId="48" xfId="0" applyFont="1" applyBorder="1" applyAlignment="1">
      <alignment vertical="center"/>
    </xf>
    <xf numFmtId="0" fontId="10" fillId="0" borderId="25" xfId="0" applyFont="1" applyBorder="1" applyAlignment="1">
      <alignment vertical="center"/>
    </xf>
    <xf numFmtId="177" fontId="11" fillId="0" borderId="26" xfId="0" applyNumberFormat="1" applyFont="1" applyBorder="1" applyAlignment="1">
      <alignment vertical="center"/>
    </xf>
    <xf numFmtId="180" fontId="11" fillId="0" borderId="26" xfId="0" applyNumberFormat="1" applyFont="1" applyBorder="1" applyAlignment="1">
      <alignment vertical="center"/>
    </xf>
    <xf numFmtId="181" fontId="11" fillId="0" borderId="26" xfId="0" applyNumberFormat="1" applyFont="1" applyBorder="1" applyAlignment="1">
      <alignment vertical="center"/>
    </xf>
    <xf numFmtId="177" fontId="12" fillId="0" borderId="26" xfId="0" applyNumberFormat="1" applyFont="1" applyFill="1" applyBorder="1" applyAlignment="1">
      <alignment vertical="center"/>
    </xf>
    <xf numFmtId="180" fontId="10" fillId="0" borderId="0" xfId="0" applyNumberFormat="1" applyFont="1" applyAlignment="1">
      <alignment vertical="center"/>
    </xf>
    <xf numFmtId="0" fontId="10" fillId="0" borderId="41" xfId="0" applyFont="1" applyBorder="1" applyAlignment="1">
      <alignment vertical="center"/>
    </xf>
    <xf numFmtId="0" fontId="10" fillId="0" borderId="42" xfId="0" applyFont="1" applyBorder="1" applyAlignment="1">
      <alignment vertical="center"/>
    </xf>
    <xf numFmtId="0" fontId="10" fillId="0" borderId="33" xfId="0" applyFont="1" applyBorder="1" applyAlignment="1">
      <alignment vertical="center"/>
    </xf>
    <xf numFmtId="177" fontId="11" fillId="0" borderId="34" xfId="0" applyNumberFormat="1" applyFont="1" applyBorder="1" applyAlignment="1">
      <alignment vertical="center"/>
    </xf>
    <xf numFmtId="180" fontId="11" fillId="0" borderId="34" xfId="0" applyNumberFormat="1" applyFont="1" applyBorder="1" applyAlignment="1">
      <alignment vertical="center"/>
    </xf>
    <xf numFmtId="181" fontId="11" fillId="0" borderId="34" xfId="0" applyNumberFormat="1" applyFont="1" applyBorder="1" applyAlignment="1">
      <alignment vertical="center"/>
    </xf>
    <xf numFmtId="177" fontId="11" fillId="0" borderId="34" xfId="0" applyNumberFormat="1" applyFont="1" applyFill="1" applyBorder="1" applyAlignment="1">
      <alignment vertical="center"/>
    </xf>
    <xf numFmtId="0" fontId="10" fillId="0" borderId="18" xfId="0" applyFont="1" applyBorder="1" applyAlignment="1">
      <alignment horizontal="center" vertical="center" textRotation="255"/>
    </xf>
    <xf numFmtId="0" fontId="10" fillId="0" borderId="49" xfId="0" applyFont="1" applyBorder="1" applyAlignment="1">
      <alignment vertical="center"/>
    </xf>
    <xf numFmtId="0" fontId="10" fillId="0" borderId="50" xfId="0" applyFont="1" applyBorder="1" applyAlignment="1">
      <alignment vertical="center"/>
    </xf>
    <xf numFmtId="0" fontId="10" fillId="0" borderId="29" xfId="0" applyFont="1" applyBorder="1" applyAlignment="1">
      <alignment vertical="center"/>
    </xf>
    <xf numFmtId="177" fontId="10" fillId="0" borderId="30" xfId="0" applyNumberFormat="1" applyFont="1" applyBorder="1" applyAlignment="1">
      <alignment vertical="center"/>
    </xf>
    <xf numFmtId="180" fontId="10" fillId="0" borderId="30" xfId="0" applyNumberFormat="1" applyFont="1" applyBorder="1" applyAlignment="1">
      <alignment vertical="center"/>
    </xf>
    <xf numFmtId="181" fontId="10" fillId="0" borderId="30" xfId="0" applyNumberFormat="1" applyFont="1" applyBorder="1" applyAlignment="1">
      <alignment vertical="center"/>
    </xf>
    <xf numFmtId="177" fontId="10" fillId="0" borderId="30" xfId="0" applyNumberFormat="1" applyFont="1" applyFill="1" applyBorder="1" applyAlignment="1">
      <alignment vertical="center"/>
    </xf>
    <xf numFmtId="0" fontId="10" fillId="0" borderId="51" xfId="0" applyFont="1" applyBorder="1" applyAlignment="1">
      <alignment vertical="center"/>
    </xf>
    <xf numFmtId="0" fontId="10" fillId="0" borderId="52" xfId="0" applyFont="1" applyBorder="1" applyAlignment="1">
      <alignment vertical="center"/>
    </xf>
    <xf numFmtId="0" fontId="10" fillId="0" borderId="53" xfId="0" applyFont="1" applyBorder="1" applyAlignment="1">
      <alignment vertical="center"/>
    </xf>
    <xf numFmtId="180" fontId="11" fillId="0" borderId="46" xfId="0" applyNumberFormat="1" applyFont="1" applyFill="1" applyBorder="1" applyAlignment="1">
      <alignment vertical="center"/>
    </xf>
    <xf numFmtId="177" fontId="11" fillId="0" borderId="26" xfId="0" applyNumberFormat="1" applyFont="1" applyFill="1" applyBorder="1" applyAlignment="1">
      <alignment vertical="center"/>
    </xf>
    <xf numFmtId="180" fontId="11" fillId="0" borderId="26" xfId="0" applyNumberFormat="1" applyFont="1" applyFill="1" applyBorder="1" applyAlignment="1">
      <alignment vertical="center"/>
    </xf>
    <xf numFmtId="0" fontId="10" fillId="0" borderId="43" xfId="0" applyFont="1" applyBorder="1" applyAlignment="1">
      <alignment vertical="center"/>
    </xf>
    <xf numFmtId="177" fontId="10" fillId="0" borderId="26" xfId="0" applyNumberFormat="1" applyFont="1" applyFill="1" applyBorder="1" applyAlignment="1">
      <alignment vertical="center"/>
    </xf>
    <xf numFmtId="0" fontId="10" fillId="0" borderId="54" xfId="0" applyFont="1" applyBorder="1" applyAlignment="1">
      <alignment vertical="center"/>
    </xf>
    <xf numFmtId="181" fontId="10" fillId="0" borderId="26" xfId="0" applyNumberFormat="1" applyFont="1" applyBorder="1" applyAlignment="1">
      <alignment horizontal="right" vertical="center"/>
    </xf>
    <xf numFmtId="0" fontId="10" fillId="0" borderId="55" xfId="0" applyFont="1" applyBorder="1" applyAlignment="1">
      <alignment horizontal="left" vertical="center" shrinkToFit="1"/>
    </xf>
    <xf numFmtId="0" fontId="5" fillId="0" borderId="55" xfId="0" applyFont="1" applyBorder="1" applyAlignment="1">
      <alignment horizontal="left" vertical="center" shrinkToFit="1"/>
    </xf>
    <xf numFmtId="177" fontId="10" fillId="0" borderId="55" xfId="0" applyNumberFormat="1" applyFont="1" applyBorder="1" applyAlignment="1">
      <alignment vertical="center"/>
    </xf>
    <xf numFmtId="180" fontId="10" fillId="0" borderId="55" xfId="0" applyNumberFormat="1" applyFont="1" applyBorder="1" applyAlignment="1">
      <alignment vertical="center"/>
    </xf>
    <xf numFmtId="181" fontId="10" fillId="0" borderId="55" xfId="0" applyNumberFormat="1" applyFont="1" applyBorder="1" applyAlignment="1">
      <alignment vertical="center"/>
    </xf>
    <xf numFmtId="177" fontId="10" fillId="0" borderId="55" xfId="0" applyNumberFormat="1" applyFont="1" applyFill="1" applyBorder="1" applyAlignment="1">
      <alignment vertical="center"/>
    </xf>
    <xf numFmtId="0" fontId="10" fillId="0" borderId="56" xfId="0" applyFont="1" applyBorder="1" applyAlignment="1">
      <alignment vertical="center"/>
    </xf>
    <xf numFmtId="0" fontId="10" fillId="0" borderId="15" xfId="0" applyFont="1" applyBorder="1" applyAlignment="1">
      <alignment vertical="center"/>
    </xf>
    <xf numFmtId="177" fontId="10" fillId="0" borderId="16" xfId="0" applyNumberFormat="1" applyFont="1" applyBorder="1" applyAlignment="1">
      <alignment vertical="center"/>
    </xf>
    <xf numFmtId="180" fontId="10" fillId="0" borderId="16" xfId="0" applyNumberFormat="1" applyFont="1" applyBorder="1" applyAlignment="1">
      <alignment vertical="center"/>
    </xf>
    <xf numFmtId="181" fontId="10" fillId="0" borderId="16" xfId="0" applyNumberFormat="1" applyFont="1" applyBorder="1" applyAlignment="1">
      <alignment vertical="center"/>
    </xf>
    <xf numFmtId="0" fontId="10" fillId="0" borderId="54" xfId="0" applyFont="1" applyBorder="1" applyAlignment="1">
      <alignment vertical="center"/>
    </xf>
    <xf numFmtId="0" fontId="10" fillId="0" borderId="40" xfId="0" applyFont="1" applyBorder="1" applyAlignment="1">
      <alignment vertical="center"/>
    </xf>
    <xf numFmtId="0" fontId="10" fillId="0" borderId="21" xfId="0" applyFont="1" applyBorder="1" applyAlignment="1">
      <alignment vertical="center"/>
    </xf>
    <xf numFmtId="177" fontId="11" fillId="0" borderId="22" xfId="0" applyNumberFormat="1" applyFont="1" applyBorder="1" applyAlignment="1">
      <alignment vertical="center"/>
    </xf>
    <xf numFmtId="180" fontId="11" fillId="0" borderId="22" xfId="0" applyNumberFormat="1" applyFont="1" applyBorder="1" applyAlignment="1">
      <alignment vertical="center"/>
    </xf>
    <xf numFmtId="181" fontId="11" fillId="0" borderId="22" xfId="0" applyNumberFormat="1" applyFont="1" applyBorder="1" applyAlignment="1">
      <alignment vertical="center"/>
    </xf>
    <xf numFmtId="0" fontId="13" fillId="0" borderId="42" xfId="0" applyFont="1" applyBorder="1" applyAlignment="1">
      <alignment vertical="center"/>
    </xf>
    <xf numFmtId="0" fontId="13" fillId="0" borderId="0" xfId="0" applyFont="1" applyAlignment="1">
      <alignment vertical="center"/>
    </xf>
    <xf numFmtId="0" fontId="13" fillId="0" borderId="0" xfId="0" applyFont="1" applyAlignment="1">
      <alignment vertical="center" shrinkToFit="1"/>
    </xf>
    <xf numFmtId="177" fontId="13" fillId="0" borderId="0" xfId="0" applyNumberFormat="1" applyFont="1" applyAlignment="1">
      <alignment vertical="center"/>
    </xf>
    <xf numFmtId="0" fontId="10" fillId="0" borderId="0" xfId="1" applyFont="1" applyFill="1" applyAlignment="1">
      <alignment horizontal="left" vertical="center" textRotation="180"/>
    </xf>
    <xf numFmtId="0" fontId="14" fillId="0" borderId="0" xfId="1" applyFont="1" applyFill="1" applyBorder="1" applyAlignment="1">
      <alignment vertical="center"/>
    </xf>
    <xf numFmtId="0" fontId="15" fillId="0" borderId="0" xfId="1" applyFont="1" applyFill="1" applyBorder="1" applyAlignment="1">
      <alignment vertical="center"/>
    </xf>
    <xf numFmtId="0" fontId="16" fillId="0" borderId="0" xfId="1" applyFont="1" applyFill="1" applyAlignment="1">
      <alignment vertical="center"/>
    </xf>
    <xf numFmtId="0" fontId="16" fillId="0" borderId="0" xfId="0" applyFont="1" applyFill="1" applyAlignment="1">
      <alignment vertical="center"/>
    </xf>
    <xf numFmtId="0" fontId="1" fillId="0" borderId="0" xfId="1" applyFill="1" applyAlignment="1">
      <alignment vertical="center" textRotation="180"/>
    </xf>
    <xf numFmtId="0" fontId="16" fillId="0" borderId="0" xfId="1" applyFont="1" applyFill="1" applyBorder="1" applyAlignment="1">
      <alignment vertical="center"/>
    </xf>
    <xf numFmtId="0" fontId="16" fillId="0" borderId="56" xfId="1" applyFont="1" applyFill="1" applyBorder="1" applyAlignment="1">
      <alignment horizontal="right" vertical="center"/>
    </xf>
    <xf numFmtId="0" fontId="16" fillId="0" borderId="1" xfId="1" applyFont="1" applyFill="1" applyBorder="1" applyAlignment="1">
      <alignment vertical="center"/>
    </xf>
    <xf numFmtId="0" fontId="1" fillId="0" borderId="45" xfId="1" applyFill="1" applyBorder="1" applyAlignment="1">
      <alignment vertical="center"/>
    </xf>
    <xf numFmtId="0" fontId="1" fillId="0" borderId="2" xfId="1" applyFill="1" applyBorder="1" applyAlignment="1">
      <alignment vertical="center"/>
    </xf>
    <xf numFmtId="0" fontId="16" fillId="0" borderId="53" xfId="1" applyFont="1" applyFill="1" applyBorder="1" applyAlignment="1">
      <alignment horizontal="center" vertical="center"/>
    </xf>
    <xf numFmtId="0" fontId="16" fillId="0" borderId="46" xfId="1" applyFont="1" applyFill="1" applyBorder="1" applyAlignment="1">
      <alignment horizontal="center" vertical="center"/>
    </xf>
    <xf numFmtId="0" fontId="16" fillId="0" borderId="52" xfId="1" applyFont="1" applyFill="1" applyBorder="1" applyAlignment="1">
      <alignment horizontal="center" vertical="center"/>
    </xf>
    <xf numFmtId="0" fontId="16" fillId="0" borderId="57" xfId="1" applyFont="1" applyFill="1" applyBorder="1" applyAlignment="1">
      <alignment horizontal="center" vertical="center"/>
    </xf>
    <xf numFmtId="0" fontId="1" fillId="0" borderId="13" xfId="1" applyFill="1" applyBorder="1" applyAlignment="1">
      <alignment vertical="center"/>
    </xf>
    <xf numFmtId="0" fontId="1" fillId="0" borderId="56" xfId="1" applyFill="1" applyBorder="1" applyAlignment="1">
      <alignment vertical="center"/>
    </xf>
    <xf numFmtId="0" fontId="1" fillId="0" borderId="14" xfId="1" applyFill="1" applyBorder="1" applyAlignment="1">
      <alignment vertical="center"/>
    </xf>
    <xf numFmtId="0" fontId="16" fillId="0" borderId="58" xfId="1" applyFont="1" applyFill="1" applyBorder="1" applyAlignment="1">
      <alignment horizontal="center" vertical="center"/>
    </xf>
    <xf numFmtId="0" fontId="16" fillId="0" borderId="59" xfId="1" applyFont="1" applyFill="1" applyBorder="1" applyAlignment="1">
      <alignment horizontal="center" vertical="center"/>
    </xf>
    <xf numFmtId="0" fontId="16" fillId="0" borderId="60" xfId="1" applyFont="1" applyFill="1" applyBorder="1" applyAlignment="1">
      <alignment horizontal="center" vertical="center"/>
    </xf>
    <xf numFmtId="0" fontId="16" fillId="0" borderId="7" xfId="1" applyFont="1" applyFill="1" applyBorder="1" applyAlignment="1">
      <alignment vertical="center"/>
    </xf>
    <xf numFmtId="0" fontId="16" fillId="0" borderId="8" xfId="1" applyFont="1" applyFill="1" applyBorder="1" applyAlignment="1">
      <alignment vertical="center"/>
    </xf>
    <xf numFmtId="177" fontId="16" fillId="0" borderId="21" xfId="1" applyNumberFormat="1" applyFont="1" applyFill="1" applyBorder="1" applyAlignment="1">
      <alignment vertical="center"/>
    </xf>
    <xf numFmtId="177" fontId="16" fillId="0" borderId="22" xfId="1" applyNumberFormat="1" applyFont="1" applyFill="1" applyBorder="1" applyAlignment="1">
      <alignment vertical="center"/>
    </xf>
    <xf numFmtId="181" fontId="16" fillId="0" borderId="20" xfId="1" applyNumberFormat="1" applyFont="1" applyFill="1" applyBorder="1" applyAlignment="1">
      <alignment vertical="center"/>
    </xf>
    <xf numFmtId="0" fontId="16" fillId="0" borderId="41" xfId="1" applyFont="1" applyFill="1" applyBorder="1" applyAlignment="1">
      <alignment vertical="center"/>
    </xf>
    <xf numFmtId="0" fontId="16" fillId="0" borderId="42" xfId="1" applyFont="1" applyFill="1" applyBorder="1" applyAlignment="1">
      <alignment vertical="center"/>
    </xf>
    <xf numFmtId="0" fontId="16" fillId="0" borderId="61" xfId="1" applyFont="1" applyFill="1" applyBorder="1" applyAlignment="1">
      <alignment vertical="center"/>
    </xf>
    <xf numFmtId="177" fontId="16" fillId="0" borderId="25" xfId="1" applyNumberFormat="1" applyFont="1" applyFill="1" applyBorder="1" applyAlignment="1">
      <alignment vertical="center"/>
    </xf>
    <xf numFmtId="177" fontId="16" fillId="0" borderId="26" xfId="1" applyNumberFormat="1" applyFont="1" applyFill="1" applyBorder="1" applyAlignment="1">
      <alignment vertical="center"/>
    </xf>
    <xf numFmtId="0" fontId="16" fillId="0" borderId="43" xfId="1" applyFont="1" applyFill="1" applyBorder="1" applyAlignment="1">
      <alignment vertical="center"/>
    </xf>
    <xf numFmtId="0" fontId="16" fillId="0" borderId="41" xfId="1" applyFont="1" applyFill="1" applyBorder="1" applyAlignment="1">
      <alignment horizontal="left" vertical="center" shrinkToFit="1"/>
    </xf>
    <xf numFmtId="0" fontId="16" fillId="0" borderId="61" xfId="1" applyFont="1" applyFill="1" applyBorder="1" applyAlignment="1">
      <alignment horizontal="left" vertical="center" shrinkToFit="1"/>
    </xf>
    <xf numFmtId="0" fontId="16" fillId="0" borderId="43" xfId="1" applyFont="1" applyFill="1" applyBorder="1" applyAlignment="1">
      <alignment horizontal="left" vertical="center" shrinkToFit="1"/>
    </xf>
    <xf numFmtId="0" fontId="16" fillId="0" borderId="24" xfId="1" applyFont="1" applyFill="1" applyBorder="1" applyAlignment="1">
      <alignment horizontal="left" vertical="center" shrinkToFit="1"/>
    </xf>
    <xf numFmtId="0" fontId="16" fillId="0" borderId="54" xfId="1" applyFont="1" applyFill="1" applyBorder="1" applyAlignment="1">
      <alignment horizontal="left" vertical="center" shrinkToFit="1"/>
    </xf>
    <xf numFmtId="0" fontId="16" fillId="0" borderId="47" xfId="1" applyFont="1" applyFill="1" applyBorder="1" applyAlignment="1">
      <alignment horizontal="left" vertical="center" shrinkToFit="1"/>
    </xf>
    <xf numFmtId="0" fontId="16" fillId="0" borderId="62" xfId="1" applyFont="1" applyFill="1" applyBorder="1" applyAlignment="1">
      <alignment horizontal="left" vertical="center" shrinkToFit="1"/>
    </xf>
    <xf numFmtId="0" fontId="16" fillId="0" borderId="63" xfId="1" applyFont="1" applyFill="1" applyBorder="1" applyAlignment="1">
      <alignment vertical="center"/>
    </xf>
    <xf numFmtId="0" fontId="16" fillId="0" borderId="47" xfId="1" applyFont="1" applyFill="1" applyBorder="1" applyAlignment="1">
      <alignment vertical="center"/>
    </xf>
    <xf numFmtId="0" fontId="16" fillId="0" borderId="48" xfId="1" applyFont="1" applyFill="1" applyBorder="1" applyAlignment="1">
      <alignment vertical="center"/>
    </xf>
    <xf numFmtId="0" fontId="16" fillId="0" borderId="62" xfId="1" applyFont="1" applyFill="1" applyBorder="1" applyAlignment="1">
      <alignment vertical="center"/>
    </xf>
    <xf numFmtId="0" fontId="16" fillId="0" borderId="64" xfId="1" applyFont="1" applyFill="1" applyBorder="1" applyAlignment="1">
      <alignment vertical="center"/>
    </xf>
    <xf numFmtId="0" fontId="16" fillId="0" borderId="41" xfId="1" applyFont="1" applyFill="1" applyBorder="1" applyAlignment="1">
      <alignment horizontal="left" vertical="center"/>
    </xf>
    <xf numFmtId="0" fontId="16" fillId="0" borderId="42" xfId="1" applyFont="1" applyFill="1" applyBorder="1" applyAlignment="1">
      <alignment horizontal="left" vertical="center"/>
    </xf>
    <xf numFmtId="0" fontId="16" fillId="0" borderId="61" xfId="1" applyFont="1" applyFill="1" applyBorder="1" applyAlignment="1">
      <alignment horizontal="left" vertical="center"/>
    </xf>
    <xf numFmtId="0" fontId="16" fillId="0" borderId="43" xfId="1" applyFont="1" applyFill="1" applyBorder="1" applyAlignment="1">
      <alignment horizontal="left" vertical="center"/>
    </xf>
    <xf numFmtId="0" fontId="16" fillId="0" borderId="47" xfId="1" applyFont="1" applyFill="1" applyBorder="1" applyAlignment="1">
      <alignment horizontal="left" vertical="center"/>
    </xf>
    <xf numFmtId="0" fontId="16" fillId="0" borderId="62" xfId="1" applyFont="1" applyFill="1" applyBorder="1" applyAlignment="1">
      <alignment horizontal="left" vertical="center"/>
    </xf>
    <xf numFmtId="0" fontId="16" fillId="0" borderId="54" xfId="1" applyFont="1" applyFill="1" applyBorder="1" applyAlignment="1">
      <alignment horizontal="left" vertical="center"/>
    </xf>
    <xf numFmtId="0" fontId="16" fillId="0" borderId="48" xfId="1" applyFont="1" applyFill="1" applyBorder="1" applyAlignment="1">
      <alignment horizontal="left" vertical="center"/>
    </xf>
    <xf numFmtId="177" fontId="16" fillId="0" borderId="55" xfId="1" applyNumberFormat="1" applyFont="1" applyFill="1" applyBorder="1" applyAlignment="1">
      <alignment vertical="center"/>
    </xf>
    <xf numFmtId="181" fontId="16" fillId="0" borderId="35" xfId="1" applyNumberFormat="1" applyFont="1" applyFill="1" applyBorder="1" applyAlignment="1">
      <alignment vertical="center"/>
    </xf>
    <xf numFmtId="0" fontId="17" fillId="0" borderId="65" xfId="1" applyFont="1" applyFill="1" applyBorder="1" applyAlignment="1">
      <alignment vertical="center"/>
    </xf>
    <xf numFmtId="0" fontId="17" fillId="0" borderId="50" xfId="1" applyFont="1" applyFill="1" applyBorder="1" applyAlignment="1">
      <alignment vertical="center"/>
    </xf>
    <xf numFmtId="0" fontId="17" fillId="0" borderId="66" xfId="1" applyFont="1" applyFill="1" applyBorder="1" applyAlignment="1">
      <alignment vertical="center"/>
    </xf>
    <xf numFmtId="177" fontId="17" fillId="0" borderId="29" xfId="1" applyNumberFormat="1" applyFont="1" applyFill="1" applyBorder="1" applyAlignment="1">
      <alignment vertical="center"/>
    </xf>
    <xf numFmtId="177" fontId="17" fillId="0" borderId="10" xfId="1" applyNumberFormat="1" applyFont="1" applyFill="1" applyBorder="1" applyAlignment="1">
      <alignment vertical="center"/>
    </xf>
    <xf numFmtId="181" fontId="17" fillId="0" borderId="11" xfId="1" applyNumberFormat="1" applyFont="1" applyFill="1" applyBorder="1" applyAlignment="1">
      <alignment vertical="center"/>
    </xf>
    <xf numFmtId="0" fontId="17" fillId="0" borderId="0" xfId="0" applyFont="1" applyFill="1" applyAlignment="1">
      <alignment vertical="center"/>
    </xf>
    <xf numFmtId="0" fontId="17" fillId="0" borderId="0" xfId="1" applyFont="1" applyFill="1" applyBorder="1" applyAlignment="1">
      <alignment vertical="center"/>
    </xf>
    <xf numFmtId="177" fontId="17" fillId="0" borderId="0" xfId="1" applyNumberFormat="1" applyFont="1" applyFill="1" applyBorder="1" applyAlignment="1">
      <alignment vertical="center"/>
    </xf>
    <xf numFmtId="177" fontId="17" fillId="0" borderId="45" xfId="1" applyNumberFormat="1" applyFont="1" applyFill="1" applyBorder="1" applyAlignment="1">
      <alignment vertical="center"/>
    </xf>
    <xf numFmtId="181" fontId="17" fillId="0" borderId="45" xfId="1" applyNumberFormat="1" applyFont="1" applyFill="1" applyBorder="1" applyAlignment="1">
      <alignment vertical="center"/>
    </xf>
    <xf numFmtId="0" fontId="18" fillId="0" borderId="0" xfId="0" applyFont="1" applyFill="1" applyAlignment="1">
      <alignment vertical="center" textRotation="180"/>
    </xf>
    <xf numFmtId="0" fontId="16" fillId="0" borderId="0" xfId="0" applyFont="1" applyFill="1" applyBorder="1" applyAlignment="1">
      <alignment vertical="center"/>
    </xf>
    <xf numFmtId="0" fontId="18" fillId="0" borderId="0" xfId="0" applyFont="1" applyFill="1" applyAlignment="1">
      <alignment vertical="center"/>
    </xf>
    <xf numFmtId="0" fontId="10" fillId="0" borderId="0" xfId="0" applyFont="1" applyFill="1" applyAlignment="1">
      <alignment horizontal="left" vertical="center" textRotation="180"/>
    </xf>
    <xf numFmtId="0" fontId="19" fillId="0" borderId="0" xfId="0" applyFont="1" applyFill="1" applyAlignment="1">
      <alignment vertical="center"/>
    </xf>
    <xf numFmtId="0" fontId="20" fillId="0" borderId="0" xfId="0" applyFont="1" applyFill="1" applyAlignment="1">
      <alignment vertical="center"/>
    </xf>
    <xf numFmtId="0" fontId="10" fillId="0" borderId="0" xfId="0" applyFont="1" applyFill="1" applyAlignment="1">
      <alignment vertical="center"/>
    </xf>
    <xf numFmtId="0" fontId="10" fillId="3" borderId="0" xfId="0" applyFont="1" applyFill="1" applyAlignment="1">
      <alignment vertical="center"/>
    </xf>
    <xf numFmtId="0" fontId="10" fillId="0" borderId="0" xfId="0" applyFont="1" applyFill="1" applyBorder="1" applyAlignment="1">
      <alignment horizontal="right" vertical="center"/>
    </xf>
    <xf numFmtId="0" fontId="10" fillId="0" borderId="1" xfId="0" applyFont="1" applyFill="1" applyBorder="1" applyAlignment="1">
      <alignment vertical="center"/>
    </xf>
    <xf numFmtId="0" fontId="5" fillId="0" borderId="45" xfId="0" applyFont="1" applyFill="1" applyBorder="1" applyAlignment="1">
      <alignment vertical="center"/>
    </xf>
    <xf numFmtId="0" fontId="5" fillId="0" borderId="2" xfId="0" applyFont="1" applyFill="1" applyBorder="1" applyAlignment="1">
      <alignment vertical="center"/>
    </xf>
    <xf numFmtId="0" fontId="10" fillId="0" borderId="67"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51" xfId="0" applyFont="1" applyFill="1" applyBorder="1" applyAlignment="1">
      <alignment horizontal="center" vertical="center"/>
    </xf>
    <xf numFmtId="0" fontId="6" fillId="0" borderId="51" xfId="0" applyFont="1" applyFill="1" applyBorder="1" applyAlignment="1">
      <alignment horizontal="center" vertical="center"/>
    </xf>
    <xf numFmtId="0" fontId="5" fillId="0" borderId="57" xfId="0" applyFont="1" applyFill="1" applyBorder="1" applyAlignment="1">
      <alignment horizontal="center" vertical="center"/>
    </xf>
    <xf numFmtId="0" fontId="5" fillId="0" borderId="13" xfId="0" applyFont="1" applyFill="1" applyBorder="1" applyAlignment="1">
      <alignment vertical="center"/>
    </xf>
    <xf numFmtId="0" fontId="5" fillId="0" borderId="56" xfId="0" applyFont="1" applyFill="1" applyBorder="1" applyAlignment="1">
      <alignment vertical="center"/>
    </xf>
    <xf numFmtId="0" fontId="5" fillId="0" borderId="14" xfId="0" applyFont="1" applyFill="1" applyBorder="1" applyAlignment="1">
      <alignment vertical="center"/>
    </xf>
    <xf numFmtId="0" fontId="10" fillId="0" borderId="68" xfId="0" applyFont="1" applyFill="1" applyBorder="1" applyAlignment="1">
      <alignment horizontal="center" vertical="center"/>
    </xf>
    <xf numFmtId="0" fontId="10" fillId="0" borderId="69" xfId="0" applyFont="1" applyFill="1" applyBorder="1" applyAlignment="1">
      <alignment horizontal="center" vertical="center"/>
    </xf>
    <xf numFmtId="0" fontId="10" fillId="0" borderId="70" xfId="0" applyFont="1" applyFill="1" applyBorder="1" applyAlignment="1">
      <alignment horizontal="center" vertical="center"/>
    </xf>
    <xf numFmtId="0" fontId="6" fillId="0" borderId="59" xfId="0" applyFont="1" applyFill="1" applyBorder="1" applyAlignment="1">
      <alignment horizontal="center" vertical="center"/>
    </xf>
    <xf numFmtId="0" fontId="6" fillId="0" borderId="60" xfId="0" applyFont="1" applyFill="1" applyBorder="1" applyAlignment="1">
      <alignment horizontal="center" vertical="center"/>
    </xf>
    <xf numFmtId="0" fontId="10" fillId="0" borderId="12" xfId="0" applyFont="1" applyFill="1" applyBorder="1" applyAlignment="1">
      <alignment vertical="center"/>
    </xf>
    <xf numFmtId="0" fontId="10" fillId="0" borderId="54" xfId="0" applyFont="1" applyFill="1" applyBorder="1" applyAlignment="1">
      <alignment vertical="center"/>
    </xf>
    <xf numFmtId="0" fontId="10" fillId="0" borderId="71" xfId="0" applyFont="1" applyFill="1" applyBorder="1" applyAlignment="1">
      <alignment vertical="center"/>
    </xf>
    <xf numFmtId="177" fontId="10" fillId="0" borderId="54" xfId="0" applyNumberFormat="1" applyFont="1" applyFill="1" applyBorder="1" applyAlignment="1">
      <alignment vertical="center"/>
    </xf>
    <xf numFmtId="181" fontId="10" fillId="0" borderId="72" xfId="0" applyNumberFormat="1" applyFont="1" applyFill="1" applyBorder="1" applyAlignment="1">
      <alignment vertical="center"/>
    </xf>
    <xf numFmtId="181" fontId="10" fillId="0" borderId="73" xfId="0" applyNumberFormat="1" applyFont="1" applyFill="1" applyBorder="1" applyAlignment="1">
      <alignment vertical="center"/>
    </xf>
    <xf numFmtId="0" fontId="10" fillId="0" borderId="47" xfId="0" applyFont="1" applyFill="1" applyBorder="1" applyAlignment="1">
      <alignment vertical="center"/>
    </xf>
    <xf numFmtId="0" fontId="10" fillId="0" borderId="62" xfId="0" applyFont="1" applyFill="1" applyBorder="1" applyAlignment="1">
      <alignment vertical="center"/>
    </xf>
    <xf numFmtId="177" fontId="10" fillId="0" borderId="47" xfId="0" applyNumberFormat="1" applyFont="1" applyFill="1" applyBorder="1" applyAlignment="1">
      <alignment vertical="center"/>
    </xf>
    <xf numFmtId="181" fontId="10" fillId="0" borderId="74" xfId="0" applyNumberFormat="1" applyFont="1" applyFill="1" applyBorder="1" applyAlignment="1">
      <alignment vertical="center"/>
    </xf>
    <xf numFmtId="0" fontId="10" fillId="0" borderId="19" xfId="0" applyFont="1" applyFill="1" applyBorder="1" applyAlignment="1">
      <alignment vertical="center"/>
    </xf>
    <xf numFmtId="0" fontId="10" fillId="0" borderId="31" xfId="0" applyFont="1" applyFill="1" applyBorder="1" applyAlignment="1">
      <alignment vertical="center"/>
    </xf>
    <xf numFmtId="0" fontId="10" fillId="0" borderId="42" xfId="0" applyFont="1" applyFill="1" applyBorder="1" applyAlignment="1">
      <alignment vertical="center"/>
    </xf>
    <xf numFmtId="0" fontId="10" fillId="0" borderId="10" xfId="0" applyFont="1" applyFill="1" applyBorder="1" applyAlignment="1">
      <alignment vertical="center"/>
    </xf>
    <xf numFmtId="0" fontId="10" fillId="0" borderId="75" xfId="0" applyFont="1" applyFill="1" applyBorder="1" applyAlignment="1">
      <alignment vertical="center"/>
    </xf>
    <xf numFmtId="177" fontId="10" fillId="0" borderId="76" xfId="0" applyNumberFormat="1" applyFont="1" applyFill="1" applyBorder="1" applyAlignment="1">
      <alignment vertical="center"/>
    </xf>
    <xf numFmtId="181" fontId="10" fillId="0" borderId="77" xfId="0" applyNumberFormat="1" applyFont="1" applyFill="1" applyBorder="1" applyAlignment="1">
      <alignment vertical="center"/>
    </xf>
    <xf numFmtId="0" fontId="10" fillId="0" borderId="21" xfId="0" applyFont="1" applyFill="1" applyBorder="1" applyAlignment="1">
      <alignment vertical="center"/>
    </xf>
    <xf numFmtId="0" fontId="10" fillId="0" borderId="78" xfId="0" applyFont="1" applyFill="1" applyBorder="1" applyAlignment="1">
      <alignment vertical="center"/>
    </xf>
    <xf numFmtId="177" fontId="10" fillId="0" borderId="79" xfId="0" applyNumberFormat="1" applyFont="1" applyFill="1" applyBorder="1" applyAlignment="1">
      <alignment vertical="center"/>
    </xf>
    <xf numFmtId="181" fontId="10" fillId="0" borderId="80" xfId="0" applyNumberFormat="1" applyFont="1" applyFill="1" applyBorder="1" applyAlignment="1">
      <alignment vertical="center"/>
    </xf>
    <xf numFmtId="0" fontId="10" fillId="0" borderId="25" xfId="0" applyFont="1" applyFill="1" applyBorder="1" applyAlignment="1">
      <alignment vertical="center"/>
    </xf>
    <xf numFmtId="0" fontId="10" fillId="0" borderId="41" xfId="0" applyFont="1" applyFill="1" applyBorder="1" applyAlignment="1">
      <alignment vertical="center"/>
    </xf>
    <xf numFmtId="0" fontId="10" fillId="0" borderId="61" xfId="0" applyFont="1" applyFill="1" applyBorder="1" applyAlignment="1">
      <alignment vertical="center"/>
    </xf>
    <xf numFmtId="177" fontId="10" fillId="0" borderId="41" xfId="0" applyNumberFormat="1" applyFont="1" applyFill="1" applyBorder="1" applyAlignment="1">
      <alignment vertical="center"/>
    </xf>
    <xf numFmtId="181" fontId="10" fillId="0" borderId="81" xfId="0" applyNumberFormat="1" applyFont="1" applyFill="1" applyBorder="1" applyAlignment="1">
      <alignment vertical="center"/>
    </xf>
    <xf numFmtId="181" fontId="10" fillId="0" borderId="82" xfId="0" applyNumberFormat="1" applyFont="1" applyFill="1" applyBorder="1" applyAlignment="1">
      <alignment vertical="center"/>
    </xf>
    <xf numFmtId="0" fontId="11" fillId="0" borderId="27" xfId="0" applyFont="1" applyFill="1" applyBorder="1" applyAlignment="1">
      <alignment vertical="center"/>
    </xf>
    <xf numFmtId="0" fontId="11" fillId="0" borderId="49" xfId="0" applyFont="1" applyFill="1" applyBorder="1" applyAlignment="1">
      <alignment vertical="center"/>
    </xf>
    <xf numFmtId="0" fontId="11" fillId="0" borderId="66" xfId="0" applyFont="1" applyFill="1" applyBorder="1" applyAlignment="1">
      <alignment vertical="center"/>
    </xf>
    <xf numFmtId="177" fontId="11" fillId="0" borderId="49" xfId="0" applyNumberFormat="1" applyFont="1" applyFill="1" applyBorder="1" applyAlignment="1">
      <alignment vertical="center"/>
    </xf>
    <xf numFmtId="181" fontId="11" fillId="0" borderId="83" xfId="0" applyNumberFormat="1" applyFont="1" applyFill="1" applyBorder="1" applyAlignment="1">
      <alignment vertical="center"/>
    </xf>
    <xf numFmtId="181" fontId="11" fillId="0" borderId="84" xfId="0" applyNumberFormat="1" applyFont="1" applyFill="1" applyBorder="1" applyAlignment="1">
      <alignment vertical="center"/>
    </xf>
    <xf numFmtId="0" fontId="11" fillId="3" borderId="0" xfId="0" applyFont="1" applyFill="1" applyAlignment="1">
      <alignment vertical="center"/>
    </xf>
    <xf numFmtId="0" fontId="11" fillId="0" borderId="0" xfId="0" applyFont="1" applyFill="1" applyBorder="1" applyAlignment="1">
      <alignment vertical="center"/>
    </xf>
    <xf numFmtId="177" fontId="11" fillId="0" borderId="0" xfId="0" applyNumberFormat="1" applyFont="1" applyFill="1" applyBorder="1" applyAlignment="1">
      <alignment vertical="center"/>
    </xf>
    <xf numFmtId="181" fontId="11" fillId="0" borderId="0" xfId="0" applyNumberFormat="1" applyFont="1" applyFill="1" applyBorder="1" applyAlignment="1">
      <alignment vertical="center"/>
    </xf>
    <xf numFmtId="0" fontId="7" fillId="0" borderId="0" xfId="0" applyFont="1" applyFill="1" applyBorder="1" applyAlignment="1">
      <alignment vertical="center"/>
    </xf>
    <xf numFmtId="0" fontId="5" fillId="0" borderId="0" xfId="0" applyFont="1" applyFill="1" applyAlignment="1">
      <alignment vertical="center" textRotation="180"/>
    </xf>
    <xf numFmtId="0" fontId="10" fillId="3" borderId="0" xfId="0" applyFont="1" applyFill="1" applyAlignment="1">
      <alignment vertical="center" textRotation="180"/>
    </xf>
    <xf numFmtId="181" fontId="10" fillId="3" borderId="0" xfId="0" applyNumberFormat="1" applyFont="1" applyFill="1" applyAlignment="1">
      <alignment vertical="center"/>
    </xf>
    <xf numFmtId="0" fontId="5" fillId="0" borderId="0" xfId="0" applyFont="1" applyFill="1" applyAlignment="1">
      <alignment horizontal="left" vertical="center" textRotation="180"/>
    </xf>
    <xf numFmtId="0" fontId="21" fillId="0" borderId="0" xfId="0" applyFont="1" applyFill="1" applyAlignment="1">
      <alignment vertical="center"/>
    </xf>
    <xf numFmtId="0" fontId="6" fillId="0" borderId="0" xfId="0" applyFont="1" applyFill="1" applyAlignment="1">
      <alignment vertical="center"/>
    </xf>
    <xf numFmtId="0" fontId="6" fillId="3" borderId="0" xfId="0" applyFont="1" applyFill="1" applyAlignment="1">
      <alignment vertical="center"/>
    </xf>
    <xf numFmtId="0" fontId="6" fillId="0" borderId="40" xfId="0" applyFont="1" applyFill="1" applyBorder="1" applyAlignment="1">
      <alignment horizontal="right" vertical="center"/>
    </xf>
    <xf numFmtId="0" fontId="6" fillId="0" borderId="85" xfId="0" applyFont="1" applyFill="1" applyBorder="1" applyAlignment="1">
      <alignment vertical="center"/>
    </xf>
    <xf numFmtId="0" fontId="5" fillId="0" borderId="86" xfId="0" applyFont="1" applyFill="1" applyBorder="1" applyAlignment="1">
      <alignment vertical="center"/>
    </xf>
    <xf numFmtId="0" fontId="6" fillId="0" borderId="87" xfId="0" applyFont="1" applyFill="1" applyBorder="1" applyAlignment="1">
      <alignment horizontal="center" vertical="center"/>
    </xf>
    <xf numFmtId="0" fontId="6" fillId="0" borderId="69" xfId="0" applyFont="1" applyFill="1" applyBorder="1" applyAlignment="1">
      <alignment horizontal="center" vertical="center"/>
    </xf>
    <xf numFmtId="0" fontId="6" fillId="0" borderId="88" xfId="0" applyFont="1" applyFill="1" applyBorder="1" applyAlignment="1">
      <alignment horizontal="center" vertical="center"/>
    </xf>
    <xf numFmtId="0" fontId="6" fillId="0" borderId="89" xfId="0" applyFont="1" applyFill="1" applyBorder="1" applyAlignment="1">
      <alignment vertical="center"/>
    </xf>
    <xf numFmtId="177" fontId="6" fillId="0" borderId="90" xfId="0" applyNumberFormat="1" applyFont="1" applyFill="1" applyBorder="1" applyAlignment="1">
      <alignment vertical="center"/>
    </xf>
    <xf numFmtId="181" fontId="6" fillId="0" borderId="72" xfId="0" applyNumberFormat="1" applyFont="1" applyFill="1" applyBorder="1" applyAlignment="1">
      <alignment vertical="center"/>
    </xf>
    <xf numFmtId="177" fontId="6" fillId="0" borderId="54" xfId="0" applyNumberFormat="1" applyFont="1" applyFill="1" applyBorder="1" applyAlignment="1">
      <alignment vertical="center"/>
    </xf>
    <xf numFmtId="181" fontId="6" fillId="0" borderId="91" xfId="0" applyNumberFormat="1" applyFont="1" applyFill="1" applyBorder="1" applyAlignment="1">
      <alignment vertical="center"/>
    </xf>
    <xf numFmtId="0" fontId="6" fillId="0" borderId="92" xfId="0" applyFont="1" applyFill="1" applyBorder="1" applyAlignment="1">
      <alignment vertical="center"/>
    </xf>
    <xf numFmtId="177" fontId="6" fillId="0" borderId="93" xfId="0" applyNumberFormat="1" applyFont="1" applyFill="1" applyBorder="1" applyAlignment="1">
      <alignment vertical="center"/>
    </xf>
    <xf numFmtId="181" fontId="6" fillId="0" borderId="74" xfId="0" applyNumberFormat="1" applyFont="1" applyFill="1" applyBorder="1" applyAlignment="1">
      <alignment vertical="center"/>
    </xf>
    <xf numFmtId="177" fontId="6" fillId="0" borderId="47" xfId="0" applyNumberFormat="1" applyFont="1" applyFill="1" applyBorder="1" applyAlignment="1">
      <alignment vertical="center"/>
    </xf>
    <xf numFmtId="181" fontId="6" fillId="0" borderId="24" xfId="0" applyNumberFormat="1" applyFont="1" applyFill="1" applyBorder="1" applyAlignment="1">
      <alignment vertical="center"/>
    </xf>
    <xf numFmtId="0" fontId="8" fillId="0" borderId="94" xfId="0" applyFont="1" applyFill="1" applyBorder="1" applyAlignment="1">
      <alignment vertical="center"/>
    </xf>
    <xf numFmtId="177" fontId="8" fillId="0" borderId="95" xfId="0" applyNumberFormat="1" applyFont="1" applyFill="1" applyBorder="1" applyAlignment="1">
      <alignment vertical="center"/>
    </xf>
    <xf numFmtId="181" fontId="8" fillId="0" borderId="83" xfId="0" applyNumberFormat="1" applyFont="1" applyFill="1" applyBorder="1" applyAlignment="1">
      <alignment vertical="center"/>
    </xf>
    <xf numFmtId="177" fontId="8" fillId="0" borderId="49" xfId="0" applyNumberFormat="1" applyFont="1" applyFill="1" applyBorder="1" applyAlignment="1">
      <alignment vertical="center"/>
    </xf>
    <xf numFmtId="181" fontId="8" fillId="0" borderId="28" xfId="0" applyNumberFormat="1" applyFont="1" applyFill="1" applyBorder="1" applyAlignment="1">
      <alignment vertical="center"/>
    </xf>
    <xf numFmtId="0" fontId="8" fillId="3" borderId="0" xfId="0" applyFont="1" applyFill="1" applyAlignment="1">
      <alignment vertical="center"/>
    </xf>
    <xf numFmtId="0" fontId="8" fillId="0" borderId="0" xfId="0" applyFont="1" applyFill="1" applyBorder="1" applyAlignment="1">
      <alignment vertical="center"/>
    </xf>
    <xf numFmtId="181" fontId="8" fillId="0" borderId="0" xfId="0" applyNumberFormat="1" applyFont="1" applyFill="1" applyBorder="1" applyAlignment="1">
      <alignment vertical="center"/>
    </xf>
    <xf numFmtId="0" fontId="6" fillId="0" borderId="0" xfId="0" applyFont="1" applyFill="1" applyBorder="1" applyAlignment="1">
      <alignment vertical="center"/>
    </xf>
    <xf numFmtId="0" fontId="6" fillId="3" borderId="0" xfId="0" applyFont="1" applyFill="1" applyAlignment="1">
      <alignment vertical="center" textRotation="180"/>
    </xf>
    <xf numFmtId="181" fontId="6" fillId="3" borderId="0" xfId="0" applyNumberFormat="1" applyFont="1" applyFill="1" applyAlignment="1">
      <alignment vertical="center"/>
    </xf>
    <xf numFmtId="0" fontId="21" fillId="0" borderId="0" xfId="0" applyFont="1" applyFill="1" applyBorder="1" applyAlignment="1">
      <alignment horizontal="left" vertical="center" textRotation="180"/>
    </xf>
    <xf numFmtId="0" fontId="2" fillId="0" borderId="0" xfId="0" applyFont="1" applyFill="1" applyBorder="1" applyAlignment="1">
      <alignment horizontal="center" vertical="center"/>
    </xf>
    <xf numFmtId="0" fontId="2" fillId="0" borderId="0" xfId="0" applyFont="1" applyFill="1" applyBorder="1" applyAlignment="1">
      <alignment vertical="center"/>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xf>
    <xf numFmtId="0" fontId="22" fillId="0" borderId="0" xfId="0" applyFont="1" applyFill="1" applyAlignment="1">
      <alignment vertical="center"/>
    </xf>
    <xf numFmtId="0" fontId="5" fillId="0" borderId="56" xfId="0" applyFont="1" applyFill="1" applyBorder="1" applyAlignment="1">
      <alignment horizontal="right" vertical="center"/>
    </xf>
    <xf numFmtId="0" fontId="5" fillId="0" borderId="85" xfId="0" applyFont="1" applyFill="1" applyBorder="1" applyAlignment="1">
      <alignment horizontal="center" vertical="center" wrapText="1"/>
    </xf>
    <xf numFmtId="0" fontId="5" fillId="0" borderId="67"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53"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9" fillId="0" borderId="85" xfId="0" applyFont="1" applyFill="1" applyBorder="1" applyAlignment="1">
      <alignment horizontal="center" vertical="center" wrapText="1"/>
    </xf>
    <xf numFmtId="181" fontId="5" fillId="0" borderId="67" xfId="0" applyNumberFormat="1" applyFont="1" applyFill="1" applyBorder="1" applyAlignment="1">
      <alignment horizontal="center" vertical="center" wrapText="1"/>
    </xf>
    <xf numFmtId="181" fontId="5" fillId="0" borderId="52" xfId="0" applyNumberFormat="1" applyFont="1" applyFill="1" applyBorder="1" applyAlignment="1">
      <alignment horizontal="center" vertical="center" wrapText="1"/>
    </xf>
    <xf numFmtId="181" fontId="5" fillId="0" borderId="53" xfId="0" applyNumberFormat="1" applyFont="1" applyFill="1" applyBorder="1" applyAlignment="1">
      <alignment horizontal="center" vertical="center" wrapText="1"/>
    </xf>
    <xf numFmtId="181" fontId="5" fillId="0" borderId="51" xfId="0" applyNumberFormat="1" applyFont="1" applyFill="1" applyBorder="1" applyAlignment="1">
      <alignment horizontal="center" vertical="center" wrapText="1"/>
    </xf>
    <xf numFmtId="181" fontId="5" fillId="0" borderId="57" xfId="0" applyNumberFormat="1" applyFont="1" applyFill="1" applyBorder="1" applyAlignment="1">
      <alignment horizontal="center" vertical="center" wrapText="1"/>
    </xf>
    <xf numFmtId="0" fontId="5" fillId="0" borderId="0" xfId="0" applyFont="1" applyFill="1" applyBorder="1" applyAlignment="1">
      <alignment horizontal="center" vertical="center"/>
    </xf>
    <xf numFmtId="0" fontId="5" fillId="0" borderId="86" xfId="0" applyFont="1" applyFill="1" applyBorder="1" applyAlignment="1">
      <alignment horizontal="center" vertical="center" wrapText="1"/>
    </xf>
    <xf numFmtId="0" fontId="5" fillId="0" borderId="58"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9" fillId="0" borderId="86" xfId="0" applyFont="1" applyFill="1" applyBorder="1" applyAlignment="1">
      <alignment horizontal="center" vertical="center" wrapText="1"/>
    </xf>
    <xf numFmtId="0" fontId="9" fillId="0" borderId="96" xfId="0" applyFont="1" applyFill="1" applyBorder="1" applyAlignment="1">
      <alignment horizontal="left" vertical="center"/>
    </xf>
    <xf numFmtId="181" fontId="9" fillId="0" borderId="97" xfId="0" applyNumberFormat="1" applyFont="1" applyFill="1" applyBorder="1" applyAlignment="1">
      <alignment horizontal="right" vertical="center"/>
    </xf>
    <xf numFmtId="181" fontId="9" fillId="0" borderId="53" xfId="0" applyNumberFormat="1" applyFont="1" applyFill="1" applyBorder="1" applyAlignment="1">
      <alignment horizontal="right" vertical="center"/>
    </xf>
    <xf numFmtId="181" fontId="9" fillId="0" borderId="46" xfId="0" applyNumberFormat="1" applyFont="1" applyFill="1" applyBorder="1" applyAlignment="1">
      <alignment horizontal="right" vertical="center"/>
    </xf>
    <xf numFmtId="181" fontId="9" fillId="0" borderId="91" xfId="0" applyNumberFormat="1" applyFont="1" applyFill="1" applyBorder="1" applyAlignment="1">
      <alignment horizontal="right" vertical="center"/>
    </xf>
    <xf numFmtId="0" fontId="9" fillId="0" borderId="0" xfId="0" applyFont="1" applyFill="1" applyBorder="1" applyAlignment="1">
      <alignment vertical="center" wrapText="1"/>
    </xf>
    <xf numFmtId="0" fontId="9" fillId="0" borderId="96" xfId="0" applyFont="1" applyFill="1" applyBorder="1" applyAlignment="1">
      <alignment horizontal="left" vertical="center" wrapText="1"/>
    </xf>
    <xf numFmtId="181" fontId="9" fillId="0" borderId="21" xfId="0" applyNumberFormat="1" applyFont="1" applyFill="1" applyBorder="1" applyAlignment="1">
      <alignment horizontal="right" vertical="center" wrapText="1"/>
    </xf>
    <xf numFmtId="181" fontId="9" fillId="0" borderId="22" xfId="0" applyNumberFormat="1" applyFont="1" applyFill="1" applyBorder="1" applyAlignment="1">
      <alignment horizontal="right" vertical="center" wrapText="1"/>
    </xf>
    <xf numFmtId="0" fontId="5" fillId="0" borderId="0" xfId="0" applyFont="1" applyFill="1" applyBorder="1" applyAlignment="1">
      <alignment vertical="center"/>
    </xf>
    <xf numFmtId="0" fontId="9" fillId="0" borderId="92" xfId="0" applyFont="1" applyFill="1" applyBorder="1" applyAlignment="1">
      <alignment horizontal="left" vertical="center"/>
    </xf>
    <xf numFmtId="181" fontId="9" fillId="0" borderId="25" xfId="0" applyNumberFormat="1" applyFont="1" applyFill="1" applyBorder="1" applyAlignment="1">
      <alignment horizontal="right" vertical="center"/>
    </xf>
    <xf numFmtId="181" fontId="9" fillId="0" borderId="26" xfId="0" applyNumberFormat="1" applyFont="1" applyFill="1" applyBorder="1" applyAlignment="1">
      <alignment horizontal="right" vertical="center"/>
    </xf>
    <xf numFmtId="181" fontId="9" fillId="0" borderId="24" xfId="0" applyNumberFormat="1" applyFont="1" applyFill="1" applyBorder="1" applyAlignment="1">
      <alignment horizontal="right" vertical="center"/>
    </xf>
    <xf numFmtId="0" fontId="9" fillId="0" borderId="92" xfId="0" applyFont="1" applyFill="1" applyBorder="1" applyAlignment="1">
      <alignment horizontal="left" vertical="center" wrapText="1"/>
    </xf>
    <xf numFmtId="181" fontId="9" fillId="0" borderId="25" xfId="0" applyNumberFormat="1" applyFont="1" applyFill="1" applyBorder="1" applyAlignment="1">
      <alignment horizontal="right" vertical="center" wrapText="1"/>
    </xf>
    <xf numFmtId="181" fontId="9" fillId="0" borderId="26" xfId="0" applyNumberFormat="1" applyFont="1" applyFill="1" applyBorder="1" applyAlignment="1">
      <alignment horizontal="right" vertical="center" wrapText="1"/>
    </xf>
    <xf numFmtId="0" fontId="9" fillId="0" borderId="98" xfId="0" applyFont="1" applyFill="1" applyBorder="1" applyAlignment="1">
      <alignment horizontal="left" vertical="center" wrapText="1"/>
    </xf>
    <xf numFmtId="181" fontId="9" fillId="0" borderId="33" xfId="0" applyNumberFormat="1" applyFont="1" applyFill="1" applyBorder="1" applyAlignment="1">
      <alignment horizontal="right" vertical="center" wrapText="1"/>
    </xf>
    <xf numFmtId="181" fontId="9" fillId="0" borderId="34" xfId="0" applyNumberFormat="1" applyFont="1" applyFill="1" applyBorder="1" applyAlignment="1">
      <alignment horizontal="right" vertical="center" wrapText="1"/>
    </xf>
    <xf numFmtId="181" fontId="9" fillId="0" borderId="35" xfId="0" applyNumberFormat="1" applyFont="1" applyFill="1" applyBorder="1" applyAlignment="1">
      <alignment horizontal="right" vertical="center"/>
    </xf>
    <xf numFmtId="0" fontId="9" fillId="0" borderId="94" xfId="0" applyFont="1" applyFill="1" applyBorder="1" applyAlignment="1">
      <alignment horizontal="left" vertical="center"/>
    </xf>
    <xf numFmtId="181" fontId="9" fillId="0" borderId="27" xfId="0" applyNumberFormat="1" applyFont="1" applyFill="1" applyBorder="1" applyAlignment="1">
      <alignment vertical="center"/>
    </xf>
    <xf numFmtId="181" fontId="9" fillId="0" borderId="50" xfId="0" applyNumberFormat="1" applyFont="1" applyFill="1" applyBorder="1" applyAlignment="1">
      <alignment vertical="center"/>
    </xf>
    <xf numFmtId="181" fontId="9" fillId="0" borderId="30" xfId="0" applyNumberFormat="1" applyFont="1" applyFill="1" applyBorder="1" applyAlignment="1">
      <alignment horizontal="right" vertical="center" wrapText="1"/>
    </xf>
    <xf numFmtId="181" fontId="9" fillId="0" borderId="49" xfId="0" applyNumberFormat="1" applyFont="1" applyFill="1" applyBorder="1" applyAlignment="1">
      <alignment vertical="center"/>
    </xf>
    <xf numFmtId="181" fontId="9" fillId="0" borderId="28" xfId="0" applyNumberFormat="1" applyFont="1" applyFill="1" applyBorder="1" applyAlignment="1">
      <alignment horizontal="right" vertical="center" wrapText="1"/>
    </xf>
    <xf numFmtId="0" fontId="9" fillId="0" borderId="85" xfId="0" applyFont="1" applyFill="1" applyBorder="1" applyAlignment="1">
      <alignment horizontal="left" vertical="center"/>
    </xf>
    <xf numFmtId="181" fontId="9" fillId="0" borderId="99" xfId="0" applyNumberFormat="1" applyFont="1" applyFill="1" applyBorder="1" applyAlignment="1">
      <alignment vertical="center"/>
    </xf>
    <xf numFmtId="181" fontId="9" fillId="0" borderId="45" xfId="0" applyNumberFormat="1" applyFont="1" applyFill="1" applyBorder="1" applyAlignment="1">
      <alignment vertical="center"/>
    </xf>
    <xf numFmtId="181" fontId="9" fillId="0" borderId="4" xfId="0" applyNumberFormat="1" applyFont="1" applyFill="1" applyBorder="1" applyAlignment="1">
      <alignment vertical="center"/>
    </xf>
    <xf numFmtId="181" fontId="9" fillId="0" borderId="44" xfId="0" applyNumberFormat="1" applyFont="1" applyFill="1" applyBorder="1" applyAlignment="1">
      <alignment vertical="center"/>
    </xf>
    <xf numFmtId="181" fontId="9" fillId="0" borderId="5" xfId="0" applyNumberFormat="1" applyFont="1" applyFill="1" applyBorder="1" applyAlignment="1">
      <alignment vertical="center"/>
    </xf>
    <xf numFmtId="0" fontId="13" fillId="0" borderId="100" xfId="0" applyFont="1" applyFill="1" applyBorder="1" applyAlignment="1">
      <alignment horizontal="left" vertical="center"/>
    </xf>
    <xf numFmtId="181" fontId="9" fillId="0" borderId="100" xfId="0" applyNumberFormat="1" applyFont="1" applyFill="1" applyBorder="1" applyAlignment="1">
      <alignment vertical="center"/>
    </xf>
    <xf numFmtId="0" fontId="9" fillId="0" borderId="96" xfId="0" applyFont="1" applyFill="1" applyBorder="1" applyAlignment="1">
      <alignment horizontal="left" vertical="center" shrinkToFit="1"/>
    </xf>
    <xf numFmtId="181" fontId="9" fillId="0" borderId="63" xfId="0" applyNumberFormat="1" applyFont="1" applyFill="1" applyBorder="1" applyAlignment="1">
      <alignment vertical="center"/>
    </xf>
    <xf numFmtId="181" fontId="9" fillId="0" borderId="40" xfId="0" applyNumberFormat="1" applyFont="1" applyFill="1" applyBorder="1" applyAlignment="1">
      <alignment horizontal="center" vertical="center"/>
    </xf>
    <xf numFmtId="181" fontId="9" fillId="0" borderId="21" xfId="0" applyNumberFormat="1" applyFont="1" applyFill="1" applyBorder="1" applyAlignment="1">
      <alignment horizontal="center" vertical="center"/>
    </xf>
    <xf numFmtId="181" fontId="9" fillId="0" borderId="54" xfId="0" applyNumberFormat="1" applyFont="1" applyFill="1" applyBorder="1" applyAlignment="1">
      <alignment vertical="center"/>
    </xf>
    <xf numFmtId="181" fontId="9" fillId="0" borderId="40" xfId="0" applyNumberFormat="1" applyFont="1" applyFill="1" applyBorder="1" applyAlignment="1">
      <alignment horizontal="left" vertical="center"/>
    </xf>
    <xf numFmtId="181" fontId="9" fillId="0" borderId="71" xfId="0" applyNumberFormat="1" applyFont="1" applyFill="1" applyBorder="1" applyAlignment="1">
      <alignment horizontal="center" vertical="center"/>
    </xf>
    <xf numFmtId="0" fontId="9" fillId="0" borderId="101" xfId="0" applyFont="1" applyFill="1" applyBorder="1" applyAlignment="1">
      <alignment horizontal="left" vertical="center" shrinkToFit="1"/>
    </xf>
    <xf numFmtId="181" fontId="9" fillId="0" borderId="102" xfId="0" applyNumberFormat="1" applyFont="1" applyFill="1" applyBorder="1" applyAlignment="1">
      <alignment vertical="center"/>
    </xf>
    <xf numFmtId="181" fontId="9" fillId="0" borderId="68" xfId="0" applyNumberFormat="1" applyFont="1" applyFill="1" applyBorder="1" applyAlignment="1">
      <alignment horizontal="center" vertical="center"/>
    </xf>
    <xf numFmtId="181" fontId="9" fillId="0" borderId="58" xfId="0" applyNumberFormat="1" applyFont="1" applyFill="1" applyBorder="1" applyAlignment="1">
      <alignment horizontal="center" vertical="center"/>
    </xf>
    <xf numFmtId="181" fontId="9" fillId="0" borderId="70" xfId="0" applyNumberFormat="1" applyFont="1" applyFill="1" applyBorder="1" applyAlignment="1">
      <alignment horizontal="right" vertical="center"/>
    </xf>
    <xf numFmtId="181" fontId="9" fillId="0" borderId="103" xfId="0" applyNumberFormat="1" applyFont="1" applyFill="1" applyBorder="1" applyAlignment="1">
      <alignment horizontal="center" vertical="center"/>
    </xf>
    <xf numFmtId="0" fontId="9" fillId="0" borderId="0" xfId="0" applyFont="1" applyFill="1" applyBorder="1" applyAlignment="1">
      <alignment vertical="center"/>
    </xf>
    <xf numFmtId="0" fontId="9" fillId="0" borderId="98" xfId="0" applyFont="1" applyFill="1" applyBorder="1" applyAlignment="1">
      <alignment horizontal="left" vertical="center"/>
    </xf>
    <xf numFmtId="181" fontId="9" fillId="0" borderId="33" xfId="0" applyNumberFormat="1" applyFont="1" applyFill="1" applyBorder="1" applyAlignment="1">
      <alignment horizontal="right" vertical="center"/>
    </xf>
    <xf numFmtId="181" fontId="9" fillId="0" borderId="34" xfId="0" applyNumberFormat="1" applyFont="1" applyFill="1" applyBorder="1" applyAlignment="1">
      <alignment horizontal="right" vertical="center"/>
    </xf>
    <xf numFmtId="181" fontId="9" fillId="0" borderId="30" xfId="0" applyNumberFormat="1" applyFont="1" applyFill="1" applyBorder="1" applyAlignment="1">
      <alignment horizontal="right" vertical="center"/>
    </xf>
    <xf numFmtId="181" fontId="9" fillId="0" borderId="28" xfId="0" applyNumberFormat="1" applyFont="1" applyFill="1" applyBorder="1" applyAlignment="1">
      <alignment horizontal="right" vertical="center"/>
    </xf>
    <xf numFmtId="181" fontId="5" fillId="0" borderId="0" xfId="0" applyNumberFormat="1" applyFont="1" applyFill="1" applyBorder="1" applyAlignment="1">
      <alignment vertical="center"/>
    </xf>
    <xf numFmtId="182" fontId="5" fillId="0" borderId="0" xfId="0" applyNumberFormat="1" applyFont="1" applyFill="1" applyBorder="1" applyAlignment="1">
      <alignment vertical="center"/>
    </xf>
    <xf numFmtId="0" fontId="9" fillId="0" borderId="0" xfId="0" applyFont="1" applyFill="1" applyBorder="1" applyAlignment="1">
      <alignment horizontal="right" vertical="center"/>
    </xf>
    <xf numFmtId="0" fontId="5" fillId="0" borderId="0" xfId="0" applyFont="1" applyFill="1" applyBorder="1" applyAlignment="1">
      <alignment horizontal="left" vertical="center"/>
    </xf>
    <xf numFmtId="0" fontId="5" fillId="0" borderId="0" xfId="0" applyFont="1" applyFill="1" applyBorder="1"/>
    <xf numFmtId="0" fontId="24" fillId="0" borderId="0" xfId="2" applyFont="1" applyFill="1" applyAlignment="1">
      <alignment horizontal="center" vertical="center"/>
    </xf>
    <xf numFmtId="0" fontId="23" fillId="0" borderId="0" xfId="2" applyFill="1" applyAlignment="1">
      <alignment vertical="center"/>
    </xf>
    <xf numFmtId="0" fontId="1" fillId="0" borderId="0" xfId="3" applyFill="1" applyAlignment="1">
      <alignment vertical="center"/>
    </xf>
    <xf numFmtId="0" fontId="1" fillId="0" borderId="0" xfId="3" applyFill="1" applyAlignment="1">
      <alignment horizontal="right" vertical="center"/>
    </xf>
    <xf numFmtId="0" fontId="1" fillId="0" borderId="0" xfId="3" applyFill="1" applyBorder="1" applyAlignment="1">
      <alignment horizontal="right" vertical="center"/>
    </xf>
    <xf numFmtId="0" fontId="25" fillId="0" borderId="0" xfId="3" applyFont="1" applyFill="1" applyBorder="1" applyAlignment="1">
      <alignment horizontal="right" vertical="center"/>
    </xf>
    <xf numFmtId="176" fontId="16" fillId="0" borderId="1" xfId="2" applyNumberFormat="1" applyFont="1" applyFill="1" applyBorder="1" applyAlignment="1">
      <alignment horizontal="center" vertical="center"/>
    </xf>
    <xf numFmtId="0" fontId="1" fillId="0" borderId="2" xfId="3" applyFill="1" applyBorder="1" applyAlignment="1">
      <alignment horizontal="center" vertical="center"/>
    </xf>
    <xf numFmtId="0" fontId="16" fillId="0" borderId="53" xfId="2" applyFont="1" applyFill="1" applyBorder="1" applyAlignment="1">
      <alignment horizontal="center" vertical="center"/>
    </xf>
    <xf numFmtId="0" fontId="16" fillId="0" borderId="46" xfId="2" applyFont="1" applyFill="1" applyBorder="1" applyAlignment="1">
      <alignment horizontal="center" vertical="center"/>
    </xf>
    <xf numFmtId="0" fontId="16" fillId="0" borderId="91" xfId="2" applyFont="1" applyFill="1" applyBorder="1" applyAlignment="1">
      <alignment horizontal="center" vertical="center"/>
    </xf>
    <xf numFmtId="0" fontId="16" fillId="0" borderId="0" xfId="2" applyFont="1" applyFill="1" applyAlignment="1">
      <alignment vertical="center"/>
    </xf>
    <xf numFmtId="0" fontId="1" fillId="0" borderId="7" xfId="3" applyFill="1" applyBorder="1" applyAlignment="1">
      <alignment horizontal="center" vertical="center"/>
    </xf>
    <xf numFmtId="0" fontId="1" fillId="0" borderId="8" xfId="3" applyFill="1" applyBorder="1" applyAlignment="1">
      <alignment horizontal="center" vertical="center"/>
    </xf>
    <xf numFmtId="0" fontId="16" fillId="0" borderId="33" xfId="2" applyFont="1" applyFill="1" applyBorder="1" applyAlignment="1">
      <alignment horizontal="center" vertical="center"/>
    </xf>
    <xf numFmtId="0" fontId="16" fillId="0" borderId="34" xfId="2" applyFont="1" applyFill="1" applyBorder="1" applyAlignment="1">
      <alignment horizontal="center" vertical="center"/>
    </xf>
    <xf numFmtId="0" fontId="16" fillId="0" borderId="32" xfId="2" applyFont="1" applyFill="1" applyBorder="1" applyAlignment="1">
      <alignment horizontal="center" vertical="center"/>
    </xf>
    <xf numFmtId="0" fontId="16" fillId="0" borderId="9" xfId="2" applyFont="1" applyFill="1" applyBorder="1" applyAlignment="1">
      <alignment horizontal="center" vertical="center"/>
    </xf>
    <xf numFmtId="0" fontId="16" fillId="0" borderId="10" xfId="2" applyFont="1" applyFill="1" applyBorder="1" applyAlignment="1">
      <alignment horizontal="center" vertical="center"/>
    </xf>
    <xf numFmtId="0" fontId="16" fillId="0" borderId="11" xfId="2" applyFont="1" applyFill="1" applyBorder="1" applyAlignment="1">
      <alignment horizontal="center" vertical="center"/>
    </xf>
    <xf numFmtId="0" fontId="1" fillId="0" borderId="13" xfId="3" applyFill="1" applyBorder="1" applyAlignment="1">
      <alignment horizontal="center" vertical="center"/>
    </xf>
    <xf numFmtId="0" fontId="1" fillId="0" borderId="14" xfId="3" applyFill="1" applyBorder="1" applyAlignment="1">
      <alignment horizontal="center" vertical="center"/>
    </xf>
    <xf numFmtId="0" fontId="16" fillId="0" borderId="15" xfId="2" applyFont="1" applyFill="1" applyBorder="1" applyAlignment="1">
      <alignment horizontal="center" vertical="center"/>
    </xf>
    <xf numFmtId="0" fontId="16" fillId="0" borderId="16" xfId="2" applyFont="1" applyFill="1" applyBorder="1" applyAlignment="1">
      <alignment horizontal="center" vertical="center"/>
    </xf>
    <xf numFmtId="0" fontId="16" fillId="0" borderId="17" xfId="2" applyFont="1" applyFill="1" applyBorder="1" applyAlignment="1">
      <alignment horizontal="center" vertical="center"/>
    </xf>
    <xf numFmtId="177" fontId="16" fillId="0" borderId="19" xfId="2" applyNumberFormat="1" applyFont="1" applyFill="1" applyBorder="1" applyAlignment="1">
      <alignment horizontal="right" vertical="center"/>
    </xf>
    <xf numFmtId="179" fontId="16" fillId="0" borderId="20" xfId="2" applyNumberFormat="1" applyFont="1" applyFill="1" applyBorder="1" applyAlignment="1">
      <alignment vertical="center" shrinkToFit="1"/>
    </xf>
    <xf numFmtId="177" fontId="16" fillId="0" borderId="21" xfId="2" applyNumberFormat="1" applyFont="1" applyFill="1" applyBorder="1" applyAlignment="1">
      <alignment vertical="center"/>
    </xf>
    <xf numFmtId="177" fontId="16" fillId="0" borderId="22" xfId="2" applyNumberFormat="1" applyFont="1" applyFill="1" applyBorder="1" applyAlignment="1">
      <alignment vertical="center"/>
    </xf>
    <xf numFmtId="178" fontId="16" fillId="0" borderId="22" xfId="2" applyNumberFormat="1" applyFont="1" applyBorder="1" applyAlignment="1">
      <alignment vertical="center"/>
    </xf>
    <xf numFmtId="178" fontId="16" fillId="0" borderId="20" xfId="2" applyNumberFormat="1" applyFont="1" applyBorder="1" applyAlignment="1">
      <alignment vertical="center"/>
    </xf>
    <xf numFmtId="177" fontId="16" fillId="0" borderId="23" xfId="2" applyNumberFormat="1" applyFont="1" applyFill="1" applyBorder="1" applyAlignment="1">
      <alignment horizontal="right" vertical="center"/>
    </xf>
    <xf numFmtId="179" fontId="16" fillId="0" borderId="24" xfId="4" applyNumberFormat="1" applyFont="1" applyFill="1" applyBorder="1" applyAlignment="1">
      <alignment vertical="center"/>
    </xf>
    <xf numFmtId="177" fontId="16" fillId="0" borderId="25" xfId="2" applyNumberFormat="1" applyFont="1" applyFill="1" applyBorder="1" applyAlignment="1">
      <alignment vertical="center"/>
    </xf>
    <xf numFmtId="177" fontId="16" fillId="0" borderId="26" xfId="2" applyNumberFormat="1" applyFont="1" applyFill="1" applyBorder="1" applyAlignment="1">
      <alignment vertical="center"/>
    </xf>
    <xf numFmtId="178" fontId="16" fillId="0" borderId="26" xfId="2" applyNumberFormat="1" applyFont="1" applyBorder="1" applyAlignment="1">
      <alignment vertical="center"/>
    </xf>
    <xf numFmtId="178" fontId="16" fillId="0" borderId="24" xfId="2" applyNumberFormat="1" applyFont="1" applyBorder="1" applyAlignment="1">
      <alignment vertical="center"/>
    </xf>
    <xf numFmtId="177" fontId="16" fillId="0" borderId="31" xfId="2" applyNumberFormat="1" applyFont="1" applyFill="1" applyBorder="1" applyAlignment="1">
      <alignment horizontal="right" vertical="center"/>
    </xf>
    <xf numFmtId="179" fontId="16" fillId="0" borderId="32" xfId="4" applyNumberFormat="1" applyFont="1" applyFill="1" applyBorder="1" applyAlignment="1">
      <alignment vertical="center"/>
    </xf>
    <xf numFmtId="177" fontId="16" fillId="0" borderId="33" xfId="2" applyNumberFormat="1" applyFont="1" applyFill="1" applyBorder="1" applyAlignment="1">
      <alignment vertical="center"/>
    </xf>
    <xf numFmtId="177" fontId="16" fillId="0" borderId="34" xfId="2" applyNumberFormat="1" applyFont="1" applyFill="1" applyBorder="1" applyAlignment="1">
      <alignment vertical="center"/>
    </xf>
    <xf numFmtId="177" fontId="16" fillId="0" borderId="10" xfId="2" applyNumberFormat="1" applyFont="1" applyFill="1" applyBorder="1" applyAlignment="1">
      <alignment vertical="center"/>
    </xf>
    <xf numFmtId="178" fontId="16" fillId="0" borderId="34" xfId="2" applyNumberFormat="1" applyFont="1" applyBorder="1" applyAlignment="1">
      <alignment vertical="center"/>
    </xf>
    <xf numFmtId="178" fontId="16" fillId="0" borderId="32" xfId="2" applyNumberFormat="1" applyFont="1" applyBorder="1" applyAlignment="1">
      <alignment vertical="center"/>
    </xf>
    <xf numFmtId="177" fontId="16" fillId="0" borderId="104" xfId="2" applyNumberFormat="1" applyFont="1" applyFill="1" applyBorder="1" applyAlignment="1">
      <alignment horizontal="right" vertical="center"/>
    </xf>
    <xf numFmtId="179" fontId="16" fillId="0" borderId="24" xfId="4" applyNumberFormat="1" applyFont="1" applyFill="1" applyBorder="1" applyAlignment="1">
      <alignment vertical="center" shrinkToFit="1"/>
    </xf>
    <xf numFmtId="177" fontId="16" fillId="0" borderId="105" xfId="2" applyNumberFormat="1" applyFont="1" applyFill="1" applyBorder="1" applyAlignment="1">
      <alignment vertical="center"/>
    </xf>
    <xf numFmtId="178" fontId="16" fillId="0" borderId="55" xfId="2" applyNumberFormat="1" applyFont="1" applyBorder="1" applyAlignment="1">
      <alignment vertical="center"/>
    </xf>
    <xf numFmtId="178" fontId="16" fillId="0" borderId="35" xfId="2" applyNumberFormat="1" applyFont="1" applyBorder="1" applyAlignment="1">
      <alignment vertical="center"/>
    </xf>
    <xf numFmtId="176" fontId="17" fillId="0" borderId="65" xfId="4" applyNumberFormat="1" applyFont="1" applyFill="1" applyBorder="1" applyAlignment="1">
      <alignment horizontal="left" vertical="center"/>
    </xf>
    <xf numFmtId="0" fontId="1" fillId="0" borderId="66" xfId="3" applyFill="1" applyBorder="1" applyAlignment="1">
      <alignment horizontal="left" vertical="center"/>
    </xf>
    <xf numFmtId="177" fontId="17" fillId="0" borderId="29" xfId="4" applyNumberFormat="1" applyFont="1" applyFill="1" applyBorder="1" applyAlignment="1">
      <alignment vertical="center"/>
    </xf>
    <xf numFmtId="178" fontId="17" fillId="0" borderId="106" xfId="2" applyNumberFormat="1" applyFont="1" applyBorder="1" applyAlignment="1">
      <alignment vertical="center"/>
    </xf>
    <xf numFmtId="178" fontId="17" fillId="0" borderId="107" xfId="2" applyNumberFormat="1" applyFont="1" applyBorder="1" applyAlignment="1">
      <alignment vertical="center"/>
    </xf>
    <xf numFmtId="0" fontId="17" fillId="0" borderId="0" xfId="2" applyFont="1" applyFill="1" applyAlignment="1">
      <alignment vertical="center"/>
    </xf>
    <xf numFmtId="177" fontId="16" fillId="0" borderId="97" xfId="2" applyNumberFormat="1" applyFont="1" applyFill="1" applyBorder="1" applyAlignment="1">
      <alignment vertical="center"/>
    </xf>
    <xf numFmtId="179" fontId="16" fillId="0" borderId="91" xfId="2" applyNumberFormat="1" applyFont="1" applyFill="1" applyBorder="1" applyAlignment="1">
      <alignment vertical="center" shrinkToFit="1"/>
    </xf>
    <xf numFmtId="177" fontId="16" fillId="0" borderId="53" xfId="2" applyNumberFormat="1" applyFont="1" applyFill="1" applyBorder="1" applyAlignment="1">
      <alignment vertical="center"/>
    </xf>
    <xf numFmtId="177" fontId="16" fillId="0" borderId="46" xfId="2" applyNumberFormat="1" applyFont="1" applyFill="1" applyBorder="1" applyAlignment="1">
      <alignment vertical="center"/>
    </xf>
    <xf numFmtId="178" fontId="16" fillId="0" borderId="46" xfId="2" applyNumberFormat="1" applyFont="1" applyBorder="1" applyAlignment="1">
      <alignment vertical="center"/>
    </xf>
    <xf numFmtId="178" fontId="16" fillId="0" borderId="91" xfId="2" applyNumberFormat="1" applyFont="1" applyBorder="1" applyAlignment="1">
      <alignment vertical="center"/>
    </xf>
    <xf numFmtId="177" fontId="16" fillId="0" borderId="23" xfId="2" applyNumberFormat="1" applyFont="1" applyFill="1" applyBorder="1" applyAlignment="1">
      <alignment vertical="center"/>
    </xf>
    <xf numFmtId="179" fontId="16" fillId="0" borderId="32" xfId="4" applyNumberFormat="1" applyFont="1" applyFill="1" applyBorder="1" applyAlignment="1">
      <alignment vertical="center" shrinkToFit="1"/>
    </xf>
    <xf numFmtId="177" fontId="16" fillId="0" borderId="55" xfId="2" applyNumberFormat="1" applyFont="1" applyFill="1" applyBorder="1" applyAlignment="1">
      <alignment vertical="center"/>
    </xf>
    <xf numFmtId="176" fontId="17" fillId="0" borderId="108" xfId="4" applyNumberFormat="1" applyFont="1" applyFill="1" applyBorder="1" applyAlignment="1">
      <alignment horizontal="left" vertical="center"/>
    </xf>
    <xf numFmtId="0" fontId="1" fillId="0" borderId="109" xfId="3" applyFill="1" applyBorder="1" applyAlignment="1">
      <alignment horizontal="left" vertical="center"/>
    </xf>
    <xf numFmtId="177" fontId="17" fillId="0" borderId="38" xfId="4" applyNumberFormat="1" applyFont="1" applyFill="1" applyBorder="1" applyAlignment="1">
      <alignment vertical="center"/>
    </xf>
    <xf numFmtId="178" fontId="17" fillId="0" borderId="39" xfId="2" applyNumberFormat="1" applyFont="1" applyBorder="1" applyAlignment="1">
      <alignment vertical="center"/>
    </xf>
    <xf numFmtId="178" fontId="17" fillId="0" borderId="37" xfId="2" applyNumberFormat="1" applyFont="1" applyBorder="1" applyAlignment="1">
      <alignment vertical="center"/>
    </xf>
    <xf numFmtId="179" fontId="17" fillId="0" borderId="65" xfId="4" applyNumberFormat="1" applyFont="1" applyFill="1" applyBorder="1" applyAlignment="1">
      <alignment horizontal="left" vertical="center" shrinkToFit="1"/>
    </xf>
    <xf numFmtId="0" fontId="1" fillId="0" borderId="66" xfId="3" applyFill="1" applyBorder="1" applyAlignment="1">
      <alignment vertical="center" shrinkToFit="1"/>
    </xf>
    <xf numFmtId="178" fontId="17" fillId="0" borderId="30" xfId="2" applyNumberFormat="1" applyFont="1" applyBorder="1" applyAlignment="1">
      <alignment vertical="center"/>
    </xf>
    <xf numFmtId="178" fontId="17" fillId="0" borderId="28" xfId="2" applyNumberFormat="1" applyFont="1" applyBorder="1" applyAlignment="1">
      <alignment vertical="center"/>
    </xf>
    <xf numFmtId="0" fontId="23" fillId="0" borderId="0" xfId="3" applyFont="1" applyFill="1" applyBorder="1" applyAlignment="1">
      <alignment vertical="center"/>
    </xf>
    <xf numFmtId="0" fontId="23" fillId="0" borderId="0" xfId="2" applyAlignment="1">
      <alignment vertical="center"/>
    </xf>
  </cellXfs>
  <cellStyles count="5">
    <cellStyle name="標準" xfId="0" builtinId="0"/>
    <cellStyle name="標準 2" xfId="1"/>
    <cellStyle name="標準 2 2" xfId="4"/>
    <cellStyle name="標準 3" xfId="2"/>
    <cellStyle name="標準 4" xfId="3"/>
  </cellStyles>
  <dxfs count="16">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
      <fill>
        <patternFill>
          <bgColor theme="7"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4066;&#30010;&#26449;&#35506;/06%20&#36001;&#25919;&#25285;&#24403;/&#9678;&#26989;&#21209;&#21029;&#12501;&#12457;&#12523;&#12480;/05%20&#27770;&#31639;&#32113;&#35336;/R1&#24180;&#24230;&#27770;&#31639;&#32113;&#35336;/01&#27770;&#31639;&#32113;&#35336;/18&#30906;&#22577;(HP&#20844;&#34920;)/&#36039;&#26009;&#32232;%20&#20316;&#25104;&#29992;BD(1202&#30906;&#22577;&#20462;&#2749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2 決算（市）"/>
      <sheetName val="13 決算（町村）"/>
      <sheetName val="14歳入 "/>
      <sheetName val="15 税動向"/>
      <sheetName val="16 性質別"/>
      <sheetName val="17 目的別"/>
      <sheetName val="18 健全化判断比率一覧"/>
      <sheetName val="19 税（合計）"/>
      <sheetName val="20 税（個人）"/>
      <sheetName val="21 税（固定)"/>
      <sheetName val="12 決算（千円）"/>
      <sheetName val="13 決算（千円）"/>
      <sheetName val="14歳入（千円）"/>
      <sheetName val="１5 税動向 （千円）"/>
      <sheetName val="16 性質別 （千円）"/>
      <sheetName val="17 目的別 （千円）"/>
      <sheetName val="19 税（千円）"/>
      <sheetName val="20 税（千円）"/>
      <sheetName val="21 税（千円)"/>
      <sheetName val="グラフ"/>
      <sheetName val="想定質問用"/>
      <sheetName val="グラフ用過去データ"/>
      <sheetName val="N年度"/>
      <sheetName val="N-1年度"/>
      <sheetName val="N-2年度"/>
      <sheetName val="年度設定"/>
      <sheetName val="更新方法"/>
    </sheetNames>
    <sheetDataSet>
      <sheetData sheetId="0"/>
      <sheetData sheetId="1"/>
      <sheetData sheetId="2"/>
      <sheetData sheetId="3"/>
      <sheetData sheetId="4"/>
      <sheetData sheetId="5"/>
      <sheetData sheetId="6"/>
      <sheetData sheetId="7"/>
      <sheetData sheetId="8"/>
      <sheetData sheetId="9"/>
      <sheetData sheetId="10">
        <row r="7">
          <cell r="D7">
            <v>553677810</v>
          </cell>
          <cell r="E7">
            <v>547430304</v>
          </cell>
          <cell r="F7">
            <v>6247506</v>
          </cell>
          <cell r="G7">
            <v>4498813</v>
          </cell>
          <cell r="H7">
            <v>1748693</v>
          </cell>
          <cell r="I7">
            <v>271014</v>
          </cell>
          <cell r="J7">
            <v>1479657</v>
          </cell>
          <cell r="K7">
            <v>0</v>
          </cell>
          <cell r="L7">
            <v>1500000</v>
          </cell>
          <cell r="M7">
            <v>250671</v>
          </cell>
          <cell r="N7">
            <v>0.58040306334557734</v>
          </cell>
          <cell r="O7">
            <v>98.859654780849127</v>
          </cell>
        </row>
        <row r="8">
          <cell r="D8">
            <v>112570261</v>
          </cell>
          <cell r="E8">
            <v>109094781</v>
          </cell>
          <cell r="F8">
            <v>3475480</v>
          </cell>
          <cell r="G8">
            <v>175547</v>
          </cell>
          <cell r="H8">
            <v>3299933</v>
          </cell>
          <cell r="I8">
            <v>410168</v>
          </cell>
          <cell r="J8">
            <v>1059</v>
          </cell>
          <cell r="K8">
            <v>0</v>
          </cell>
          <cell r="L8">
            <v>1159530</v>
          </cell>
          <cell r="M8">
            <v>-748303</v>
          </cell>
          <cell r="N8">
            <v>5.1555819846122128</v>
          </cell>
          <cell r="O8">
            <v>99.757938990265956</v>
          </cell>
        </row>
        <row r="9">
          <cell r="D9">
            <v>69990264</v>
          </cell>
          <cell r="E9">
            <v>64617772</v>
          </cell>
          <cell r="F9">
            <v>5372492</v>
          </cell>
          <cell r="G9">
            <v>147694</v>
          </cell>
          <cell r="H9">
            <v>5224798</v>
          </cell>
          <cell r="I9">
            <v>461080</v>
          </cell>
          <cell r="J9">
            <v>11088</v>
          </cell>
          <cell r="K9">
            <v>0</v>
          </cell>
          <cell r="L9">
            <v>284124</v>
          </cell>
          <cell r="M9">
            <v>188044</v>
          </cell>
          <cell r="N9">
            <v>13.073602397888967</v>
          </cell>
          <cell r="O9">
            <v>86.976184758855396</v>
          </cell>
        </row>
        <row r="10">
          <cell r="D10">
            <v>213602795</v>
          </cell>
          <cell r="E10">
            <v>203864761</v>
          </cell>
          <cell r="F10">
            <v>9738034</v>
          </cell>
          <cell r="G10">
            <v>2199459</v>
          </cell>
          <cell r="H10">
            <v>7538575</v>
          </cell>
          <cell r="I10">
            <v>-372603</v>
          </cell>
          <cell r="J10">
            <v>1443877</v>
          </cell>
          <cell r="K10">
            <v>0</v>
          </cell>
          <cell r="L10">
            <v>0</v>
          </cell>
          <cell r="M10">
            <v>1071274</v>
          </cell>
          <cell r="N10">
            <v>7.0227200456395416</v>
          </cell>
          <cell r="O10">
            <v>95.446296079795715</v>
          </cell>
        </row>
        <row r="11">
          <cell r="D11">
            <v>27720713</v>
          </cell>
          <cell r="E11">
            <v>26788532</v>
          </cell>
          <cell r="F11">
            <v>932181</v>
          </cell>
          <cell r="G11">
            <v>113581</v>
          </cell>
          <cell r="H11">
            <v>818600</v>
          </cell>
          <cell r="I11">
            <v>-173934</v>
          </cell>
          <cell r="J11">
            <v>1604</v>
          </cell>
          <cell r="K11">
            <v>0</v>
          </cell>
          <cell r="L11">
            <v>50000</v>
          </cell>
          <cell r="M11">
            <v>-222330</v>
          </cell>
          <cell r="N11">
            <v>4.8290589240165334</v>
          </cell>
          <cell r="O11">
            <v>96.714364491178259</v>
          </cell>
        </row>
        <row r="12">
          <cell r="D12">
            <v>31878159</v>
          </cell>
          <cell r="E12">
            <v>29931655</v>
          </cell>
          <cell r="F12">
            <v>1946504</v>
          </cell>
          <cell r="G12">
            <v>449983</v>
          </cell>
          <cell r="H12">
            <v>1496521</v>
          </cell>
          <cell r="I12">
            <v>140329</v>
          </cell>
          <cell r="J12">
            <v>824824</v>
          </cell>
          <cell r="K12">
            <v>848424</v>
          </cell>
          <cell r="L12">
            <v>870000</v>
          </cell>
          <cell r="M12">
            <v>943577</v>
          </cell>
          <cell r="N12">
            <v>8.7102356258829055</v>
          </cell>
          <cell r="O12">
            <v>86.743081575062476</v>
          </cell>
        </row>
        <row r="13">
          <cell r="D13">
            <v>119142110</v>
          </cell>
          <cell r="E13">
            <v>113074590</v>
          </cell>
          <cell r="F13">
            <v>6067520</v>
          </cell>
          <cell r="G13">
            <v>1657730</v>
          </cell>
          <cell r="H13">
            <v>4409790</v>
          </cell>
          <cell r="I13">
            <v>54513</v>
          </cell>
          <cell r="J13">
            <v>1522412</v>
          </cell>
          <cell r="K13">
            <v>0</v>
          </cell>
          <cell r="L13">
            <v>1951467</v>
          </cell>
          <cell r="M13">
            <v>-374542</v>
          </cell>
          <cell r="N13">
            <v>7.4003115461366455</v>
          </cell>
          <cell r="O13">
            <v>94.531873651895182</v>
          </cell>
        </row>
        <row r="14">
          <cell r="D14">
            <v>30399741</v>
          </cell>
          <cell r="E14">
            <v>29163027</v>
          </cell>
          <cell r="F14">
            <v>1236714</v>
          </cell>
          <cell r="G14">
            <v>312674</v>
          </cell>
          <cell r="H14">
            <v>924040</v>
          </cell>
          <cell r="I14">
            <v>-304564</v>
          </cell>
          <cell r="J14">
            <v>115</v>
          </cell>
          <cell r="K14">
            <v>0</v>
          </cell>
          <cell r="L14">
            <v>140793</v>
          </cell>
          <cell r="M14">
            <v>-445242</v>
          </cell>
          <cell r="N14">
            <v>5.3081893831731595</v>
          </cell>
          <cell r="O14">
            <v>93.849761824236666</v>
          </cell>
        </row>
        <row r="15">
          <cell r="D15">
            <v>44881247</v>
          </cell>
          <cell r="E15">
            <v>40171244</v>
          </cell>
          <cell r="F15">
            <v>4710003</v>
          </cell>
          <cell r="G15">
            <v>782033</v>
          </cell>
          <cell r="H15">
            <v>3927970</v>
          </cell>
          <cell r="I15">
            <v>757440</v>
          </cell>
          <cell r="J15">
            <v>126191</v>
          </cell>
          <cell r="K15">
            <v>38346</v>
          </cell>
          <cell r="L15">
            <v>27039</v>
          </cell>
          <cell r="M15">
            <v>894938</v>
          </cell>
          <cell r="N15">
            <v>16.141074396415569</v>
          </cell>
          <cell r="O15">
            <v>89.294336853397397</v>
          </cell>
        </row>
        <row r="16">
          <cell r="D16">
            <v>29822772</v>
          </cell>
          <cell r="E16">
            <v>27709035</v>
          </cell>
          <cell r="F16">
            <v>2113737</v>
          </cell>
          <cell r="G16">
            <v>849458</v>
          </cell>
          <cell r="H16">
            <v>1264279</v>
          </cell>
          <cell r="I16">
            <v>-515449</v>
          </cell>
          <cell r="J16">
            <v>720</v>
          </cell>
          <cell r="K16">
            <v>0</v>
          </cell>
          <cell r="L16">
            <v>0</v>
          </cell>
          <cell r="M16">
            <v>-514729</v>
          </cell>
          <cell r="N16">
            <v>7.3437350881451628</v>
          </cell>
          <cell r="O16">
            <v>93.107997300303111</v>
          </cell>
        </row>
        <row r="17">
          <cell r="D17">
            <v>33215724</v>
          </cell>
          <cell r="E17">
            <v>31971557</v>
          </cell>
          <cell r="F17">
            <v>1244167</v>
          </cell>
          <cell r="G17">
            <v>165206</v>
          </cell>
          <cell r="H17">
            <v>1078961</v>
          </cell>
          <cell r="I17">
            <v>-13617</v>
          </cell>
          <cell r="J17">
            <v>1290637</v>
          </cell>
          <cell r="K17">
            <v>0</v>
          </cell>
          <cell r="L17">
            <v>1335200</v>
          </cell>
          <cell r="M17">
            <v>-58180</v>
          </cell>
          <cell r="N17">
            <v>6.0845121350366149</v>
          </cell>
          <cell r="O17">
            <v>96.362986914382759</v>
          </cell>
        </row>
        <row r="18">
          <cell r="D18">
            <v>73317264</v>
          </cell>
          <cell r="E18">
            <v>69662510</v>
          </cell>
          <cell r="F18">
            <v>3654754</v>
          </cell>
          <cell r="G18">
            <v>910921</v>
          </cell>
          <cell r="H18">
            <v>2743833</v>
          </cell>
          <cell r="I18">
            <v>293320</v>
          </cell>
          <cell r="J18">
            <v>144</v>
          </cell>
          <cell r="K18">
            <v>0</v>
          </cell>
          <cell r="L18">
            <v>1224639</v>
          </cell>
          <cell r="M18">
            <v>-931175</v>
          </cell>
          <cell r="N18">
            <v>6.2486954997294157</v>
          </cell>
          <cell r="O18">
            <v>95.067532238557263</v>
          </cell>
        </row>
        <row r="19">
          <cell r="D19">
            <v>46457858</v>
          </cell>
          <cell r="E19">
            <v>45925663</v>
          </cell>
          <cell r="F19">
            <v>532195</v>
          </cell>
          <cell r="G19">
            <v>233646</v>
          </cell>
          <cell r="H19">
            <v>298549</v>
          </cell>
          <cell r="I19">
            <v>-1408930</v>
          </cell>
          <cell r="J19">
            <v>801407</v>
          </cell>
          <cell r="K19">
            <v>0</v>
          </cell>
          <cell r="L19">
            <v>500000</v>
          </cell>
          <cell r="M19">
            <v>-1107523</v>
          </cell>
          <cell r="N19">
            <v>1.0791662844117118</v>
          </cell>
          <cell r="O19">
            <v>93.441063856497237</v>
          </cell>
        </row>
        <row r="20">
          <cell r="D20">
            <v>19703828</v>
          </cell>
          <cell r="E20">
            <v>18624071</v>
          </cell>
          <cell r="F20">
            <v>1079757</v>
          </cell>
          <cell r="G20">
            <v>32714</v>
          </cell>
          <cell r="H20">
            <v>1047043</v>
          </cell>
          <cell r="I20">
            <v>-125867</v>
          </cell>
          <cell r="J20">
            <v>650654</v>
          </cell>
          <cell r="K20">
            <v>0</v>
          </cell>
          <cell r="L20">
            <v>550000</v>
          </cell>
          <cell r="M20">
            <v>-25213</v>
          </cell>
          <cell r="N20">
            <v>9.3229974298255112</v>
          </cell>
          <cell r="O20">
            <v>94.926749543952823</v>
          </cell>
        </row>
        <row r="21">
          <cell r="D21">
            <v>39878257</v>
          </cell>
          <cell r="E21">
            <v>37960776</v>
          </cell>
          <cell r="F21">
            <v>1917481</v>
          </cell>
          <cell r="G21">
            <v>105587</v>
          </cell>
          <cell r="H21">
            <v>1811894</v>
          </cell>
          <cell r="I21">
            <v>-342467</v>
          </cell>
          <cell r="J21">
            <v>72600</v>
          </cell>
          <cell r="K21">
            <v>0</v>
          </cell>
          <cell r="L21">
            <v>0</v>
          </cell>
          <cell r="M21">
            <v>-269867</v>
          </cell>
          <cell r="N21">
            <v>7.4554991349551445</v>
          </cell>
          <cell r="O21">
            <v>93.379467986053271</v>
          </cell>
        </row>
        <row r="22">
          <cell r="D22">
            <v>59624448</v>
          </cell>
          <cell r="E22">
            <v>54529479</v>
          </cell>
          <cell r="F22">
            <v>5094969</v>
          </cell>
          <cell r="G22">
            <v>2087712</v>
          </cell>
          <cell r="H22">
            <v>3007257</v>
          </cell>
          <cell r="I22">
            <v>774512</v>
          </cell>
          <cell r="J22">
            <v>583828</v>
          </cell>
          <cell r="K22">
            <v>0</v>
          </cell>
          <cell r="L22">
            <v>1585666</v>
          </cell>
          <cell r="M22">
            <v>-227326</v>
          </cell>
          <cell r="N22">
            <v>10.042762079914386</v>
          </cell>
          <cell r="O22">
            <v>85.584088462702113</v>
          </cell>
        </row>
        <row r="23">
          <cell r="D23">
            <v>65361033</v>
          </cell>
          <cell r="E23">
            <v>63200708</v>
          </cell>
          <cell r="F23">
            <v>2160325</v>
          </cell>
          <cell r="G23">
            <v>329543</v>
          </cell>
          <cell r="H23">
            <v>1830782</v>
          </cell>
          <cell r="I23">
            <v>13550</v>
          </cell>
          <cell r="J23">
            <v>2387</v>
          </cell>
          <cell r="K23">
            <v>313159</v>
          </cell>
          <cell r="L23">
            <v>1082287</v>
          </cell>
          <cell r="M23">
            <v>-753191</v>
          </cell>
          <cell r="N23">
            <v>4.7992929230888448</v>
          </cell>
          <cell r="O23">
            <v>96.79900492890809</v>
          </cell>
        </row>
        <row r="24">
          <cell r="D24">
            <v>80696764</v>
          </cell>
          <cell r="E24">
            <v>76729868</v>
          </cell>
          <cell r="F24">
            <v>3966896</v>
          </cell>
          <cell r="G24">
            <v>685743</v>
          </cell>
          <cell r="H24">
            <v>3281153</v>
          </cell>
          <cell r="I24">
            <v>-876701</v>
          </cell>
          <cell r="J24">
            <v>821052</v>
          </cell>
          <cell r="K24">
            <v>0</v>
          </cell>
          <cell r="L24">
            <v>1755</v>
          </cell>
          <cell r="M24">
            <v>-57404</v>
          </cell>
          <cell r="N24">
            <v>7.4353751902096015</v>
          </cell>
          <cell r="O24">
            <v>96.470498937187955</v>
          </cell>
        </row>
        <row r="25">
          <cell r="D25">
            <v>107932431</v>
          </cell>
          <cell r="E25">
            <v>102443939</v>
          </cell>
          <cell r="F25">
            <v>5488492</v>
          </cell>
          <cell r="G25">
            <v>198339</v>
          </cell>
          <cell r="H25">
            <v>5290153</v>
          </cell>
          <cell r="I25">
            <v>193706</v>
          </cell>
          <cell r="J25">
            <v>2879000</v>
          </cell>
          <cell r="K25">
            <v>0</v>
          </cell>
          <cell r="L25">
            <v>2500000</v>
          </cell>
          <cell r="M25">
            <v>572706</v>
          </cell>
          <cell r="N25">
            <v>8.7126350553191045</v>
          </cell>
          <cell r="O25">
            <v>90.996119150796687</v>
          </cell>
        </row>
        <row r="26">
          <cell r="D26">
            <v>25751178</v>
          </cell>
          <cell r="E26">
            <v>24085741</v>
          </cell>
          <cell r="F26">
            <v>1665437</v>
          </cell>
          <cell r="G26">
            <v>123316</v>
          </cell>
          <cell r="H26">
            <v>1542121</v>
          </cell>
          <cell r="I26">
            <v>39082</v>
          </cell>
          <cell r="J26">
            <v>3427</v>
          </cell>
          <cell r="K26">
            <v>0</v>
          </cell>
          <cell r="L26">
            <v>261584</v>
          </cell>
          <cell r="M26">
            <v>-219075</v>
          </cell>
          <cell r="N26">
            <v>10.736365693973953</v>
          </cell>
          <cell r="O26">
            <v>89.942887826129081</v>
          </cell>
        </row>
        <row r="27">
          <cell r="D27">
            <v>59573667</v>
          </cell>
          <cell r="E27">
            <v>55347469</v>
          </cell>
          <cell r="F27">
            <v>4226198</v>
          </cell>
          <cell r="G27">
            <v>527595</v>
          </cell>
          <cell r="H27">
            <v>3698603</v>
          </cell>
          <cell r="I27">
            <v>1068548</v>
          </cell>
          <cell r="J27">
            <v>1225777</v>
          </cell>
          <cell r="K27">
            <v>0</v>
          </cell>
          <cell r="L27">
            <v>1333921</v>
          </cell>
          <cell r="M27">
            <v>960404</v>
          </cell>
          <cell r="N27">
            <v>12.50521994289177</v>
          </cell>
          <cell r="O27">
            <v>85.569373780456388</v>
          </cell>
        </row>
        <row r="28">
          <cell r="D28">
            <v>42258098</v>
          </cell>
          <cell r="E28">
            <v>41061047</v>
          </cell>
          <cell r="F28">
            <v>1197051</v>
          </cell>
          <cell r="G28">
            <v>202604</v>
          </cell>
          <cell r="H28">
            <v>994447</v>
          </cell>
          <cell r="I28">
            <v>296590</v>
          </cell>
          <cell r="J28">
            <v>1291</v>
          </cell>
          <cell r="K28">
            <v>0</v>
          </cell>
          <cell r="L28">
            <v>218443</v>
          </cell>
          <cell r="M28">
            <v>79438</v>
          </cell>
          <cell r="N28">
            <v>3.81526869421119</v>
          </cell>
          <cell r="O28">
            <v>96.490892445478423</v>
          </cell>
        </row>
        <row r="29">
          <cell r="D29">
            <v>44433341</v>
          </cell>
          <cell r="E29">
            <v>43266460</v>
          </cell>
          <cell r="F29">
            <v>1166881</v>
          </cell>
          <cell r="G29">
            <v>198964</v>
          </cell>
          <cell r="H29">
            <v>967917</v>
          </cell>
          <cell r="I29">
            <v>-151553</v>
          </cell>
          <cell r="J29">
            <v>562226</v>
          </cell>
          <cell r="K29">
            <v>0</v>
          </cell>
          <cell r="L29">
            <v>599792</v>
          </cell>
          <cell r="M29">
            <v>-189119</v>
          </cell>
          <cell r="N29">
            <v>3.9327741868271806</v>
          </cell>
          <cell r="O29">
            <v>95.303238980954049</v>
          </cell>
        </row>
        <row r="30">
          <cell r="D30">
            <v>25834592</v>
          </cell>
          <cell r="E30">
            <v>23970528</v>
          </cell>
          <cell r="F30">
            <v>1864064</v>
          </cell>
          <cell r="G30">
            <v>146514</v>
          </cell>
          <cell r="H30">
            <v>1717550</v>
          </cell>
          <cell r="I30">
            <v>334503</v>
          </cell>
          <cell r="J30">
            <v>1749</v>
          </cell>
          <cell r="K30">
            <v>0</v>
          </cell>
          <cell r="L30">
            <v>235113</v>
          </cell>
          <cell r="M30">
            <v>101139</v>
          </cell>
          <cell r="N30">
            <v>12.094868896846272</v>
          </cell>
          <cell r="O30">
            <v>94.096968512883677</v>
          </cell>
        </row>
        <row r="31">
          <cell r="D31">
            <v>29823590</v>
          </cell>
          <cell r="E31">
            <v>27769763</v>
          </cell>
          <cell r="F31">
            <v>2053827</v>
          </cell>
          <cell r="G31">
            <v>250912</v>
          </cell>
          <cell r="H31">
            <v>1802915</v>
          </cell>
          <cell r="I31">
            <v>283188</v>
          </cell>
          <cell r="J31">
            <v>759427</v>
          </cell>
          <cell r="K31">
            <v>0</v>
          </cell>
          <cell r="L31">
            <v>661848</v>
          </cell>
          <cell r="M31">
            <v>380767</v>
          </cell>
          <cell r="N31">
            <v>11.135886830831666</v>
          </cell>
          <cell r="O31">
            <v>89.424260483460799</v>
          </cell>
        </row>
        <row r="32">
          <cell r="D32">
            <v>57716717</v>
          </cell>
          <cell r="E32">
            <v>56021840</v>
          </cell>
          <cell r="F32">
            <v>1694877</v>
          </cell>
          <cell r="G32">
            <v>320244</v>
          </cell>
          <cell r="H32">
            <v>1374633</v>
          </cell>
          <cell r="I32">
            <v>-821876</v>
          </cell>
          <cell r="J32">
            <v>2889766</v>
          </cell>
          <cell r="K32">
            <v>0</v>
          </cell>
          <cell r="L32">
            <v>2513943</v>
          </cell>
          <cell r="M32">
            <v>-446053</v>
          </cell>
          <cell r="N32">
            <v>4.6627826680530529</v>
          </cell>
          <cell r="O32">
            <v>96.840910969703614</v>
          </cell>
        </row>
        <row r="33">
          <cell r="D33">
            <v>25005296</v>
          </cell>
          <cell r="E33">
            <v>24477257</v>
          </cell>
          <cell r="F33">
            <v>528039</v>
          </cell>
          <cell r="G33">
            <v>24102</v>
          </cell>
          <cell r="H33">
            <v>503937</v>
          </cell>
          <cell r="I33">
            <v>76269</v>
          </cell>
          <cell r="J33">
            <v>85</v>
          </cell>
          <cell r="K33">
            <v>0</v>
          </cell>
          <cell r="L33">
            <v>826134</v>
          </cell>
          <cell r="M33">
            <v>-749780</v>
          </cell>
          <cell r="N33">
            <v>3.5836967494935972</v>
          </cell>
          <cell r="O33">
            <v>96.162841968517299</v>
          </cell>
        </row>
        <row r="34">
          <cell r="D34">
            <v>50844709</v>
          </cell>
          <cell r="E34">
            <v>48751762</v>
          </cell>
          <cell r="F34">
            <v>2092947</v>
          </cell>
          <cell r="G34">
            <v>635947</v>
          </cell>
          <cell r="H34">
            <v>1457000</v>
          </cell>
          <cell r="I34">
            <v>41514</v>
          </cell>
          <cell r="J34">
            <v>8679</v>
          </cell>
          <cell r="K34">
            <v>295803</v>
          </cell>
          <cell r="L34">
            <v>845978</v>
          </cell>
          <cell r="M34">
            <v>-499982</v>
          </cell>
          <cell r="N34">
            <v>4.7076532774911524</v>
          </cell>
          <cell r="O34">
            <v>93.142719977364337</v>
          </cell>
        </row>
        <row r="35">
          <cell r="D35">
            <v>21281200</v>
          </cell>
          <cell r="E35">
            <v>20241804</v>
          </cell>
          <cell r="F35">
            <v>1039396</v>
          </cell>
          <cell r="G35">
            <v>11707</v>
          </cell>
          <cell r="H35">
            <v>1027689</v>
          </cell>
          <cell r="I35">
            <v>197060</v>
          </cell>
          <cell r="J35">
            <v>421681</v>
          </cell>
          <cell r="K35">
            <v>0</v>
          </cell>
          <cell r="L35">
            <v>423853</v>
          </cell>
          <cell r="M35">
            <v>194888</v>
          </cell>
          <cell r="N35">
            <v>8.0365592679325424</v>
          </cell>
          <cell r="O35">
            <v>90.933676351159363</v>
          </cell>
        </row>
        <row r="36">
          <cell r="D36">
            <v>32279757</v>
          </cell>
          <cell r="E36">
            <v>30921222</v>
          </cell>
          <cell r="F36">
            <v>1358535</v>
          </cell>
          <cell r="G36">
            <v>51802</v>
          </cell>
          <cell r="H36">
            <v>1306733</v>
          </cell>
          <cell r="I36">
            <v>-286736</v>
          </cell>
          <cell r="J36">
            <v>947558</v>
          </cell>
          <cell r="K36">
            <v>0</v>
          </cell>
          <cell r="L36">
            <v>406730</v>
          </cell>
          <cell r="M36">
            <v>254092</v>
          </cell>
          <cell r="N36">
            <v>7.3307445524720682</v>
          </cell>
          <cell r="O36">
            <v>87.253190241239736</v>
          </cell>
        </row>
        <row r="37">
          <cell r="D37">
            <v>34958878</v>
          </cell>
          <cell r="E37">
            <v>34134550</v>
          </cell>
          <cell r="F37">
            <v>824328</v>
          </cell>
          <cell r="G37">
            <v>145901</v>
          </cell>
          <cell r="H37">
            <v>678427</v>
          </cell>
          <cell r="I37">
            <v>-335494</v>
          </cell>
          <cell r="J37">
            <v>796</v>
          </cell>
          <cell r="K37">
            <v>0</v>
          </cell>
          <cell r="L37">
            <v>0</v>
          </cell>
          <cell r="M37">
            <v>-334698</v>
          </cell>
          <cell r="N37">
            <v>3.3178097575914132</v>
          </cell>
          <cell r="O37">
            <v>91.744373705607856</v>
          </cell>
        </row>
        <row r="38">
          <cell r="D38">
            <v>51236822</v>
          </cell>
          <cell r="E38">
            <v>48957718</v>
          </cell>
          <cell r="F38">
            <v>2279104</v>
          </cell>
          <cell r="G38">
            <v>190805</v>
          </cell>
          <cell r="H38">
            <v>2088299</v>
          </cell>
          <cell r="I38">
            <v>-293409</v>
          </cell>
          <cell r="J38">
            <v>1635447</v>
          </cell>
          <cell r="K38">
            <v>0</v>
          </cell>
          <cell r="L38">
            <v>2249093</v>
          </cell>
          <cell r="M38">
            <v>-907055</v>
          </cell>
          <cell r="N38">
            <v>7.9393204929916248</v>
          </cell>
          <cell r="O38">
            <v>95.9890548266753</v>
          </cell>
        </row>
        <row r="39">
          <cell r="D39">
            <v>20315896</v>
          </cell>
          <cell r="E39">
            <v>19337886</v>
          </cell>
          <cell r="F39">
            <v>978010</v>
          </cell>
          <cell r="G39">
            <v>181256</v>
          </cell>
          <cell r="H39">
            <v>796754</v>
          </cell>
          <cell r="I39">
            <v>129437</v>
          </cell>
          <cell r="J39">
            <v>657066</v>
          </cell>
          <cell r="K39">
            <v>0</v>
          </cell>
          <cell r="L39">
            <v>876259</v>
          </cell>
          <cell r="M39">
            <v>-89756</v>
          </cell>
          <cell r="N39">
            <v>6.5152545732482663</v>
          </cell>
          <cell r="O39">
            <v>91.314355704523038</v>
          </cell>
        </row>
        <row r="40">
          <cell r="D40">
            <v>32597222</v>
          </cell>
          <cell r="E40">
            <v>30793681</v>
          </cell>
          <cell r="F40">
            <v>1803541</v>
          </cell>
          <cell r="G40">
            <v>218895</v>
          </cell>
          <cell r="H40">
            <v>1584646</v>
          </cell>
          <cell r="I40">
            <v>622450</v>
          </cell>
          <cell r="J40">
            <v>836195</v>
          </cell>
          <cell r="K40">
            <v>0</v>
          </cell>
          <cell r="L40">
            <v>1843666</v>
          </cell>
          <cell r="M40">
            <v>-385021</v>
          </cell>
          <cell r="N40">
            <v>8.544684013859607</v>
          </cell>
          <cell r="O40">
            <v>93.211178678040923</v>
          </cell>
        </row>
        <row r="41">
          <cell r="D41">
            <v>17192756</v>
          </cell>
          <cell r="E41">
            <v>16384118</v>
          </cell>
          <cell r="F41">
            <v>808638</v>
          </cell>
          <cell r="G41">
            <v>76156</v>
          </cell>
          <cell r="H41">
            <v>732482</v>
          </cell>
          <cell r="I41">
            <v>-97651</v>
          </cell>
          <cell r="J41">
            <v>386852</v>
          </cell>
          <cell r="K41">
            <v>0</v>
          </cell>
          <cell r="L41">
            <v>400000</v>
          </cell>
          <cell r="M41">
            <v>-110799</v>
          </cell>
          <cell r="N41">
            <v>7.1278545691205775</v>
          </cell>
          <cell r="O41">
            <v>92.228916965208327</v>
          </cell>
        </row>
        <row r="42">
          <cell r="D42">
            <v>23156494</v>
          </cell>
          <cell r="E42">
            <v>22042464</v>
          </cell>
          <cell r="F42">
            <v>1114030</v>
          </cell>
          <cell r="G42">
            <v>93541</v>
          </cell>
          <cell r="H42">
            <v>1020489</v>
          </cell>
          <cell r="I42">
            <v>104697</v>
          </cell>
          <cell r="J42">
            <v>607365</v>
          </cell>
          <cell r="K42">
            <v>0</v>
          </cell>
          <cell r="L42">
            <v>601549</v>
          </cell>
          <cell r="M42">
            <v>110513</v>
          </cell>
          <cell r="N42">
            <v>7.8450110457869915</v>
          </cell>
          <cell r="O42">
            <v>94.137190386778556</v>
          </cell>
        </row>
        <row r="43">
          <cell r="D43">
            <v>19013819</v>
          </cell>
          <cell r="E43">
            <v>18049940</v>
          </cell>
          <cell r="F43">
            <v>963879</v>
          </cell>
          <cell r="G43">
            <v>244653</v>
          </cell>
          <cell r="H43">
            <v>719226</v>
          </cell>
          <cell r="I43">
            <v>-182713</v>
          </cell>
          <cell r="J43">
            <v>450975</v>
          </cell>
          <cell r="K43">
            <v>0</v>
          </cell>
          <cell r="L43">
            <v>706326</v>
          </cell>
          <cell r="M43">
            <v>-438064</v>
          </cell>
          <cell r="N43">
            <v>6.4713234997725397</v>
          </cell>
          <cell r="O43">
            <v>95.112792919168001</v>
          </cell>
        </row>
        <row r="44">
          <cell r="D44">
            <v>26396450</v>
          </cell>
          <cell r="E44">
            <v>25797344</v>
          </cell>
          <cell r="F44">
            <v>599106</v>
          </cell>
          <cell r="G44">
            <v>23228</v>
          </cell>
          <cell r="H44">
            <v>575878</v>
          </cell>
          <cell r="I44">
            <v>-2935</v>
          </cell>
          <cell r="J44">
            <v>2</v>
          </cell>
          <cell r="K44">
            <v>0</v>
          </cell>
          <cell r="L44">
            <v>90125</v>
          </cell>
          <cell r="M44">
            <v>-93058</v>
          </cell>
          <cell r="N44">
            <v>4.4706821431618504</v>
          </cell>
          <cell r="O44">
            <v>98.03917515850236</v>
          </cell>
        </row>
        <row r="45">
          <cell r="D45">
            <v>39075694</v>
          </cell>
          <cell r="E45">
            <v>37141528</v>
          </cell>
          <cell r="F45">
            <v>1934166</v>
          </cell>
          <cell r="G45">
            <v>534816</v>
          </cell>
          <cell r="H45">
            <v>1399350</v>
          </cell>
          <cell r="I45">
            <v>54467</v>
          </cell>
          <cell r="J45">
            <v>855</v>
          </cell>
          <cell r="K45">
            <v>0</v>
          </cell>
          <cell r="L45">
            <v>0</v>
          </cell>
          <cell r="M45">
            <v>55322</v>
          </cell>
          <cell r="N45">
            <v>6.2632963849498458</v>
          </cell>
          <cell r="O45">
            <v>96.650091107572607</v>
          </cell>
        </row>
        <row r="46">
          <cell r="D46">
            <v>15160143</v>
          </cell>
          <cell r="E46">
            <v>14483337</v>
          </cell>
          <cell r="F46">
            <v>676806</v>
          </cell>
          <cell r="G46">
            <v>91425</v>
          </cell>
          <cell r="H46">
            <v>585381</v>
          </cell>
          <cell r="I46">
            <v>-133501</v>
          </cell>
          <cell r="J46">
            <v>479</v>
          </cell>
          <cell r="K46">
            <v>0</v>
          </cell>
          <cell r="L46">
            <v>0</v>
          </cell>
          <cell r="M46">
            <v>-133022</v>
          </cell>
          <cell r="N46">
            <v>5.8745748597567822</v>
          </cell>
          <cell r="O46">
            <v>93.71516976918501</v>
          </cell>
        </row>
        <row r="47">
          <cell r="D47">
            <v>2453779798</v>
          </cell>
          <cell r="E47">
            <v>2355931731</v>
          </cell>
          <cell r="F47">
            <v>97848067</v>
          </cell>
          <cell r="G47">
            <v>20230766</v>
          </cell>
          <cell r="H47">
            <v>77617301</v>
          </cell>
          <cell r="I47">
            <v>177437</v>
          </cell>
          <cell r="J47">
            <v>23910954</v>
          </cell>
          <cell r="K47">
            <v>1495732</v>
          </cell>
          <cell r="L47">
            <v>29856857</v>
          </cell>
          <cell r="M47">
            <v>-4272734</v>
          </cell>
          <cell r="N47">
            <v>5.7481843914896453</v>
          </cell>
          <cell r="O47">
            <v>94.807788383975208</v>
          </cell>
        </row>
      </sheetData>
      <sheetData sheetId="11">
        <row r="7">
          <cell r="D7">
            <v>12096642</v>
          </cell>
          <cell r="E7">
            <v>11687500</v>
          </cell>
          <cell r="F7">
            <v>409142</v>
          </cell>
          <cell r="G7">
            <v>19029</v>
          </cell>
          <cell r="H7">
            <v>390113</v>
          </cell>
          <cell r="I7">
            <v>-201343</v>
          </cell>
          <cell r="J7">
            <v>60962</v>
          </cell>
          <cell r="K7">
            <v>0</v>
          </cell>
          <cell r="L7">
            <v>0</v>
          </cell>
          <cell r="M7">
            <v>-140381</v>
          </cell>
          <cell r="N7">
            <v>4.8811062938398138</v>
          </cell>
          <cell r="O7">
            <v>93.415462921761588</v>
          </cell>
        </row>
        <row r="8">
          <cell r="D8">
            <v>13601057</v>
          </cell>
          <cell r="E8">
            <v>13061813</v>
          </cell>
          <cell r="F8">
            <v>539244</v>
          </cell>
          <cell r="G8">
            <v>17294</v>
          </cell>
          <cell r="H8">
            <v>521950</v>
          </cell>
          <cell r="I8">
            <v>-367387</v>
          </cell>
          <cell r="J8">
            <v>434451</v>
          </cell>
          <cell r="K8">
            <v>0</v>
          </cell>
          <cell r="L8">
            <v>272901</v>
          </cell>
          <cell r="M8">
            <v>-205837</v>
          </cell>
          <cell r="N8">
            <v>6.059030829026792</v>
          </cell>
          <cell r="O8">
            <v>95.722658673763164</v>
          </cell>
        </row>
        <row r="9">
          <cell r="D9">
            <v>10309627</v>
          </cell>
          <cell r="E9">
            <v>9802482</v>
          </cell>
          <cell r="F9">
            <v>507145</v>
          </cell>
          <cell r="G9">
            <v>183168</v>
          </cell>
          <cell r="H9">
            <v>323977</v>
          </cell>
          <cell r="I9">
            <v>55286</v>
          </cell>
          <cell r="J9">
            <v>305438</v>
          </cell>
          <cell r="K9">
            <v>0</v>
          </cell>
          <cell r="L9">
            <v>393139</v>
          </cell>
          <cell r="M9">
            <v>-32415</v>
          </cell>
          <cell r="N9">
            <v>4.886981288924213</v>
          </cell>
          <cell r="O9">
            <v>95.226082855963938</v>
          </cell>
        </row>
        <row r="10">
          <cell r="D10">
            <v>4546019</v>
          </cell>
          <cell r="E10">
            <v>4231099</v>
          </cell>
          <cell r="F10">
            <v>314920</v>
          </cell>
          <cell r="G10">
            <v>132275</v>
          </cell>
          <cell r="H10">
            <v>182645</v>
          </cell>
          <cell r="I10">
            <v>-36714</v>
          </cell>
          <cell r="J10">
            <v>104540</v>
          </cell>
          <cell r="K10">
            <v>0</v>
          </cell>
          <cell r="L10">
            <v>130249</v>
          </cell>
          <cell r="M10">
            <v>-62423</v>
          </cell>
          <cell r="N10">
            <v>6.2549893167405761</v>
          </cell>
          <cell r="O10">
            <v>94.068431446288443</v>
          </cell>
        </row>
        <row r="11">
          <cell r="D11">
            <v>6556193</v>
          </cell>
          <cell r="E11">
            <v>6384574</v>
          </cell>
          <cell r="F11">
            <v>171619</v>
          </cell>
          <cell r="G11">
            <v>18650</v>
          </cell>
          <cell r="H11">
            <v>152969</v>
          </cell>
          <cell r="I11">
            <v>-127002</v>
          </cell>
          <cell r="J11">
            <v>58060</v>
          </cell>
          <cell r="K11">
            <v>0</v>
          </cell>
          <cell r="L11">
            <v>0</v>
          </cell>
          <cell r="M11">
            <v>-68942</v>
          </cell>
          <cell r="N11">
            <v>3.5980531763605632</v>
          </cell>
          <cell r="O11">
            <v>91.683670418146789</v>
          </cell>
        </row>
        <row r="12">
          <cell r="D12">
            <v>6792278</v>
          </cell>
          <cell r="E12">
            <v>6556275</v>
          </cell>
          <cell r="F12">
            <v>236003</v>
          </cell>
          <cell r="G12">
            <v>21194</v>
          </cell>
          <cell r="H12">
            <v>214809</v>
          </cell>
          <cell r="I12">
            <v>8780</v>
          </cell>
          <cell r="J12">
            <v>170001</v>
          </cell>
          <cell r="K12">
            <v>0</v>
          </cell>
          <cell r="L12">
            <v>150000</v>
          </cell>
          <cell r="M12">
            <v>28781</v>
          </cell>
          <cell r="N12">
            <v>5.0863350253134012</v>
          </cell>
          <cell r="O12">
            <v>89.094950915459094</v>
          </cell>
        </row>
        <row r="13">
          <cell r="D13">
            <v>9067032</v>
          </cell>
          <cell r="E13">
            <v>8753438</v>
          </cell>
          <cell r="F13">
            <v>313594</v>
          </cell>
          <cell r="G13">
            <v>40432</v>
          </cell>
          <cell r="H13">
            <v>273162</v>
          </cell>
          <cell r="I13">
            <v>55809</v>
          </cell>
          <cell r="J13">
            <v>741</v>
          </cell>
          <cell r="K13">
            <v>0</v>
          </cell>
          <cell r="L13">
            <v>254725</v>
          </cell>
          <cell r="M13">
            <v>-198175</v>
          </cell>
          <cell r="N13">
            <v>4.3304689922554349</v>
          </cell>
          <cell r="O13">
            <v>92.407480075975641</v>
          </cell>
        </row>
        <row r="14">
          <cell r="D14">
            <v>7157227</v>
          </cell>
          <cell r="E14">
            <v>6720466</v>
          </cell>
          <cell r="F14">
            <v>436761</v>
          </cell>
          <cell r="G14">
            <v>76405</v>
          </cell>
          <cell r="H14">
            <v>360356</v>
          </cell>
          <cell r="I14">
            <v>46236</v>
          </cell>
          <cell r="J14">
            <v>601</v>
          </cell>
          <cell r="K14">
            <v>0</v>
          </cell>
          <cell r="L14">
            <v>0</v>
          </cell>
          <cell r="M14">
            <v>46837</v>
          </cell>
          <cell r="N14">
            <v>7.0940172454489092</v>
          </cell>
          <cell r="O14">
            <v>85.614525631292835</v>
          </cell>
        </row>
        <row r="15">
          <cell r="D15">
            <v>7124235</v>
          </cell>
          <cell r="E15">
            <v>6637678</v>
          </cell>
          <cell r="F15">
            <v>486557</v>
          </cell>
          <cell r="G15">
            <v>29253</v>
          </cell>
          <cell r="H15">
            <v>457304</v>
          </cell>
          <cell r="I15">
            <v>17099</v>
          </cell>
          <cell r="J15">
            <v>23195</v>
          </cell>
          <cell r="K15">
            <v>0</v>
          </cell>
          <cell r="L15">
            <v>5783</v>
          </cell>
          <cell r="M15">
            <v>34511</v>
          </cell>
          <cell r="N15">
            <v>9.7387076275156872</v>
          </cell>
          <cell r="O15">
            <v>89.598255669398569</v>
          </cell>
        </row>
        <row r="16">
          <cell r="D16">
            <v>5791614</v>
          </cell>
          <cell r="E16">
            <v>5454738</v>
          </cell>
          <cell r="F16">
            <v>336876</v>
          </cell>
          <cell r="G16">
            <v>229747</v>
          </cell>
          <cell r="H16">
            <v>107129</v>
          </cell>
          <cell r="I16">
            <v>32872</v>
          </cell>
          <cell r="J16">
            <v>19000</v>
          </cell>
          <cell r="K16">
            <v>0</v>
          </cell>
          <cell r="L16">
            <v>0</v>
          </cell>
          <cell r="M16">
            <v>51872</v>
          </cell>
          <cell r="N16">
            <v>3.0302927443427925</v>
          </cell>
          <cell r="O16">
            <v>91.444178417607048</v>
          </cell>
        </row>
        <row r="17">
          <cell r="D17">
            <v>5512663</v>
          </cell>
          <cell r="E17">
            <v>5286233</v>
          </cell>
          <cell r="F17">
            <v>226430</v>
          </cell>
          <cell r="G17">
            <v>68014</v>
          </cell>
          <cell r="H17">
            <v>158416</v>
          </cell>
          <cell r="I17">
            <v>-20489</v>
          </cell>
          <cell r="J17">
            <v>257186</v>
          </cell>
          <cell r="K17">
            <v>0</v>
          </cell>
          <cell r="L17">
            <v>114167</v>
          </cell>
          <cell r="M17">
            <v>122530</v>
          </cell>
          <cell r="N17">
            <v>4.2109370701270832</v>
          </cell>
          <cell r="O17">
            <v>86.865483259389151</v>
          </cell>
        </row>
        <row r="18">
          <cell r="D18">
            <v>3727888</v>
          </cell>
          <cell r="E18">
            <v>3502954</v>
          </cell>
          <cell r="F18">
            <v>224934</v>
          </cell>
          <cell r="G18">
            <v>52471</v>
          </cell>
          <cell r="H18">
            <v>172463</v>
          </cell>
          <cell r="I18">
            <v>25569</v>
          </cell>
          <cell r="J18">
            <v>50000</v>
          </cell>
          <cell r="K18">
            <v>0</v>
          </cell>
          <cell r="L18">
            <v>102090</v>
          </cell>
          <cell r="M18">
            <v>-26521</v>
          </cell>
          <cell r="N18">
            <v>7.2550750146394654</v>
          </cell>
          <cell r="O18">
            <v>88.244951366240571</v>
          </cell>
        </row>
        <row r="19">
          <cell r="D19">
            <v>4335170</v>
          </cell>
          <cell r="E19">
            <v>4059487</v>
          </cell>
          <cell r="F19">
            <v>275683</v>
          </cell>
          <cell r="G19">
            <v>53222</v>
          </cell>
          <cell r="H19">
            <v>222461</v>
          </cell>
          <cell r="I19">
            <v>86374</v>
          </cell>
          <cell r="J19">
            <v>2042</v>
          </cell>
          <cell r="K19">
            <v>0</v>
          </cell>
          <cell r="L19">
            <v>160165</v>
          </cell>
          <cell r="M19">
            <v>-71749</v>
          </cell>
          <cell r="N19">
            <v>8.0064566747764996</v>
          </cell>
          <cell r="O19">
            <v>86.619594118452497</v>
          </cell>
        </row>
        <row r="20">
          <cell r="D20">
            <v>3271485</v>
          </cell>
          <cell r="E20">
            <v>3127744</v>
          </cell>
          <cell r="F20">
            <v>143741</v>
          </cell>
          <cell r="G20">
            <v>8713</v>
          </cell>
          <cell r="H20">
            <v>135028</v>
          </cell>
          <cell r="I20">
            <v>21256</v>
          </cell>
          <cell r="J20">
            <v>57387</v>
          </cell>
          <cell r="K20">
            <v>0</v>
          </cell>
          <cell r="L20">
            <v>90045</v>
          </cell>
          <cell r="M20">
            <v>-11402</v>
          </cell>
          <cell r="N20">
            <v>6.0709197154722849</v>
          </cell>
          <cell r="O20">
            <v>89.671884300632669</v>
          </cell>
        </row>
        <row r="21">
          <cell r="D21">
            <v>7305658</v>
          </cell>
          <cell r="E21">
            <v>6817274</v>
          </cell>
          <cell r="F21">
            <v>488384</v>
          </cell>
          <cell r="G21">
            <v>53824</v>
          </cell>
          <cell r="H21">
            <v>434560</v>
          </cell>
          <cell r="I21">
            <v>-55053</v>
          </cell>
          <cell r="J21">
            <v>5666</v>
          </cell>
          <cell r="K21">
            <v>0</v>
          </cell>
          <cell r="L21">
            <v>40000</v>
          </cell>
          <cell r="M21">
            <v>-89387</v>
          </cell>
          <cell r="N21">
            <v>10.012538714028384</v>
          </cell>
          <cell r="O21">
            <v>87.902502673601262</v>
          </cell>
        </row>
        <row r="22">
          <cell r="D22">
            <v>2339001</v>
          </cell>
          <cell r="E22">
            <v>2035215</v>
          </cell>
          <cell r="F22">
            <v>303786</v>
          </cell>
          <cell r="G22">
            <v>129662</v>
          </cell>
          <cell r="H22">
            <v>174124</v>
          </cell>
          <cell r="I22">
            <v>51448</v>
          </cell>
          <cell r="J22">
            <v>69166</v>
          </cell>
          <cell r="K22">
            <v>0</v>
          </cell>
          <cell r="L22">
            <v>310000</v>
          </cell>
          <cell r="M22">
            <v>-189386</v>
          </cell>
          <cell r="N22">
            <v>12.73736625231432</v>
          </cell>
          <cell r="O22">
            <v>90.992385580501505</v>
          </cell>
        </row>
        <row r="23">
          <cell r="D23">
            <v>5605053</v>
          </cell>
          <cell r="E23">
            <v>5078003</v>
          </cell>
          <cell r="F23">
            <v>527050</v>
          </cell>
          <cell r="G23">
            <v>116451</v>
          </cell>
          <cell r="H23">
            <v>410599</v>
          </cell>
          <cell r="I23">
            <v>34467</v>
          </cell>
          <cell r="J23">
            <v>185463</v>
          </cell>
          <cell r="K23">
            <v>0</v>
          </cell>
          <cell r="L23">
            <v>185463</v>
          </cell>
          <cell r="M23">
            <v>34467</v>
          </cell>
          <cell r="N23">
            <v>12.883594588124033</v>
          </cell>
          <cell r="O23">
            <v>80.35111532629189</v>
          </cell>
        </row>
        <row r="24">
          <cell r="D24">
            <v>5966856</v>
          </cell>
          <cell r="E24">
            <v>5676599</v>
          </cell>
          <cell r="F24">
            <v>290257</v>
          </cell>
          <cell r="G24">
            <v>27805</v>
          </cell>
          <cell r="H24">
            <v>262452</v>
          </cell>
          <cell r="I24">
            <v>-24755</v>
          </cell>
          <cell r="J24">
            <v>2238</v>
          </cell>
          <cell r="K24">
            <v>0</v>
          </cell>
          <cell r="L24">
            <v>0</v>
          </cell>
          <cell r="M24">
            <v>-22517</v>
          </cell>
          <cell r="N24">
            <v>6.4600341201411959</v>
          </cell>
          <cell r="O24">
            <v>90.005221876707637</v>
          </cell>
        </row>
        <row r="25">
          <cell r="D25">
            <v>11027398</v>
          </cell>
          <cell r="E25">
            <v>10425220</v>
          </cell>
          <cell r="F25">
            <v>602178</v>
          </cell>
          <cell r="G25">
            <v>38025</v>
          </cell>
          <cell r="H25">
            <v>564153</v>
          </cell>
          <cell r="I25">
            <v>-226803</v>
          </cell>
          <cell r="J25">
            <v>200742</v>
          </cell>
          <cell r="K25">
            <v>0</v>
          </cell>
          <cell r="L25">
            <v>217431</v>
          </cell>
          <cell r="M25">
            <v>-243492</v>
          </cell>
          <cell r="N25">
            <v>9.3831737462140694</v>
          </cell>
          <cell r="O25">
            <v>89.354414114935423</v>
          </cell>
        </row>
        <row r="26">
          <cell r="D26">
            <v>12707485</v>
          </cell>
          <cell r="E26">
            <v>12105929</v>
          </cell>
          <cell r="F26">
            <v>601556</v>
          </cell>
          <cell r="G26">
            <v>89028</v>
          </cell>
          <cell r="H26">
            <v>512528</v>
          </cell>
          <cell r="I26">
            <v>98106</v>
          </cell>
          <cell r="J26">
            <v>5060</v>
          </cell>
          <cell r="K26">
            <v>0</v>
          </cell>
          <cell r="L26">
            <v>62255</v>
          </cell>
          <cell r="M26">
            <v>40911</v>
          </cell>
          <cell r="N26">
            <v>7.0804000780804577</v>
          </cell>
          <cell r="O26">
            <v>83.069314607567392</v>
          </cell>
        </row>
        <row r="27">
          <cell r="D27">
            <v>10777135</v>
          </cell>
          <cell r="E27">
            <v>10227558</v>
          </cell>
          <cell r="F27">
            <v>549577</v>
          </cell>
          <cell r="G27">
            <v>74808</v>
          </cell>
          <cell r="H27">
            <v>474769</v>
          </cell>
          <cell r="I27">
            <v>-22450</v>
          </cell>
          <cell r="J27">
            <v>248831</v>
          </cell>
          <cell r="K27">
            <v>0</v>
          </cell>
          <cell r="L27">
            <v>260594</v>
          </cell>
          <cell r="M27">
            <v>-34213</v>
          </cell>
          <cell r="N27">
            <v>7.0751053287903458</v>
          </cell>
          <cell r="O27">
            <v>94.046680342526997</v>
          </cell>
        </row>
        <row r="28">
          <cell r="D28">
            <v>13029606</v>
          </cell>
          <cell r="E28">
            <v>12523957</v>
          </cell>
          <cell r="F28">
            <v>505649</v>
          </cell>
          <cell r="G28">
            <v>59529</v>
          </cell>
          <cell r="H28">
            <v>446120</v>
          </cell>
          <cell r="I28">
            <v>164476</v>
          </cell>
          <cell r="J28">
            <v>61</v>
          </cell>
          <cell r="K28">
            <v>0</v>
          </cell>
          <cell r="L28">
            <v>192136</v>
          </cell>
          <cell r="M28">
            <v>-27599</v>
          </cell>
          <cell r="N28">
            <v>5.2048022969637682</v>
          </cell>
          <cell r="O28">
            <v>91.343172983946658</v>
          </cell>
        </row>
        <row r="29">
          <cell r="D29">
            <v>8920662</v>
          </cell>
          <cell r="E29">
            <v>8389997</v>
          </cell>
          <cell r="F29">
            <v>530665</v>
          </cell>
          <cell r="G29">
            <v>63752</v>
          </cell>
          <cell r="H29">
            <v>466913</v>
          </cell>
          <cell r="I29">
            <v>48877</v>
          </cell>
          <cell r="J29">
            <v>209033</v>
          </cell>
          <cell r="K29">
            <v>0</v>
          </cell>
          <cell r="L29">
            <v>239434</v>
          </cell>
          <cell r="M29">
            <v>18476</v>
          </cell>
          <cell r="N29">
            <v>8.0698603342927377</v>
          </cell>
          <cell r="O29">
            <v>89.097775865251194</v>
          </cell>
        </row>
        <row r="30">
          <cell r="D30">
            <v>177567984</v>
          </cell>
          <cell r="E30">
            <v>168546233</v>
          </cell>
          <cell r="F30">
            <v>9021751</v>
          </cell>
          <cell r="G30">
            <v>1602751</v>
          </cell>
          <cell r="H30">
            <v>7419000</v>
          </cell>
          <cell r="I30">
            <v>-335341</v>
          </cell>
          <cell r="J30">
            <v>2469864</v>
          </cell>
          <cell r="K30">
            <v>0</v>
          </cell>
          <cell r="L30">
            <v>3180577</v>
          </cell>
          <cell r="M30">
            <v>-1046054</v>
          </cell>
          <cell r="N30">
            <v>6.5849005275287267</v>
          </cell>
          <cell r="O30">
            <v>90.31695419574433</v>
          </cell>
        </row>
        <row r="31">
          <cell r="D31">
            <v>2631347782</v>
          </cell>
          <cell r="E31">
            <v>2524477964</v>
          </cell>
          <cell r="F31">
            <v>106869818</v>
          </cell>
          <cell r="G31">
            <v>21833517</v>
          </cell>
          <cell r="H31">
            <v>85036301</v>
          </cell>
          <cell r="I31">
            <v>-157904</v>
          </cell>
          <cell r="J31">
            <v>26380818</v>
          </cell>
          <cell r="K31">
            <v>1495732</v>
          </cell>
          <cell r="L31">
            <v>33037434</v>
          </cell>
          <cell r="M31">
            <v>-5318788</v>
          </cell>
          <cell r="N31">
            <v>5.8126223906212235</v>
          </cell>
          <cell r="O31">
            <v>94.466753238367858</v>
          </cell>
        </row>
      </sheetData>
      <sheetData sheetId="12">
        <row r="5">
          <cell r="L5">
            <v>1182296059</v>
          </cell>
          <cell r="N5">
            <v>19984862</v>
          </cell>
          <cell r="P5">
            <v>1162311197</v>
          </cell>
          <cell r="R5">
            <v>37131793</v>
          </cell>
          <cell r="S5">
            <v>3.300077558120678</v>
          </cell>
        </row>
        <row r="6">
          <cell r="L6">
            <v>500544461</v>
          </cell>
          <cell r="N6">
            <v>12751820</v>
          </cell>
          <cell r="P6">
            <v>487792641</v>
          </cell>
          <cell r="R6">
            <v>33906823</v>
          </cell>
          <cell r="S6">
            <v>7.4703420233323961</v>
          </cell>
        </row>
        <row r="7">
          <cell r="L7">
            <v>80980531</v>
          </cell>
          <cell r="N7">
            <v>-1318915</v>
          </cell>
          <cell r="P7">
            <v>82299446</v>
          </cell>
          <cell r="R7">
            <v>2441464</v>
          </cell>
          <cell r="S7">
            <v>3.057257319625232</v>
          </cell>
        </row>
        <row r="8">
          <cell r="L8">
            <v>462710512</v>
          </cell>
          <cell r="N8">
            <v>6999300</v>
          </cell>
          <cell r="P8">
            <v>455711212</v>
          </cell>
          <cell r="R8">
            <v>-215195</v>
          </cell>
          <cell r="S8">
            <v>-4.7199503405820492E-2</v>
          </cell>
        </row>
        <row r="9">
          <cell r="L9">
            <v>19829436</v>
          </cell>
          <cell r="N9">
            <v>-3064722</v>
          </cell>
          <cell r="P9">
            <v>22894158</v>
          </cell>
          <cell r="R9">
            <v>1218238</v>
          </cell>
          <cell r="S9">
            <v>5.6202366497016047</v>
          </cell>
        </row>
        <row r="10">
          <cell r="L10">
            <v>40599054</v>
          </cell>
          <cell r="N10">
            <v>-3314722</v>
          </cell>
          <cell r="P10">
            <v>43913776</v>
          </cell>
          <cell r="R10">
            <v>837796</v>
          </cell>
          <cell r="S10">
            <v>1.944926151418958</v>
          </cell>
        </row>
        <row r="11">
          <cell r="L11">
            <v>7385295</v>
          </cell>
          <cell r="N11">
            <v>-308282</v>
          </cell>
          <cell r="P11">
            <v>7693577</v>
          </cell>
          <cell r="R11">
            <v>-1357168</v>
          </cell>
          <cell r="S11">
            <v>-14.995097088692699</v>
          </cell>
        </row>
        <row r="12">
          <cell r="L12">
            <v>4215905</v>
          </cell>
          <cell r="N12">
            <v>999618</v>
          </cell>
          <cell r="P12">
            <v>3216287</v>
          </cell>
          <cell r="R12">
            <v>-464649</v>
          </cell>
          <cell r="S12">
            <v>-12.623120858390365</v>
          </cell>
        </row>
        <row r="13">
          <cell r="L13">
            <v>69141522</v>
          </cell>
          <cell r="N13">
            <v>17186876</v>
          </cell>
          <cell r="P13">
            <v>51954646</v>
          </cell>
          <cell r="R13">
            <v>-10736590</v>
          </cell>
          <cell r="S13">
            <v>-17.126141842218583</v>
          </cell>
        </row>
        <row r="14">
          <cell r="L14">
            <v>102784283</v>
          </cell>
          <cell r="N14">
            <v>-5464435</v>
          </cell>
          <cell r="P14">
            <v>108248718</v>
          </cell>
          <cell r="R14">
            <v>5941735</v>
          </cell>
          <cell r="S14">
            <v>5.8077511678748266</v>
          </cell>
        </row>
        <row r="15">
          <cell r="L15">
            <v>78764150</v>
          </cell>
          <cell r="N15">
            <v>7290432</v>
          </cell>
          <cell r="P15">
            <v>71473718</v>
          </cell>
          <cell r="R15">
            <v>-4189372</v>
          </cell>
          <cell r="S15">
            <v>-5.5368766990615903</v>
          </cell>
        </row>
        <row r="16">
          <cell r="L16">
            <v>1505015704</v>
          </cell>
          <cell r="N16">
            <v>33309627</v>
          </cell>
          <cell r="P16">
            <v>1471706077</v>
          </cell>
          <cell r="R16">
            <v>28381783</v>
          </cell>
          <cell r="S16">
            <v>1.9664176039982877</v>
          </cell>
        </row>
        <row r="17">
          <cell r="L17">
            <v>17410636</v>
          </cell>
          <cell r="N17">
            <v>108067</v>
          </cell>
          <cell r="P17">
            <v>17302569</v>
          </cell>
          <cell r="R17">
            <v>19257</v>
          </cell>
          <cell r="S17">
            <v>0.11141961679566972</v>
          </cell>
        </row>
        <row r="18">
          <cell r="L18">
            <v>121482214</v>
          </cell>
          <cell r="N18">
            <v>-4715861</v>
          </cell>
          <cell r="P18">
            <v>126198075</v>
          </cell>
          <cell r="R18">
            <v>13850874</v>
          </cell>
          <cell r="S18">
            <v>12.328632913605031</v>
          </cell>
        </row>
        <row r="19">
          <cell r="L19">
            <v>25613044</v>
          </cell>
          <cell r="N19">
            <v>-7050583</v>
          </cell>
          <cell r="P19">
            <v>32663627</v>
          </cell>
          <cell r="R19">
            <v>-28536171</v>
          </cell>
          <cell r="S19">
            <v>-46.627884294650777</v>
          </cell>
        </row>
        <row r="20">
          <cell r="L20">
            <v>19147967</v>
          </cell>
          <cell r="N20">
            <v>11915357</v>
          </cell>
          <cell r="P20">
            <v>7232610</v>
          </cell>
          <cell r="R20">
            <v>953204</v>
          </cell>
          <cell r="S20">
            <v>15.179843443790702</v>
          </cell>
        </row>
        <row r="21">
          <cell r="L21">
            <v>152790065</v>
          </cell>
          <cell r="N21">
            <v>8885023</v>
          </cell>
          <cell r="P21">
            <v>143905042</v>
          </cell>
          <cell r="R21">
            <v>-6331013</v>
          </cell>
          <cell r="S21">
            <v>-4.2140436927740152</v>
          </cell>
        </row>
        <row r="22">
          <cell r="L22">
            <v>132750430</v>
          </cell>
          <cell r="N22">
            <v>6159353</v>
          </cell>
          <cell r="P22">
            <v>126591077</v>
          </cell>
          <cell r="R22">
            <v>-6213111</v>
          </cell>
          <cell r="S22">
            <v>-4.6783999010633615</v>
          </cell>
        </row>
        <row r="23">
          <cell r="L23">
            <v>19883933</v>
          </cell>
          <cell r="N23">
            <v>2614340</v>
          </cell>
          <cell r="P23">
            <v>17269593</v>
          </cell>
          <cell r="R23">
            <v>-129557</v>
          </cell>
          <cell r="S23">
            <v>-0.74461683473043216</v>
          </cell>
        </row>
        <row r="24">
          <cell r="L24">
            <v>155702</v>
          </cell>
          <cell r="N24">
            <v>111330</v>
          </cell>
          <cell r="P24">
            <v>44372</v>
          </cell>
          <cell r="R24">
            <v>11655</v>
          </cell>
          <cell r="S24">
            <v>35.623681877922792</v>
          </cell>
        </row>
        <row r="25">
          <cell r="L25">
            <v>426869121</v>
          </cell>
          <cell r="N25">
            <v>32813764</v>
          </cell>
          <cell r="P25">
            <v>394055357</v>
          </cell>
          <cell r="R25">
            <v>-763435</v>
          </cell>
          <cell r="S25">
            <v>-0.19336338985607351</v>
          </cell>
        </row>
        <row r="26">
          <cell r="L26">
            <v>156554390</v>
          </cell>
          <cell r="N26">
            <v>19691383</v>
          </cell>
          <cell r="P26">
            <v>136863007</v>
          </cell>
          <cell r="R26">
            <v>2010416</v>
          </cell>
          <cell r="S26">
            <v>1.4908248963492292</v>
          </cell>
        </row>
        <row r="27">
          <cell r="L27">
            <v>206464641</v>
          </cell>
          <cell r="N27">
            <v>2927988</v>
          </cell>
          <cell r="P27">
            <v>203536653</v>
          </cell>
          <cell r="R27">
            <v>-23138908</v>
          </cell>
          <cell r="S27">
            <v>-10.207941208095212</v>
          </cell>
        </row>
        <row r="28">
          <cell r="L28">
            <v>62760010</v>
          </cell>
          <cell r="N28">
            <v>-11381443</v>
          </cell>
          <cell r="P28">
            <v>74141453</v>
          </cell>
          <cell r="R28">
            <v>-2953608</v>
          </cell>
          <cell r="S28">
            <v>-3.8311247979945176</v>
          </cell>
        </row>
        <row r="29">
          <cell r="L29">
            <v>143704631</v>
          </cell>
          <cell r="N29">
            <v>14309431</v>
          </cell>
          <cell r="P29">
            <v>129395200</v>
          </cell>
          <cell r="R29">
            <v>-20185300</v>
          </cell>
          <cell r="S29">
            <v>-13.49460658307734</v>
          </cell>
        </row>
        <row r="30">
          <cell r="L30">
            <v>1126332078</v>
          </cell>
          <cell r="N30">
            <v>64575138</v>
          </cell>
          <cell r="P30">
            <v>1061756940</v>
          </cell>
          <cell r="R30">
            <v>-41935776</v>
          </cell>
          <cell r="S30">
            <v>-3.7995880005427161</v>
          </cell>
        </row>
        <row r="31">
          <cell r="L31">
            <v>2631347782</v>
          </cell>
          <cell r="N31">
            <v>97884765</v>
          </cell>
          <cell r="P31">
            <v>2533463017</v>
          </cell>
          <cell r="R31">
            <v>-13553993</v>
          </cell>
          <cell r="S31">
            <v>-0.5321516482530283</v>
          </cell>
        </row>
      </sheetData>
      <sheetData sheetId="13">
        <row r="5">
          <cell r="J5">
            <v>1101730744</v>
          </cell>
          <cell r="K5">
            <v>1082731478</v>
          </cell>
          <cell r="L5">
            <v>18999266</v>
          </cell>
          <cell r="M5">
            <v>1.7547532685661882</v>
          </cell>
        </row>
        <row r="6">
          <cell r="J6">
            <v>1101730744</v>
          </cell>
          <cell r="K6">
            <v>1082731478</v>
          </cell>
          <cell r="L6">
            <v>18999266</v>
          </cell>
          <cell r="M6">
            <v>1.7547532685661882</v>
          </cell>
        </row>
        <row r="7">
          <cell r="J7">
            <v>581524992</v>
          </cell>
          <cell r="K7">
            <v>570092087</v>
          </cell>
          <cell r="L7">
            <v>11432905</v>
          </cell>
          <cell r="M7">
            <v>2.0054488144474103</v>
          </cell>
        </row>
        <row r="8">
          <cell r="J8">
            <v>500544461</v>
          </cell>
          <cell r="K8">
            <v>487792641</v>
          </cell>
          <cell r="L8">
            <v>12751820</v>
          </cell>
          <cell r="M8">
            <v>2.6141886794065021</v>
          </cell>
        </row>
        <row r="9">
          <cell r="J9">
            <v>80980531</v>
          </cell>
          <cell r="K9">
            <v>82299446</v>
          </cell>
          <cell r="L9">
            <v>-1318915</v>
          </cell>
          <cell r="M9">
            <v>-1.6025806540666143</v>
          </cell>
        </row>
        <row r="10">
          <cell r="J10">
            <v>462710512</v>
          </cell>
          <cell r="K10">
            <v>455711212</v>
          </cell>
          <cell r="L10">
            <v>6999300</v>
          </cell>
          <cell r="M10">
            <v>1.5359069111514421</v>
          </cell>
        </row>
        <row r="11">
          <cell r="J11">
            <v>12039715</v>
          </cell>
          <cell r="K11">
            <v>11424405</v>
          </cell>
          <cell r="L11">
            <v>615310</v>
          </cell>
          <cell r="M11">
            <v>5.3859260066497994</v>
          </cell>
        </row>
        <row r="12">
          <cell r="J12">
            <v>45424877</v>
          </cell>
          <cell r="K12">
            <v>45469508</v>
          </cell>
          <cell r="L12">
            <v>-44631</v>
          </cell>
          <cell r="M12">
            <v>-9.8155889436938717E-2</v>
          </cell>
        </row>
        <row r="13">
          <cell r="J13">
            <v>30648</v>
          </cell>
          <cell r="K13">
            <v>34266</v>
          </cell>
          <cell r="L13">
            <v>-3618</v>
          </cell>
          <cell r="M13">
            <v>-10.558571178427597</v>
          </cell>
        </row>
        <row r="14">
          <cell r="J14">
            <v>0</v>
          </cell>
          <cell r="K14">
            <v>0</v>
          </cell>
          <cell r="L14">
            <v>0</v>
          </cell>
          <cell r="M14">
            <v>0</v>
          </cell>
        </row>
        <row r="15">
          <cell r="J15">
            <v>80565315</v>
          </cell>
          <cell r="K15">
            <v>79579719</v>
          </cell>
          <cell r="L15">
            <v>985596</v>
          </cell>
          <cell r="M15">
            <v>1.2385014830223262</v>
          </cell>
        </row>
        <row r="16">
          <cell r="J16">
            <v>80565315</v>
          </cell>
          <cell r="K16">
            <v>79579719</v>
          </cell>
          <cell r="L16">
            <v>985596</v>
          </cell>
          <cell r="M16">
            <v>1.2385014830223262</v>
          </cell>
        </row>
        <row r="17">
          <cell r="J17">
            <v>71076668</v>
          </cell>
          <cell r="K17">
            <v>70158420</v>
          </cell>
          <cell r="L17">
            <v>918248</v>
          </cell>
          <cell r="M17">
            <v>1.3088208086784168</v>
          </cell>
        </row>
        <row r="18">
          <cell r="J18">
            <v>9438297</v>
          </cell>
          <cell r="K18">
            <v>9370011</v>
          </cell>
          <cell r="L18">
            <v>68286</v>
          </cell>
          <cell r="M18">
            <v>0.72877182321344125</v>
          </cell>
        </row>
        <row r="19">
          <cell r="J19">
            <v>50350</v>
          </cell>
          <cell r="K19">
            <v>51288</v>
          </cell>
          <cell r="L19">
            <v>-938</v>
          </cell>
          <cell r="M19">
            <v>-1.8288878490095151</v>
          </cell>
        </row>
        <row r="20">
          <cell r="J20">
            <v>0</v>
          </cell>
          <cell r="K20">
            <v>0</v>
          </cell>
          <cell r="L20">
            <v>0</v>
          </cell>
          <cell r="M20">
            <v>0</v>
          </cell>
        </row>
        <row r="21">
          <cell r="J21">
            <v>1182296059</v>
          </cell>
          <cell r="K21">
            <v>1162311197</v>
          </cell>
          <cell r="L21">
            <v>19984862</v>
          </cell>
          <cell r="M21">
            <v>1.7194071649298581</v>
          </cell>
        </row>
      </sheetData>
      <sheetData sheetId="14">
        <row r="5">
          <cell r="H5">
            <v>1299285459</v>
          </cell>
          <cell r="I5">
            <v>51.467490607099634</v>
          </cell>
          <cell r="J5">
            <v>1256986155</v>
          </cell>
          <cell r="K5">
            <v>51.753060228594769</v>
          </cell>
        </row>
        <row r="6">
          <cell r="H6">
            <v>426912861</v>
          </cell>
          <cell r="I6">
            <v>16.91093632378405</v>
          </cell>
          <cell r="J6">
            <v>422044901</v>
          </cell>
          <cell r="K6">
            <v>17.376575783067651</v>
          </cell>
        </row>
        <row r="7">
          <cell r="H7">
            <v>651416896</v>
          </cell>
          <cell r="I7">
            <v>25.804023853226234</v>
          </cell>
          <cell r="J7">
            <v>618516108</v>
          </cell>
          <cell r="K7">
            <v>25.465754942766278</v>
          </cell>
        </row>
        <row r="8">
          <cell r="H8">
            <v>220955702</v>
          </cell>
          <cell r="I8">
            <v>8.7525304300893474</v>
          </cell>
          <cell r="J8">
            <v>216425146</v>
          </cell>
          <cell r="K8">
            <v>8.9107295027608462</v>
          </cell>
        </row>
        <row r="9">
          <cell r="H9">
            <v>285341653</v>
          </cell>
          <cell r="I9">
            <v>11.302996384562618</v>
          </cell>
          <cell r="J9">
            <v>267656245</v>
          </cell>
          <cell r="K9">
            <v>11.020033683699976</v>
          </cell>
        </row>
        <row r="10">
          <cell r="H10">
            <v>283231921</v>
          </cell>
          <cell r="I10">
            <v>11.219425363936351</v>
          </cell>
          <cell r="J10">
            <v>266652476</v>
          </cell>
          <cell r="K10">
            <v>10.97870616604518</v>
          </cell>
        </row>
        <row r="11">
          <cell r="H11">
            <v>87143894</v>
          </cell>
          <cell r="I11">
            <v>3.4519570082490132</v>
          </cell>
          <cell r="J11">
            <v>94765229</v>
          </cell>
          <cell r="K11">
            <v>3.901706144101146</v>
          </cell>
        </row>
        <row r="12">
          <cell r="H12">
            <v>191689260</v>
          </cell>
          <cell r="I12">
            <v>7.5932237370878468</v>
          </cell>
          <cell r="J12">
            <v>168103913</v>
          </cell>
          <cell r="K12">
            <v>6.9212313115345774</v>
          </cell>
        </row>
        <row r="13">
          <cell r="H13">
            <v>2109732</v>
          </cell>
          <cell r="I13">
            <v>8.3571020626266784E-2</v>
          </cell>
          <cell r="J13">
            <v>1003769</v>
          </cell>
          <cell r="K13">
            <v>4.132751765479576E-2</v>
          </cell>
        </row>
        <row r="14">
          <cell r="H14">
            <v>939850852</v>
          </cell>
          <cell r="I14">
            <v>37.229513008337747</v>
          </cell>
          <cell r="J14">
            <v>904172726</v>
          </cell>
          <cell r="K14">
            <v>37.226906087705252</v>
          </cell>
        </row>
        <row r="15">
          <cell r="H15">
            <v>382391999</v>
          </cell>
          <cell r="I15">
            <v>15.147369256260223</v>
          </cell>
          <cell r="J15">
            <v>360465396</v>
          </cell>
          <cell r="K15">
            <v>14.841203521062063</v>
          </cell>
        </row>
        <row r="16">
          <cell r="H16">
            <v>23676753</v>
          </cell>
          <cell r="I16">
            <v>0.93788709339670839</v>
          </cell>
          <cell r="J16">
            <v>23676543</v>
          </cell>
          <cell r="K16">
            <v>0.97481865731760109</v>
          </cell>
        </row>
        <row r="17">
          <cell r="H17">
            <v>225614373</v>
          </cell>
          <cell r="I17">
            <v>8.937070404944917</v>
          </cell>
          <cell r="J17">
            <v>199362531</v>
          </cell>
          <cell r="K17">
            <v>8.208221731899739</v>
          </cell>
        </row>
        <row r="18">
          <cell r="H18">
            <v>49589316</v>
          </cell>
          <cell r="I18">
            <v>1.9643394280782878</v>
          </cell>
          <cell r="J18">
            <v>59661717</v>
          </cell>
          <cell r="K18">
            <v>2.4564124441309989</v>
          </cell>
        </row>
        <row r="19">
          <cell r="H19">
            <v>4187004</v>
          </cell>
          <cell r="I19">
            <v>0.16585623086072618</v>
          </cell>
          <cell r="J19">
            <v>2207700</v>
          </cell>
          <cell r="K19">
            <v>9.0896173050266149E-2</v>
          </cell>
        </row>
        <row r="20">
          <cell r="H20">
            <v>29922209</v>
          </cell>
          <cell r="I20">
            <v>1.1852830338272662</v>
          </cell>
          <cell r="J20">
            <v>27435561</v>
          </cell>
          <cell r="K20">
            <v>1.1295862211292897</v>
          </cell>
        </row>
        <row r="21">
          <cell r="H21">
            <v>224469198</v>
          </cell>
          <cell r="I21">
            <v>8.891707560969623</v>
          </cell>
          <cell r="J21">
            <v>231363278</v>
          </cell>
          <cell r="K21">
            <v>9.5257673391152942</v>
          </cell>
        </row>
        <row r="22">
          <cell r="H22">
            <v>2524477964</v>
          </cell>
          <cell r="I22">
            <v>100</v>
          </cell>
          <cell r="J22">
            <v>2428815126</v>
          </cell>
          <cell r="K22">
            <v>100</v>
          </cell>
        </row>
      </sheetData>
      <sheetData sheetId="15">
        <row r="5">
          <cell r="E5">
            <v>15535225</v>
          </cell>
          <cell r="F5">
            <v>0.61538366432736269</v>
          </cell>
          <cell r="G5">
            <v>15756296</v>
          </cell>
          <cell r="H5">
            <v>0.64872356200897607</v>
          </cell>
        </row>
        <row r="6">
          <cell r="E6">
            <v>299611216</v>
          </cell>
          <cell r="F6">
            <v>11.868244455787217</v>
          </cell>
          <cell r="G6">
            <v>286986214</v>
          </cell>
          <cell r="H6">
            <v>11.815893722328539</v>
          </cell>
        </row>
        <row r="7">
          <cell r="E7">
            <v>1037104025</v>
          </cell>
          <cell r="F7">
            <v>41.081920293600952</v>
          </cell>
          <cell r="G7">
            <v>993881897</v>
          </cell>
          <cell r="H7">
            <v>40.920442497277172</v>
          </cell>
        </row>
        <row r="8">
          <cell r="E8">
            <v>196631799</v>
          </cell>
          <cell r="F8">
            <v>7.7890083337641673</v>
          </cell>
          <cell r="G8">
            <v>191146728</v>
          </cell>
          <cell r="H8">
            <v>7.8699579047335027</v>
          </cell>
        </row>
        <row r="9">
          <cell r="E9">
            <v>3591311</v>
          </cell>
          <cell r="F9">
            <v>0.1422595503392558</v>
          </cell>
          <cell r="G9">
            <v>3806670</v>
          </cell>
          <cell r="H9">
            <v>0.15672950811489633</v>
          </cell>
        </row>
        <row r="10">
          <cell r="E10">
            <v>19448334</v>
          </cell>
          <cell r="F10">
            <v>0.77039032534015017</v>
          </cell>
          <cell r="G10">
            <v>18696646</v>
          </cell>
          <cell r="H10">
            <v>0.76978464930722768</v>
          </cell>
        </row>
        <row r="11">
          <cell r="E11">
            <v>44317987</v>
          </cell>
          <cell r="F11">
            <v>1.7555307525750303</v>
          </cell>
          <cell r="G11">
            <v>33825579</v>
          </cell>
          <cell r="H11">
            <v>1.3926782091359553</v>
          </cell>
        </row>
        <row r="12">
          <cell r="E12">
            <v>267009586</v>
          </cell>
          <cell r="F12">
            <v>10.576823795163062</v>
          </cell>
          <cell r="G12">
            <v>267193847</v>
          </cell>
          <cell r="H12">
            <v>11.000995676440793</v>
          </cell>
        </row>
        <row r="13">
          <cell r="E13">
            <v>101261695</v>
          </cell>
          <cell r="F13">
            <v>4.0111934603521853</v>
          </cell>
          <cell r="G13">
            <v>98379109</v>
          </cell>
          <cell r="H13">
            <v>4.0504980369592776</v>
          </cell>
        </row>
        <row r="14">
          <cell r="E14">
            <v>316651408</v>
          </cell>
          <cell r="F14">
            <v>12.543243098793791</v>
          </cell>
          <cell r="G14">
            <v>301450151</v>
          </cell>
          <cell r="H14">
            <v>12.41140784133934</v>
          </cell>
        </row>
        <row r="15">
          <cell r="E15">
            <v>2109732</v>
          </cell>
          <cell r="F15">
            <v>8.3571020626266784E-2</v>
          </cell>
          <cell r="G15">
            <v>1003769</v>
          </cell>
          <cell r="H15">
            <v>4.132751765479576E-2</v>
          </cell>
        </row>
        <row r="16">
          <cell r="E16">
            <v>221005477</v>
          </cell>
          <cell r="F16">
            <v>8.7545021248599024</v>
          </cell>
          <cell r="G16">
            <v>216477579</v>
          </cell>
          <cell r="H16">
            <v>8.9128882920173318</v>
          </cell>
        </row>
        <row r="17">
          <cell r="E17">
            <v>200169</v>
          </cell>
          <cell r="F17">
            <v>7.9291244706622445E-3</v>
          </cell>
          <cell r="G17">
            <v>210641</v>
          </cell>
          <cell r="H17">
            <v>8.6725826821946427E-3</v>
          </cell>
        </row>
        <row r="18">
          <cell r="E18">
            <v>2524477964</v>
          </cell>
          <cell r="F18">
            <v>100</v>
          </cell>
          <cell r="G18">
            <v>2428815126</v>
          </cell>
          <cell r="H18">
            <v>100</v>
          </cell>
        </row>
      </sheetData>
      <sheetData sheetId="16">
        <row r="10">
          <cell r="C10">
            <v>274310885</v>
          </cell>
          <cell r="D10">
            <v>4602615</v>
          </cell>
          <cell r="E10">
            <v>278932332</v>
          </cell>
          <cell r="F10">
            <v>272447656</v>
          </cell>
          <cell r="G10">
            <v>1545049</v>
          </cell>
          <cell r="H10">
            <v>274011537</v>
          </cell>
          <cell r="I10">
            <v>99.320760093060102</v>
          </cell>
          <cell r="J10">
            <v>33.568938527337181</v>
          </cell>
          <cell r="K10">
            <v>98.235846319888083</v>
          </cell>
        </row>
        <row r="11">
          <cell r="C11">
            <v>57946145</v>
          </cell>
          <cell r="D11">
            <v>1837102</v>
          </cell>
          <cell r="E11">
            <v>59788976</v>
          </cell>
          <cell r="F11">
            <v>57307059</v>
          </cell>
          <cell r="G11">
            <v>575481</v>
          </cell>
          <cell r="H11">
            <v>57888269</v>
          </cell>
          <cell r="I11">
            <v>98.897103508783886</v>
          </cell>
          <cell r="J11">
            <v>31.325478933668354</v>
          </cell>
          <cell r="K11">
            <v>96.820974154165143</v>
          </cell>
        </row>
        <row r="12">
          <cell r="C12">
            <v>31129062</v>
          </cell>
          <cell r="D12">
            <v>805957</v>
          </cell>
          <cell r="E12">
            <v>31942781</v>
          </cell>
          <cell r="F12">
            <v>30816423</v>
          </cell>
          <cell r="G12">
            <v>292565</v>
          </cell>
          <cell r="H12">
            <v>31116750</v>
          </cell>
          <cell r="I12">
            <v>98.995668420718872</v>
          </cell>
          <cell r="J12">
            <v>36.300323714540603</v>
          </cell>
          <cell r="K12">
            <v>97.414029166715324</v>
          </cell>
        </row>
        <row r="13">
          <cell r="C13">
            <v>97150059</v>
          </cell>
          <cell r="D13">
            <v>3072759</v>
          </cell>
          <cell r="E13">
            <v>100230857</v>
          </cell>
          <cell r="F13">
            <v>96009046</v>
          </cell>
          <cell r="G13">
            <v>1397460</v>
          </cell>
          <cell r="H13">
            <v>97414545</v>
          </cell>
          <cell r="I13">
            <v>98.825514866645619</v>
          </cell>
          <cell r="J13">
            <v>45.478997864785356</v>
          </cell>
          <cell r="K13">
            <v>97.190174678442588</v>
          </cell>
        </row>
        <row r="14">
          <cell r="C14">
            <v>10700092</v>
          </cell>
          <cell r="D14">
            <v>217881</v>
          </cell>
          <cell r="E14">
            <v>10919987</v>
          </cell>
          <cell r="F14">
            <v>10590311</v>
          </cell>
          <cell r="G14">
            <v>67402</v>
          </cell>
          <cell r="H14">
            <v>10659727</v>
          </cell>
          <cell r="I14">
            <v>98.974018167320438</v>
          </cell>
          <cell r="J14">
            <v>30.935235288988029</v>
          </cell>
          <cell r="K14">
            <v>97.616663829361698</v>
          </cell>
        </row>
        <row r="15">
          <cell r="C15">
            <v>8995292</v>
          </cell>
          <cell r="D15">
            <v>399300</v>
          </cell>
          <cell r="E15">
            <v>9396942</v>
          </cell>
          <cell r="F15">
            <v>8884767</v>
          </cell>
          <cell r="G15">
            <v>113684</v>
          </cell>
          <cell r="H15">
            <v>9000801</v>
          </cell>
          <cell r="I15">
            <v>98.771301698710829</v>
          </cell>
          <cell r="J15">
            <v>28.47082394189832</v>
          </cell>
          <cell r="K15">
            <v>95.784362614986875</v>
          </cell>
        </row>
        <row r="16">
          <cell r="C16">
            <v>53469903</v>
          </cell>
          <cell r="D16">
            <v>1250794</v>
          </cell>
          <cell r="E16">
            <v>54726131</v>
          </cell>
          <cell r="F16">
            <v>52976937</v>
          </cell>
          <cell r="G16">
            <v>494472</v>
          </cell>
          <cell r="H16">
            <v>53476843</v>
          </cell>
          <cell r="I16">
            <v>99.078049571176521</v>
          </cell>
          <cell r="J16">
            <v>39.532648861443207</v>
          </cell>
          <cell r="K16">
            <v>97.717200216474282</v>
          </cell>
        </row>
        <row r="17">
          <cell r="C17">
            <v>12194112</v>
          </cell>
          <cell r="D17">
            <v>257806</v>
          </cell>
          <cell r="E17">
            <v>12453511</v>
          </cell>
          <cell r="F17">
            <v>12096925</v>
          </cell>
          <cell r="G17">
            <v>91505</v>
          </cell>
          <cell r="H17">
            <v>12190023</v>
          </cell>
          <cell r="I17">
            <v>99.203000595697333</v>
          </cell>
          <cell r="J17">
            <v>35.493743357408285</v>
          </cell>
          <cell r="K17">
            <v>97.884227187015767</v>
          </cell>
        </row>
        <row r="18">
          <cell r="C18">
            <v>15915577</v>
          </cell>
          <cell r="D18">
            <v>326105</v>
          </cell>
          <cell r="E18">
            <v>16244564</v>
          </cell>
          <cell r="F18">
            <v>15763890</v>
          </cell>
          <cell r="G18">
            <v>102490</v>
          </cell>
          <cell r="H18">
            <v>15869262</v>
          </cell>
          <cell r="I18">
            <v>99.046927422109803</v>
          </cell>
          <cell r="J18">
            <v>31.428527621471613</v>
          </cell>
          <cell r="K18">
            <v>97.689676374201241</v>
          </cell>
        </row>
        <row r="19">
          <cell r="C19">
            <v>11485407</v>
          </cell>
          <cell r="D19">
            <v>345818</v>
          </cell>
          <cell r="E19">
            <v>11833836</v>
          </cell>
          <cell r="F19">
            <v>11359570</v>
          </cell>
          <cell r="G19">
            <v>102904</v>
          </cell>
          <cell r="H19">
            <v>11465085</v>
          </cell>
          <cell r="I19">
            <v>98.904374916796584</v>
          </cell>
          <cell r="J19">
            <v>29.756692826862686</v>
          </cell>
          <cell r="K19">
            <v>96.883926733478475</v>
          </cell>
        </row>
        <row r="20">
          <cell r="C20">
            <v>13520012</v>
          </cell>
          <cell r="D20">
            <v>207055</v>
          </cell>
          <cell r="E20">
            <v>13730072</v>
          </cell>
          <cell r="F20">
            <v>13415297</v>
          </cell>
          <cell r="G20">
            <v>70057</v>
          </cell>
          <cell r="H20">
            <v>13488359</v>
          </cell>
          <cell r="I20">
            <v>99.225481456673265</v>
          </cell>
          <cell r="J20">
            <v>33.834971384414771</v>
          </cell>
          <cell r="K20">
            <v>98.239535815981156</v>
          </cell>
        </row>
        <row r="21">
          <cell r="C21">
            <v>28738806</v>
          </cell>
          <cell r="D21">
            <v>686876</v>
          </cell>
          <cell r="E21">
            <v>29429951</v>
          </cell>
          <cell r="F21">
            <v>28376048</v>
          </cell>
          <cell r="G21">
            <v>318465</v>
          </cell>
          <cell r="H21">
            <v>28698782</v>
          </cell>
          <cell r="I21">
            <v>98.737741574928336</v>
          </cell>
          <cell r="J21">
            <v>46.364263709898147</v>
          </cell>
          <cell r="K21">
            <v>97.515561612725747</v>
          </cell>
        </row>
        <row r="22">
          <cell r="C22">
            <v>21783544</v>
          </cell>
          <cell r="D22">
            <v>436644</v>
          </cell>
          <cell r="E22">
            <v>22222962</v>
          </cell>
          <cell r="F22">
            <v>21618017</v>
          </cell>
          <cell r="G22">
            <v>218510</v>
          </cell>
          <cell r="H22">
            <v>21839301</v>
          </cell>
          <cell r="I22">
            <v>99.240128236250257</v>
          </cell>
          <cell r="J22">
            <v>50.043055670065314</v>
          </cell>
          <cell r="K22">
            <v>98.273582972422844</v>
          </cell>
        </row>
        <row r="23">
          <cell r="C23">
            <v>7858464</v>
          </cell>
          <cell r="D23">
            <v>178521</v>
          </cell>
          <cell r="E23">
            <v>8038521</v>
          </cell>
          <cell r="F23">
            <v>7787015</v>
          </cell>
          <cell r="G23">
            <v>66692</v>
          </cell>
          <cell r="H23">
            <v>7855243</v>
          </cell>
          <cell r="I23">
            <v>99.090801968425382</v>
          </cell>
          <cell r="J23">
            <v>37.358069918945105</v>
          </cell>
          <cell r="K23">
            <v>97.720003468299694</v>
          </cell>
        </row>
        <row r="24">
          <cell r="C24">
            <v>15292856</v>
          </cell>
          <cell r="D24">
            <v>260789</v>
          </cell>
          <cell r="E24">
            <v>15556242</v>
          </cell>
          <cell r="F24">
            <v>15215316</v>
          </cell>
          <cell r="G24">
            <v>98781</v>
          </cell>
          <cell r="H24">
            <v>15316694</v>
          </cell>
          <cell r="I24">
            <v>99.49296586589189</v>
          </cell>
          <cell r="J24">
            <v>37.877747911146557</v>
          </cell>
          <cell r="K24">
            <v>98.460116524286519</v>
          </cell>
        </row>
        <row r="25">
          <cell r="C25">
            <v>19555947</v>
          </cell>
          <cell r="D25">
            <v>621607</v>
          </cell>
          <cell r="E25">
            <v>20181011</v>
          </cell>
          <cell r="F25">
            <v>19369089</v>
          </cell>
          <cell r="G25">
            <v>200920</v>
          </cell>
          <cell r="H25">
            <v>19573466</v>
          </cell>
          <cell r="I25">
            <v>99.044495262745386</v>
          </cell>
          <cell r="J25">
            <v>32.322673328968307</v>
          </cell>
          <cell r="K25">
            <v>96.989521486312057</v>
          </cell>
        </row>
        <row r="26">
          <cell r="C26">
            <v>31531952</v>
          </cell>
          <cell r="D26">
            <v>692631</v>
          </cell>
          <cell r="E26">
            <v>32228277</v>
          </cell>
          <cell r="F26">
            <v>31247630</v>
          </cell>
          <cell r="G26">
            <v>270524</v>
          </cell>
          <cell r="H26">
            <v>31521848</v>
          </cell>
          <cell r="I26">
            <v>99.098305109686834</v>
          </cell>
          <cell r="J26">
            <v>39.057449060177788</v>
          </cell>
          <cell r="K26">
            <v>97.808046021200582</v>
          </cell>
        </row>
        <row r="27">
          <cell r="C27">
            <v>37527708</v>
          </cell>
          <cell r="D27">
            <v>1128383</v>
          </cell>
          <cell r="E27">
            <v>38658888</v>
          </cell>
          <cell r="F27">
            <v>37105322</v>
          </cell>
          <cell r="G27">
            <v>423834</v>
          </cell>
          <cell r="H27">
            <v>37531953</v>
          </cell>
          <cell r="I27">
            <v>98.874468965703954</v>
          </cell>
          <cell r="J27">
            <v>37.561182683539194</v>
          </cell>
          <cell r="K27">
            <v>97.084926498661844</v>
          </cell>
        </row>
        <row r="28">
          <cell r="C28">
            <v>49664655</v>
          </cell>
          <cell r="D28">
            <v>1278698</v>
          </cell>
          <cell r="E28">
            <v>50948347</v>
          </cell>
          <cell r="F28">
            <v>49102610</v>
          </cell>
          <cell r="G28">
            <v>458686</v>
          </cell>
          <cell r="H28">
            <v>49566290</v>
          </cell>
          <cell r="I28">
            <v>98.868319934971865</v>
          </cell>
          <cell r="J28">
            <v>35.871331620132352</v>
          </cell>
          <cell r="K28">
            <v>97.287336917918068</v>
          </cell>
        </row>
        <row r="29">
          <cell r="C29">
            <v>11950146</v>
          </cell>
          <cell r="D29">
            <v>465078</v>
          </cell>
          <cell r="E29">
            <v>12415819</v>
          </cell>
          <cell r="F29">
            <v>11795268</v>
          </cell>
          <cell r="G29">
            <v>143931</v>
          </cell>
          <cell r="H29">
            <v>11939794</v>
          </cell>
          <cell r="I29">
            <v>98.703965625189852</v>
          </cell>
          <cell r="J29">
            <v>30.947711996697329</v>
          </cell>
          <cell r="K29">
            <v>96.165979868102141</v>
          </cell>
        </row>
        <row r="30">
          <cell r="C30">
            <v>29621061</v>
          </cell>
          <cell r="D30">
            <v>785736</v>
          </cell>
          <cell r="E30">
            <v>30408289</v>
          </cell>
          <cell r="F30">
            <v>29397568</v>
          </cell>
          <cell r="G30">
            <v>222905</v>
          </cell>
          <cell r="H30">
            <v>29621965</v>
          </cell>
          <cell r="I30">
            <v>99.245492928156764</v>
          </cell>
          <cell r="J30">
            <v>28.36894325829541</v>
          </cell>
          <cell r="K30">
            <v>97.414112974261727</v>
          </cell>
        </row>
        <row r="31">
          <cell r="C31">
            <v>21519939</v>
          </cell>
          <cell r="D31">
            <v>493321</v>
          </cell>
          <cell r="E31">
            <v>22016037</v>
          </cell>
          <cell r="F31">
            <v>21360622</v>
          </cell>
          <cell r="G31">
            <v>184524</v>
          </cell>
          <cell r="H31">
            <v>21547923</v>
          </cell>
          <cell r="I31">
            <v>99.259677269531295</v>
          </cell>
          <cell r="J31">
            <v>37.404448624729127</v>
          </cell>
          <cell r="K31">
            <v>97.873759023933331</v>
          </cell>
        </row>
        <row r="32">
          <cell r="C32">
            <v>22999064</v>
          </cell>
          <cell r="D32">
            <v>552922</v>
          </cell>
          <cell r="E32">
            <v>23555979</v>
          </cell>
          <cell r="F32">
            <v>22771033</v>
          </cell>
          <cell r="G32">
            <v>203820</v>
          </cell>
          <cell r="H32">
            <v>22978846</v>
          </cell>
          <cell r="I32">
            <v>99.008520520661193</v>
          </cell>
          <cell r="J32">
            <v>36.862342247188572</v>
          </cell>
          <cell r="K32">
            <v>97.549951118567392</v>
          </cell>
        </row>
        <row r="33">
          <cell r="C33">
            <v>11248512</v>
          </cell>
          <cell r="D33">
            <v>250253</v>
          </cell>
          <cell r="E33">
            <v>11499483</v>
          </cell>
          <cell r="F33">
            <v>11148949</v>
          </cell>
          <cell r="G33">
            <v>93153</v>
          </cell>
          <cell r="H33">
            <v>11242820</v>
          </cell>
          <cell r="I33">
            <v>99.114878483482968</v>
          </cell>
          <cell r="J33">
            <v>37.223529787854694</v>
          </cell>
          <cell r="K33">
            <v>97.768047485265214</v>
          </cell>
        </row>
        <row r="34">
          <cell r="C34">
            <v>15671616</v>
          </cell>
          <cell r="D34">
            <v>372134</v>
          </cell>
          <cell r="E34">
            <v>16044529</v>
          </cell>
          <cell r="F34">
            <v>15542946</v>
          </cell>
          <cell r="G34">
            <v>112913</v>
          </cell>
          <cell r="H34">
            <v>15656638</v>
          </cell>
          <cell r="I34">
            <v>99.178961505948081</v>
          </cell>
          <cell r="J34">
            <v>30.34202733423982</v>
          </cell>
          <cell r="K34">
            <v>97.582409555306981</v>
          </cell>
        </row>
        <row r="35">
          <cell r="C35">
            <v>24513795</v>
          </cell>
          <cell r="D35">
            <v>923138</v>
          </cell>
          <cell r="E35">
            <v>25439521</v>
          </cell>
          <cell r="F35">
            <v>24240630</v>
          </cell>
          <cell r="G35">
            <v>298125</v>
          </cell>
          <cell r="H35">
            <v>24541343</v>
          </cell>
          <cell r="I35">
            <v>98.885668253324297</v>
          </cell>
          <cell r="J35">
            <v>32.294738164824757</v>
          </cell>
          <cell r="K35">
            <v>96.469359623555803</v>
          </cell>
        </row>
        <row r="36">
          <cell r="C36">
            <v>10371556</v>
          </cell>
          <cell r="D36">
            <v>167412</v>
          </cell>
          <cell r="E36">
            <v>10543477</v>
          </cell>
          <cell r="F36">
            <v>10319789</v>
          </cell>
          <cell r="G36">
            <v>47887</v>
          </cell>
          <cell r="H36">
            <v>10372185</v>
          </cell>
          <cell r="I36">
            <v>99.500875278502093</v>
          </cell>
          <cell r="J36">
            <v>28.604281652450243</v>
          </cell>
          <cell r="K36">
            <v>98.375374651075731</v>
          </cell>
        </row>
        <row r="37">
          <cell r="C37">
            <v>23210758</v>
          </cell>
          <cell r="D37">
            <v>529076</v>
          </cell>
          <cell r="E37">
            <v>23744959</v>
          </cell>
          <cell r="F37">
            <v>23016781</v>
          </cell>
          <cell r="G37">
            <v>190764</v>
          </cell>
          <cell r="H37">
            <v>23212670</v>
          </cell>
          <cell r="I37">
            <v>99.164279770613263</v>
          </cell>
          <cell r="J37">
            <v>36.056067559292046</v>
          </cell>
          <cell r="K37">
            <v>97.758307352731165</v>
          </cell>
        </row>
        <row r="38">
          <cell r="C38">
            <v>8896735</v>
          </cell>
          <cell r="D38">
            <v>284711</v>
          </cell>
          <cell r="E38">
            <v>9183516</v>
          </cell>
          <cell r="F38">
            <v>8806334</v>
          </cell>
          <cell r="G38">
            <v>118020</v>
          </cell>
          <cell r="H38">
            <v>8926424</v>
          </cell>
          <cell r="I38">
            <v>98.983885661425234</v>
          </cell>
          <cell r="J38">
            <v>41.452560666781402</v>
          </cell>
          <cell r="K38">
            <v>97.200505775783469</v>
          </cell>
        </row>
        <row r="39">
          <cell r="C39">
            <v>17375231</v>
          </cell>
          <cell r="D39">
            <v>366295</v>
          </cell>
          <cell r="E39">
            <v>17743090</v>
          </cell>
          <cell r="F39">
            <v>17215553</v>
          </cell>
          <cell r="G39">
            <v>152980</v>
          </cell>
          <cell r="H39">
            <v>17370097</v>
          </cell>
          <cell r="I39">
            <v>99.081002146100957</v>
          </cell>
          <cell r="J39">
            <v>41.764151844824525</v>
          </cell>
          <cell r="K39">
            <v>97.89781261324832</v>
          </cell>
        </row>
        <row r="40">
          <cell r="C40">
            <v>15863323</v>
          </cell>
          <cell r="D40">
            <v>328202</v>
          </cell>
          <cell r="E40">
            <v>16192854</v>
          </cell>
          <cell r="F40">
            <v>15767541</v>
          </cell>
          <cell r="G40">
            <v>120362</v>
          </cell>
          <cell r="H40">
            <v>15889232</v>
          </cell>
          <cell r="I40">
            <v>99.39620469179124</v>
          </cell>
          <cell r="J40">
            <v>36.67314641592678</v>
          </cell>
          <cell r="K40">
            <v>98.124963023812853</v>
          </cell>
        </row>
        <row r="41">
          <cell r="C41">
            <v>22679259</v>
          </cell>
          <cell r="D41">
            <v>648134</v>
          </cell>
          <cell r="E41">
            <v>23329511</v>
          </cell>
          <cell r="F41">
            <v>22439841</v>
          </cell>
          <cell r="G41">
            <v>191428</v>
          </cell>
          <cell r="H41">
            <v>22633387</v>
          </cell>
          <cell r="I41">
            <v>98.944330588578751</v>
          </cell>
          <cell r="J41">
            <v>29.535250426609309</v>
          </cell>
          <cell r="K41">
            <v>97.016122626830878</v>
          </cell>
        </row>
        <row r="42">
          <cell r="C42">
            <v>8170348</v>
          </cell>
          <cell r="D42">
            <v>199276</v>
          </cell>
          <cell r="E42">
            <v>8370589</v>
          </cell>
          <cell r="F42">
            <v>8116258</v>
          </cell>
          <cell r="G42">
            <v>57638</v>
          </cell>
          <cell r="H42">
            <v>8174861</v>
          </cell>
          <cell r="I42">
            <v>99.337971895444355</v>
          </cell>
          <cell r="J42">
            <v>28.923703807784179</v>
          </cell>
          <cell r="K42">
            <v>97.661717711859936</v>
          </cell>
        </row>
        <row r="43">
          <cell r="C43">
            <v>13587303</v>
          </cell>
          <cell r="D43">
            <v>526415</v>
          </cell>
          <cell r="E43">
            <v>14117031</v>
          </cell>
          <cell r="F43">
            <v>13414958</v>
          </cell>
          <cell r="G43">
            <v>205634</v>
          </cell>
          <cell r="H43">
            <v>13623905</v>
          </cell>
          <cell r="I43">
            <v>98.731573145899517</v>
          </cell>
          <cell r="J43">
            <v>39.063096606289719</v>
          </cell>
          <cell r="K43">
            <v>96.506871735282019</v>
          </cell>
        </row>
        <row r="44">
          <cell r="C44">
            <v>6750837</v>
          </cell>
          <cell r="D44">
            <v>127004</v>
          </cell>
          <cell r="E44">
            <v>6878760</v>
          </cell>
          <cell r="F44">
            <v>6703294</v>
          </cell>
          <cell r="G44">
            <v>44543</v>
          </cell>
          <cell r="H44">
            <v>6748756</v>
          </cell>
          <cell r="I44">
            <v>99.295746586682512</v>
          </cell>
          <cell r="J44">
            <v>35.07212371263897</v>
          </cell>
          <cell r="K44">
            <v>98.110066349167582</v>
          </cell>
        </row>
        <row r="45">
          <cell r="C45">
            <v>10041006</v>
          </cell>
          <cell r="D45">
            <v>197550</v>
          </cell>
          <cell r="E45">
            <v>10239850</v>
          </cell>
          <cell r="F45">
            <v>10002071</v>
          </cell>
          <cell r="G45">
            <v>61645</v>
          </cell>
          <cell r="H45">
            <v>10065010</v>
          </cell>
          <cell r="I45">
            <v>99.612240048457295</v>
          </cell>
          <cell r="J45">
            <v>31.20475828904075</v>
          </cell>
          <cell r="K45">
            <v>98.292553113571003</v>
          </cell>
        </row>
        <row r="46">
          <cell r="C46">
            <v>8405370</v>
          </cell>
          <cell r="D46">
            <v>220501</v>
          </cell>
          <cell r="E46">
            <v>8626702</v>
          </cell>
          <cell r="F46">
            <v>8334200</v>
          </cell>
          <cell r="G46">
            <v>73365</v>
          </cell>
          <cell r="H46">
            <v>8408396</v>
          </cell>
          <cell r="I46">
            <v>99.153279391627009</v>
          </cell>
          <cell r="J46">
            <v>33.271957950304085</v>
          </cell>
          <cell r="K46">
            <v>97.469415310740999</v>
          </cell>
        </row>
        <row r="47">
          <cell r="C47">
            <v>9784971</v>
          </cell>
          <cell r="D47">
            <v>271778</v>
          </cell>
          <cell r="E47">
            <v>10057713</v>
          </cell>
          <cell r="F47">
            <v>9701659</v>
          </cell>
          <cell r="G47">
            <v>90275</v>
          </cell>
          <cell r="H47">
            <v>9792898</v>
          </cell>
          <cell r="I47">
            <v>99.148571825097903</v>
          </cell>
          <cell r="J47">
            <v>33.216448719175204</v>
          </cell>
          <cell r="K47">
            <v>97.367045569902416</v>
          </cell>
        </row>
        <row r="48">
          <cell r="C48">
            <v>16529755</v>
          </cell>
          <cell r="D48">
            <v>451574</v>
          </cell>
          <cell r="E48">
            <v>16982848</v>
          </cell>
          <cell r="F48">
            <v>16397807</v>
          </cell>
          <cell r="G48">
            <v>234330</v>
          </cell>
          <cell r="H48">
            <v>16633656</v>
          </cell>
          <cell r="I48">
            <v>99.201754653955859</v>
          </cell>
          <cell r="J48">
            <v>51.891827253119096</v>
          </cell>
          <cell r="K48">
            <v>97.943854882290651</v>
          </cell>
        </row>
        <row r="49">
          <cell r="C49">
            <v>7331451</v>
          </cell>
          <cell r="D49">
            <v>123457</v>
          </cell>
          <cell r="E49">
            <v>7455832</v>
          </cell>
          <cell r="F49">
            <v>7286903</v>
          </cell>
          <cell r="G49">
            <v>57330</v>
          </cell>
          <cell r="H49">
            <v>7345157</v>
          </cell>
          <cell r="I49">
            <v>99.392371305489192</v>
          </cell>
          <cell r="J49">
            <v>46.437221056724205</v>
          </cell>
          <cell r="K49">
            <v>98.515591553028557</v>
          </cell>
        </row>
        <row r="50">
          <cell r="C50">
            <v>1115292514</v>
          </cell>
          <cell r="D50">
            <v>26891308</v>
          </cell>
          <cell r="E50">
            <v>1142310577</v>
          </cell>
          <cell r="F50">
            <v>1105268933</v>
          </cell>
          <cell r="G50">
            <v>9815053</v>
          </cell>
          <cell r="H50">
            <v>1115210741</v>
          </cell>
          <cell r="I50">
            <v>99.101259904986676</v>
          </cell>
          <cell r="J50">
            <v>36.498979521561395</v>
          </cell>
          <cell r="K50">
            <v>97.62762977550544</v>
          </cell>
        </row>
        <row r="51">
          <cell r="C51">
            <v>5800460</v>
          </cell>
          <cell r="D51">
            <v>114519</v>
          </cell>
          <cell r="E51">
            <v>5916472</v>
          </cell>
          <cell r="F51">
            <v>5757045</v>
          </cell>
          <cell r="G51">
            <v>55889</v>
          </cell>
          <cell r="H51">
            <v>5814427</v>
          </cell>
          <cell r="I51">
            <v>99.251524879061321</v>
          </cell>
          <cell r="J51">
            <v>48.803255355006591</v>
          </cell>
          <cell r="K51">
            <v>98.275239027582657</v>
          </cell>
        </row>
        <row r="52">
          <cell r="C52">
            <v>7659823</v>
          </cell>
          <cell r="D52">
            <v>55911</v>
          </cell>
          <cell r="E52">
            <v>7718348</v>
          </cell>
          <cell r="F52">
            <v>7593881</v>
          </cell>
          <cell r="G52">
            <v>27087</v>
          </cell>
          <cell r="H52">
            <v>7623582</v>
          </cell>
          <cell r="I52">
            <v>99.139118488769256</v>
          </cell>
          <cell r="J52">
            <v>48.44663840746901</v>
          </cell>
          <cell r="K52">
            <v>98.772198403077965</v>
          </cell>
        </row>
        <row r="53">
          <cell r="C53">
            <v>3558067</v>
          </cell>
          <cell r="D53">
            <v>154408</v>
          </cell>
          <cell r="E53">
            <v>3713149</v>
          </cell>
          <cell r="F53">
            <v>3511398</v>
          </cell>
          <cell r="G53">
            <v>50893</v>
          </cell>
          <cell r="H53">
            <v>3562965</v>
          </cell>
          <cell r="I53">
            <v>98.688360843120719</v>
          </cell>
          <cell r="J53">
            <v>32.960079788611992</v>
          </cell>
          <cell r="K53">
            <v>95.955346795940585</v>
          </cell>
        </row>
        <row r="54">
          <cell r="C54">
            <v>1340273</v>
          </cell>
          <cell r="D54">
            <v>30517</v>
          </cell>
          <cell r="E54">
            <v>1371204</v>
          </cell>
          <cell r="F54">
            <v>1331164</v>
          </cell>
          <cell r="G54">
            <v>10536</v>
          </cell>
          <cell r="H54">
            <v>1342114</v>
          </cell>
          <cell r="I54">
            <v>99.320362344089602</v>
          </cell>
          <cell r="J54">
            <v>34.525018841956943</v>
          </cell>
          <cell r="K54">
            <v>97.878506772150615</v>
          </cell>
        </row>
        <row r="55">
          <cell r="C55">
            <v>3168445</v>
          </cell>
          <cell r="D55">
            <v>68704</v>
          </cell>
          <cell r="E55">
            <v>3237583</v>
          </cell>
          <cell r="F55">
            <v>3138817</v>
          </cell>
          <cell r="G55">
            <v>22933</v>
          </cell>
          <cell r="H55">
            <v>3162184</v>
          </cell>
          <cell r="I55">
            <v>99.064904077552242</v>
          </cell>
          <cell r="J55">
            <v>33.379424778761063</v>
          </cell>
          <cell r="K55">
            <v>97.671133064387845</v>
          </cell>
        </row>
        <row r="56">
          <cell r="C56">
            <v>2815927</v>
          </cell>
          <cell r="D56">
            <v>46532</v>
          </cell>
          <cell r="E56">
            <v>2862790</v>
          </cell>
          <cell r="F56">
            <v>2799015</v>
          </cell>
          <cell r="G56">
            <v>20121</v>
          </cell>
          <cell r="H56">
            <v>2819467</v>
          </cell>
          <cell r="I56">
            <v>99.399416249071791</v>
          </cell>
          <cell r="J56">
            <v>43.241210349866762</v>
          </cell>
          <cell r="K56">
            <v>98.48668606499254</v>
          </cell>
        </row>
        <row r="57">
          <cell r="C57">
            <v>3656994</v>
          </cell>
          <cell r="D57">
            <v>118921</v>
          </cell>
          <cell r="E57">
            <v>3776661</v>
          </cell>
          <cell r="F57">
            <v>3619075</v>
          </cell>
          <cell r="G57">
            <v>42390</v>
          </cell>
          <cell r="H57">
            <v>3662211</v>
          </cell>
          <cell r="I57">
            <v>98.963110139092379</v>
          </cell>
          <cell r="J57">
            <v>35.645512567166435</v>
          </cell>
          <cell r="K57">
            <v>96.96954532058875</v>
          </cell>
        </row>
        <row r="58">
          <cell r="C58">
            <v>3421081</v>
          </cell>
          <cell r="D58">
            <v>43437</v>
          </cell>
          <cell r="E58">
            <v>3465208</v>
          </cell>
          <cell r="F58">
            <v>3409037</v>
          </cell>
          <cell r="G58">
            <v>11639</v>
          </cell>
          <cell r="H58">
            <v>3421366</v>
          </cell>
          <cell r="I58">
            <v>99.647947534711975</v>
          </cell>
          <cell r="J58">
            <v>26.795128577019589</v>
          </cell>
          <cell r="K58">
            <v>98.734794563558665</v>
          </cell>
        </row>
        <row r="59">
          <cell r="C59">
            <v>2804968</v>
          </cell>
          <cell r="D59">
            <v>42954</v>
          </cell>
          <cell r="E59">
            <v>2848524</v>
          </cell>
          <cell r="F59">
            <v>2786891</v>
          </cell>
          <cell r="G59">
            <v>13296</v>
          </cell>
          <cell r="H59">
            <v>2800789</v>
          </cell>
          <cell r="I59">
            <v>99.355536319843935</v>
          </cell>
          <cell r="J59">
            <v>30.954043860874425</v>
          </cell>
          <cell r="K59">
            <v>98.324219841574092</v>
          </cell>
        </row>
        <row r="60">
          <cell r="C60">
            <v>1763941</v>
          </cell>
          <cell r="D60">
            <v>49037</v>
          </cell>
          <cell r="E60">
            <v>1813287</v>
          </cell>
          <cell r="F60">
            <v>1751322</v>
          </cell>
          <cell r="G60">
            <v>14537</v>
          </cell>
          <cell r="H60">
            <v>1766168</v>
          </cell>
          <cell r="I60">
            <v>99.28461326087438</v>
          </cell>
          <cell r="J60">
            <v>29.644961967493934</v>
          </cell>
          <cell r="K60">
            <v>97.401459338758841</v>
          </cell>
        </row>
        <row r="61">
          <cell r="C61">
            <v>1346015</v>
          </cell>
          <cell r="D61">
            <v>9935</v>
          </cell>
          <cell r="E61">
            <v>1356196</v>
          </cell>
          <cell r="F61">
            <v>1339981</v>
          </cell>
          <cell r="G61">
            <v>2714</v>
          </cell>
          <cell r="H61">
            <v>1342941</v>
          </cell>
          <cell r="I61">
            <v>99.551713762476652</v>
          </cell>
          <cell r="J61">
            <v>27.317564167086061</v>
          </cell>
          <cell r="K61">
            <v>99.022633896575414</v>
          </cell>
        </row>
        <row r="62">
          <cell r="C62">
            <v>1160787</v>
          </cell>
          <cell r="D62">
            <v>63362</v>
          </cell>
          <cell r="E62">
            <v>1224351</v>
          </cell>
          <cell r="F62">
            <v>1152432</v>
          </cell>
          <cell r="G62">
            <v>9777</v>
          </cell>
          <cell r="H62">
            <v>1162411</v>
          </cell>
          <cell r="I62">
            <v>99.280229706225171</v>
          </cell>
          <cell r="J62">
            <v>15.430384141914713</v>
          </cell>
          <cell r="K62">
            <v>94.940993228249098</v>
          </cell>
        </row>
        <row r="63">
          <cell r="C63">
            <v>1077478</v>
          </cell>
          <cell r="D63">
            <v>57908</v>
          </cell>
          <cell r="E63">
            <v>1135811</v>
          </cell>
          <cell r="F63">
            <v>1065698</v>
          </cell>
          <cell r="G63">
            <v>11108</v>
          </cell>
          <cell r="H63">
            <v>1077231</v>
          </cell>
          <cell r="I63">
            <v>98.906706215811369</v>
          </cell>
          <cell r="J63">
            <v>19.182150998134972</v>
          </cell>
          <cell r="K63">
            <v>94.842451781150203</v>
          </cell>
        </row>
        <row r="64">
          <cell r="C64">
            <v>858616</v>
          </cell>
          <cell r="D64">
            <v>87919</v>
          </cell>
          <cell r="E64">
            <v>946644</v>
          </cell>
          <cell r="F64">
            <v>835673</v>
          </cell>
          <cell r="G64">
            <v>6166</v>
          </cell>
          <cell r="H64">
            <v>841948</v>
          </cell>
          <cell r="I64">
            <v>97.327909100226407</v>
          </cell>
          <cell r="J64">
            <v>7.0132735813646647</v>
          </cell>
          <cell r="K64">
            <v>88.940298570529151</v>
          </cell>
        </row>
        <row r="65">
          <cell r="C65">
            <v>1276134</v>
          </cell>
          <cell r="D65">
            <v>32127</v>
          </cell>
          <cell r="E65">
            <v>1308936</v>
          </cell>
          <cell r="F65">
            <v>1268913</v>
          </cell>
          <cell r="G65">
            <v>13409</v>
          </cell>
          <cell r="H65">
            <v>1282997</v>
          </cell>
          <cell r="I65">
            <v>99.43415033217515</v>
          </cell>
          <cell r="J65">
            <v>41.737479378715719</v>
          </cell>
          <cell r="K65">
            <v>98.01831411161433</v>
          </cell>
        </row>
        <row r="66">
          <cell r="C66">
            <v>243936</v>
          </cell>
          <cell r="D66">
            <v>131</v>
          </cell>
          <cell r="E66">
            <v>244293</v>
          </cell>
          <cell r="F66">
            <v>243868</v>
          </cell>
          <cell r="G66">
            <v>34</v>
          </cell>
          <cell r="H66">
            <v>244128</v>
          </cell>
          <cell r="I66">
            <v>99.9721238357602</v>
          </cell>
          <cell r="J66">
            <v>25.954198473282442</v>
          </cell>
          <cell r="K66">
            <v>99.932458154756787</v>
          </cell>
        </row>
        <row r="67">
          <cell r="C67">
            <v>1795622</v>
          </cell>
          <cell r="D67">
            <v>21882</v>
          </cell>
          <cell r="E67">
            <v>1818083</v>
          </cell>
          <cell r="F67">
            <v>1788430</v>
          </cell>
          <cell r="G67">
            <v>8966</v>
          </cell>
          <cell r="H67">
            <v>1797975</v>
          </cell>
          <cell r="I67">
            <v>99.599470267127487</v>
          </cell>
          <cell r="J67">
            <v>40.974316790055752</v>
          </cell>
          <cell r="K67">
            <v>98.893999888893958</v>
          </cell>
        </row>
        <row r="68">
          <cell r="C68">
            <v>1840912</v>
          </cell>
          <cell r="D68">
            <v>59411</v>
          </cell>
          <cell r="E68">
            <v>1900656</v>
          </cell>
          <cell r="F68">
            <v>1820962</v>
          </cell>
          <cell r="G68">
            <v>17122</v>
          </cell>
          <cell r="H68">
            <v>1838417</v>
          </cell>
          <cell r="I68">
            <v>98.916298008813015</v>
          </cell>
          <cell r="J68">
            <v>28.819578865866589</v>
          </cell>
          <cell r="K68">
            <v>96.725393758786439</v>
          </cell>
        </row>
        <row r="69">
          <cell r="C69">
            <v>4012969</v>
          </cell>
          <cell r="D69">
            <v>115096</v>
          </cell>
          <cell r="E69">
            <v>4129194</v>
          </cell>
          <cell r="F69">
            <v>3977914</v>
          </cell>
          <cell r="G69">
            <v>36790</v>
          </cell>
          <cell r="H69">
            <v>4015833</v>
          </cell>
          <cell r="I69">
            <v>99.126457244000648</v>
          </cell>
          <cell r="J69">
            <v>31.964620838256756</v>
          </cell>
          <cell r="K69">
            <v>97.25464582192069</v>
          </cell>
        </row>
        <row r="70">
          <cell r="C70">
            <v>5052223</v>
          </cell>
          <cell r="D70">
            <v>126394</v>
          </cell>
          <cell r="E70">
            <v>5179993</v>
          </cell>
          <cell r="F70">
            <v>5007200</v>
          </cell>
          <cell r="G70">
            <v>34675</v>
          </cell>
          <cell r="H70">
            <v>5043251</v>
          </cell>
          <cell r="I70">
            <v>99.108847729009582</v>
          </cell>
          <cell r="J70">
            <v>27.434055414022819</v>
          </cell>
          <cell r="K70">
            <v>97.360189482881538</v>
          </cell>
        </row>
        <row r="71">
          <cell r="C71">
            <v>3763120</v>
          </cell>
          <cell r="D71">
            <v>76178</v>
          </cell>
          <cell r="E71">
            <v>3839700</v>
          </cell>
          <cell r="F71">
            <v>3735419</v>
          </cell>
          <cell r="G71">
            <v>31996</v>
          </cell>
          <cell r="H71">
            <v>3767817</v>
          </cell>
          <cell r="I71">
            <v>99.263882097833715</v>
          </cell>
          <cell r="J71">
            <v>42.001627766546775</v>
          </cell>
          <cell r="K71">
            <v>98.127900617235724</v>
          </cell>
        </row>
        <row r="72">
          <cell r="C72">
            <v>5519023</v>
          </cell>
          <cell r="D72">
            <v>122185</v>
          </cell>
          <cell r="E72">
            <v>5642256</v>
          </cell>
          <cell r="F72">
            <v>5476154</v>
          </cell>
          <cell r="G72">
            <v>37660</v>
          </cell>
          <cell r="H72">
            <v>5514862</v>
          </cell>
          <cell r="I72">
            <v>99.223250202073814</v>
          </cell>
          <cell r="J72">
            <v>30.82211400744772</v>
          </cell>
          <cell r="K72">
            <v>97.74214427704095</v>
          </cell>
        </row>
        <row r="73">
          <cell r="C73">
            <v>3174122</v>
          </cell>
          <cell r="D73">
            <v>105655</v>
          </cell>
          <cell r="E73">
            <v>3280427</v>
          </cell>
          <cell r="F73">
            <v>3146355</v>
          </cell>
          <cell r="G73">
            <v>33229</v>
          </cell>
          <cell r="H73">
            <v>3180234</v>
          </cell>
          <cell r="I73">
            <v>99.125206907610988</v>
          </cell>
          <cell r="J73">
            <v>31.450475604562016</v>
          </cell>
          <cell r="K73">
            <v>96.945732979273743</v>
          </cell>
        </row>
        <row r="74">
          <cell r="C74">
            <v>67110936</v>
          </cell>
          <cell r="D74">
            <v>1603123</v>
          </cell>
          <cell r="E74">
            <v>68729766</v>
          </cell>
          <cell r="F74">
            <v>66556644</v>
          </cell>
          <cell r="G74">
            <v>512967</v>
          </cell>
          <cell r="H74">
            <v>67085318</v>
          </cell>
          <cell r="I74">
            <v>99.174066056834604</v>
          </cell>
          <cell r="J74">
            <v>31.997981439976847</v>
          </cell>
          <cell r="K74">
            <v>97.607371455331304</v>
          </cell>
        </row>
        <row r="75">
          <cell r="C75">
            <v>1182403450</v>
          </cell>
          <cell r="D75">
            <v>28494431</v>
          </cell>
          <cell r="E75">
            <v>1211040343</v>
          </cell>
          <cell r="F75">
            <v>1171825577</v>
          </cell>
          <cell r="G75">
            <v>10328020</v>
          </cell>
          <cell r="H75">
            <v>1182296059</v>
          </cell>
          <cell r="I75">
            <v>99.105392241539889</v>
          </cell>
          <cell r="J75">
            <v>36.245749213241005</v>
          </cell>
          <cell r="K75">
            <v>97.626480061861983</v>
          </cell>
        </row>
      </sheetData>
      <sheetData sheetId="17">
        <row r="11">
          <cell r="C11">
            <v>133083651</v>
          </cell>
          <cell r="D11">
            <v>3236054</v>
          </cell>
          <cell r="E11">
            <v>136319705</v>
          </cell>
          <cell r="F11">
            <v>131855964</v>
          </cell>
          <cell r="G11">
            <v>963660</v>
          </cell>
          <cell r="H11">
            <v>132819624</v>
          </cell>
          <cell r="I11">
            <v>99.077507273977631</v>
          </cell>
          <cell r="J11">
            <v>29.77886030332003</v>
          </cell>
          <cell r="K11">
            <v>97.432446761823613</v>
          </cell>
        </row>
        <row r="12">
          <cell r="C12">
            <v>21873522</v>
          </cell>
          <cell r="D12">
            <v>1001598</v>
          </cell>
          <cell r="E12">
            <v>22875120</v>
          </cell>
          <cell r="F12">
            <v>21536145</v>
          </cell>
          <cell r="G12">
            <v>354739</v>
          </cell>
          <cell r="H12">
            <v>21890884</v>
          </cell>
          <cell r="I12">
            <v>98.457600929562233</v>
          </cell>
          <cell r="J12">
            <v>35.41730314956699</v>
          </cell>
          <cell r="K12">
            <v>95.697351533019287</v>
          </cell>
        </row>
        <row r="13">
          <cell r="C13">
            <v>11299804</v>
          </cell>
          <cell r="D13">
            <v>331874</v>
          </cell>
          <cell r="E13">
            <v>11631678</v>
          </cell>
          <cell r="F13">
            <v>11169038</v>
          </cell>
          <cell r="G13">
            <v>113379</v>
          </cell>
          <cell r="H13">
            <v>11282417</v>
          </cell>
          <cell r="I13">
            <v>98.84275868855778</v>
          </cell>
          <cell r="J13">
            <v>34.163266781971465</v>
          </cell>
          <cell r="K13">
            <v>96.99732919016499</v>
          </cell>
        </row>
        <row r="14">
          <cell r="C14">
            <v>39951827</v>
          </cell>
          <cell r="D14">
            <v>2023125</v>
          </cell>
          <cell r="E14">
            <v>41974952</v>
          </cell>
          <cell r="F14">
            <v>39296841</v>
          </cell>
          <cell r="G14">
            <v>747988</v>
          </cell>
          <cell r="H14">
            <v>40044829</v>
          </cell>
          <cell r="I14">
            <v>98.360560582123071</v>
          </cell>
          <cell r="J14">
            <v>36.971912264442388</v>
          </cell>
          <cell r="K14">
            <v>95.401726725024005</v>
          </cell>
        </row>
        <row r="15">
          <cell r="C15">
            <v>4180767</v>
          </cell>
          <cell r="D15">
            <v>99453</v>
          </cell>
          <cell r="E15">
            <v>4280220</v>
          </cell>
          <cell r="F15">
            <v>4125771</v>
          </cell>
          <cell r="G15">
            <v>34864</v>
          </cell>
          <cell r="H15">
            <v>4160635</v>
          </cell>
          <cell r="I15">
            <v>98.684547596170745</v>
          </cell>
          <cell r="J15">
            <v>35.05575497973917</v>
          </cell>
          <cell r="K15">
            <v>97.206101555527525</v>
          </cell>
        </row>
        <row r="16">
          <cell r="C16">
            <v>2800807</v>
          </cell>
          <cell r="D16">
            <v>86436</v>
          </cell>
          <cell r="E16">
            <v>2887243</v>
          </cell>
          <cell r="F16">
            <v>2769724</v>
          </cell>
          <cell r="G16">
            <v>31839</v>
          </cell>
          <cell r="H16">
            <v>2801563</v>
          </cell>
          <cell r="I16">
            <v>98.890212713692875</v>
          </cell>
          <cell r="J16">
            <v>36.835346383451338</v>
          </cell>
          <cell r="K16">
            <v>97.032463149101062</v>
          </cell>
        </row>
        <row r="17">
          <cell r="C17">
            <v>23027506</v>
          </cell>
          <cell r="D17">
            <v>605442</v>
          </cell>
          <cell r="E17">
            <v>23632948</v>
          </cell>
          <cell r="F17">
            <v>22755555</v>
          </cell>
          <cell r="G17">
            <v>271155</v>
          </cell>
          <cell r="H17">
            <v>23026710</v>
          </cell>
          <cell r="I17">
            <v>98.81901670115731</v>
          </cell>
          <cell r="J17">
            <v>44.786288364533675</v>
          </cell>
          <cell r="K17">
            <v>97.434776228509463</v>
          </cell>
        </row>
        <row r="18">
          <cell r="C18">
            <v>4502068</v>
          </cell>
          <cell r="D18">
            <v>119031</v>
          </cell>
          <cell r="E18">
            <v>4621099</v>
          </cell>
          <cell r="F18">
            <v>4454818</v>
          </cell>
          <cell r="G18">
            <v>40321</v>
          </cell>
          <cell r="H18">
            <v>4495139</v>
          </cell>
          <cell r="I18">
            <v>98.950482311684311</v>
          </cell>
          <cell r="J18">
            <v>33.874368861893124</v>
          </cell>
          <cell r="K18">
            <v>97.274241473727358</v>
          </cell>
        </row>
        <row r="19">
          <cell r="C19">
            <v>5650118</v>
          </cell>
          <cell r="D19">
            <v>151640</v>
          </cell>
          <cell r="E19">
            <v>5801758</v>
          </cell>
          <cell r="F19">
            <v>5585618</v>
          </cell>
          <cell r="G19">
            <v>48647</v>
          </cell>
          <cell r="H19">
            <v>5634265</v>
          </cell>
          <cell r="I19">
            <v>98.858430921265722</v>
          </cell>
          <cell r="J19">
            <v>32.080585597467689</v>
          </cell>
          <cell r="K19">
            <v>97.113064695218242</v>
          </cell>
        </row>
        <row r="20">
          <cell r="C20">
            <v>4043859</v>
          </cell>
          <cell r="D20">
            <v>88767</v>
          </cell>
          <cell r="E20">
            <v>4132626</v>
          </cell>
          <cell r="F20">
            <v>4004460</v>
          </cell>
          <cell r="G20">
            <v>31977</v>
          </cell>
          <cell r="H20">
            <v>4036437</v>
          </cell>
          <cell r="I20">
            <v>99.025707869636406</v>
          </cell>
          <cell r="J20">
            <v>36.023522254892022</v>
          </cell>
          <cell r="K20">
            <v>97.672448462551415</v>
          </cell>
        </row>
        <row r="21">
          <cell r="C21">
            <v>4978851</v>
          </cell>
          <cell r="D21">
            <v>113218</v>
          </cell>
          <cell r="E21">
            <v>5092069</v>
          </cell>
          <cell r="F21">
            <v>4922858</v>
          </cell>
          <cell r="G21">
            <v>40242</v>
          </cell>
          <cell r="H21">
            <v>4963100</v>
          </cell>
          <cell r="I21">
            <v>98.875383095416993</v>
          </cell>
          <cell r="J21">
            <v>35.54381812079351</v>
          </cell>
          <cell r="K21">
            <v>97.467257415404234</v>
          </cell>
        </row>
        <row r="22">
          <cell r="C22">
            <v>12699918</v>
          </cell>
          <cell r="D22">
            <v>310444</v>
          </cell>
          <cell r="E22">
            <v>13010362</v>
          </cell>
          <cell r="F22">
            <v>12497660</v>
          </cell>
          <cell r="G22">
            <v>166427</v>
          </cell>
          <cell r="H22">
            <v>12664087</v>
          </cell>
          <cell r="I22">
            <v>98.407407039950968</v>
          </cell>
          <cell r="J22">
            <v>53.609346613237818</v>
          </cell>
          <cell r="K22">
            <v>97.338467599902287</v>
          </cell>
        </row>
        <row r="23">
          <cell r="C23">
            <v>8737363</v>
          </cell>
          <cell r="D23">
            <v>246198</v>
          </cell>
          <cell r="E23">
            <v>8983561</v>
          </cell>
          <cell r="F23">
            <v>8637462</v>
          </cell>
          <cell r="G23">
            <v>127052</v>
          </cell>
          <cell r="H23">
            <v>8764514</v>
          </cell>
          <cell r="I23">
            <v>98.856622987965594</v>
          </cell>
          <cell r="J23">
            <v>51.605618242227806</v>
          </cell>
          <cell r="K23">
            <v>97.561690737114162</v>
          </cell>
        </row>
        <row r="24">
          <cell r="C24">
            <v>2747324</v>
          </cell>
          <cell r="D24">
            <v>90955</v>
          </cell>
          <cell r="E24">
            <v>2838279</v>
          </cell>
          <cell r="F24">
            <v>2710267</v>
          </cell>
          <cell r="G24">
            <v>35912</v>
          </cell>
          <cell r="H24">
            <v>2746179</v>
          </cell>
          <cell r="I24">
            <v>98.651160183509475</v>
          </cell>
          <cell r="J24">
            <v>39.483260953218625</v>
          </cell>
          <cell r="K24">
            <v>96.755075875204653</v>
          </cell>
        </row>
        <row r="25">
          <cell r="C25">
            <v>6782209</v>
          </cell>
          <cell r="D25">
            <v>135965</v>
          </cell>
          <cell r="E25">
            <v>6918174</v>
          </cell>
          <cell r="F25">
            <v>6736815</v>
          </cell>
          <cell r="G25">
            <v>48185</v>
          </cell>
          <cell r="H25">
            <v>6785000</v>
          </cell>
          <cell r="I25">
            <v>99.330690045087081</v>
          </cell>
          <cell r="J25">
            <v>35.439267458537124</v>
          </cell>
          <cell r="K25">
            <v>98.075012279251723</v>
          </cell>
        </row>
        <row r="26">
          <cell r="C26">
            <v>7538111</v>
          </cell>
          <cell r="D26">
            <v>259125</v>
          </cell>
          <cell r="E26">
            <v>7797236</v>
          </cell>
          <cell r="F26">
            <v>7446011</v>
          </cell>
          <cell r="G26">
            <v>82701</v>
          </cell>
          <cell r="H26">
            <v>7528712</v>
          </cell>
          <cell r="I26">
            <v>98.77820849281737</v>
          </cell>
          <cell r="J26">
            <v>31.915484804630967</v>
          </cell>
          <cell r="K26">
            <v>96.55616426128438</v>
          </cell>
        </row>
        <row r="27">
          <cell r="C27">
            <v>13879544</v>
          </cell>
          <cell r="D27">
            <v>438397</v>
          </cell>
          <cell r="E27">
            <v>14317941</v>
          </cell>
          <cell r="F27">
            <v>13699791</v>
          </cell>
          <cell r="G27">
            <v>169575</v>
          </cell>
          <cell r="H27">
            <v>13869366</v>
          </cell>
          <cell r="I27">
            <v>98.704907020000078</v>
          </cell>
          <cell r="J27">
            <v>38.680693526643658</v>
          </cell>
          <cell r="K27">
            <v>96.867042544734602</v>
          </cell>
        </row>
        <row r="28">
          <cell r="C28">
            <v>16006456</v>
          </cell>
          <cell r="D28">
            <v>649634</v>
          </cell>
          <cell r="E28">
            <v>16656090</v>
          </cell>
          <cell r="F28">
            <v>15752831</v>
          </cell>
          <cell r="G28">
            <v>241184</v>
          </cell>
          <cell r="H28">
            <v>15994015</v>
          </cell>
          <cell r="I28">
            <v>98.415483102568118</v>
          </cell>
          <cell r="J28">
            <v>37.126135639452365</v>
          </cell>
          <cell r="K28">
            <v>96.025027482440365</v>
          </cell>
        </row>
        <row r="29">
          <cell r="C29">
            <v>21738334</v>
          </cell>
          <cell r="D29">
            <v>789499</v>
          </cell>
          <cell r="E29">
            <v>22527833</v>
          </cell>
          <cell r="F29">
            <v>21399460</v>
          </cell>
          <cell r="G29">
            <v>288996</v>
          </cell>
          <cell r="H29">
            <v>21688456</v>
          </cell>
          <cell r="I29">
            <v>98.441122488963501</v>
          </cell>
          <cell r="J29">
            <v>36.604986200109188</v>
          </cell>
          <cell r="K29">
            <v>96.274044645128541</v>
          </cell>
        </row>
        <row r="30">
          <cell r="C30">
            <v>5155332</v>
          </cell>
          <cell r="D30">
            <v>281318</v>
          </cell>
          <cell r="E30">
            <v>5436650</v>
          </cell>
          <cell r="F30">
            <v>5054976</v>
          </cell>
          <cell r="G30">
            <v>92446</v>
          </cell>
          <cell r="H30">
            <v>5147422</v>
          </cell>
          <cell r="I30">
            <v>98.053355244628278</v>
          </cell>
          <cell r="J30">
            <v>32.861743649535399</v>
          </cell>
          <cell r="K30">
            <v>94.680032740750278</v>
          </cell>
        </row>
        <row r="31">
          <cell r="C31">
            <v>10525239</v>
          </cell>
          <cell r="D31">
            <v>504572</v>
          </cell>
          <cell r="E31">
            <v>11029811</v>
          </cell>
          <cell r="F31">
            <v>10366640</v>
          </cell>
          <cell r="G31">
            <v>119856</v>
          </cell>
          <cell r="H31">
            <v>10486496</v>
          </cell>
          <cell r="I31">
            <v>98.493155357327282</v>
          </cell>
          <cell r="J31">
            <v>23.75399348358609</v>
          </cell>
          <cell r="K31">
            <v>95.074122303636926</v>
          </cell>
        </row>
        <row r="32">
          <cell r="C32">
            <v>8572637</v>
          </cell>
          <cell r="D32">
            <v>235337</v>
          </cell>
          <cell r="E32">
            <v>8807974</v>
          </cell>
          <cell r="F32">
            <v>8482415</v>
          </cell>
          <cell r="G32">
            <v>93192</v>
          </cell>
          <cell r="H32">
            <v>8575607</v>
          </cell>
          <cell r="I32">
            <v>98.947558376728182</v>
          </cell>
          <cell r="J32">
            <v>39.599383012445983</v>
          </cell>
          <cell r="K32">
            <v>97.361856426914969</v>
          </cell>
        </row>
        <row r="33">
          <cell r="C33">
            <v>10573363</v>
          </cell>
          <cell r="D33">
            <v>324109</v>
          </cell>
          <cell r="E33">
            <v>10897472</v>
          </cell>
          <cell r="F33">
            <v>10429864</v>
          </cell>
          <cell r="G33">
            <v>126037</v>
          </cell>
          <cell r="H33">
            <v>10555901</v>
          </cell>
          <cell r="I33">
            <v>98.642825371643823</v>
          </cell>
          <cell r="J33">
            <v>38.887226210935211</v>
          </cell>
          <cell r="K33">
            <v>96.865594148808086</v>
          </cell>
        </row>
        <row r="34">
          <cell r="C34">
            <v>5418166</v>
          </cell>
          <cell r="D34">
            <v>177457</v>
          </cell>
          <cell r="E34">
            <v>5595623</v>
          </cell>
          <cell r="F34">
            <v>5353576</v>
          </cell>
          <cell r="G34">
            <v>65269</v>
          </cell>
          <cell r="H34">
            <v>5418845</v>
          </cell>
          <cell r="I34">
            <v>98.807899204269489</v>
          </cell>
          <cell r="J34">
            <v>36.780177733197341</v>
          </cell>
          <cell r="K34">
            <v>96.840780731654007</v>
          </cell>
        </row>
        <row r="35">
          <cell r="C35">
            <v>7113551</v>
          </cell>
          <cell r="D35">
            <v>249783</v>
          </cell>
          <cell r="E35">
            <v>7363334</v>
          </cell>
          <cell r="F35">
            <v>7025522</v>
          </cell>
          <cell r="G35">
            <v>76484</v>
          </cell>
          <cell r="H35">
            <v>7102006</v>
          </cell>
          <cell r="I35">
            <v>98.762516779594321</v>
          </cell>
          <cell r="J35">
            <v>30.620178314777224</v>
          </cell>
          <cell r="K35">
            <v>96.450955504666766</v>
          </cell>
        </row>
        <row r="36">
          <cell r="C36">
            <v>10455757</v>
          </cell>
          <cell r="D36">
            <v>573061</v>
          </cell>
          <cell r="E36">
            <v>11028818</v>
          </cell>
          <cell r="F36">
            <v>10282564</v>
          </cell>
          <cell r="G36">
            <v>179281</v>
          </cell>
          <cell r="H36">
            <v>10461845</v>
          </cell>
          <cell r="I36">
            <v>98.343563263759862</v>
          </cell>
          <cell r="J36">
            <v>31.28480214148232</v>
          </cell>
          <cell r="K36">
            <v>94.859168045025314</v>
          </cell>
        </row>
        <row r="37">
          <cell r="C37">
            <v>4412928</v>
          </cell>
          <cell r="D37">
            <v>76196</v>
          </cell>
          <cell r="E37">
            <v>4489124</v>
          </cell>
          <cell r="F37">
            <v>4385918</v>
          </cell>
          <cell r="G37">
            <v>24559</v>
          </cell>
          <cell r="H37">
            <v>4410477</v>
          </cell>
          <cell r="I37">
            <v>99.387934722705651</v>
          </cell>
          <cell r="J37">
            <v>32.231350727072289</v>
          </cell>
          <cell r="K37">
            <v>98.248054631594044</v>
          </cell>
        </row>
        <row r="38">
          <cell r="C38">
            <v>8761359</v>
          </cell>
          <cell r="D38">
            <v>288040</v>
          </cell>
          <cell r="E38">
            <v>9049399</v>
          </cell>
          <cell r="F38">
            <v>8657545</v>
          </cell>
          <cell r="G38">
            <v>107058</v>
          </cell>
          <cell r="H38">
            <v>8764603</v>
          </cell>
          <cell r="I38">
            <v>98.815092498777872</v>
          </cell>
          <cell r="J38">
            <v>37.167754478544644</v>
          </cell>
          <cell r="K38">
            <v>96.852873875933639</v>
          </cell>
        </row>
        <row r="39">
          <cell r="C39">
            <v>3820273</v>
          </cell>
          <cell r="D39">
            <v>117836</v>
          </cell>
          <cell r="E39">
            <v>3938109</v>
          </cell>
          <cell r="F39">
            <v>3768167</v>
          </cell>
          <cell r="G39">
            <v>61722</v>
          </cell>
          <cell r="H39">
            <v>3829889</v>
          </cell>
          <cell r="I39">
            <v>98.636066061247448</v>
          </cell>
          <cell r="J39">
            <v>52.379578397094264</v>
          </cell>
          <cell r="K39">
            <v>97.251980582558787</v>
          </cell>
        </row>
        <row r="40">
          <cell r="C40">
            <v>5833144</v>
          </cell>
          <cell r="D40">
            <v>199002</v>
          </cell>
          <cell r="E40">
            <v>6032146</v>
          </cell>
          <cell r="F40">
            <v>5747954</v>
          </cell>
          <cell r="G40">
            <v>81396</v>
          </cell>
          <cell r="H40">
            <v>5829350</v>
          </cell>
          <cell r="I40">
            <v>98.539552598050037</v>
          </cell>
          <cell r="J40">
            <v>40.902101486417223</v>
          </cell>
          <cell r="K40">
            <v>96.638078720243186</v>
          </cell>
        </row>
        <row r="41">
          <cell r="C41">
            <v>7364457</v>
          </cell>
          <cell r="D41">
            <v>218002</v>
          </cell>
          <cell r="E41">
            <v>7582459</v>
          </cell>
          <cell r="F41">
            <v>7299266</v>
          </cell>
          <cell r="G41">
            <v>78003</v>
          </cell>
          <cell r="H41">
            <v>7377269</v>
          </cell>
          <cell r="I41">
            <v>99.114788775329941</v>
          </cell>
          <cell r="J41">
            <v>35.780864395739485</v>
          </cell>
          <cell r="K41">
            <v>97.293885796151358</v>
          </cell>
        </row>
        <row r="42">
          <cell r="C42">
            <v>8716453</v>
          </cell>
          <cell r="D42">
            <v>436384</v>
          </cell>
          <cell r="E42">
            <v>9152837</v>
          </cell>
          <cell r="F42">
            <v>8573712</v>
          </cell>
          <cell r="G42">
            <v>117514</v>
          </cell>
          <cell r="H42">
            <v>8691226</v>
          </cell>
          <cell r="I42">
            <v>98.362395804807306</v>
          </cell>
          <cell r="J42">
            <v>26.929034978367678</v>
          </cell>
          <cell r="K42">
            <v>94.956634757070404</v>
          </cell>
        </row>
        <row r="43">
          <cell r="C43">
            <v>3692508</v>
          </cell>
          <cell r="D43">
            <v>103740</v>
          </cell>
          <cell r="E43">
            <v>3796248</v>
          </cell>
          <cell r="F43">
            <v>3662481</v>
          </cell>
          <cell r="G43">
            <v>31604</v>
          </cell>
          <cell r="H43">
            <v>3694085</v>
          </cell>
          <cell r="I43">
            <v>99.186812865402047</v>
          </cell>
          <cell r="J43">
            <v>30.464623096202043</v>
          </cell>
          <cell r="K43">
            <v>97.308842836400572</v>
          </cell>
        </row>
        <row r="44">
          <cell r="C44">
            <v>5640271</v>
          </cell>
          <cell r="D44">
            <v>241145</v>
          </cell>
          <cell r="E44">
            <v>5881416</v>
          </cell>
          <cell r="F44">
            <v>5552009</v>
          </cell>
          <cell r="G44">
            <v>103295</v>
          </cell>
          <cell r="H44">
            <v>5655304</v>
          </cell>
          <cell r="I44">
            <v>98.435146112660192</v>
          </cell>
          <cell r="J44">
            <v>42.835223620643184</v>
          </cell>
          <cell r="K44">
            <v>96.155483645435041</v>
          </cell>
        </row>
        <row r="45">
          <cell r="C45">
            <v>2519509</v>
          </cell>
          <cell r="D45">
            <v>64258</v>
          </cell>
          <cell r="E45">
            <v>2583767</v>
          </cell>
          <cell r="F45">
            <v>2495355</v>
          </cell>
          <cell r="G45">
            <v>22682</v>
          </cell>
          <cell r="H45">
            <v>2518037</v>
          </cell>
          <cell r="I45">
            <v>99.041321146302707</v>
          </cell>
          <cell r="J45">
            <v>35.298328612779734</v>
          </cell>
          <cell r="K45">
            <v>97.456039960259574</v>
          </cell>
        </row>
        <row r="46">
          <cell r="C46">
            <v>4152775</v>
          </cell>
          <cell r="D46">
            <v>124259</v>
          </cell>
          <cell r="E46">
            <v>4277034</v>
          </cell>
          <cell r="F46">
            <v>4129969</v>
          </cell>
          <cell r="G46">
            <v>35995</v>
          </cell>
          <cell r="H46">
            <v>4165964</v>
          </cell>
          <cell r="I46">
            <v>99.450825050719089</v>
          </cell>
          <cell r="J46">
            <v>28.96772064800135</v>
          </cell>
          <cell r="K46">
            <v>97.403106919421262</v>
          </cell>
        </row>
        <row r="47">
          <cell r="C47">
            <v>2931963</v>
          </cell>
          <cell r="D47">
            <v>103003</v>
          </cell>
          <cell r="E47">
            <v>3034966</v>
          </cell>
          <cell r="F47">
            <v>2894446</v>
          </cell>
          <cell r="G47">
            <v>36935</v>
          </cell>
          <cell r="H47">
            <v>2931381</v>
          </cell>
          <cell r="I47">
            <v>98.720413593213834</v>
          </cell>
          <cell r="J47">
            <v>35.858178887993553</v>
          </cell>
          <cell r="K47">
            <v>96.586946937791069</v>
          </cell>
        </row>
        <row r="48">
          <cell r="C48">
            <v>4341715</v>
          </cell>
          <cell r="D48">
            <v>146816</v>
          </cell>
          <cell r="E48">
            <v>4488531</v>
          </cell>
          <cell r="F48">
            <v>4290866</v>
          </cell>
          <cell r="G48">
            <v>51208</v>
          </cell>
          <cell r="H48">
            <v>4342074</v>
          </cell>
          <cell r="I48">
            <v>98.828826857589675</v>
          </cell>
          <cell r="J48">
            <v>34.87903225806452</v>
          </cell>
          <cell r="K48">
            <v>96.737083914536854</v>
          </cell>
        </row>
        <row r="49">
          <cell r="C49">
            <v>7237009</v>
          </cell>
          <cell r="D49">
            <v>244817</v>
          </cell>
          <cell r="E49">
            <v>7481826</v>
          </cell>
          <cell r="F49">
            <v>7162179</v>
          </cell>
          <cell r="G49">
            <v>130619</v>
          </cell>
          <cell r="H49">
            <v>7292798</v>
          </cell>
          <cell r="I49">
            <v>98.966009300250974</v>
          </cell>
          <cell r="J49">
            <v>53.353729520417289</v>
          </cell>
          <cell r="K49">
            <v>97.473504462680637</v>
          </cell>
        </row>
        <row r="50">
          <cell r="C50">
            <v>3258190</v>
          </cell>
          <cell r="D50">
            <v>59693</v>
          </cell>
          <cell r="E50">
            <v>3317883</v>
          </cell>
          <cell r="F50">
            <v>3232262</v>
          </cell>
          <cell r="G50">
            <v>26856</v>
          </cell>
          <cell r="H50">
            <v>3259118</v>
          </cell>
          <cell r="I50">
            <v>99.20422074832959</v>
          </cell>
          <cell r="J50">
            <v>44.990199855929511</v>
          </cell>
          <cell r="K50">
            <v>98.228840498595034</v>
          </cell>
        </row>
        <row r="51">
          <cell r="C51">
            <v>476018638</v>
          </cell>
          <cell r="D51">
            <v>15545683</v>
          </cell>
          <cell r="E51">
            <v>491564321</v>
          </cell>
          <cell r="F51">
            <v>470204775</v>
          </cell>
          <cell r="G51">
            <v>5500854</v>
          </cell>
          <cell r="H51">
            <v>475705629</v>
          </cell>
          <cell r="I51">
            <v>98.778648032684799</v>
          </cell>
          <cell r="J51">
            <v>35.385090510336539</v>
          </cell>
          <cell r="K51">
            <v>96.773831760665956</v>
          </cell>
        </row>
        <row r="52">
          <cell r="C52">
            <v>2569826</v>
          </cell>
          <cell r="D52">
            <v>67618</v>
          </cell>
          <cell r="E52">
            <v>2637444</v>
          </cell>
          <cell r="F52">
            <v>2540885</v>
          </cell>
          <cell r="G52">
            <v>31004</v>
          </cell>
          <cell r="H52">
            <v>2571889</v>
          </cell>
          <cell r="I52">
            <v>98.873814803025567</v>
          </cell>
          <cell r="J52">
            <v>45.851696293886249</v>
          </cell>
          <cell r="K52">
            <v>97.514449595896636</v>
          </cell>
        </row>
        <row r="53">
          <cell r="C53">
            <v>2286780</v>
          </cell>
          <cell r="D53">
            <v>28085</v>
          </cell>
          <cell r="E53">
            <v>2314865</v>
          </cell>
          <cell r="F53">
            <v>2274512</v>
          </cell>
          <cell r="G53">
            <v>13776</v>
          </cell>
          <cell r="H53">
            <v>2288288</v>
          </cell>
          <cell r="I53">
            <v>99.463525131407479</v>
          </cell>
          <cell r="J53">
            <v>49.051094890510946</v>
          </cell>
          <cell r="K53">
            <v>98.851898490840711</v>
          </cell>
        </row>
        <row r="54">
          <cell r="C54">
            <v>1627544</v>
          </cell>
          <cell r="D54">
            <v>59601</v>
          </cell>
          <cell r="E54">
            <v>1687145</v>
          </cell>
          <cell r="F54">
            <v>1602740</v>
          </cell>
          <cell r="G54">
            <v>22458</v>
          </cell>
          <cell r="H54">
            <v>1625198</v>
          </cell>
          <cell r="I54">
            <v>98.475985902685267</v>
          </cell>
          <cell r="J54">
            <v>37.680575829264612</v>
          </cell>
          <cell r="K54">
            <v>96.328294248567843</v>
          </cell>
        </row>
        <row r="55">
          <cell r="C55">
            <v>562393</v>
          </cell>
          <cell r="D55">
            <v>15979</v>
          </cell>
          <cell r="E55">
            <v>578372</v>
          </cell>
          <cell r="F55">
            <v>558612</v>
          </cell>
          <cell r="G55">
            <v>5010</v>
          </cell>
          <cell r="H55">
            <v>563622</v>
          </cell>
          <cell r="I55">
            <v>99.327694334744564</v>
          </cell>
          <cell r="J55">
            <v>31.353651667814002</v>
          </cell>
          <cell r="K55">
            <v>97.449738230758058</v>
          </cell>
        </row>
        <row r="56">
          <cell r="C56">
            <v>1054389</v>
          </cell>
          <cell r="D56">
            <v>22765</v>
          </cell>
          <cell r="E56">
            <v>1077154</v>
          </cell>
          <cell r="F56">
            <v>1042444</v>
          </cell>
          <cell r="G56">
            <v>6809</v>
          </cell>
          <cell r="H56">
            <v>1049253</v>
          </cell>
          <cell r="I56">
            <v>98.867116405804694</v>
          </cell>
          <cell r="J56">
            <v>29.909949483856796</v>
          </cell>
          <cell r="K56">
            <v>97.409748281118581</v>
          </cell>
        </row>
        <row r="57">
          <cell r="C57">
            <v>873897</v>
          </cell>
          <cell r="D57">
            <v>22842</v>
          </cell>
          <cell r="E57">
            <v>896739</v>
          </cell>
          <cell r="F57">
            <v>866218</v>
          </cell>
          <cell r="G57">
            <v>11332</v>
          </cell>
          <cell r="H57">
            <v>877550</v>
          </cell>
          <cell r="I57">
            <v>99.121292326212355</v>
          </cell>
          <cell r="J57">
            <v>49.610366868050079</v>
          </cell>
          <cell r="K57">
            <v>97.86013544632273</v>
          </cell>
        </row>
        <row r="58">
          <cell r="C58">
            <v>1461565</v>
          </cell>
          <cell r="D58">
            <v>37445</v>
          </cell>
          <cell r="E58">
            <v>1499010</v>
          </cell>
          <cell r="F58">
            <v>1447683</v>
          </cell>
          <cell r="G58">
            <v>15183</v>
          </cell>
          <cell r="H58">
            <v>1462866</v>
          </cell>
          <cell r="I58">
            <v>99.050196193805945</v>
          </cell>
          <cell r="J58">
            <v>40.54746962211243</v>
          </cell>
          <cell r="K58">
            <v>97.588808613685032</v>
          </cell>
        </row>
        <row r="59">
          <cell r="C59">
            <v>987209</v>
          </cell>
          <cell r="D59">
            <v>10611</v>
          </cell>
          <cell r="E59">
            <v>997820</v>
          </cell>
          <cell r="F59">
            <v>982008</v>
          </cell>
          <cell r="G59">
            <v>3767</v>
          </cell>
          <cell r="H59">
            <v>985775</v>
          </cell>
          <cell r="I59">
            <v>99.473161204972797</v>
          </cell>
          <cell r="J59">
            <v>35.50089529733296</v>
          </cell>
          <cell r="K59">
            <v>98.792868453228039</v>
          </cell>
        </row>
        <row r="60">
          <cell r="C60">
            <v>948549</v>
          </cell>
          <cell r="D60">
            <v>16116</v>
          </cell>
          <cell r="E60">
            <v>964665</v>
          </cell>
          <cell r="F60">
            <v>940309</v>
          </cell>
          <cell r="G60">
            <v>7062</v>
          </cell>
          <cell r="H60">
            <v>947371</v>
          </cell>
          <cell r="I60">
            <v>99.131304761272219</v>
          </cell>
          <cell r="J60">
            <v>43.819806403574084</v>
          </cell>
          <cell r="K60">
            <v>98.207253295185367</v>
          </cell>
        </row>
        <row r="61">
          <cell r="C61">
            <v>694997</v>
          </cell>
          <cell r="D61">
            <v>14464</v>
          </cell>
          <cell r="E61">
            <v>709461</v>
          </cell>
          <cell r="F61">
            <v>691138</v>
          </cell>
          <cell r="G61">
            <v>6321</v>
          </cell>
          <cell r="H61">
            <v>697459</v>
          </cell>
          <cell r="I61">
            <v>99.444745804658154</v>
          </cell>
          <cell r="J61">
            <v>43.701603982300888</v>
          </cell>
          <cell r="K61">
            <v>98.308293197230014</v>
          </cell>
        </row>
        <row r="62">
          <cell r="C62">
            <v>491773</v>
          </cell>
          <cell r="D62">
            <v>1546</v>
          </cell>
          <cell r="E62">
            <v>493319</v>
          </cell>
          <cell r="F62">
            <v>489542</v>
          </cell>
          <cell r="G62">
            <v>676</v>
          </cell>
          <cell r="H62">
            <v>490218</v>
          </cell>
          <cell r="I62">
            <v>99.546335402716295</v>
          </cell>
          <cell r="J62">
            <v>43.725743855109961</v>
          </cell>
          <cell r="K62">
            <v>99.371400655559583</v>
          </cell>
        </row>
        <row r="63">
          <cell r="C63">
            <v>373511</v>
          </cell>
          <cell r="D63">
            <v>10511</v>
          </cell>
          <cell r="E63">
            <v>384022</v>
          </cell>
          <cell r="F63">
            <v>371564</v>
          </cell>
          <cell r="G63">
            <v>2579</v>
          </cell>
          <cell r="H63">
            <v>374143</v>
          </cell>
          <cell r="I63">
            <v>99.478730211426168</v>
          </cell>
          <cell r="J63">
            <v>24.536200171249167</v>
          </cell>
          <cell r="K63">
            <v>97.427491133320487</v>
          </cell>
        </row>
        <row r="64">
          <cell r="C64">
            <v>400127</v>
          </cell>
          <cell r="D64">
            <v>13515</v>
          </cell>
          <cell r="E64">
            <v>413642</v>
          </cell>
          <cell r="F64">
            <v>396924</v>
          </cell>
          <cell r="G64">
            <v>4222</v>
          </cell>
          <cell r="H64">
            <v>401146</v>
          </cell>
          <cell r="I64">
            <v>99.199504157430013</v>
          </cell>
          <cell r="J64">
            <v>31.239363669996301</v>
          </cell>
          <cell r="K64">
            <v>96.979030175852557</v>
          </cell>
        </row>
        <row r="65">
          <cell r="C65">
            <v>336674</v>
          </cell>
          <cell r="D65">
            <v>6147</v>
          </cell>
          <cell r="E65">
            <v>342821</v>
          </cell>
          <cell r="F65">
            <v>334407</v>
          </cell>
          <cell r="G65">
            <v>1866</v>
          </cell>
          <cell r="H65">
            <v>336273</v>
          </cell>
          <cell r="I65">
            <v>99.326648330432405</v>
          </cell>
          <cell r="J65">
            <v>30.356271351878966</v>
          </cell>
          <cell r="K65">
            <v>98.089965317177189</v>
          </cell>
        </row>
        <row r="66">
          <cell r="C66">
            <v>464678</v>
          </cell>
          <cell r="D66">
            <v>10941</v>
          </cell>
          <cell r="E66">
            <v>475619</v>
          </cell>
          <cell r="F66">
            <v>461484</v>
          </cell>
          <cell r="G66">
            <v>4959</v>
          </cell>
          <cell r="H66">
            <v>466443</v>
          </cell>
          <cell r="I66">
            <v>99.312642302841965</v>
          </cell>
          <cell r="J66">
            <v>45.324924595557988</v>
          </cell>
          <cell r="K66">
            <v>98.070724676684478</v>
          </cell>
        </row>
        <row r="67">
          <cell r="C67">
            <v>93703</v>
          </cell>
          <cell r="D67">
            <v>0</v>
          </cell>
          <cell r="E67">
            <v>93703</v>
          </cell>
          <cell r="F67">
            <v>93679</v>
          </cell>
          <cell r="G67">
            <v>0</v>
          </cell>
          <cell r="H67">
            <v>93679</v>
          </cell>
          <cell r="I67">
            <v>99.974387159429256</v>
          </cell>
          <cell r="J67">
            <v>0</v>
          </cell>
          <cell r="K67">
            <v>99.974387159429256</v>
          </cell>
        </row>
        <row r="68">
          <cell r="C68">
            <v>484261</v>
          </cell>
          <cell r="D68">
            <v>6717</v>
          </cell>
          <cell r="E68">
            <v>490978</v>
          </cell>
          <cell r="F68">
            <v>481455</v>
          </cell>
          <cell r="G68">
            <v>3189</v>
          </cell>
          <cell r="H68">
            <v>484644</v>
          </cell>
          <cell r="I68">
            <v>99.42056040028001</v>
          </cell>
          <cell r="J68">
            <v>47.476552032157215</v>
          </cell>
          <cell r="K68">
            <v>98.70992182949135</v>
          </cell>
        </row>
        <row r="69">
          <cell r="C69">
            <v>560957</v>
          </cell>
          <cell r="D69">
            <v>16580</v>
          </cell>
          <cell r="E69">
            <v>577537</v>
          </cell>
          <cell r="F69">
            <v>556034</v>
          </cell>
          <cell r="G69">
            <v>6732</v>
          </cell>
          <cell r="H69">
            <v>562766</v>
          </cell>
          <cell r="I69">
            <v>99.12239262545971</v>
          </cell>
          <cell r="J69">
            <v>40.603136308805794</v>
          </cell>
          <cell r="K69">
            <v>97.442414944843364</v>
          </cell>
        </row>
        <row r="70">
          <cell r="C70">
            <v>1465243</v>
          </cell>
          <cell r="D70">
            <v>43371</v>
          </cell>
          <cell r="E70">
            <v>1508614</v>
          </cell>
          <cell r="F70">
            <v>1449818</v>
          </cell>
          <cell r="G70">
            <v>18028</v>
          </cell>
          <cell r="H70">
            <v>1467846</v>
          </cell>
          <cell r="I70">
            <v>98.947273592161849</v>
          </cell>
          <cell r="J70">
            <v>41.566945654930713</v>
          </cell>
          <cell r="K70">
            <v>97.297652017016944</v>
          </cell>
        </row>
        <row r="71">
          <cell r="C71">
            <v>1524296</v>
          </cell>
          <cell r="D71">
            <v>41011</v>
          </cell>
          <cell r="E71">
            <v>1565307</v>
          </cell>
          <cell r="F71">
            <v>1505743</v>
          </cell>
          <cell r="G71">
            <v>13294</v>
          </cell>
          <cell r="H71">
            <v>1519037</v>
          </cell>
          <cell r="I71">
            <v>98.782847950791705</v>
          </cell>
          <cell r="J71">
            <v>32.415693350564482</v>
          </cell>
          <cell r="K71">
            <v>97.044030340374121</v>
          </cell>
        </row>
        <row r="72">
          <cell r="C72">
            <v>1749181</v>
          </cell>
          <cell r="D72">
            <v>42859</v>
          </cell>
          <cell r="E72">
            <v>1792040</v>
          </cell>
          <cell r="F72">
            <v>1733552</v>
          </cell>
          <cell r="G72">
            <v>18114</v>
          </cell>
          <cell r="H72">
            <v>1751666</v>
          </cell>
          <cell r="I72">
            <v>99.106496125901216</v>
          </cell>
          <cell r="J72">
            <v>42.264168552696049</v>
          </cell>
          <cell r="K72">
            <v>97.747036896497846</v>
          </cell>
        </row>
        <row r="73">
          <cell r="C73">
            <v>2338637</v>
          </cell>
          <cell r="D73">
            <v>51721</v>
          </cell>
          <cell r="E73">
            <v>2390358</v>
          </cell>
          <cell r="F73">
            <v>2314533</v>
          </cell>
          <cell r="G73">
            <v>18163</v>
          </cell>
          <cell r="H73">
            <v>2332696</v>
          </cell>
          <cell r="I73">
            <v>98.969314177446094</v>
          </cell>
          <cell r="J73">
            <v>35.117263780669361</v>
          </cell>
          <cell r="K73">
            <v>97.587725353273441</v>
          </cell>
        </row>
        <row r="74">
          <cell r="C74">
            <v>1490134</v>
          </cell>
          <cell r="D74">
            <v>58240</v>
          </cell>
          <cell r="E74">
            <v>1548374</v>
          </cell>
          <cell r="F74">
            <v>1470720</v>
          </cell>
          <cell r="G74">
            <v>18284</v>
          </cell>
          <cell r="H74">
            <v>1489004</v>
          </cell>
          <cell r="I74">
            <v>98.697164147653837</v>
          </cell>
          <cell r="J74">
            <v>31.39423076923077</v>
          </cell>
          <cell r="K74">
            <v>96.165655067832446</v>
          </cell>
        </row>
        <row r="75">
          <cell r="C75">
            <v>24840324</v>
          </cell>
          <cell r="D75">
            <v>598685</v>
          </cell>
          <cell r="E75">
            <v>25439009</v>
          </cell>
          <cell r="F75">
            <v>24606004</v>
          </cell>
          <cell r="G75">
            <v>232828</v>
          </cell>
          <cell r="H75">
            <v>24838832</v>
          </cell>
          <cell r="I75">
            <v>99.056695073703551</v>
          </cell>
          <cell r="J75">
            <v>38.88990036496655</v>
          </cell>
          <cell r="K75">
            <v>97.640721774971666</v>
          </cell>
        </row>
        <row r="76">
          <cell r="C76">
            <v>500858962</v>
          </cell>
          <cell r="D76">
            <v>16144368</v>
          </cell>
          <cell r="E76">
            <v>517003330</v>
          </cell>
          <cell r="F76">
            <v>494810779</v>
          </cell>
          <cell r="G76">
            <v>5733682</v>
          </cell>
          <cell r="H76">
            <v>500544461</v>
          </cell>
          <cell r="I76">
            <v>98.792437899913239</v>
          </cell>
          <cell r="J76">
            <v>35.515060112603976</v>
          </cell>
          <cell r="K76">
            <v>96.816486849320682</v>
          </cell>
        </row>
      </sheetData>
      <sheetData sheetId="18">
        <row r="10">
          <cell r="C10">
            <v>86744314</v>
          </cell>
          <cell r="D10">
            <v>984753</v>
          </cell>
          <cell r="E10">
            <v>87729067</v>
          </cell>
          <cell r="F10">
            <v>86260854</v>
          </cell>
          <cell r="G10">
            <v>418661</v>
          </cell>
          <cell r="H10">
            <v>86679515</v>
          </cell>
          <cell r="I10">
            <v>99.442660875731875</v>
          </cell>
          <cell r="J10">
            <v>42.514315772584595</v>
          </cell>
          <cell r="K10">
            <v>98.803643950755799</v>
          </cell>
        </row>
        <row r="11">
          <cell r="C11">
            <v>22934453</v>
          </cell>
          <cell r="D11">
            <v>630733</v>
          </cell>
          <cell r="E11">
            <v>23565186</v>
          </cell>
          <cell r="F11">
            <v>22709005</v>
          </cell>
          <cell r="G11">
            <v>171678</v>
          </cell>
          <cell r="H11">
            <v>22880683</v>
          </cell>
          <cell r="I11">
            <v>99.016989853649434</v>
          </cell>
          <cell r="J11">
            <v>27.21880732417679</v>
          </cell>
          <cell r="K11">
            <v>97.095278602935707</v>
          </cell>
        </row>
        <row r="12">
          <cell r="C12">
            <v>12902807</v>
          </cell>
          <cell r="D12">
            <v>363166</v>
          </cell>
          <cell r="E12">
            <v>13265973</v>
          </cell>
          <cell r="F12">
            <v>12761773</v>
          </cell>
          <cell r="G12">
            <v>147217</v>
          </cell>
          <cell r="H12">
            <v>12908990</v>
          </cell>
          <cell r="I12">
            <v>98.906951022362804</v>
          </cell>
          <cell r="J12">
            <v>40.537109751463518</v>
          </cell>
          <cell r="K12">
            <v>97.309032665753207</v>
          </cell>
        </row>
        <row r="13">
          <cell r="C13">
            <v>37527754</v>
          </cell>
          <cell r="D13">
            <v>705668</v>
          </cell>
          <cell r="E13">
            <v>38233422</v>
          </cell>
          <cell r="F13">
            <v>37177974</v>
          </cell>
          <cell r="G13">
            <v>478348</v>
          </cell>
          <cell r="H13">
            <v>37656322</v>
          </cell>
          <cell r="I13">
            <v>99.067943154818167</v>
          </cell>
          <cell r="J13">
            <v>67.786551182709161</v>
          </cell>
          <cell r="K13">
            <v>98.490587632987697</v>
          </cell>
        </row>
        <row r="14">
          <cell r="C14">
            <v>4432757</v>
          </cell>
          <cell r="D14">
            <v>90486</v>
          </cell>
          <cell r="E14">
            <v>4523243</v>
          </cell>
          <cell r="F14">
            <v>4390070</v>
          </cell>
          <cell r="G14">
            <v>25318</v>
          </cell>
          <cell r="H14">
            <v>4415388</v>
          </cell>
          <cell r="I14">
            <v>99.037010149665321</v>
          </cell>
          <cell r="J14">
            <v>27.980019008465394</v>
          </cell>
          <cell r="K14">
            <v>97.615538232193146</v>
          </cell>
        </row>
        <row r="15">
          <cell r="C15">
            <v>4778779</v>
          </cell>
          <cell r="D15">
            <v>261410</v>
          </cell>
          <cell r="E15">
            <v>5040189</v>
          </cell>
          <cell r="F15">
            <v>4712065</v>
          </cell>
          <cell r="G15">
            <v>70000</v>
          </cell>
          <cell r="H15">
            <v>4782065</v>
          </cell>
          <cell r="I15">
            <v>98.6039530181245</v>
          </cell>
          <cell r="J15">
            <v>26.777858536398764</v>
          </cell>
          <cell r="K15">
            <v>94.878684112837831</v>
          </cell>
        </row>
        <row r="16">
          <cell r="C16">
            <v>20221320</v>
          </cell>
          <cell r="D16">
            <v>485428</v>
          </cell>
          <cell r="E16">
            <v>20706748</v>
          </cell>
          <cell r="F16">
            <v>20048689</v>
          </cell>
          <cell r="G16">
            <v>173599</v>
          </cell>
          <cell r="H16">
            <v>20222288</v>
          </cell>
          <cell r="I16">
            <v>99.146292131275302</v>
          </cell>
          <cell r="J16">
            <v>35.762049160740624</v>
          </cell>
          <cell r="K16">
            <v>97.660376221316838</v>
          </cell>
        </row>
        <row r="17">
          <cell r="C17">
            <v>5500173</v>
          </cell>
          <cell r="D17">
            <v>110424</v>
          </cell>
          <cell r="E17">
            <v>5610597</v>
          </cell>
          <cell r="F17">
            <v>5459831</v>
          </cell>
          <cell r="G17">
            <v>40995</v>
          </cell>
          <cell r="H17">
            <v>5500826</v>
          </cell>
          <cell r="I17">
            <v>99.266532161806538</v>
          </cell>
          <cell r="J17">
            <v>37.125081504020862</v>
          </cell>
          <cell r="K17">
            <v>98.043505887163164</v>
          </cell>
        </row>
        <row r="18">
          <cell r="C18">
            <v>7614272</v>
          </cell>
          <cell r="D18">
            <v>145852</v>
          </cell>
          <cell r="E18">
            <v>7760124</v>
          </cell>
          <cell r="F18">
            <v>7539252</v>
          </cell>
          <cell r="G18">
            <v>44836</v>
          </cell>
          <cell r="H18">
            <v>7584088</v>
          </cell>
          <cell r="I18">
            <v>99.014744942129724</v>
          </cell>
          <cell r="J18">
            <v>30.740750898170749</v>
          </cell>
          <cell r="K18">
            <v>97.731531094090769</v>
          </cell>
        </row>
        <row r="19">
          <cell r="C19">
            <v>5074652</v>
          </cell>
          <cell r="D19">
            <v>210032</v>
          </cell>
          <cell r="E19">
            <v>5284684</v>
          </cell>
          <cell r="F19">
            <v>5005654</v>
          </cell>
          <cell r="G19">
            <v>58878</v>
          </cell>
          <cell r="H19">
            <v>5064532</v>
          </cell>
          <cell r="I19">
            <v>98.640340263726458</v>
          </cell>
          <cell r="J19">
            <v>28.03287118153424</v>
          </cell>
          <cell r="K19">
            <v>95.834150159214815</v>
          </cell>
        </row>
        <row r="20">
          <cell r="C20">
            <v>5955590</v>
          </cell>
          <cell r="D20">
            <v>71748</v>
          </cell>
          <cell r="E20">
            <v>6027338</v>
          </cell>
          <cell r="F20">
            <v>5922157</v>
          </cell>
          <cell r="G20">
            <v>23419</v>
          </cell>
          <cell r="H20">
            <v>5945576</v>
          </cell>
          <cell r="I20">
            <v>99.438628246739611</v>
          </cell>
          <cell r="J20">
            <v>32.640631097730946</v>
          </cell>
          <cell r="K20">
            <v>98.643480753858498</v>
          </cell>
        </row>
        <row r="21">
          <cell r="C21">
            <v>11070089</v>
          </cell>
          <cell r="D21">
            <v>294666</v>
          </cell>
          <cell r="E21">
            <v>11364755</v>
          </cell>
          <cell r="F21">
            <v>10946527</v>
          </cell>
          <cell r="G21">
            <v>123279</v>
          </cell>
          <cell r="H21">
            <v>11069806</v>
          </cell>
          <cell r="I21">
            <v>98.883821078583921</v>
          </cell>
          <cell r="J21">
            <v>41.836859359410319</v>
          </cell>
          <cell r="K21">
            <v>97.404704280910593</v>
          </cell>
        </row>
        <row r="22">
          <cell r="C22">
            <v>9368715</v>
          </cell>
          <cell r="D22">
            <v>159645</v>
          </cell>
          <cell r="E22">
            <v>9528360</v>
          </cell>
          <cell r="F22">
            <v>9317326</v>
          </cell>
          <cell r="G22">
            <v>77501</v>
          </cell>
          <cell r="H22">
            <v>9394827</v>
          </cell>
          <cell r="I22">
            <v>99.451482940830189</v>
          </cell>
          <cell r="J22">
            <v>48.54583607378872</v>
          </cell>
          <cell r="K22">
            <v>98.598573101771976</v>
          </cell>
        </row>
        <row r="23">
          <cell r="C23">
            <v>3693800</v>
          </cell>
          <cell r="D23">
            <v>68523</v>
          </cell>
          <cell r="E23">
            <v>3762323</v>
          </cell>
          <cell r="F23">
            <v>3667037</v>
          </cell>
          <cell r="G23">
            <v>25306</v>
          </cell>
          <cell r="H23">
            <v>3692343</v>
          </cell>
          <cell r="I23">
            <v>99.275461584276357</v>
          </cell>
          <cell r="J23">
            <v>36.930665615924582</v>
          </cell>
          <cell r="K23">
            <v>98.139978943859944</v>
          </cell>
        </row>
        <row r="24">
          <cell r="C24">
            <v>6068352</v>
          </cell>
          <cell r="D24">
            <v>102307</v>
          </cell>
          <cell r="E24">
            <v>6170659</v>
          </cell>
          <cell r="F24">
            <v>6041748</v>
          </cell>
          <cell r="G24">
            <v>41923</v>
          </cell>
          <cell r="H24">
            <v>6083671</v>
          </cell>
          <cell r="I24">
            <v>99.561594317534642</v>
          </cell>
          <cell r="J24">
            <v>40.97764571339205</v>
          </cell>
          <cell r="K24">
            <v>98.590296433492767</v>
          </cell>
        </row>
        <row r="25">
          <cell r="C25">
            <v>8709011</v>
          </cell>
          <cell r="D25">
            <v>308716</v>
          </cell>
          <cell r="E25">
            <v>9017727</v>
          </cell>
          <cell r="F25">
            <v>8630597</v>
          </cell>
          <cell r="G25">
            <v>102183</v>
          </cell>
          <cell r="H25">
            <v>8732780</v>
          </cell>
          <cell r="I25">
            <v>99.099622218871929</v>
          </cell>
          <cell r="J25">
            <v>33.099353451068296</v>
          </cell>
          <cell r="K25">
            <v>96.840146081157698</v>
          </cell>
        </row>
        <row r="26">
          <cell r="C26">
            <v>11880362</v>
          </cell>
          <cell r="D26">
            <v>183959</v>
          </cell>
          <cell r="E26">
            <v>12064321</v>
          </cell>
          <cell r="F26">
            <v>11804436</v>
          </cell>
          <cell r="G26">
            <v>76576</v>
          </cell>
          <cell r="H26">
            <v>11881012</v>
          </cell>
          <cell r="I26">
            <v>99.360911729794083</v>
          </cell>
          <cell r="J26">
            <v>41.626666811626507</v>
          </cell>
          <cell r="K26">
            <v>98.480569275303594</v>
          </cell>
        </row>
        <row r="27">
          <cell r="C27">
            <v>14088152</v>
          </cell>
          <cell r="D27">
            <v>370067</v>
          </cell>
          <cell r="E27">
            <v>14458219</v>
          </cell>
          <cell r="F27">
            <v>13958243</v>
          </cell>
          <cell r="G27">
            <v>144452</v>
          </cell>
          <cell r="H27">
            <v>14102695</v>
          </cell>
          <cell r="I27">
            <v>99.077884736053392</v>
          </cell>
          <cell r="J27">
            <v>39.034012759851592</v>
          </cell>
          <cell r="K27">
            <v>97.541024935367219</v>
          </cell>
        </row>
        <row r="28">
          <cell r="C28">
            <v>18820733</v>
          </cell>
          <cell r="D28">
            <v>384677</v>
          </cell>
          <cell r="E28">
            <v>19205410</v>
          </cell>
          <cell r="F28">
            <v>18639612</v>
          </cell>
          <cell r="G28">
            <v>138138</v>
          </cell>
          <cell r="H28">
            <v>18777750</v>
          </cell>
          <cell r="I28">
            <v>99.03765172164124</v>
          </cell>
          <cell r="J28">
            <v>35.910127197622941</v>
          </cell>
          <cell r="K28">
            <v>97.773231605052942</v>
          </cell>
        </row>
        <row r="29">
          <cell r="C29">
            <v>4428183</v>
          </cell>
          <cell r="D29">
            <v>131303</v>
          </cell>
          <cell r="E29">
            <v>4559486</v>
          </cell>
          <cell r="F29">
            <v>4389715</v>
          </cell>
          <cell r="G29">
            <v>38603</v>
          </cell>
          <cell r="H29">
            <v>4428318</v>
          </cell>
          <cell r="I29">
            <v>99.131291547797375</v>
          </cell>
          <cell r="J29">
            <v>29.399937549027822</v>
          </cell>
          <cell r="K29">
            <v>97.12318449930541</v>
          </cell>
        </row>
        <row r="30">
          <cell r="C30">
            <v>12935621</v>
          </cell>
          <cell r="D30">
            <v>227240</v>
          </cell>
          <cell r="E30">
            <v>13162861</v>
          </cell>
          <cell r="F30">
            <v>12887143</v>
          </cell>
          <cell r="G30">
            <v>85882</v>
          </cell>
          <cell r="H30">
            <v>12973025</v>
          </cell>
          <cell r="I30">
            <v>99.625236391820692</v>
          </cell>
          <cell r="J30">
            <v>37.793522267206477</v>
          </cell>
          <cell r="K30">
            <v>98.557790741693623</v>
          </cell>
        </row>
        <row r="31">
          <cell r="C31">
            <v>9237922</v>
          </cell>
          <cell r="D31">
            <v>206969</v>
          </cell>
          <cell r="E31">
            <v>9444891</v>
          </cell>
          <cell r="F31">
            <v>9183377</v>
          </cell>
          <cell r="G31">
            <v>73616</v>
          </cell>
          <cell r="H31">
            <v>9256993</v>
          </cell>
          <cell r="I31">
            <v>99.409553360593435</v>
          </cell>
          <cell r="J31">
            <v>35.568611724461149</v>
          </cell>
          <cell r="K31">
            <v>98.010585828888864</v>
          </cell>
        </row>
        <row r="32">
          <cell r="C32">
            <v>9256309</v>
          </cell>
          <cell r="D32">
            <v>185631</v>
          </cell>
          <cell r="E32">
            <v>9441940</v>
          </cell>
          <cell r="F32">
            <v>9186594</v>
          </cell>
          <cell r="G32">
            <v>64627</v>
          </cell>
          <cell r="H32">
            <v>9251221</v>
          </cell>
          <cell r="I32">
            <v>99.246838021505113</v>
          </cell>
          <cell r="J32">
            <v>34.814766930092496</v>
          </cell>
          <cell r="K32">
            <v>97.980086719466556</v>
          </cell>
        </row>
        <row r="33">
          <cell r="C33">
            <v>4277777</v>
          </cell>
          <cell r="D33">
            <v>57437</v>
          </cell>
          <cell r="E33">
            <v>4335214</v>
          </cell>
          <cell r="F33">
            <v>4254502</v>
          </cell>
          <cell r="G33">
            <v>22493</v>
          </cell>
          <cell r="H33">
            <v>4276995</v>
          </cell>
          <cell r="I33">
            <v>99.455908991983449</v>
          </cell>
          <cell r="J33">
            <v>39.161167888294997</v>
          </cell>
          <cell r="K33">
            <v>98.65706744811213</v>
          </cell>
        </row>
        <row r="34">
          <cell r="C34">
            <v>6409267</v>
          </cell>
          <cell r="D34">
            <v>98298</v>
          </cell>
          <cell r="E34">
            <v>6507565</v>
          </cell>
          <cell r="F34">
            <v>6377015</v>
          </cell>
          <cell r="G34">
            <v>29612</v>
          </cell>
          <cell r="H34">
            <v>6406627</v>
          </cell>
          <cell r="I34">
            <v>99.49679113071744</v>
          </cell>
          <cell r="J34">
            <v>30.124722781745305</v>
          </cell>
          <cell r="K34">
            <v>98.448912919041149</v>
          </cell>
        </row>
        <row r="35">
          <cell r="C35">
            <v>10046325</v>
          </cell>
          <cell r="D35">
            <v>278986</v>
          </cell>
          <cell r="E35">
            <v>10325311</v>
          </cell>
          <cell r="F35">
            <v>9965404</v>
          </cell>
          <cell r="G35">
            <v>98429</v>
          </cell>
          <cell r="H35">
            <v>10063833</v>
          </cell>
          <cell r="I35">
            <v>99.194521379708505</v>
          </cell>
          <cell r="J35">
            <v>35.280981841382719</v>
          </cell>
          <cell r="K35">
            <v>97.467601702263494</v>
          </cell>
        </row>
        <row r="36">
          <cell r="C36">
            <v>4173878</v>
          </cell>
          <cell r="D36">
            <v>71756</v>
          </cell>
          <cell r="E36">
            <v>4245634</v>
          </cell>
          <cell r="F36">
            <v>4154577</v>
          </cell>
          <cell r="G36">
            <v>17278</v>
          </cell>
          <cell r="H36">
            <v>4171855</v>
          </cell>
          <cell r="I36">
            <v>99.537576325901227</v>
          </cell>
          <cell r="J36">
            <v>24.078822676849324</v>
          </cell>
          <cell r="K36">
            <v>98.262238337077562</v>
          </cell>
        </row>
        <row r="37">
          <cell r="C37">
            <v>10450956</v>
          </cell>
          <cell r="D37">
            <v>198473</v>
          </cell>
          <cell r="E37">
            <v>10649429</v>
          </cell>
          <cell r="F37">
            <v>10377726</v>
          </cell>
          <cell r="G37">
            <v>68646</v>
          </cell>
          <cell r="H37">
            <v>10446372</v>
          </cell>
          <cell r="I37">
            <v>99.299298552209009</v>
          </cell>
          <cell r="J37">
            <v>34.5870722969875</v>
          </cell>
          <cell r="K37">
            <v>98.093259272398541</v>
          </cell>
        </row>
        <row r="38">
          <cell r="C38">
            <v>3767509</v>
          </cell>
          <cell r="D38">
            <v>132314</v>
          </cell>
          <cell r="E38">
            <v>3899823</v>
          </cell>
          <cell r="F38">
            <v>3738177</v>
          </cell>
          <cell r="G38">
            <v>47998</v>
          </cell>
          <cell r="H38">
            <v>3786175</v>
          </cell>
          <cell r="I38">
            <v>99.221448442458922</v>
          </cell>
          <cell r="J38">
            <v>36.275828710491709</v>
          </cell>
          <cell r="K38">
            <v>97.085816458849536</v>
          </cell>
        </row>
        <row r="39">
          <cell r="C39">
            <v>7993469</v>
          </cell>
          <cell r="D39">
            <v>129183</v>
          </cell>
          <cell r="E39">
            <v>8122652</v>
          </cell>
          <cell r="F39">
            <v>7935696</v>
          </cell>
          <cell r="G39">
            <v>56508</v>
          </cell>
          <cell r="H39">
            <v>7992204</v>
          </cell>
          <cell r="I39">
            <v>99.27724746289752</v>
          </cell>
          <cell r="J39">
            <v>43.742597710225027</v>
          </cell>
          <cell r="K39">
            <v>98.394022050926225</v>
          </cell>
        </row>
        <row r="40">
          <cell r="C40">
            <v>5898657</v>
          </cell>
          <cell r="D40">
            <v>84317</v>
          </cell>
          <cell r="E40">
            <v>5982974</v>
          </cell>
          <cell r="F40">
            <v>5878014</v>
          </cell>
          <cell r="G40">
            <v>32845</v>
          </cell>
          <cell r="H40">
            <v>5910859</v>
          </cell>
          <cell r="I40">
            <v>99.65003898344996</v>
          </cell>
          <cell r="J40">
            <v>38.954184802590227</v>
          </cell>
          <cell r="K40">
            <v>98.794662988674204</v>
          </cell>
        </row>
        <row r="41">
          <cell r="C41">
            <v>10072212</v>
          </cell>
          <cell r="D41">
            <v>166511</v>
          </cell>
          <cell r="E41">
            <v>10238723</v>
          </cell>
          <cell r="F41">
            <v>10001764</v>
          </cell>
          <cell r="G41">
            <v>61562</v>
          </cell>
          <cell r="H41">
            <v>10063326</v>
          </cell>
          <cell r="I41">
            <v>99.300570718725936</v>
          </cell>
          <cell r="J41">
            <v>36.971731597311894</v>
          </cell>
          <cell r="K41">
            <v>98.286925039382353</v>
          </cell>
        </row>
        <row r="42">
          <cell r="C42">
            <v>3353728</v>
          </cell>
          <cell r="D42">
            <v>85379</v>
          </cell>
          <cell r="E42">
            <v>3439107</v>
          </cell>
          <cell r="F42">
            <v>3330962</v>
          </cell>
          <cell r="G42">
            <v>22948</v>
          </cell>
          <cell r="H42">
            <v>3353910</v>
          </cell>
          <cell r="I42">
            <v>99.321173333078889</v>
          </cell>
          <cell r="J42">
            <v>26.87780367537685</v>
          </cell>
          <cell r="K42">
            <v>97.522699933442027</v>
          </cell>
        </row>
        <row r="43">
          <cell r="C43">
            <v>5723406</v>
          </cell>
          <cell r="D43">
            <v>229547</v>
          </cell>
          <cell r="E43">
            <v>5952953</v>
          </cell>
          <cell r="F43">
            <v>5654890</v>
          </cell>
          <cell r="G43">
            <v>77625</v>
          </cell>
          <cell r="H43">
            <v>5732515</v>
          </cell>
          <cell r="I43">
            <v>98.802880662318898</v>
          </cell>
          <cell r="J43">
            <v>33.816604007022526</v>
          </cell>
          <cell r="K43">
            <v>96.296997473354821</v>
          </cell>
        </row>
        <row r="44">
          <cell r="C44">
            <v>2998900</v>
          </cell>
          <cell r="D44">
            <v>44117</v>
          </cell>
          <cell r="E44">
            <v>3043017</v>
          </cell>
          <cell r="F44">
            <v>2979243</v>
          </cell>
          <cell r="G44">
            <v>16640</v>
          </cell>
          <cell r="H44">
            <v>2995883</v>
          </cell>
          <cell r="I44">
            <v>99.344526326319652</v>
          </cell>
          <cell r="J44">
            <v>37.717886529002428</v>
          </cell>
          <cell r="K44">
            <v>98.451076678178268</v>
          </cell>
        </row>
        <row r="45">
          <cell r="C45">
            <v>4195093</v>
          </cell>
          <cell r="D45">
            <v>56977</v>
          </cell>
          <cell r="E45">
            <v>4252070</v>
          </cell>
          <cell r="F45">
            <v>4182491</v>
          </cell>
          <cell r="G45">
            <v>20518</v>
          </cell>
          <cell r="H45">
            <v>4203009</v>
          </cell>
          <cell r="I45">
            <v>99.699601415272554</v>
          </cell>
          <cell r="J45">
            <v>36.011021991329834</v>
          </cell>
          <cell r="K45">
            <v>98.846185504942298</v>
          </cell>
        </row>
        <row r="46">
          <cell r="C46">
            <v>4030784</v>
          </cell>
          <cell r="D46">
            <v>99293</v>
          </cell>
          <cell r="E46">
            <v>4130077</v>
          </cell>
          <cell r="F46">
            <v>4002141</v>
          </cell>
          <cell r="G46">
            <v>31469</v>
          </cell>
          <cell r="H46">
            <v>4033610</v>
          </cell>
          <cell r="I46">
            <v>99.289393825121863</v>
          </cell>
          <cell r="J46">
            <v>31.693070004934892</v>
          </cell>
          <cell r="K46">
            <v>97.664280835442057</v>
          </cell>
        </row>
        <row r="47">
          <cell r="C47">
            <v>3924316</v>
          </cell>
          <cell r="D47">
            <v>109343</v>
          </cell>
          <cell r="E47">
            <v>4033659</v>
          </cell>
          <cell r="F47">
            <v>3897279</v>
          </cell>
          <cell r="G47">
            <v>33837</v>
          </cell>
          <cell r="H47">
            <v>3931116</v>
          </cell>
          <cell r="I47">
            <v>99.311039172176748</v>
          </cell>
          <cell r="J47">
            <v>30.945739553515082</v>
          </cell>
          <cell r="K47">
            <v>97.457816835781102</v>
          </cell>
        </row>
        <row r="48">
          <cell r="C48">
            <v>6683758</v>
          </cell>
          <cell r="D48">
            <v>165014</v>
          </cell>
          <cell r="E48">
            <v>6848772</v>
          </cell>
          <cell r="F48">
            <v>6638244</v>
          </cell>
          <cell r="G48">
            <v>84393</v>
          </cell>
          <cell r="H48">
            <v>6722637</v>
          </cell>
          <cell r="I48">
            <v>99.319035787950426</v>
          </cell>
          <cell r="J48">
            <v>51.142933326869233</v>
          </cell>
          <cell r="K48">
            <v>98.15828297394043</v>
          </cell>
        </row>
        <row r="49">
          <cell r="C49">
            <v>3125409</v>
          </cell>
          <cell r="D49">
            <v>57265</v>
          </cell>
          <cell r="E49">
            <v>3182674</v>
          </cell>
          <cell r="F49">
            <v>3109929</v>
          </cell>
          <cell r="G49">
            <v>27558</v>
          </cell>
          <cell r="H49">
            <v>3137487</v>
          </cell>
          <cell r="I49">
            <v>99.504704824232604</v>
          </cell>
          <cell r="J49">
            <v>48.123635728630056</v>
          </cell>
          <cell r="K49">
            <v>98.580219023374681</v>
          </cell>
        </row>
        <row r="50">
          <cell r="C50">
            <v>430369564</v>
          </cell>
          <cell r="D50">
            <v>8747613</v>
          </cell>
          <cell r="E50">
            <v>439117177</v>
          </cell>
          <cell r="F50">
            <v>427117733</v>
          </cell>
          <cell r="G50">
            <v>3395394</v>
          </cell>
          <cell r="H50">
            <v>430513127</v>
          </cell>
          <cell r="I50">
            <v>99.244409625584026</v>
          </cell>
          <cell r="J50">
            <v>38.815091614135191</v>
          </cell>
          <cell r="K50">
            <v>98.040602725044394</v>
          </cell>
        </row>
        <row r="51">
          <cell r="C51">
            <v>2505048</v>
          </cell>
          <cell r="D51">
            <v>41072</v>
          </cell>
          <cell r="E51">
            <v>2546120</v>
          </cell>
          <cell r="F51">
            <v>2493438</v>
          </cell>
          <cell r="G51">
            <v>22830</v>
          </cell>
          <cell r="H51">
            <v>2516268</v>
          </cell>
          <cell r="I51">
            <v>99.536535826858412</v>
          </cell>
          <cell r="J51">
            <v>55.585313595636933</v>
          </cell>
          <cell r="K51">
            <v>98.827549369236323</v>
          </cell>
        </row>
        <row r="52">
          <cell r="C52">
            <v>3910219</v>
          </cell>
          <cell r="D52">
            <v>22676</v>
          </cell>
          <cell r="E52">
            <v>3932895</v>
          </cell>
          <cell r="F52">
            <v>3896224</v>
          </cell>
          <cell r="G52">
            <v>11128</v>
          </cell>
          <cell r="H52">
            <v>3907352</v>
          </cell>
          <cell r="I52">
            <v>99.642091657781833</v>
          </cell>
          <cell r="J52">
            <v>49.073910742635384</v>
          </cell>
          <cell r="K52">
            <v>99.350529317462076</v>
          </cell>
        </row>
        <row r="53">
          <cell r="C53">
            <v>1389058</v>
          </cell>
          <cell r="D53">
            <v>80424</v>
          </cell>
          <cell r="E53">
            <v>1469482</v>
          </cell>
          <cell r="F53">
            <v>1371578</v>
          </cell>
          <cell r="G53">
            <v>24562</v>
          </cell>
          <cell r="H53">
            <v>1396140</v>
          </cell>
          <cell r="I53">
            <v>98.741593223609087</v>
          </cell>
          <cell r="J53">
            <v>30.54063463642694</v>
          </cell>
          <cell r="K53">
            <v>95.008989562308358</v>
          </cell>
        </row>
        <row r="54">
          <cell r="C54">
            <v>650573</v>
          </cell>
          <cell r="D54">
            <v>13141</v>
          </cell>
          <cell r="E54">
            <v>663714</v>
          </cell>
          <cell r="F54">
            <v>645500</v>
          </cell>
          <cell r="G54">
            <v>4591</v>
          </cell>
          <cell r="H54">
            <v>650091</v>
          </cell>
          <cell r="I54">
            <v>99.220225862432045</v>
          </cell>
          <cell r="J54">
            <v>34.93645841260178</v>
          </cell>
          <cell r="K54">
            <v>97.947459297227425</v>
          </cell>
        </row>
        <row r="55">
          <cell r="C55">
            <v>1546750</v>
          </cell>
          <cell r="D55">
            <v>42407</v>
          </cell>
          <cell r="E55">
            <v>1589157</v>
          </cell>
          <cell r="F55">
            <v>1531935</v>
          </cell>
          <cell r="G55">
            <v>15101</v>
          </cell>
          <cell r="H55">
            <v>1547036</v>
          </cell>
          <cell r="I55">
            <v>99.04218522708905</v>
          </cell>
          <cell r="J55">
            <v>35.609687079963216</v>
          </cell>
          <cell r="K55">
            <v>97.349475224914855</v>
          </cell>
        </row>
        <row r="56">
          <cell r="C56">
            <v>1527325</v>
          </cell>
          <cell r="D56">
            <v>22144</v>
          </cell>
          <cell r="E56">
            <v>1549469</v>
          </cell>
          <cell r="F56">
            <v>1518880</v>
          </cell>
          <cell r="G56">
            <v>8293</v>
          </cell>
          <cell r="H56">
            <v>1527173</v>
          </cell>
          <cell r="I56">
            <v>99.447072496030643</v>
          </cell>
          <cell r="J56">
            <v>37.450325144508675</v>
          </cell>
          <cell r="K56">
            <v>98.561055432538495</v>
          </cell>
        </row>
        <row r="57">
          <cell r="C57">
            <v>1654061</v>
          </cell>
          <cell r="D57">
            <v>67842</v>
          </cell>
          <cell r="E57">
            <v>1721903</v>
          </cell>
          <cell r="F57">
            <v>1634608</v>
          </cell>
          <cell r="G57">
            <v>23504</v>
          </cell>
          <cell r="H57">
            <v>1658112</v>
          </cell>
          <cell r="I57">
            <v>98.823924873387384</v>
          </cell>
          <cell r="J57">
            <v>34.645205035228912</v>
          </cell>
          <cell r="K57">
            <v>96.295319771206621</v>
          </cell>
        </row>
        <row r="58">
          <cell r="C58">
            <v>1911771</v>
          </cell>
          <cell r="D58">
            <v>31632</v>
          </cell>
          <cell r="E58">
            <v>1943403</v>
          </cell>
          <cell r="F58">
            <v>1905698</v>
          </cell>
          <cell r="G58">
            <v>7544</v>
          </cell>
          <cell r="H58">
            <v>1913242</v>
          </cell>
          <cell r="I58">
            <v>99.682336430461589</v>
          </cell>
          <cell r="J58">
            <v>23.849266565503289</v>
          </cell>
          <cell r="K58">
            <v>98.448031622880066</v>
          </cell>
        </row>
        <row r="59">
          <cell r="C59">
            <v>1467457</v>
          </cell>
          <cell r="D59">
            <v>22967</v>
          </cell>
          <cell r="E59">
            <v>1490424</v>
          </cell>
          <cell r="F59">
            <v>1459209</v>
          </cell>
          <cell r="G59">
            <v>5290</v>
          </cell>
          <cell r="H59">
            <v>1464499</v>
          </cell>
          <cell r="I59">
            <v>99.437939237742569</v>
          </cell>
          <cell r="J59">
            <v>23.033047415857535</v>
          </cell>
          <cell r="K59">
            <v>98.260562095081667</v>
          </cell>
        </row>
        <row r="60">
          <cell r="C60">
            <v>859857</v>
          </cell>
          <cell r="D60">
            <v>31361</v>
          </cell>
          <cell r="E60">
            <v>891218</v>
          </cell>
          <cell r="F60">
            <v>851951</v>
          </cell>
          <cell r="G60">
            <v>7390</v>
          </cell>
          <cell r="H60">
            <v>859341</v>
          </cell>
          <cell r="I60">
            <v>99.080544788261307</v>
          </cell>
          <cell r="J60">
            <v>23.564299607793117</v>
          </cell>
          <cell r="K60">
            <v>96.423209585084678</v>
          </cell>
        </row>
        <row r="61">
          <cell r="C61">
            <v>659401</v>
          </cell>
          <cell r="D61">
            <v>7115</v>
          </cell>
          <cell r="E61">
            <v>666516</v>
          </cell>
          <cell r="F61">
            <v>656311</v>
          </cell>
          <cell r="G61">
            <v>1701</v>
          </cell>
          <cell r="H61">
            <v>658012</v>
          </cell>
          <cell r="I61">
            <v>99.5313928853611</v>
          </cell>
          <cell r="J61">
            <v>23.907238229093466</v>
          </cell>
          <cell r="K61">
            <v>98.724111649232725</v>
          </cell>
        </row>
        <row r="62">
          <cell r="C62">
            <v>621858</v>
          </cell>
          <cell r="D62">
            <v>47904</v>
          </cell>
          <cell r="E62">
            <v>669762</v>
          </cell>
          <cell r="F62">
            <v>616131</v>
          </cell>
          <cell r="G62">
            <v>6483</v>
          </cell>
          <cell r="H62">
            <v>622614</v>
          </cell>
          <cell r="I62">
            <v>99.079050201171327</v>
          </cell>
          <cell r="J62">
            <v>13.533316633266534</v>
          </cell>
          <cell r="K62">
            <v>92.960484470602992</v>
          </cell>
        </row>
        <row r="63">
          <cell r="C63">
            <v>522459</v>
          </cell>
          <cell r="D63">
            <v>40997</v>
          </cell>
          <cell r="E63">
            <v>563456</v>
          </cell>
          <cell r="F63">
            <v>514808</v>
          </cell>
          <cell r="G63">
            <v>6409</v>
          </cell>
          <cell r="H63">
            <v>521217</v>
          </cell>
          <cell r="I63">
            <v>98.535578868389678</v>
          </cell>
          <cell r="J63">
            <v>15.632851184232994</v>
          </cell>
          <cell r="K63">
            <v>92.503585018173567</v>
          </cell>
        </row>
        <row r="64">
          <cell r="C64">
            <v>403952</v>
          </cell>
          <cell r="D64">
            <v>79751</v>
          </cell>
          <cell r="E64">
            <v>483703</v>
          </cell>
          <cell r="F64">
            <v>383986</v>
          </cell>
          <cell r="G64">
            <v>3846</v>
          </cell>
          <cell r="H64">
            <v>387832</v>
          </cell>
          <cell r="I64">
            <v>95.057333544579564</v>
          </cell>
          <cell r="J64">
            <v>4.8225100625697488</v>
          </cell>
          <cell r="K64">
            <v>80.179779740874039</v>
          </cell>
        </row>
        <row r="65">
          <cell r="C65">
            <v>630405</v>
          </cell>
          <cell r="D65">
            <v>18246</v>
          </cell>
          <cell r="E65">
            <v>648651</v>
          </cell>
          <cell r="F65">
            <v>627221</v>
          </cell>
          <cell r="G65">
            <v>7949</v>
          </cell>
          <cell r="H65">
            <v>635170</v>
          </cell>
          <cell r="I65">
            <v>99.494927863833567</v>
          </cell>
          <cell r="J65">
            <v>43.565713032993528</v>
          </cell>
          <cell r="K65">
            <v>97.921686700552385</v>
          </cell>
        </row>
        <row r="66">
          <cell r="C66">
            <v>126657</v>
          </cell>
          <cell r="D66">
            <v>131</v>
          </cell>
          <cell r="E66">
            <v>126788</v>
          </cell>
          <cell r="F66">
            <v>126613</v>
          </cell>
          <cell r="G66">
            <v>34</v>
          </cell>
          <cell r="H66">
            <v>126647</v>
          </cell>
          <cell r="I66">
            <v>99.965260506722885</v>
          </cell>
          <cell r="J66">
            <v>25.954198473282442</v>
          </cell>
          <cell r="K66">
            <v>99.88879073729376</v>
          </cell>
        </row>
        <row r="67">
          <cell r="C67">
            <v>1000826</v>
          </cell>
          <cell r="D67">
            <v>14235</v>
          </cell>
          <cell r="E67">
            <v>1015061</v>
          </cell>
          <cell r="F67">
            <v>996702</v>
          </cell>
          <cell r="G67">
            <v>5446</v>
          </cell>
          <cell r="H67">
            <v>1002148</v>
          </cell>
          <cell r="I67">
            <v>99.587940361261602</v>
          </cell>
          <cell r="J67">
            <v>38.257815244116614</v>
          </cell>
          <cell r="K67">
            <v>98.727859704983246</v>
          </cell>
        </row>
        <row r="68">
          <cell r="C68">
            <v>1014560</v>
          </cell>
          <cell r="D68">
            <v>38436</v>
          </cell>
          <cell r="E68">
            <v>1052996</v>
          </cell>
          <cell r="F68">
            <v>1000775</v>
          </cell>
          <cell r="G68">
            <v>9226</v>
          </cell>
          <cell r="H68">
            <v>1010001</v>
          </cell>
          <cell r="I68">
            <v>98.641282920674982</v>
          </cell>
          <cell r="J68">
            <v>24.003538349464044</v>
          </cell>
          <cell r="K68">
            <v>95.916888573175967</v>
          </cell>
        </row>
        <row r="69">
          <cell r="C69">
            <v>1912998</v>
          </cell>
          <cell r="D69">
            <v>65169</v>
          </cell>
          <cell r="E69">
            <v>1978167</v>
          </cell>
          <cell r="F69">
            <v>1895512</v>
          </cell>
          <cell r="G69">
            <v>16937</v>
          </cell>
          <cell r="H69">
            <v>1912449</v>
          </cell>
          <cell r="I69">
            <v>99.085937361147273</v>
          </cell>
          <cell r="J69">
            <v>25.989350764934251</v>
          </cell>
          <cell r="K69">
            <v>96.677833570168744</v>
          </cell>
        </row>
        <row r="70">
          <cell r="C70">
            <v>2665965</v>
          </cell>
          <cell r="D70">
            <v>72537</v>
          </cell>
          <cell r="E70">
            <v>2738502</v>
          </cell>
          <cell r="F70">
            <v>2644651</v>
          </cell>
          <cell r="G70">
            <v>18517</v>
          </cell>
          <cell r="H70">
            <v>2663168</v>
          </cell>
          <cell r="I70">
            <v>99.200514635413441</v>
          </cell>
          <cell r="J70">
            <v>25.527661745040465</v>
          </cell>
          <cell r="K70">
            <v>97.249079971458855</v>
          </cell>
        </row>
        <row r="71">
          <cell r="C71">
            <v>1516613</v>
          </cell>
          <cell r="D71">
            <v>27905</v>
          </cell>
          <cell r="E71">
            <v>1544518</v>
          </cell>
          <cell r="F71">
            <v>1508270</v>
          </cell>
          <cell r="G71">
            <v>11213</v>
          </cell>
          <cell r="H71">
            <v>1519483</v>
          </cell>
          <cell r="I71">
            <v>99.449892622574126</v>
          </cell>
          <cell r="J71">
            <v>40.182762945708653</v>
          </cell>
          <cell r="K71">
            <v>98.379105973514072</v>
          </cell>
        </row>
        <row r="72">
          <cell r="C72">
            <v>2416877</v>
          </cell>
          <cell r="D72">
            <v>62226</v>
          </cell>
          <cell r="E72">
            <v>2479103</v>
          </cell>
          <cell r="F72">
            <v>2400711</v>
          </cell>
          <cell r="G72">
            <v>17335</v>
          </cell>
          <cell r="H72">
            <v>2418046</v>
          </cell>
          <cell r="I72">
            <v>99.331120284565571</v>
          </cell>
          <cell r="J72">
            <v>27.858130042104584</v>
          </cell>
          <cell r="K72">
            <v>97.537133390585225</v>
          </cell>
        </row>
        <row r="73">
          <cell r="C73">
            <v>1274037</v>
          </cell>
          <cell r="D73">
            <v>42974</v>
          </cell>
          <cell r="E73">
            <v>1317011</v>
          </cell>
          <cell r="F73">
            <v>1267307</v>
          </cell>
          <cell r="G73">
            <v>14037</v>
          </cell>
          <cell r="H73">
            <v>1281344</v>
          </cell>
          <cell r="I73">
            <v>99.47175788458263</v>
          </cell>
          <cell r="J73">
            <v>32.663936333597057</v>
          </cell>
          <cell r="K73">
            <v>97.291822163975851</v>
          </cell>
        </row>
        <row r="74">
          <cell r="C74">
            <v>32188727</v>
          </cell>
          <cell r="D74">
            <v>893292</v>
          </cell>
          <cell r="E74">
            <v>33082019</v>
          </cell>
          <cell r="F74">
            <v>31948019</v>
          </cell>
          <cell r="G74">
            <v>249366</v>
          </cell>
          <cell r="H74">
            <v>32197385</v>
          </cell>
          <cell r="I74">
            <v>99.252197826897586</v>
          </cell>
          <cell r="J74">
            <v>27.915396085490524</v>
          </cell>
          <cell r="K74">
            <v>97.325937089873506</v>
          </cell>
        </row>
        <row r="75">
          <cell r="C75">
            <v>462558291</v>
          </cell>
          <cell r="D75">
            <v>9640905</v>
          </cell>
          <cell r="E75">
            <v>472199196</v>
          </cell>
          <cell r="F75">
            <v>459065752</v>
          </cell>
          <cell r="G75">
            <v>3644760</v>
          </cell>
          <cell r="H75">
            <v>462710512</v>
          </cell>
          <cell r="I75">
            <v>99.244951594652093</v>
          </cell>
          <cell r="J75">
            <v>37.805164556646915</v>
          </cell>
          <cell r="K75">
            <v>97.990533639112769</v>
          </cell>
        </row>
      </sheetData>
      <sheetData sheetId="19"/>
      <sheetData sheetId="20"/>
      <sheetData sheetId="21"/>
      <sheetData sheetId="22"/>
      <sheetData sheetId="23"/>
      <sheetData sheetId="24"/>
      <sheetData sheetId="25">
        <row r="2">
          <cell r="B2" t="str">
            <v>令和元年度</v>
          </cell>
        </row>
        <row r="3">
          <cell r="B3" t="str">
            <v>平成３０年度</v>
          </cell>
        </row>
      </sheetData>
      <sheetData sheetId="2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0"/>
  <sheetViews>
    <sheetView tabSelected="1" view="pageBreakPreview" zoomScale="70" zoomScaleNormal="100" zoomScaleSheetLayoutView="70" workbookViewId="0">
      <selection sqref="A1:A46"/>
    </sheetView>
  </sheetViews>
  <sheetFormatPr defaultRowHeight="13.5" x14ac:dyDescent="0.15"/>
  <cols>
    <col min="1" max="1" width="6.625" style="4" customWidth="1"/>
    <col min="2" max="2" width="4.125" style="4" customWidth="1"/>
    <col min="3" max="3" width="12.125" style="6" customWidth="1"/>
    <col min="4" max="13" width="17.125" style="4" customWidth="1"/>
    <col min="14" max="15" width="10.125" style="4" customWidth="1"/>
    <col min="16" max="16" width="7.625" style="4" customWidth="1"/>
    <col min="17" max="16384" width="9" style="4"/>
  </cols>
  <sheetData>
    <row r="1" spans="1:15" ht="25.5" customHeight="1" x14ac:dyDescent="0.15">
      <c r="A1" s="1">
        <v>12</v>
      </c>
      <c r="B1" s="2" t="str">
        <f>[1]年度設定!B2&amp;"　市町村別普通会計決算の状況 （市）　　　　　　　　　　　　　　　　　　　　　　　　　　　　　　　　　（単位：百万円、％）"</f>
        <v>令和元年度　市町村別普通会計決算の状況 （市）　　　　　　　　　　　　　　　　　　　　　　　　　　　　　　　　　（単位：百万円、％）</v>
      </c>
      <c r="C1" s="3"/>
      <c r="D1" s="3"/>
      <c r="E1" s="3"/>
      <c r="F1" s="3"/>
      <c r="G1" s="3"/>
      <c r="H1" s="3"/>
      <c r="I1" s="3"/>
      <c r="J1" s="3"/>
      <c r="K1" s="3"/>
      <c r="L1" s="3"/>
      <c r="M1" s="3"/>
      <c r="N1" s="3"/>
      <c r="O1" s="3"/>
    </row>
    <row r="2" spans="1:15" ht="7.5" customHeight="1" thickBot="1" x14ac:dyDescent="0.2">
      <c r="A2" s="5"/>
    </row>
    <row r="3" spans="1:15" s="15" customFormat="1" ht="18.75" customHeight="1" x14ac:dyDescent="0.15">
      <c r="A3" s="5"/>
      <c r="B3" s="7"/>
      <c r="C3" s="8"/>
      <c r="D3" s="9"/>
      <c r="E3" s="10"/>
      <c r="F3" s="11" t="s">
        <v>0</v>
      </c>
      <c r="G3" s="11" t="s">
        <v>1</v>
      </c>
      <c r="H3" s="11" t="s">
        <v>2</v>
      </c>
      <c r="I3" s="11"/>
      <c r="J3" s="11"/>
      <c r="K3" s="11" t="s">
        <v>3</v>
      </c>
      <c r="L3" s="11" t="s">
        <v>4</v>
      </c>
      <c r="M3" s="12" t="s">
        <v>5</v>
      </c>
      <c r="N3" s="13" t="s">
        <v>6</v>
      </c>
      <c r="O3" s="14" t="s">
        <v>7</v>
      </c>
    </row>
    <row r="4" spans="1:15" s="15" customFormat="1" ht="18.75" customHeight="1" x14ac:dyDescent="0.15">
      <c r="A4" s="5"/>
      <c r="B4" s="16"/>
      <c r="C4" s="17" t="s">
        <v>8</v>
      </c>
      <c r="D4" s="18" t="s">
        <v>9</v>
      </c>
      <c r="E4" s="19" t="s">
        <v>10</v>
      </c>
      <c r="F4" s="19" t="s">
        <v>11</v>
      </c>
      <c r="G4" s="19" t="s">
        <v>12</v>
      </c>
      <c r="H4" s="19" t="s">
        <v>13</v>
      </c>
      <c r="I4" s="19" t="s">
        <v>14</v>
      </c>
      <c r="J4" s="19" t="s">
        <v>4</v>
      </c>
      <c r="K4" s="19" t="s">
        <v>15</v>
      </c>
      <c r="L4" s="19" t="s">
        <v>16</v>
      </c>
      <c r="M4" s="20" t="s">
        <v>17</v>
      </c>
      <c r="N4" s="21"/>
      <c r="O4" s="22"/>
    </row>
    <row r="5" spans="1:15" s="15" customFormat="1" ht="18.75" customHeight="1" thickBot="1" x14ac:dyDescent="0.2">
      <c r="A5" s="5"/>
      <c r="B5" s="23"/>
      <c r="C5" s="24"/>
      <c r="D5" s="25" t="s">
        <v>18</v>
      </c>
      <c r="E5" s="26" t="s">
        <v>19</v>
      </c>
      <c r="F5" s="26" t="s">
        <v>20</v>
      </c>
      <c r="G5" s="26" t="s">
        <v>21</v>
      </c>
      <c r="H5" s="26" t="s">
        <v>22</v>
      </c>
      <c r="I5" s="26" t="s">
        <v>23</v>
      </c>
      <c r="J5" s="26" t="s">
        <v>24</v>
      </c>
      <c r="K5" s="26" t="s">
        <v>25</v>
      </c>
      <c r="L5" s="26" t="s">
        <v>26</v>
      </c>
      <c r="M5" s="27"/>
      <c r="N5" s="28"/>
      <c r="O5" s="29"/>
    </row>
    <row r="6" spans="1:15" s="37" customFormat="1" ht="18.75" customHeight="1" x14ac:dyDescent="0.15">
      <c r="A6" s="5"/>
      <c r="B6" s="30">
        <v>1</v>
      </c>
      <c r="C6" s="31" t="s">
        <v>27</v>
      </c>
      <c r="D6" s="32">
        <f ca="1">ROUND('[1]12 決算（千円）'!D7/1000,0)</f>
        <v>553678</v>
      </c>
      <c r="E6" s="33">
        <f ca="1">ROUND('[1]12 決算（千円）'!E7/1000,0)</f>
        <v>547430</v>
      </c>
      <c r="F6" s="33">
        <f ca="1">ROUND('[1]12 決算（千円）'!F7/1000,0)</f>
        <v>6248</v>
      </c>
      <c r="G6" s="33">
        <f ca="1">ROUND('[1]12 決算（千円）'!G7/1000,0)</f>
        <v>4499</v>
      </c>
      <c r="H6" s="33">
        <f ca="1">ROUND('[1]12 決算（千円）'!H7/1000,0)</f>
        <v>1749</v>
      </c>
      <c r="I6" s="33">
        <f ca="1">ROUND('[1]12 決算（千円）'!I7/1000,0)</f>
        <v>271</v>
      </c>
      <c r="J6" s="33">
        <f ca="1">ROUND('[1]12 決算（千円）'!J7/1000,0)</f>
        <v>1480</v>
      </c>
      <c r="K6" s="33">
        <f ca="1">ROUND('[1]12 決算（千円）'!K7/1000,0)</f>
        <v>0</v>
      </c>
      <c r="L6" s="33">
        <f ca="1">ROUND('[1]12 決算（千円）'!L7/1000,0)</f>
        <v>1500</v>
      </c>
      <c r="M6" s="34">
        <f ca="1">ROUND('[1]12 決算（千円）'!M7/1000,0)</f>
        <v>251</v>
      </c>
      <c r="N6" s="35">
        <f ca="1">'[1]12 決算（千円）'!N7</f>
        <v>0.58040306334557734</v>
      </c>
      <c r="O6" s="36">
        <f ca="1">'[1]12 決算（千円）'!O7</f>
        <v>98.859654780849127</v>
      </c>
    </row>
    <row r="7" spans="1:15" s="37" customFormat="1" ht="18.75" customHeight="1" x14ac:dyDescent="0.15">
      <c r="A7" s="5"/>
      <c r="B7" s="38">
        <v>2</v>
      </c>
      <c r="C7" s="39" t="s">
        <v>28</v>
      </c>
      <c r="D7" s="40">
        <f ca="1">ROUND('[1]12 決算（千円）'!D8/1000,0)</f>
        <v>112570</v>
      </c>
      <c r="E7" s="41">
        <f ca="1">ROUND('[1]12 決算（千円）'!E8/1000,0)</f>
        <v>109095</v>
      </c>
      <c r="F7" s="41">
        <f ca="1">ROUND('[1]12 決算（千円）'!F8/1000,0)</f>
        <v>3475</v>
      </c>
      <c r="G7" s="41">
        <f ca="1">ROUND('[1]12 決算（千円）'!G8/1000,0)</f>
        <v>176</v>
      </c>
      <c r="H7" s="41">
        <f ca="1">ROUND('[1]12 決算（千円）'!H8/1000,0)</f>
        <v>3300</v>
      </c>
      <c r="I7" s="41">
        <f ca="1">ROUND('[1]12 決算（千円）'!I8/1000,0)</f>
        <v>410</v>
      </c>
      <c r="J7" s="41">
        <f ca="1">ROUND('[1]12 決算（千円）'!J8/1000,0)</f>
        <v>1</v>
      </c>
      <c r="K7" s="41">
        <f ca="1">ROUND('[1]12 決算（千円）'!K8/1000,0)</f>
        <v>0</v>
      </c>
      <c r="L7" s="41">
        <f ca="1">ROUND('[1]12 決算（千円）'!L8/1000,0)</f>
        <v>1160</v>
      </c>
      <c r="M7" s="42">
        <f ca="1">ROUND('[1]12 決算（千円）'!M8/1000,0)</f>
        <v>-748</v>
      </c>
      <c r="N7" s="43">
        <f ca="1">'[1]12 決算（千円）'!N8</f>
        <v>5.1555819846122128</v>
      </c>
      <c r="O7" s="44">
        <f ca="1">'[1]12 決算（千円）'!O8</f>
        <v>99.757938990265956</v>
      </c>
    </row>
    <row r="8" spans="1:15" s="37" customFormat="1" ht="18.75" customHeight="1" x14ac:dyDescent="0.15">
      <c r="A8" s="5"/>
      <c r="B8" s="38">
        <v>3</v>
      </c>
      <c r="C8" s="39" t="s">
        <v>29</v>
      </c>
      <c r="D8" s="40">
        <f ca="1">ROUND('[1]12 決算（千円）'!D9/1000,0)</f>
        <v>69990</v>
      </c>
      <c r="E8" s="41">
        <f ca="1">ROUND('[1]12 決算（千円）'!E9/1000,0)</f>
        <v>64618</v>
      </c>
      <c r="F8" s="41">
        <f ca="1">ROUND('[1]12 決算（千円）'!F9/1000,0)</f>
        <v>5372</v>
      </c>
      <c r="G8" s="41">
        <f ca="1">ROUND('[1]12 決算（千円）'!G9/1000,0)</f>
        <v>148</v>
      </c>
      <c r="H8" s="41">
        <f ca="1">ROUND('[1]12 決算（千円）'!H9/1000,0)</f>
        <v>5225</v>
      </c>
      <c r="I8" s="41">
        <f ca="1">ROUND('[1]12 決算（千円）'!I9/1000,0)</f>
        <v>461</v>
      </c>
      <c r="J8" s="41">
        <f ca="1">ROUND('[1]12 決算（千円）'!J9/1000,0)</f>
        <v>11</v>
      </c>
      <c r="K8" s="41">
        <f ca="1">ROUND('[1]12 決算（千円）'!K9/1000,0)</f>
        <v>0</v>
      </c>
      <c r="L8" s="41">
        <f ca="1">ROUND('[1]12 決算（千円）'!L9/1000,0)</f>
        <v>284</v>
      </c>
      <c r="M8" s="42">
        <f ca="1">ROUND('[1]12 決算（千円）'!M9/1000,0)</f>
        <v>188</v>
      </c>
      <c r="N8" s="43">
        <f ca="1">'[1]12 決算（千円）'!N9</f>
        <v>13.073602397888967</v>
      </c>
      <c r="O8" s="44">
        <f ca="1">'[1]12 決算（千円）'!O9</f>
        <v>86.976184758855396</v>
      </c>
    </row>
    <row r="9" spans="1:15" s="37" customFormat="1" ht="18.75" customHeight="1" x14ac:dyDescent="0.15">
      <c r="A9" s="5"/>
      <c r="B9" s="38">
        <v>4</v>
      </c>
      <c r="C9" s="39" t="s">
        <v>30</v>
      </c>
      <c r="D9" s="40">
        <f ca="1">ROUND('[1]12 決算（千円）'!D10/1000,0)</f>
        <v>213603</v>
      </c>
      <c r="E9" s="41">
        <f ca="1">ROUND('[1]12 決算（千円）'!E10/1000,0)</f>
        <v>203865</v>
      </c>
      <c r="F9" s="41">
        <f ca="1">ROUND('[1]12 決算（千円）'!F10/1000,0)</f>
        <v>9738</v>
      </c>
      <c r="G9" s="41">
        <f ca="1">ROUND('[1]12 決算（千円）'!G10/1000,0)</f>
        <v>2199</v>
      </c>
      <c r="H9" s="41">
        <f ca="1">ROUND('[1]12 決算（千円）'!H10/1000,0)</f>
        <v>7539</v>
      </c>
      <c r="I9" s="41">
        <f ca="1">ROUND('[1]12 決算（千円）'!I10/1000,0)</f>
        <v>-373</v>
      </c>
      <c r="J9" s="41">
        <f ca="1">ROUND('[1]12 決算（千円）'!J10/1000,0)</f>
        <v>1444</v>
      </c>
      <c r="K9" s="41">
        <f ca="1">ROUND('[1]12 決算（千円）'!K10/1000,0)</f>
        <v>0</v>
      </c>
      <c r="L9" s="41">
        <f ca="1">ROUND('[1]12 決算（千円）'!L10/1000,0)</f>
        <v>0</v>
      </c>
      <c r="M9" s="42">
        <f ca="1">ROUND('[1]12 決算（千円）'!M10/1000,0)</f>
        <v>1071</v>
      </c>
      <c r="N9" s="43">
        <f ca="1">'[1]12 決算（千円）'!N10</f>
        <v>7.0227200456395416</v>
      </c>
      <c r="O9" s="44">
        <f ca="1">'[1]12 決算（千円）'!O10</f>
        <v>95.446296079795715</v>
      </c>
    </row>
    <row r="10" spans="1:15" s="37" customFormat="1" ht="18.75" customHeight="1" x14ac:dyDescent="0.15">
      <c r="A10" s="5"/>
      <c r="B10" s="38">
        <v>5</v>
      </c>
      <c r="C10" s="39" t="s">
        <v>31</v>
      </c>
      <c r="D10" s="40">
        <f ca="1">ROUND('[1]12 決算（千円）'!D11/1000,0)</f>
        <v>27721</v>
      </c>
      <c r="E10" s="41">
        <f ca="1">ROUND('[1]12 決算（千円）'!E11/1000,0)</f>
        <v>26789</v>
      </c>
      <c r="F10" s="41">
        <f ca="1">ROUND('[1]12 決算（千円）'!F11/1000,0)</f>
        <v>932</v>
      </c>
      <c r="G10" s="41">
        <f ca="1">ROUND('[1]12 決算（千円）'!G11/1000,0)</f>
        <v>114</v>
      </c>
      <c r="H10" s="41">
        <f ca="1">ROUND('[1]12 決算（千円）'!H11/1000,0)</f>
        <v>819</v>
      </c>
      <c r="I10" s="41">
        <f ca="1">ROUND('[1]12 決算（千円）'!I11/1000,0)</f>
        <v>-174</v>
      </c>
      <c r="J10" s="41">
        <f ca="1">ROUND('[1]12 決算（千円）'!J11/1000,0)</f>
        <v>2</v>
      </c>
      <c r="K10" s="41">
        <f ca="1">ROUND('[1]12 決算（千円）'!K11/1000,0)</f>
        <v>0</v>
      </c>
      <c r="L10" s="41">
        <f ca="1">ROUND('[1]12 決算（千円）'!L11/1000,0)</f>
        <v>50</v>
      </c>
      <c r="M10" s="42">
        <f ca="1">ROUND('[1]12 決算（千円）'!M11/1000,0)</f>
        <v>-222</v>
      </c>
      <c r="N10" s="43">
        <f ca="1">'[1]12 決算（千円）'!N11</f>
        <v>4.8290589240165334</v>
      </c>
      <c r="O10" s="44">
        <f ca="1">'[1]12 決算（千円）'!O11</f>
        <v>96.714364491178259</v>
      </c>
    </row>
    <row r="11" spans="1:15" s="37" customFormat="1" ht="18.75" customHeight="1" x14ac:dyDescent="0.15">
      <c r="A11" s="5"/>
      <c r="B11" s="38">
        <v>6</v>
      </c>
      <c r="C11" s="39" t="s">
        <v>32</v>
      </c>
      <c r="D11" s="40">
        <f ca="1">ROUND('[1]12 決算（千円）'!D12/1000,0)</f>
        <v>31878</v>
      </c>
      <c r="E11" s="41">
        <f ca="1">ROUND('[1]12 決算（千円）'!E12/1000,0)</f>
        <v>29932</v>
      </c>
      <c r="F11" s="41">
        <f ca="1">ROUND('[1]12 決算（千円）'!F12/1000,0)</f>
        <v>1947</v>
      </c>
      <c r="G11" s="41">
        <f ca="1">ROUND('[1]12 決算（千円）'!G12/1000,0)</f>
        <v>450</v>
      </c>
      <c r="H11" s="41">
        <f ca="1">ROUND('[1]12 決算（千円）'!H12/1000,0)</f>
        <v>1497</v>
      </c>
      <c r="I11" s="41">
        <f ca="1">ROUND('[1]12 決算（千円）'!I12/1000,0)</f>
        <v>140</v>
      </c>
      <c r="J11" s="41">
        <f ca="1">ROUND('[1]12 決算（千円）'!J12/1000,0)</f>
        <v>825</v>
      </c>
      <c r="K11" s="41">
        <f ca="1">ROUND('[1]12 決算（千円）'!K12/1000,0)</f>
        <v>848</v>
      </c>
      <c r="L11" s="41">
        <f ca="1">ROUND('[1]12 決算（千円）'!L12/1000,0)</f>
        <v>870</v>
      </c>
      <c r="M11" s="42">
        <f ca="1">ROUND('[1]12 決算（千円）'!M12/1000,0)</f>
        <v>944</v>
      </c>
      <c r="N11" s="43">
        <f ca="1">'[1]12 決算（千円）'!N12</f>
        <v>8.7102356258829055</v>
      </c>
      <c r="O11" s="44">
        <f ca="1">'[1]12 決算（千円）'!O12</f>
        <v>86.743081575062476</v>
      </c>
    </row>
    <row r="12" spans="1:15" s="37" customFormat="1" ht="18.75" customHeight="1" x14ac:dyDescent="0.15">
      <c r="A12" s="5"/>
      <c r="B12" s="38">
        <v>7</v>
      </c>
      <c r="C12" s="39" t="s">
        <v>33</v>
      </c>
      <c r="D12" s="40">
        <f ca="1">ROUND('[1]12 決算（千円）'!D13/1000,0)</f>
        <v>119142</v>
      </c>
      <c r="E12" s="41">
        <f ca="1">ROUND('[1]12 決算（千円）'!E13/1000,0)</f>
        <v>113075</v>
      </c>
      <c r="F12" s="41">
        <f ca="1">ROUND('[1]12 決算（千円）'!F13/1000,0)</f>
        <v>6068</v>
      </c>
      <c r="G12" s="41">
        <f ca="1">ROUND('[1]12 決算（千円）'!G13/1000,0)</f>
        <v>1658</v>
      </c>
      <c r="H12" s="41">
        <f ca="1">ROUND('[1]12 決算（千円）'!H13/1000,0)</f>
        <v>4410</v>
      </c>
      <c r="I12" s="41">
        <f ca="1">ROUND('[1]12 決算（千円）'!I13/1000,0)</f>
        <v>55</v>
      </c>
      <c r="J12" s="41">
        <f ca="1">ROUND('[1]12 決算（千円）'!J13/1000,0)</f>
        <v>1522</v>
      </c>
      <c r="K12" s="41">
        <f ca="1">ROUND('[1]12 決算（千円）'!K13/1000,0)</f>
        <v>0</v>
      </c>
      <c r="L12" s="41">
        <f ca="1">ROUND('[1]12 決算（千円）'!L13/1000,0)</f>
        <v>1951</v>
      </c>
      <c r="M12" s="42">
        <f ca="1">ROUND('[1]12 決算（千円）'!M13/1000,0)</f>
        <v>-375</v>
      </c>
      <c r="N12" s="43">
        <f ca="1">'[1]12 決算（千円）'!N13</f>
        <v>7.4003115461366455</v>
      </c>
      <c r="O12" s="44">
        <f ca="1">'[1]12 決算（千円）'!O13</f>
        <v>94.531873651895182</v>
      </c>
    </row>
    <row r="13" spans="1:15" s="37" customFormat="1" ht="18.75" customHeight="1" x14ac:dyDescent="0.15">
      <c r="A13" s="5"/>
      <c r="B13" s="38">
        <v>8</v>
      </c>
      <c r="C13" s="39" t="s">
        <v>34</v>
      </c>
      <c r="D13" s="40">
        <f ca="1">ROUND('[1]12 決算（千円）'!D14/1000,0)</f>
        <v>30400</v>
      </c>
      <c r="E13" s="41">
        <f ca="1">ROUND('[1]12 決算（千円）'!E14/1000,0)</f>
        <v>29163</v>
      </c>
      <c r="F13" s="41">
        <f ca="1">ROUND('[1]12 決算（千円）'!F14/1000,0)</f>
        <v>1237</v>
      </c>
      <c r="G13" s="41">
        <f ca="1">ROUND('[1]12 決算（千円）'!G14/1000,0)</f>
        <v>313</v>
      </c>
      <c r="H13" s="41">
        <f ca="1">ROUND('[1]12 決算（千円）'!H14/1000,0)</f>
        <v>924</v>
      </c>
      <c r="I13" s="41">
        <f ca="1">ROUND('[1]12 決算（千円）'!I14/1000,0)</f>
        <v>-305</v>
      </c>
      <c r="J13" s="41">
        <f ca="1">ROUND('[1]12 決算（千円）'!J14/1000,0)</f>
        <v>0</v>
      </c>
      <c r="K13" s="41">
        <f ca="1">ROUND('[1]12 決算（千円）'!K14/1000,0)</f>
        <v>0</v>
      </c>
      <c r="L13" s="41">
        <f ca="1">ROUND('[1]12 決算（千円）'!L14/1000,0)</f>
        <v>141</v>
      </c>
      <c r="M13" s="42">
        <f ca="1">ROUND('[1]12 決算（千円）'!M14/1000,0)</f>
        <v>-445</v>
      </c>
      <c r="N13" s="43">
        <f ca="1">'[1]12 決算（千円）'!N14</f>
        <v>5.3081893831731595</v>
      </c>
      <c r="O13" s="44">
        <f ca="1">'[1]12 決算（千円）'!O14</f>
        <v>93.849761824236666</v>
      </c>
    </row>
    <row r="14" spans="1:15" s="37" customFormat="1" ht="18.75" customHeight="1" x14ac:dyDescent="0.15">
      <c r="A14" s="5"/>
      <c r="B14" s="38">
        <v>9</v>
      </c>
      <c r="C14" s="39" t="s">
        <v>35</v>
      </c>
      <c r="D14" s="40">
        <f ca="1">ROUND('[1]12 決算（千円）'!D15/1000,0)</f>
        <v>44881</v>
      </c>
      <c r="E14" s="41">
        <f ca="1">ROUND('[1]12 決算（千円）'!E15/1000,0)</f>
        <v>40171</v>
      </c>
      <c r="F14" s="41">
        <f ca="1">ROUND('[1]12 決算（千円）'!F15/1000,0)</f>
        <v>4710</v>
      </c>
      <c r="G14" s="41">
        <f ca="1">ROUND('[1]12 決算（千円）'!G15/1000,0)</f>
        <v>782</v>
      </c>
      <c r="H14" s="41">
        <f ca="1">ROUND('[1]12 決算（千円）'!H15/1000,0)</f>
        <v>3928</v>
      </c>
      <c r="I14" s="41">
        <f ca="1">ROUND('[1]12 決算（千円）'!I15/1000,0)</f>
        <v>757</v>
      </c>
      <c r="J14" s="41">
        <f ca="1">ROUND('[1]12 決算（千円）'!J15/1000,0)</f>
        <v>126</v>
      </c>
      <c r="K14" s="41">
        <f ca="1">ROUND('[1]12 決算（千円）'!K15/1000,0)</f>
        <v>38</v>
      </c>
      <c r="L14" s="41">
        <f ca="1">ROUND('[1]12 決算（千円）'!L15/1000,0)</f>
        <v>27</v>
      </c>
      <c r="M14" s="42">
        <f ca="1">ROUND('[1]12 決算（千円）'!M15/1000,0)</f>
        <v>895</v>
      </c>
      <c r="N14" s="43">
        <f ca="1">'[1]12 決算（千円）'!N15</f>
        <v>16.141074396415569</v>
      </c>
      <c r="O14" s="44">
        <f ca="1">'[1]12 決算（千円）'!O15</f>
        <v>89.294336853397397</v>
      </c>
    </row>
    <row r="15" spans="1:15" s="37" customFormat="1" ht="18.75" customHeight="1" x14ac:dyDescent="0.15">
      <c r="A15" s="5"/>
      <c r="B15" s="38">
        <v>10</v>
      </c>
      <c r="C15" s="39" t="s">
        <v>36</v>
      </c>
      <c r="D15" s="40">
        <f ca="1">ROUND('[1]12 決算（千円）'!D16/1000,0)</f>
        <v>29823</v>
      </c>
      <c r="E15" s="41">
        <f ca="1">ROUND('[1]12 決算（千円）'!E16/1000,0)</f>
        <v>27709</v>
      </c>
      <c r="F15" s="41">
        <f ca="1">ROUND('[1]12 決算（千円）'!F16/1000,0)</f>
        <v>2114</v>
      </c>
      <c r="G15" s="41">
        <f ca="1">ROUND('[1]12 決算（千円）'!G16/1000,0)</f>
        <v>849</v>
      </c>
      <c r="H15" s="41">
        <f ca="1">ROUND('[1]12 決算（千円）'!H16/1000,0)</f>
        <v>1264</v>
      </c>
      <c r="I15" s="41">
        <f ca="1">ROUND('[1]12 決算（千円）'!I16/1000,0)</f>
        <v>-515</v>
      </c>
      <c r="J15" s="41">
        <f ca="1">ROUND('[1]12 決算（千円）'!J16/1000,0)</f>
        <v>1</v>
      </c>
      <c r="K15" s="41">
        <f ca="1">ROUND('[1]12 決算（千円）'!K16/1000,0)</f>
        <v>0</v>
      </c>
      <c r="L15" s="41">
        <f ca="1">ROUND('[1]12 決算（千円）'!L16/1000,0)</f>
        <v>0</v>
      </c>
      <c r="M15" s="42">
        <f ca="1">ROUND('[1]12 決算（千円）'!M16/1000,0)</f>
        <v>-515</v>
      </c>
      <c r="N15" s="43">
        <f ca="1">'[1]12 決算（千円）'!N16</f>
        <v>7.3437350881451628</v>
      </c>
      <c r="O15" s="44">
        <f ca="1">'[1]12 決算（千円）'!O16</f>
        <v>93.107997300303111</v>
      </c>
    </row>
    <row r="16" spans="1:15" s="37" customFormat="1" ht="18.75" customHeight="1" x14ac:dyDescent="0.15">
      <c r="A16" s="5"/>
      <c r="B16" s="38">
        <v>11</v>
      </c>
      <c r="C16" s="39" t="s">
        <v>37</v>
      </c>
      <c r="D16" s="40">
        <f ca="1">ROUND('[1]12 決算（千円）'!D17/1000,0)</f>
        <v>33216</v>
      </c>
      <c r="E16" s="41">
        <f ca="1">ROUND('[1]12 決算（千円）'!E17/1000,0)</f>
        <v>31972</v>
      </c>
      <c r="F16" s="41">
        <f ca="1">ROUND('[1]12 決算（千円）'!F17/1000,0)</f>
        <v>1244</v>
      </c>
      <c r="G16" s="41">
        <f ca="1">ROUND('[1]12 決算（千円）'!G17/1000,0)</f>
        <v>165</v>
      </c>
      <c r="H16" s="41">
        <f ca="1">ROUND('[1]12 決算（千円）'!H17/1000,0)</f>
        <v>1079</v>
      </c>
      <c r="I16" s="41">
        <f ca="1">ROUND('[1]12 決算（千円）'!I17/1000,0)</f>
        <v>-14</v>
      </c>
      <c r="J16" s="41">
        <f ca="1">ROUND('[1]12 決算（千円）'!J17/1000,0)</f>
        <v>1291</v>
      </c>
      <c r="K16" s="41">
        <f ca="1">ROUND('[1]12 決算（千円）'!K17/1000,0)</f>
        <v>0</v>
      </c>
      <c r="L16" s="41">
        <f ca="1">ROUND('[1]12 決算（千円）'!L17/1000,0)</f>
        <v>1335</v>
      </c>
      <c r="M16" s="42">
        <f ca="1">ROUND('[1]12 決算（千円）'!M17/1000,0)</f>
        <v>-58</v>
      </c>
      <c r="N16" s="43">
        <f ca="1">'[1]12 決算（千円）'!N17</f>
        <v>6.0845121350366149</v>
      </c>
      <c r="O16" s="44">
        <f ca="1">'[1]12 決算（千円）'!O17</f>
        <v>96.362986914382759</v>
      </c>
    </row>
    <row r="17" spans="1:15" s="37" customFormat="1" ht="18.75" customHeight="1" x14ac:dyDescent="0.15">
      <c r="A17" s="5"/>
      <c r="B17" s="38">
        <v>12</v>
      </c>
      <c r="C17" s="39" t="s">
        <v>38</v>
      </c>
      <c r="D17" s="40">
        <f ca="1">ROUND('[1]12 決算（千円）'!D18/1000,0)</f>
        <v>73317</v>
      </c>
      <c r="E17" s="41">
        <f ca="1">ROUND('[1]12 決算（千円）'!E18/1000,0)</f>
        <v>69663</v>
      </c>
      <c r="F17" s="41">
        <f ca="1">ROUND('[1]12 決算（千円）'!F18/1000,0)</f>
        <v>3655</v>
      </c>
      <c r="G17" s="41">
        <f ca="1">ROUND('[1]12 決算（千円）'!G18/1000,0)</f>
        <v>911</v>
      </c>
      <c r="H17" s="41">
        <f ca="1">ROUND('[1]12 決算（千円）'!H18/1000,0)</f>
        <v>2744</v>
      </c>
      <c r="I17" s="41">
        <f ca="1">ROUND('[1]12 決算（千円）'!I18/1000,0)</f>
        <v>293</v>
      </c>
      <c r="J17" s="41">
        <f ca="1">ROUND('[1]12 決算（千円）'!J18/1000,0)</f>
        <v>0</v>
      </c>
      <c r="K17" s="41">
        <f ca="1">ROUND('[1]12 決算（千円）'!K18/1000,0)</f>
        <v>0</v>
      </c>
      <c r="L17" s="41">
        <f ca="1">ROUND('[1]12 決算（千円）'!L18/1000,0)</f>
        <v>1225</v>
      </c>
      <c r="M17" s="42">
        <f ca="1">ROUND('[1]12 決算（千円）'!M18/1000,0)</f>
        <v>-931</v>
      </c>
      <c r="N17" s="43">
        <f ca="1">'[1]12 決算（千円）'!N18</f>
        <v>6.2486954997294157</v>
      </c>
      <c r="O17" s="44">
        <f ca="1">'[1]12 決算（千円）'!O18</f>
        <v>95.067532238557263</v>
      </c>
    </row>
    <row r="18" spans="1:15" s="37" customFormat="1" ht="18.75" customHeight="1" x14ac:dyDescent="0.15">
      <c r="A18" s="5"/>
      <c r="B18" s="38">
        <v>13</v>
      </c>
      <c r="C18" s="39" t="s">
        <v>39</v>
      </c>
      <c r="D18" s="40">
        <f ca="1">ROUND('[1]12 決算（千円）'!D19/1000,0)</f>
        <v>46458</v>
      </c>
      <c r="E18" s="41">
        <f ca="1">ROUND('[1]12 決算（千円）'!E19/1000,0)</f>
        <v>45926</v>
      </c>
      <c r="F18" s="41">
        <f ca="1">ROUND('[1]12 決算（千円）'!F19/1000,0)</f>
        <v>532</v>
      </c>
      <c r="G18" s="41">
        <f ca="1">ROUND('[1]12 決算（千円）'!G19/1000,0)</f>
        <v>234</v>
      </c>
      <c r="H18" s="41">
        <f ca="1">ROUND('[1]12 決算（千円）'!H19/1000,0)</f>
        <v>299</v>
      </c>
      <c r="I18" s="41">
        <f ca="1">ROUND('[1]12 決算（千円）'!I19/1000,0)</f>
        <v>-1409</v>
      </c>
      <c r="J18" s="41">
        <f ca="1">ROUND('[1]12 決算（千円）'!J19/1000,0)</f>
        <v>801</v>
      </c>
      <c r="K18" s="41">
        <f ca="1">ROUND('[1]12 決算（千円）'!K19/1000,0)</f>
        <v>0</v>
      </c>
      <c r="L18" s="41">
        <f ca="1">ROUND('[1]12 決算（千円）'!L19/1000,0)</f>
        <v>500</v>
      </c>
      <c r="M18" s="42">
        <f ca="1">ROUND('[1]12 決算（千円）'!M19/1000,0)</f>
        <v>-1108</v>
      </c>
      <c r="N18" s="43">
        <f ca="1">'[1]12 決算（千円）'!N19</f>
        <v>1.0791662844117118</v>
      </c>
      <c r="O18" s="44">
        <f ca="1">'[1]12 決算（千円）'!O19</f>
        <v>93.441063856497237</v>
      </c>
    </row>
    <row r="19" spans="1:15" s="37" customFormat="1" ht="18.75" customHeight="1" x14ac:dyDescent="0.15">
      <c r="A19" s="5"/>
      <c r="B19" s="38">
        <v>14</v>
      </c>
      <c r="C19" s="39" t="s">
        <v>40</v>
      </c>
      <c r="D19" s="40">
        <f ca="1">ROUND('[1]12 決算（千円）'!D20/1000,0)</f>
        <v>19704</v>
      </c>
      <c r="E19" s="41">
        <f ca="1">ROUND('[1]12 決算（千円）'!E20/1000,0)</f>
        <v>18624</v>
      </c>
      <c r="F19" s="41">
        <f ca="1">ROUND('[1]12 決算（千円）'!F20/1000,0)</f>
        <v>1080</v>
      </c>
      <c r="G19" s="41">
        <f ca="1">ROUND('[1]12 決算（千円）'!G20/1000,0)</f>
        <v>33</v>
      </c>
      <c r="H19" s="41">
        <f ca="1">ROUND('[1]12 決算（千円）'!H20/1000,0)</f>
        <v>1047</v>
      </c>
      <c r="I19" s="41">
        <f ca="1">ROUND('[1]12 決算（千円）'!I20/1000,0)</f>
        <v>-126</v>
      </c>
      <c r="J19" s="41">
        <f ca="1">ROUND('[1]12 決算（千円）'!J20/1000,0)</f>
        <v>651</v>
      </c>
      <c r="K19" s="41">
        <f ca="1">ROUND('[1]12 決算（千円）'!K20/1000,0)</f>
        <v>0</v>
      </c>
      <c r="L19" s="41">
        <f ca="1">ROUND('[1]12 決算（千円）'!L20/1000,0)</f>
        <v>550</v>
      </c>
      <c r="M19" s="42">
        <f ca="1">ROUND('[1]12 決算（千円）'!M20/1000,0)</f>
        <v>-25</v>
      </c>
      <c r="N19" s="43">
        <f ca="1">'[1]12 決算（千円）'!N20</f>
        <v>9.3229974298255112</v>
      </c>
      <c r="O19" s="44">
        <f ca="1">'[1]12 決算（千円）'!O20</f>
        <v>94.926749543952823</v>
      </c>
    </row>
    <row r="20" spans="1:15" s="37" customFormat="1" ht="18.75" customHeight="1" x14ac:dyDescent="0.15">
      <c r="A20" s="5"/>
      <c r="B20" s="38">
        <v>15</v>
      </c>
      <c r="C20" s="39" t="s">
        <v>41</v>
      </c>
      <c r="D20" s="40">
        <f ca="1">ROUND('[1]12 決算（千円）'!D21/1000,0)</f>
        <v>39878</v>
      </c>
      <c r="E20" s="41">
        <f ca="1">ROUND('[1]12 決算（千円）'!E21/1000,0)</f>
        <v>37961</v>
      </c>
      <c r="F20" s="41">
        <f ca="1">ROUND('[1]12 決算（千円）'!F21/1000,0)</f>
        <v>1917</v>
      </c>
      <c r="G20" s="41">
        <f ca="1">ROUND('[1]12 決算（千円）'!G21/1000,0)</f>
        <v>106</v>
      </c>
      <c r="H20" s="41">
        <f ca="1">ROUND('[1]12 決算（千円）'!H21/1000,0)</f>
        <v>1812</v>
      </c>
      <c r="I20" s="41">
        <f ca="1">ROUND('[1]12 決算（千円）'!I21/1000,0)</f>
        <v>-342</v>
      </c>
      <c r="J20" s="41">
        <f ca="1">ROUND('[1]12 決算（千円）'!J21/1000,0)</f>
        <v>73</v>
      </c>
      <c r="K20" s="41">
        <f ca="1">ROUND('[1]12 決算（千円）'!K21/1000,0)</f>
        <v>0</v>
      </c>
      <c r="L20" s="41">
        <f ca="1">ROUND('[1]12 決算（千円）'!L21/1000,0)</f>
        <v>0</v>
      </c>
      <c r="M20" s="42">
        <f ca="1">ROUND('[1]12 決算（千円）'!M21/1000,0)</f>
        <v>-270</v>
      </c>
      <c r="N20" s="43">
        <f ca="1">'[1]12 決算（千円）'!N21</f>
        <v>7.4554991349551445</v>
      </c>
      <c r="O20" s="44">
        <f ca="1">'[1]12 決算（千円）'!O21</f>
        <v>93.379467986053271</v>
      </c>
    </row>
    <row r="21" spans="1:15" s="37" customFormat="1" ht="18.75" customHeight="1" x14ac:dyDescent="0.15">
      <c r="A21" s="5"/>
      <c r="B21" s="38">
        <v>16</v>
      </c>
      <c r="C21" s="39" t="s">
        <v>42</v>
      </c>
      <c r="D21" s="40">
        <f ca="1">ROUND('[1]12 決算（千円）'!D22/1000,0)</f>
        <v>59624</v>
      </c>
      <c r="E21" s="41">
        <f ca="1">ROUND('[1]12 決算（千円）'!E22/1000,0)</f>
        <v>54529</v>
      </c>
      <c r="F21" s="41">
        <f ca="1">ROUND('[1]12 決算（千円）'!F22/1000,0)</f>
        <v>5095</v>
      </c>
      <c r="G21" s="41">
        <f ca="1">ROUND('[1]12 決算（千円）'!G22/1000,0)</f>
        <v>2088</v>
      </c>
      <c r="H21" s="41">
        <f ca="1">ROUND('[1]12 決算（千円）'!H22/1000,0)</f>
        <v>3007</v>
      </c>
      <c r="I21" s="41">
        <f ca="1">ROUND('[1]12 決算（千円）'!I22/1000,0)</f>
        <v>775</v>
      </c>
      <c r="J21" s="41">
        <f ca="1">ROUND('[1]12 決算（千円）'!J22/1000,0)</f>
        <v>584</v>
      </c>
      <c r="K21" s="41">
        <f ca="1">ROUND('[1]12 決算（千円）'!K22/1000,0)</f>
        <v>0</v>
      </c>
      <c r="L21" s="41">
        <f ca="1">ROUND('[1]12 決算（千円）'!L22/1000,0)</f>
        <v>1586</v>
      </c>
      <c r="M21" s="42">
        <f ca="1">ROUND('[1]12 決算（千円）'!M22/1000,0)</f>
        <v>-227</v>
      </c>
      <c r="N21" s="43">
        <f ca="1">'[1]12 決算（千円）'!N22</f>
        <v>10.042762079914386</v>
      </c>
      <c r="O21" s="44">
        <f ca="1">'[1]12 決算（千円）'!O22</f>
        <v>85.584088462702113</v>
      </c>
    </row>
    <row r="22" spans="1:15" s="37" customFormat="1" ht="18.75" customHeight="1" x14ac:dyDescent="0.15">
      <c r="A22" s="5"/>
      <c r="B22" s="38">
        <v>17</v>
      </c>
      <c r="C22" s="39" t="s">
        <v>43</v>
      </c>
      <c r="D22" s="40">
        <f ca="1">ROUND('[1]12 決算（千円）'!D23/1000,0)</f>
        <v>65361</v>
      </c>
      <c r="E22" s="41">
        <f ca="1">ROUND('[1]12 決算（千円）'!E23/1000,0)</f>
        <v>63201</v>
      </c>
      <c r="F22" s="41">
        <f ca="1">ROUND('[1]12 決算（千円）'!F23/1000,0)</f>
        <v>2160</v>
      </c>
      <c r="G22" s="41">
        <f ca="1">ROUND('[1]12 決算（千円）'!G23/1000,0)</f>
        <v>330</v>
      </c>
      <c r="H22" s="41">
        <f ca="1">ROUND('[1]12 決算（千円）'!H23/1000,0)</f>
        <v>1831</v>
      </c>
      <c r="I22" s="41">
        <f ca="1">ROUND('[1]12 決算（千円）'!I23/1000,0)</f>
        <v>14</v>
      </c>
      <c r="J22" s="41">
        <f ca="1">ROUND('[1]12 決算（千円）'!J23/1000,0)</f>
        <v>2</v>
      </c>
      <c r="K22" s="41">
        <f ca="1">ROUND('[1]12 決算（千円）'!K23/1000,0)</f>
        <v>313</v>
      </c>
      <c r="L22" s="41">
        <f ca="1">ROUND('[1]12 決算（千円）'!L23/1000,0)</f>
        <v>1082</v>
      </c>
      <c r="M22" s="42">
        <f ca="1">ROUND('[1]12 決算（千円）'!M23/1000,0)</f>
        <v>-753</v>
      </c>
      <c r="N22" s="43">
        <f ca="1">'[1]12 決算（千円）'!N23</f>
        <v>4.7992929230888448</v>
      </c>
      <c r="O22" s="44">
        <f ca="1">'[1]12 決算（千円）'!O23</f>
        <v>96.79900492890809</v>
      </c>
    </row>
    <row r="23" spans="1:15" s="37" customFormat="1" ht="18.75" customHeight="1" x14ac:dyDescent="0.15">
      <c r="A23" s="5"/>
      <c r="B23" s="38">
        <v>18</v>
      </c>
      <c r="C23" s="39" t="s">
        <v>44</v>
      </c>
      <c r="D23" s="40">
        <f ca="1">ROUND('[1]12 決算（千円）'!D24/1000,0)</f>
        <v>80697</v>
      </c>
      <c r="E23" s="41">
        <f ca="1">ROUND('[1]12 決算（千円）'!E24/1000,0)</f>
        <v>76730</v>
      </c>
      <c r="F23" s="41">
        <f ca="1">ROUND('[1]12 決算（千円）'!F24/1000,0)</f>
        <v>3967</v>
      </c>
      <c r="G23" s="41">
        <f ca="1">ROUND('[1]12 決算（千円）'!G24/1000,0)</f>
        <v>686</v>
      </c>
      <c r="H23" s="41">
        <f ca="1">ROUND('[1]12 決算（千円）'!H24/1000,0)</f>
        <v>3281</v>
      </c>
      <c r="I23" s="41">
        <f ca="1">ROUND('[1]12 決算（千円）'!I24/1000,0)</f>
        <v>-877</v>
      </c>
      <c r="J23" s="41">
        <f ca="1">ROUND('[1]12 決算（千円）'!J24/1000,0)</f>
        <v>821</v>
      </c>
      <c r="K23" s="41">
        <f ca="1">ROUND('[1]12 決算（千円）'!K24/1000,0)</f>
        <v>0</v>
      </c>
      <c r="L23" s="41">
        <f ca="1">ROUND('[1]12 決算（千円）'!L24/1000,0)</f>
        <v>2</v>
      </c>
      <c r="M23" s="42">
        <f ca="1">ROUND('[1]12 決算（千円）'!M24/1000,0)</f>
        <v>-57</v>
      </c>
      <c r="N23" s="43">
        <f ca="1">'[1]12 決算（千円）'!N24</f>
        <v>7.4353751902096015</v>
      </c>
      <c r="O23" s="44">
        <f ca="1">'[1]12 決算（千円）'!O24</f>
        <v>96.470498937187955</v>
      </c>
    </row>
    <row r="24" spans="1:15" s="37" customFormat="1" ht="18.75" customHeight="1" x14ac:dyDescent="0.15">
      <c r="A24" s="5"/>
      <c r="B24" s="38">
        <v>19</v>
      </c>
      <c r="C24" s="39" t="s">
        <v>45</v>
      </c>
      <c r="D24" s="40">
        <f ca="1">ROUND('[1]12 決算（千円）'!D25/1000,0)</f>
        <v>107932</v>
      </c>
      <c r="E24" s="41">
        <f ca="1">ROUND('[1]12 決算（千円）'!E25/1000,0)</f>
        <v>102444</v>
      </c>
      <c r="F24" s="41">
        <f ca="1">ROUND('[1]12 決算（千円）'!F25/1000,0)</f>
        <v>5488</v>
      </c>
      <c r="G24" s="41">
        <f ca="1">ROUND('[1]12 決算（千円）'!G25/1000,0)</f>
        <v>198</v>
      </c>
      <c r="H24" s="41">
        <f ca="1">ROUND('[1]12 決算（千円）'!H25/1000,0)</f>
        <v>5290</v>
      </c>
      <c r="I24" s="41">
        <f ca="1">ROUND('[1]12 決算（千円）'!I25/1000,0)</f>
        <v>194</v>
      </c>
      <c r="J24" s="41">
        <f ca="1">ROUND('[1]12 決算（千円）'!J25/1000,0)</f>
        <v>2879</v>
      </c>
      <c r="K24" s="41">
        <f ca="1">ROUND('[1]12 決算（千円）'!K25/1000,0)</f>
        <v>0</v>
      </c>
      <c r="L24" s="41">
        <f ca="1">ROUND('[1]12 決算（千円）'!L25/1000,0)</f>
        <v>2500</v>
      </c>
      <c r="M24" s="42">
        <f ca="1">ROUND('[1]12 決算（千円）'!M25/1000,0)</f>
        <v>573</v>
      </c>
      <c r="N24" s="43">
        <f ca="1">'[1]12 決算（千円）'!N25</f>
        <v>8.7126350553191045</v>
      </c>
      <c r="O24" s="44">
        <f ca="1">'[1]12 決算（千円）'!O25</f>
        <v>90.996119150796687</v>
      </c>
    </row>
    <row r="25" spans="1:15" s="37" customFormat="1" ht="18.75" customHeight="1" x14ac:dyDescent="0.15">
      <c r="A25" s="5"/>
      <c r="B25" s="38">
        <v>20</v>
      </c>
      <c r="C25" s="39" t="s">
        <v>46</v>
      </c>
      <c r="D25" s="40">
        <f ca="1">ROUND('[1]12 決算（千円）'!D26/1000,0)</f>
        <v>25751</v>
      </c>
      <c r="E25" s="41">
        <f ca="1">ROUND('[1]12 決算（千円）'!E26/1000,0)</f>
        <v>24086</v>
      </c>
      <c r="F25" s="41">
        <f ca="1">ROUND('[1]12 決算（千円）'!F26/1000,0)</f>
        <v>1665</v>
      </c>
      <c r="G25" s="41">
        <f ca="1">ROUND('[1]12 決算（千円）'!G26/1000,0)</f>
        <v>123</v>
      </c>
      <c r="H25" s="41">
        <f ca="1">ROUND('[1]12 決算（千円）'!H26/1000,0)</f>
        <v>1542</v>
      </c>
      <c r="I25" s="41">
        <f ca="1">ROUND('[1]12 決算（千円）'!I26/1000,0)</f>
        <v>39</v>
      </c>
      <c r="J25" s="41">
        <f ca="1">ROUND('[1]12 決算（千円）'!J26/1000,0)</f>
        <v>3</v>
      </c>
      <c r="K25" s="41">
        <f ca="1">ROUND('[1]12 決算（千円）'!K26/1000,0)</f>
        <v>0</v>
      </c>
      <c r="L25" s="41">
        <f ca="1">ROUND('[1]12 決算（千円）'!L26/1000,0)</f>
        <v>262</v>
      </c>
      <c r="M25" s="42">
        <f ca="1">ROUND('[1]12 決算（千円）'!M26/1000,0)</f>
        <v>-219</v>
      </c>
      <c r="N25" s="43">
        <f ca="1">'[1]12 決算（千円）'!N26</f>
        <v>10.736365693973953</v>
      </c>
      <c r="O25" s="44">
        <f ca="1">'[1]12 決算（千円）'!O26</f>
        <v>89.942887826129081</v>
      </c>
    </row>
    <row r="26" spans="1:15" s="37" customFormat="1" ht="18.75" customHeight="1" x14ac:dyDescent="0.15">
      <c r="A26" s="5"/>
      <c r="B26" s="38">
        <v>21</v>
      </c>
      <c r="C26" s="39" t="s">
        <v>47</v>
      </c>
      <c r="D26" s="40">
        <f ca="1">ROUND('[1]12 決算（千円）'!D27/1000,0)</f>
        <v>59574</v>
      </c>
      <c r="E26" s="41">
        <f ca="1">ROUND('[1]12 決算（千円）'!E27/1000,0)</f>
        <v>55347</v>
      </c>
      <c r="F26" s="41">
        <f ca="1">ROUND('[1]12 決算（千円）'!F27/1000,0)</f>
        <v>4226</v>
      </c>
      <c r="G26" s="41">
        <f ca="1">ROUND('[1]12 決算（千円）'!G27/1000,0)</f>
        <v>528</v>
      </c>
      <c r="H26" s="41">
        <f ca="1">ROUND('[1]12 決算（千円）'!H27/1000,0)</f>
        <v>3699</v>
      </c>
      <c r="I26" s="41">
        <f ca="1">ROUND('[1]12 決算（千円）'!I27/1000,0)</f>
        <v>1069</v>
      </c>
      <c r="J26" s="41">
        <f ca="1">ROUND('[1]12 決算（千円）'!J27/1000,0)</f>
        <v>1226</v>
      </c>
      <c r="K26" s="41">
        <f ca="1">ROUND('[1]12 決算（千円）'!K27/1000,0)</f>
        <v>0</v>
      </c>
      <c r="L26" s="41">
        <f ca="1">ROUND('[1]12 決算（千円）'!L27/1000,0)</f>
        <v>1334</v>
      </c>
      <c r="M26" s="42">
        <f ca="1">ROUND('[1]12 決算（千円）'!M27/1000,0)</f>
        <v>960</v>
      </c>
      <c r="N26" s="43">
        <f ca="1">'[1]12 決算（千円）'!N27</f>
        <v>12.50521994289177</v>
      </c>
      <c r="O26" s="44">
        <f ca="1">'[1]12 決算（千円）'!O27</f>
        <v>85.569373780456388</v>
      </c>
    </row>
    <row r="27" spans="1:15" s="37" customFormat="1" ht="18.75" customHeight="1" x14ac:dyDescent="0.15">
      <c r="A27" s="5"/>
      <c r="B27" s="38">
        <v>22</v>
      </c>
      <c r="C27" s="39" t="s">
        <v>48</v>
      </c>
      <c r="D27" s="40">
        <f ca="1">ROUND('[1]12 決算（千円）'!D28/1000,0)</f>
        <v>42258</v>
      </c>
      <c r="E27" s="41">
        <f ca="1">ROUND('[1]12 決算（千円）'!E28/1000,0)</f>
        <v>41061</v>
      </c>
      <c r="F27" s="41">
        <f ca="1">ROUND('[1]12 決算（千円）'!F28/1000,0)</f>
        <v>1197</v>
      </c>
      <c r="G27" s="41">
        <f ca="1">ROUND('[1]12 決算（千円）'!G28/1000,0)</f>
        <v>203</v>
      </c>
      <c r="H27" s="41">
        <f ca="1">ROUND('[1]12 決算（千円）'!H28/1000,0)</f>
        <v>994</v>
      </c>
      <c r="I27" s="41">
        <f ca="1">ROUND('[1]12 決算（千円）'!I28/1000,0)</f>
        <v>297</v>
      </c>
      <c r="J27" s="41">
        <f ca="1">ROUND('[1]12 決算（千円）'!J28/1000,0)</f>
        <v>1</v>
      </c>
      <c r="K27" s="41">
        <f ca="1">ROUND('[1]12 決算（千円）'!K28/1000,0)</f>
        <v>0</v>
      </c>
      <c r="L27" s="41">
        <f ca="1">ROUND('[1]12 決算（千円）'!L28/1000,0)</f>
        <v>218</v>
      </c>
      <c r="M27" s="42">
        <f ca="1">ROUND('[1]12 決算（千円）'!M28/1000,0)</f>
        <v>79</v>
      </c>
      <c r="N27" s="43">
        <f ca="1">'[1]12 決算（千円）'!N28</f>
        <v>3.81526869421119</v>
      </c>
      <c r="O27" s="44">
        <f ca="1">'[1]12 決算（千円）'!O28</f>
        <v>96.490892445478423</v>
      </c>
    </row>
    <row r="28" spans="1:15" s="37" customFormat="1" ht="18.75" customHeight="1" x14ac:dyDescent="0.15">
      <c r="A28" s="5"/>
      <c r="B28" s="38">
        <v>23</v>
      </c>
      <c r="C28" s="39" t="s">
        <v>49</v>
      </c>
      <c r="D28" s="40">
        <f ca="1">ROUND('[1]12 決算（千円）'!D29/1000,0)</f>
        <v>44433</v>
      </c>
      <c r="E28" s="41">
        <f ca="1">ROUND('[1]12 決算（千円）'!E29/1000,0)</f>
        <v>43266</v>
      </c>
      <c r="F28" s="41">
        <f ca="1">ROUND('[1]12 決算（千円）'!F29/1000,0)</f>
        <v>1167</v>
      </c>
      <c r="G28" s="41">
        <f ca="1">ROUND('[1]12 決算（千円）'!G29/1000,0)</f>
        <v>199</v>
      </c>
      <c r="H28" s="41">
        <f ca="1">ROUND('[1]12 決算（千円）'!H29/1000,0)</f>
        <v>968</v>
      </c>
      <c r="I28" s="41">
        <f ca="1">ROUND('[1]12 決算（千円）'!I29/1000,0)</f>
        <v>-152</v>
      </c>
      <c r="J28" s="41">
        <f ca="1">ROUND('[1]12 決算（千円）'!J29/1000,0)</f>
        <v>562</v>
      </c>
      <c r="K28" s="41">
        <f ca="1">ROUND('[1]12 決算（千円）'!K29/1000,0)</f>
        <v>0</v>
      </c>
      <c r="L28" s="41">
        <f ca="1">ROUND('[1]12 決算（千円）'!L29/1000,0)</f>
        <v>600</v>
      </c>
      <c r="M28" s="42">
        <f ca="1">ROUND('[1]12 決算（千円）'!M29/1000,0)</f>
        <v>-189</v>
      </c>
      <c r="N28" s="43">
        <f ca="1">'[1]12 決算（千円）'!N29</f>
        <v>3.9327741868271806</v>
      </c>
      <c r="O28" s="44">
        <f ca="1">'[1]12 決算（千円）'!O29</f>
        <v>95.303238980954049</v>
      </c>
    </row>
    <row r="29" spans="1:15" s="37" customFormat="1" ht="18.75" customHeight="1" x14ac:dyDescent="0.15">
      <c r="A29" s="5"/>
      <c r="B29" s="38">
        <v>24</v>
      </c>
      <c r="C29" s="39" t="s">
        <v>50</v>
      </c>
      <c r="D29" s="40">
        <f ca="1">ROUND('[1]12 決算（千円）'!D30/1000,0)</f>
        <v>25835</v>
      </c>
      <c r="E29" s="41">
        <f ca="1">ROUND('[1]12 決算（千円）'!E30/1000,0)</f>
        <v>23971</v>
      </c>
      <c r="F29" s="41">
        <f ca="1">ROUND('[1]12 決算（千円）'!F30/1000,0)</f>
        <v>1864</v>
      </c>
      <c r="G29" s="41">
        <f ca="1">ROUND('[1]12 決算（千円）'!G30/1000,0)</f>
        <v>147</v>
      </c>
      <c r="H29" s="41">
        <f ca="1">ROUND('[1]12 決算（千円）'!H30/1000,0)</f>
        <v>1718</v>
      </c>
      <c r="I29" s="41">
        <f ca="1">ROUND('[1]12 決算（千円）'!I30/1000,0)</f>
        <v>335</v>
      </c>
      <c r="J29" s="41">
        <f ca="1">ROUND('[1]12 決算（千円）'!J30/1000,0)</f>
        <v>2</v>
      </c>
      <c r="K29" s="41">
        <f ca="1">ROUND('[1]12 決算（千円）'!K30/1000,0)</f>
        <v>0</v>
      </c>
      <c r="L29" s="41">
        <f ca="1">ROUND('[1]12 決算（千円）'!L30/1000,0)</f>
        <v>235</v>
      </c>
      <c r="M29" s="42">
        <f ca="1">ROUND('[1]12 決算（千円）'!M30/1000,0)</f>
        <v>101</v>
      </c>
      <c r="N29" s="43">
        <f ca="1">'[1]12 決算（千円）'!N30</f>
        <v>12.094868896846272</v>
      </c>
      <c r="O29" s="44">
        <f ca="1">'[1]12 決算（千円）'!O30</f>
        <v>94.096968512883677</v>
      </c>
    </row>
    <row r="30" spans="1:15" s="37" customFormat="1" ht="18.75" customHeight="1" x14ac:dyDescent="0.15">
      <c r="A30" s="5"/>
      <c r="B30" s="38">
        <v>25</v>
      </c>
      <c r="C30" s="39" t="s">
        <v>51</v>
      </c>
      <c r="D30" s="40">
        <f ca="1">ROUND('[1]12 決算（千円）'!D31/1000,0)</f>
        <v>29824</v>
      </c>
      <c r="E30" s="41">
        <f ca="1">ROUND('[1]12 決算（千円）'!E31/1000,0)</f>
        <v>27770</v>
      </c>
      <c r="F30" s="41">
        <f ca="1">ROUND('[1]12 決算（千円）'!F31/1000,0)</f>
        <v>2054</v>
      </c>
      <c r="G30" s="41">
        <f ca="1">ROUND('[1]12 決算（千円）'!G31/1000,0)</f>
        <v>251</v>
      </c>
      <c r="H30" s="41">
        <f ca="1">ROUND('[1]12 決算（千円）'!H31/1000,0)</f>
        <v>1803</v>
      </c>
      <c r="I30" s="41">
        <f ca="1">ROUND('[1]12 決算（千円）'!I31/1000,0)</f>
        <v>283</v>
      </c>
      <c r="J30" s="41">
        <f ca="1">ROUND('[1]12 決算（千円）'!J31/1000,0)</f>
        <v>759</v>
      </c>
      <c r="K30" s="41">
        <f ca="1">ROUND('[1]12 決算（千円）'!K31/1000,0)</f>
        <v>0</v>
      </c>
      <c r="L30" s="41">
        <f ca="1">ROUND('[1]12 決算（千円）'!L31/1000,0)</f>
        <v>662</v>
      </c>
      <c r="M30" s="42">
        <f ca="1">ROUND('[1]12 決算（千円）'!M31/1000,0)</f>
        <v>381</v>
      </c>
      <c r="N30" s="43">
        <f ca="1">'[1]12 決算（千円）'!N31</f>
        <v>11.135886830831666</v>
      </c>
      <c r="O30" s="44">
        <f ca="1">'[1]12 決算（千円）'!O31</f>
        <v>89.424260483460799</v>
      </c>
    </row>
    <row r="31" spans="1:15" s="37" customFormat="1" ht="18.75" customHeight="1" x14ac:dyDescent="0.15">
      <c r="A31" s="5"/>
      <c r="B31" s="38">
        <v>26</v>
      </c>
      <c r="C31" s="39" t="s">
        <v>52</v>
      </c>
      <c r="D31" s="40">
        <f ca="1">ROUND('[1]12 決算（千円）'!D32/1000,0)</f>
        <v>57717</v>
      </c>
      <c r="E31" s="41">
        <f ca="1">ROUND('[1]12 決算（千円）'!E32/1000,0)</f>
        <v>56022</v>
      </c>
      <c r="F31" s="41">
        <f ca="1">ROUND('[1]12 決算（千円）'!F32/1000,0)</f>
        <v>1695</v>
      </c>
      <c r="G31" s="41">
        <f ca="1">ROUND('[1]12 決算（千円）'!G32/1000,0)</f>
        <v>320</v>
      </c>
      <c r="H31" s="41">
        <f ca="1">ROUND('[1]12 決算（千円）'!H32/1000,0)</f>
        <v>1375</v>
      </c>
      <c r="I31" s="41">
        <f ca="1">ROUND('[1]12 決算（千円）'!I32/1000,0)</f>
        <v>-822</v>
      </c>
      <c r="J31" s="41">
        <f ca="1">ROUND('[1]12 決算（千円）'!J32/1000,0)</f>
        <v>2890</v>
      </c>
      <c r="K31" s="41">
        <f ca="1">ROUND('[1]12 決算（千円）'!K32/1000,0)</f>
        <v>0</v>
      </c>
      <c r="L31" s="41">
        <f ca="1">ROUND('[1]12 決算（千円）'!L32/1000,0)</f>
        <v>2514</v>
      </c>
      <c r="M31" s="42">
        <f ca="1">ROUND('[1]12 決算（千円）'!M32/1000,0)</f>
        <v>-446</v>
      </c>
      <c r="N31" s="43">
        <f ca="1">'[1]12 決算（千円）'!N32</f>
        <v>4.6627826680530529</v>
      </c>
      <c r="O31" s="44">
        <f ca="1">'[1]12 決算（千円）'!O32</f>
        <v>96.840910969703614</v>
      </c>
    </row>
    <row r="32" spans="1:15" s="37" customFormat="1" ht="18.75" customHeight="1" x14ac:dyDescent="0.15">
      <c r="A32" s="5"/>
      <c r="B32" s="38">
        <v>27</v>
      </c>
      <c r="C32" s="39" t="s">
        <v>53</v>
      </c>
      <c r="D32" s="40">
        <f ca="1">ROUND('[1]12 決算（千円）'!D33/1000,0)</f>
        <v>25005</v>
      </c>
      <c r="E32" s="41">
        <f ca="1">ROUND('[1]12 決算（千円）'!E33/1000,0)</f>
        <v>24477</v>
      </c>
      <c r="F32" s="41">
        <f ca="1">ROUND('[1]12 決算（千円）'!F33/1000,0)</f>
        <v>528</v>
      </c>
      <c r="G32" s="41">
        <f ca="1">ROUND('[1]12 決算（千円）'!G33/1000,0)</f>
        <v>24</v>
      </c>
      <c r="H32" s="41">
        <f ca="1">ROUND('[1]12 決算（千円）'!H33/1000,0)</f>
        <v>504</v>
      </c>
      <c r="I32" s="41">
        <f ca="1">ROUND('[1]12 決算（千円）'!I33/1000,0)</f>
        <v>76</v>
      </c>
      <c r="J32" s="41">
        <f ca="1">ROUND('[1]12 決算（千円）'!J33/1000,0)</f>
        <v>0</v>
      </c>
      <c r="K32" s="41">
        <f ca="1">ROUND('[1]12 決算（千円）'!K33/1000,0)</f>
        <v>0</v>
      </c>
      <c r="L32" s="41">
        <f ca="1">ROUND('[1]12 決算（千円）'!L33/1000,0)</f>
        <v>826</v>
      </c>
      <c r="M32" s="42">
        <f ca="1">ROUND('[1]12 決算（千円）'!M33/1000,0)</f>
        <v>-750</v>
      </c>
      <c r="N32" s="43">
        <f ca="1">'[1]12 決算（千円）'!N33</f>
        <v>3.5836967494935972</v>
      </c>
      <c r="O32" s="44">
        <f ca="1">'[1]12 決算（千円）'!O33</f>
        <v>96.162841968517299</v>
      </c>
    </row>
    <row r="33" spans="1:15" s="37" customFormat="1" ht="18.75" customHeight="1" x14ac:dyDescent="0.15">
      <c r="A33" s="5"/>
      <c r="B33" s="38">
        <v>28</v>
      </c>
      <c r="C33" s="39" t="s">
        <v>54</v>
      </c>
      <c r="D33" s="40">
        <f ca="1">ROUND('[1]12 決算（千円）'!D34/1000,0)</f>
        <v>50845</v>
      </c>
      <c r="E33" s="41">
        <f ca="1">ROUND('[1]12 決算（千円）'!E34/1000,0)</f>
        <v>48752</v>
      </c>
      <c r="F33" s="41">
        <f ca="1">ROUND('[1]12 決算（千円）'!F34/1000,0)</f>
        <v>2093</v>
      </c>
      <c r="G33" s="41">
        <f ca="1">ROUND('[1]12 決算（千円）'!G34/1000,0)</f>
        <v>636</v>
      </c>
      <c r="H33" s="41">
        <f ca="1">ROUND('[1]12 決算（千円）'!H34/1000,0)</f>
        <v>1457</v>
      </c>
      <c r="I33" s="41">
        <f ca="1">ROUND('[1]12 決算（千円）'!I34/1000,0)</f>
        <v>42</v>
      </c>
      <c r="J33" s="41">
        <f ca="1">ROUND('[1]12 決算（千円）'!J34/1000,0)</f>
        <v>9</v>
      </c>
      <c r="K33" s="41">
        <f ca="1">ROUND('[1]12 決算（千円）'!K34/1000,0)</f>
        <v>296</v>
      </c>
      <c r="L33" s="41">
        <f ca="1">ROUND('[1]12 決算（千円）'!L34/1000,0)</f>
        <v>846</v>
      </c>
      <c r="M33" s="42">
        <f ca="1">ROUND('[1]12 決算（千円）'!M34/1000,0)</f>
        <v>-500</v>
      </c>
      <c r="N33" s="43">
        <f ca="1">'[1]12 決算（千円）'!N34</f>
        <v>4.7076532774911524</v>
      </c>
      <c r="O33" s="44">
        <f ca="1">'[1]12 決算（千円）'!O34</f>
        <v>93.142719977364337</v>
      </c>
    </row>
    <row r="34" spans="1:15" s="37" customFormat="1" ht="18.75" customHeight="1" x14ac:dyDescent="0.15">
      <c r="A34" s="5"/>
      <c r="B34" s="38">
        <v>29</v>
      </c>
      <c r="C34" s="39" t="s">
        <v>55</v>
      </c>
      <c r="D34" s="40">
        <f ca="1">ROUND('[1]12 決算（千円）'!D35/1000,0)</f>
        <v>21281</v>
      </c>
      <c r="E34" s="41">
        <f ca="1">ROUND('[1]12 決算（千円）'!E35/1000,0)</f>
        <v>20242</v>
      </c>
      <c r="F34" s="41">
        <f ca="1">ROUND('[1]12 決算（千円）'!F35/1000,0)</f>
        <v>1039</v>
      </c>
      <c r="G34" s="41">
        <f ca="1">ROUND('[1]12 決算（千円）'!G35/1000,0)</f>
        <v>12</v>
      </c>
      <c r="H34" s="41">
        <f ca="1">ROUND('[1]12 決算（千円）'!H35/1000,0)</f>
        <v>1028</v>
      </c>
      <c r="I34" s="41">
        <f ca="1">ROUND('[1]12 決算（千円）'!I35/1000,0)</f>
        <v>197</v>
      </c>
      <c r="J34" s="41">
        <f ca="1">ROUND('[1]12 決算（千円）'!J35/1000,0)</f>
        <v>422</v>
      </c>
      <c r="K34" s="41">
        <f ca="1">ROUND('[1]12 決算（千円）'!K35/1000,0)</f>
        <v>0</v>
      </c>
      <c r="L34" s="41">
        <f ca="1">ROUND('[1]12 決算（千円）'!L35/1000,0)</f>
        <v>424</v>
      </c>
      <c r="M34" s="42">
        <f ca="1">ROUND('[1]12 決算（千円）'!M35/1000,0)</f>
        <v>195</v>
      </c>
      <c r="N34" s="43">
        <f ca="1">'[1]12 決算（千円）'!N35</f>
        <v>8.0365592679325424</v>
      </c>
      <c r="O34" s="44">
        <f ca="1">'[1]12 決算（千円）'!O35</f>
        <v>90.933676351159363</v>
      </c>
    </row>
    <row r="35" spans="1:15" s="37" customFormat="1" ht="18.75" customHeight="1" x14ac:dyDescent="0.15">
      <c r="A35" s="5"/>
      <c r="B35" s="38">
        <v>30</v>
      </c>
      <c r="C35" s="39" t="s">
        <v>56</v>
      </c>
      <c r="D35" s="40">
        <f ca="1">ROUND('[1]12 決算（千円）'!D36/1000,0)</f>
        <v>32280</v>
      </c>
      <c r="E35" s="41">
        <f ca="1">ROUND('[1]12 決算（千円）'!E36/1000,0)</f>
        <v>30921</v>
      </c>
      <c r="F35" s="41">
        <f ca="1">ROUND('[1]12 決算（千円）'!F36/1000,0)</f>
        <v>1359</v>
      </c>
      <c r="G35" s="41">
        <f ca="1">ROUND('[1]12 決算（千円）'!G36/1000,0)</f>
        <v>52</v>
      </c>
      <c r="H35" s="41">
        <f ca="1">ROUND('[1]12 決算（千円）'!H36/1000,0)</f>
        <v>1307</v>
      </c>
      <c r="I35" s="41">
        <f ca="1">ROUND('[1]12 決算（千円）'!I36/1000,0)</f>
        <v>-287</v>
      </c>
      <c r="J35" s="41">
        <f ca="1">ROUND('[1]12 決算（千円）'!J36/1000,0)</f>
        <v>948</v>
      </c>
      <c r="K35" s="41">
        <f ca="1">ROUND('[1]12 決算（千円）'!K36/1000,0)</f>
        <v>0</v>
      </c>
      <c r="L35" s="41">
        <f ca="1">ROUND('[1]12 決算（千円）'!L36/1000,0)</f>
        <v>407</v>
      </c>
      <c r="M35" s="42">
        <f ca="1">ROUND('[1]12 決算（千円）'!M36/1000,0)</f>
        <v>254</v>
      </c>
      <c r="N35" s="43">
        <f ca="1">'[1]12 決算（千円）'!N36</f>
        <v>7.3307445524720682</v>
      </c>
      <c r="O35" s="44">
        <f ca="1">'[1]12 決算（千円）'!O36</f>
        <v>87.253190241239736</v>
      </c>
    </row>
    <row r="36" spans="1:15" s="37" customFormat="1" ht="18.75" customHeight="1" x14ac:dyDescent="0.15">
      <c r="A36" s="5"/>
      <c r="B36" s="38">
        <v>31</v>
      </c>
      <c r="C36" s="39" t="s">
        <v>57</v>
      </c>
      <c r="D36" s="40">
        <f ca="1">ROUND('[1]12 決算（千円）'!D37/1000,0)</f>
        <v>34959</v>
      </c>
      <c r="E36" s="41">
        <f ca="1">ROUND('[1]12 決算（千円）'!E37/1000,0)</f>
        <v>34135</v>
      </c>
      <c r="F36" s="41">
        <f ca="1">ROUND('[1]12 決算（千円）'!F37/1000,0)</f>
        <v>824</v>
      </c>
      <c r="G36" s="41">
        <f ca="1">ROUND('[1]12 決算（千円）'!G37/1000,0)</f>
        <v>146</v>
      </c>
      <c r="H36" s="41">
        <f ca="1">ROUND('[1]12 決算（千円）'!H37/1000,0)</f>
        <v>678</v>
      </c>
      <c r="I36" s="41">
        <f ca="1">ROUND('[1]12 決算（千円）'!I37/1000,0)</f>
        <v>-335</v>
      </c>
      <c r="J36" s="41">
        <f ca="1">ROUND('[1]12 決算（千円）'!J37/1000,0)</f>
        <v>1</v>
      </c>
      <c r="K36" s="41">
        <f ca="1">ROUND('[1]12 決算（千円）'!K37/1000,0)</f>
        <v>0</v>
      </c>
      <c r="L36" s="41">
        <f ca="1">ROUND('[1]12 決算（千円）'!L37/1000,0)</f>
        <v>0</v>
      </c>
      <c r="M36" s="42">
        <f ca="1">ROUND('[1]12 決算（千円）'!M37/1000,0)</f>
        <v>-335</v>
      </c>
      <c r="N36" s="43">
        <f ca="1">'[1]12 決算（千円）'!N37</f>
        <v>3.3178097575914132</v>
      </c>
      <c r="O36" s="44">
        <f ca="1">'[1]12 決算（千円）'!O37</f>
        <v>91.744373705607856</v>
      </c>
    </row>
    <row r="37" spans="1:15" s="37" customFormat="1" ht="18.75" customHeight="1" x14ac:dyDescent="0.15">
      <c r="A37" s="5"/>
      <c r="B37" s="38">
        <v>32</v>
      </c>
      <c r="C37" s="39" t="s">
        <v>58</v>
      </c>
      <c r="D37" s="40">
        <f ca="1">ROUND('[1]12 決算（千円）'!D38/1000,0)</f>
        <v>51237</v>
      </c>
      <c r="E37" s="41">
        <f ca="1">ROUND('[1]12 決算（千円）'!E38/1000,0)</f>
        <v>48958</v>
      </c>
      <c r="F37" s="41">
        <f ca="1">ROUND('[1]12 決算（千円）'!F38/1000,0)</f>
        <v>2279</v>
      </c>
      <c r="G37" s="41">
        <f ca="1">ROUND('[1]12 決算（千円）'!G38/1000,0)</f>
        <v>191</v>
      </c>
      <c r="H37" s="41">
        <f ca="1">ROUND('[1]12 決算（千円）'!H38/1000,0)</f>
        <v>2088</v>
      </c>
      <c r="I37" s="41">
        <f ca="1">ROUND('[1]12 決算（千円）'!I38/1000,0)</f>
        <v>-293</v>
      </c>
      <c r="J37" s="41">
        <f ca="1">ROUND('[1]12 決算（千円）'!J38/1000,0)</f>
        <v>1635</v>
      </c>
      <c r="K37" s="41">
        <f ca="1">ROUND('[1]12 決算（千円）'!K38/1000,0)</f>
        <v>0</v>
      </c>
      <c r="L37" s="41">
        <f ca="1">ROUND('[1]12 決算（千円）'!L38/1000,0)</f>
        <v>2249</v>
      </c>
      <c r="M37" s="42">
        <f ca="1">ROUND('[1]12 決算（千円）'!M38/1000,0)</f>
        <v>-907</v>
      </c>
      <c r="N37" s="43">
        <f ca="1">'[1]12 決算（千円）'!N38</f>
        <v>7.9393204929916248</v>
      </c>
      <c r="O37" s="44">
        <f ca="1">'[1]12 決算（千円）'!O38</f>
        <v>95.9890548266753</v>
      </c>
    </row>
    <row r="38" spans="1:15" s="37" customFormat="1" ht="18.75" customHeight="1" x14ac:dyDescent="0.15">
      <c r="A38" s="5"/>
      <c r="B38" s="38">
        <v>33</v>
      </c>
      <c r="C38" s="39" t="s">
        <v>59</v>
      </c>
      <c r="D38" s="40">
        <f ca="1">ROUND('[1]12 決算（千円）'!D39/1000,0)</f>
        <v>20316</v>
      </c>
      <c r="E38" s="41">
        <f ca="1">ROUND('[1]12 決算（千円）'!E39/1000,0)</f>
        <v>19338</v>
      </c>
      <c r="F38" s="41">
        <f ca="1">ROUND('[1]12 決算（千円）'!F39/1000,0)</f>
        <v>978</v>
      </c>
      <c r="G38" s="41">
        <f ca="1">ROUND('[1]12 決算（千円）'!G39/1000,0)</f>
        <v>181</v>
      </c>
      <c r="H38" s="41">
        <f ca="1">ROUND('[1]12 決算（千円）'!H39/1000,0)</f>
        <v>797</v>
      </c>
      <c r="I38" s="41">
        <f ca="1">ROUND('[1]12 決算（千円）'!I39/1000,0)</f>
        <v>129</v>
      </c>
      <c r="J38" s="41">
        <f ca="1">ROUND('[1]12 決算（千円）'!J39/1000,0)</f>
        <v>657</v>
      </c>
      <c r="K38" s="41">
        <f ca="1">ROUND('[1]12 決算（千円）'!K39/1000,0)</f>
        <v>0</v>
      </c>
      <c r="L38" s="41">
        <f ca="1">ROUND('[1]12 決算（千円）'!L39/1000,0)</f>
        <v>876</v>
      </c>
      <c r="M38" s="42">
        <f ca="1">ROUND('[1]12 決算（千円）'!M39/1000,0)</f>
        <v>-90</v>
      </c>
      <c r="N38" s="43">
        <f ca="1">'[1]12 決算（千円）'!N39</f>
        <v>6.5152545732482663</v>
      </c>
      <c r="O38" s="44">
        <f ca="1">'[1]12 決算（千円）'!O39</f>
        <v>91.314355704523038</v>
      </c>
    </row>
    <row r="39" spans="1:15" s="37" customFormat="1" ht="18.75" customHeight="1" x14ac:dyDescent="0.15">
      <c r="A39" s="5"/>
      <c r="B39" s="38">
        <v>34</v>
      </c>
      <c r="C39" s="39" t="s">
        <v>60</v>
      </c>
      <c r="D39" s="40">
        <f ca="1">ROUND('[1]12 決算（千円）'!D40/1000,0)</f>
        <v>32597</v>
      </c>
      <c r="E39" s="41">
        <f ca="1">ROUND('[1]12 決算（千円）'!E40/1000,0)</f>
        <v>30794</v>
      </c>
      <c r="F39" s="41">
        <f ca="1">ROUND('[1]12 決算（千円）'!F40/1000,0)</f>
        <v>1804</v>
      </c>
      <c r="G39" s="41">
        <f ca="1">ROUND('[1]12 決算（千円）'!G40/1000,0)</f>
        <v>219</v>
      </c>
      <c r="H39" s="41">
        <f ca="1">ROUND('[1]12 決算（千円）'!H40/1000,0)</f>
        <v>1585</v>
      </c>
      <c r="I39" s="41">
        <f ca="1">ROUND('[1]12 決算（千円）'!I40/1000,0)</f>
        <v>622</v>
      </c>
      <c r="J39" s="41">
        <f ca="1">ROUND('[1]12 決算（千円）'!J40/1000,0)</f>
        <v>836</v>
      </c>
      <c r="K39" s="41">
        <f ca="1">ROUND('[1]12 決算（千円）'!K40/1000,0)</f>
        <v>0</v>
      </c>
      <c r="L39" s="41">
        <f ca="1">ROUND('[1]12 決算（千円）'!L40/1000,0)</f>
        <v>1844</v>
      </c>
      <c r="M39" s="42">
        <f ca="1">ROUND('[1]12 決算（千円）'!M40/1000,0)</f>
        <v>-385</v>
      </c>
      <c r="N39" s="43">
        <f ca="1">'[1]12 決算（千円）'!N40</f>
        <v>8.544684013859607</v>
      </c>
      <c r="O39" s="44">
        <f ca="1">'[1]12 決算（千円）'!O40</f>
        <v>93.211178678040923</v>
      </c>
    </row>
    <row r="40" spans="1:15" s="37" customFormat="1" ht="18.75" customHeight="1" x14ac:dyDescent="0.15">
      <c r="A40" s="5"/>
      <c r="B40" s="38">
        <v>35</v>
      </c>
      <c r="C40" s="39" t="s">
        <v>61</v>
      </c>
      <c r="D40" s="40">
        <f ca="1">ROUND('[1]12 決算（千円）'!D41/1000,0)</f>
        <v>17193</v>
      </c>
      <c r="E40" s="41">
        <f ca="1">ROUND('[1]12 決算（千円）'!E41/1000,0)</f>
        <v>16384</v>
      </c>
      <c r="F40" s="41">
        <f ca="1">ROUND('[1]12 決算（千円）'!F41/1000,0)</f>
        <v>809</v>
      </c>
      <c r="G40" s="41">
        <f ca="1">ROUND('[1]12 決算（千円）'!G41/1000,0)</f>
        <v>76</v>
      </c>
      <c r="H40" s="41">
        <f ca="1">ROUND('[1]12 決算（千円）'!H41/1000,0)</f>
        <v>732</v>
      </c>
      <c r="I40" s="41">
        <f ca="1">ROUND('[1]12 決算（千円）'!I41/1000,0)</f>
        <v>-98</v>
      </c>
      <c r="J40" s="41">
        <f ca="1">ROUND('[1]12 決算（千円）'!J41/1000,0)</f>
        <v>387</v>
      </c>
      <c r="K40" s="41">
        <f ca="1">ROUND('[1]12 決算（千円）'!K41/1000,0)</f>
        <v>0</v>
      </c>
      <c r="L40" s="41">
        <f ca="1">ROUND('[1]12 決算（千円）'!L41/1000,0)</f>
        <v>400</v>
      </c>
      <c r="M40" s="42">
        <f ca="1">ROUND('[1]12 決算（千円）'!M41/1000,0)</f>
        <v>-111</v>
      </c>
      <c r="N40" s="43">
        <f ca="1">'[1]12 決算（千円）'!N41</f>
        <v>7.1278545691205775</v>
      </c>
      <c r="O40" s="44">
        <f ca="1">'[1]12 決算（千円）'!O41</f>
        <v>92.228916965208327</v>
      </c>
    </row>
    <row r="41" spans="1:15" s="37" customFormat="1" ht="18.75" customHeight="1" x14ac:dyDescent="0.15">
      <c r="A41" s="5"/>
      <c r="B41" s="38">
        <v>36</v>
      </c>
      <c r="C41" s="39" t="s">
        <v>62</v>
      </c>
      <c r="D41" s="40">
        <f ca="1">ROUND('[1]12 決算（千円）'!D42/1000,0)</f>
        <v>23156</v>
      </c>
      <c r="E41" s="41">
        <f ca="1">ROUND('[1]12 決算（千円）'!E42/1000,0)</f>
        <v>22042</v>
      </c>
      <c r="F41" s="41">
        <f ca="1">ROUND('[1]12 決算（千円）'!F42/1000,0)</f>
        <v>1114</v>
      </c>
      <c r="G41" s="41">
        <f ca="1">ROUND('[1]12 決算（千円）'!G42/1000,0)</f>
        <v>94</v>
      </c>
      <c r="H41" s="41">
        <f ca="1">ROUND('[1]12 決算（千円）'!H42/1000,0)</f>
        <v>1020</v>
      </c>
      <c r="I41" s="41">
        <f ca="1">ROUND('[1]12 決算（千円）'!I42/1000,0)</f>
        <v>105</v>
      </c>
      <c r="J41" s="41">
        <f ca="1">ROUND('[1]12 決算（千円）'!J42/1000,0)</f>
        <v>607</v>
      </c>
      <c r="K41" s="41">
        <f ca="1">ROUND('[1]12 決算（千円）'!K42/1000,0)</f>
        <v>0</v>
      </c>
      <c r="L41" s="41">
        <f ca="1">ROUND('[1]12 決算（千円）'!L42/1000,0)</f>
        <v>602</v>
      </c>
      <c r="M41" s="42">
        <f ca="1">ROUND('[1]12 決算（千円）'!M42/1000,0)</f>
        <v>111</v>
      </c>
      <c r="N41" s="43">
        <f ca="1">'[1]12 決算（千円）'!N42</f>
        <v>7.8450110457869915</v>
      </c>
      <c r="O41" s="44">
        <f ca="1">'[1]12 決算（千円）'!O42</f>
        <v>94.137190386778556</v>
      </c>
    </row>
    <row r="42" spans="1:15" s="37" customFormat="1" ht="18.75" customHeight="1" x14ac:dyDescent="0.15">
      <c r="A42" s="5"/>
      <c r="B42" s="38">
        <v>37</v>
      </c>
      <c r="C42" s="39" t="s">
        <v>63</v>
      </c>
      <c r="D42" s="40">
        <f ca="1">ROUND('[1]12 決算（千円）'!D43/1000,0)</f>
        <v>19014</v>
      </c>
      <c r="E42" s="41">
        <f ca="1">ROUND('[1]12 決算（千円）'!E43/1000,0)</f>
        <v>18050</v>
      </c>
      <c r="F42" s="41">
        <f ca="1">ROUND('[1]12 決算（千円）'!F43/1000,0)</f>
        <v>964</v>
      </c>
      <c r="G42" s="41">
        <f ca="1">ROUND('[1]12 決算（千円）'!G43/1000,0)</f>
        <v>245</v>
      </c>
      <c r="H42" s="41">
        <f ca="1">ROUND('[1]12 決算（千円）'!H43/1000,0)</f>
        <v>719</v>
      </c>
      <c r="I42" s="41">
        <f ca="1">ROUND('[1]12 決算（千円）'!I43/1000,0)</f>
        <v>-183</v>
      </c>
      <c r="J42" s="41">
        <f ca="1">ROUND('[1]12 決算（千円）'!J43/1000,0)</f>
        <v>451</v>
      </c>
      <c r="K42" s="41">
        <f ca="1">ROUND('[1]12 決算（千円）'!K43/1000,0)</f>
        <v>0</v>
      </c>
      <c r="L42" s="41">
        <f ca="1">ROUND('[1]12 決算（千円）'!L43/1000,0)</f>
        <v>706</v>
      </c>
      <c r="M42" s="42">
        <f ca="1">ROUND('[1]12 決算（千円）'!M43/1000,0)</f>
        <v>-438</v>
      </c>
      <c r="N42" s="43">
        <f ca="1">'[1]12 決算（千円）'!N43</f>
        <v>6.4713234997725397</v>
      </c>
      <c r="O42" s="44">
        <f ca="1">'[1]12 決算（千円）'!O43</f>
        <v>95.112792919168001</v>
      </c>
    </row>
    <row r="43" spans="1:15" s="37" customFormat="1" ht="18.75" customHeight="1" x14ac:dyDescent="0.15">
      <c r="A43" s="5"/>
      <c r="B43" s="38">
        <v>38</v>
      </c>
      <c r="C43" s="39" t="s">
        <v>64</v>
      </c>
      <c r="D43" s="40">
        <f ca="1">ROUND('[1]12 決算（千円）'!D44/1000,0)</f>
        <v>26396</v>
      </c>
      <c r="E43" s="41">
        <f ca="1">ROUND('[1]12 決算（千円）'!E44/1000,0)</f>
        <v>25797</v>
      </c>
      <c r="F43" s="41">
        <f ca="1">ROUND('[1]12 決算（千円）'!F44/1000,0)</f>
        <v>599</v>
      </c>
      <c r="G43" s="41">
        <f ca="1">ROUND('[1]12 決算（千円）'!G44/1000,0)</f>
        <v>23</v>
      </c>
      <c r="H43" s="41">
        <f ca="1">ROUND('[1]12 決算（千円）'!H44/1000,0)</f>
        <v>576</v>
      </c>
      <c r="I43" s="41">
        <f ca="1">ROUND('[1]12 決算（千円）'!I44/1000,0)</f>
        <v>-3</v>
      </c>
      <c r="J43" s="41">
        <f ca="1">ROUND('[1]12 決算（千円）'!J44/1000,0)</f>
        <v>0</v>
      </c>
      <c r="K43" s="41">
        <f ca="1">ROUND('[1]12 決算（千円）'!K44/1000,0)</f>
        <v>0</v>
      </c>
      <c r="L43" s="41">
        <f ca="1">ROUND('[1]12 決算（千円）'!L44/1000,0)</f>
        <v>90</v>
      </c>
      <c r="M43" s="42">
        <f ca="1">ROUND('[1]12 決算（千円）'!M44/1000,0)</f>
        <v>-93</v>
      </c>
      <c r="N43" s="43">
        <f ca="1">'[1]12 決算（千円）'!N44</f>
        <v>4.4706821431618504</v>
      </c>
      <c r="O43" s="44">
        <f ca="1">'[1]12 決算（千円）'!O44</f>
        <v>98.03917515850236</v>
      </c>
    </row>
    <row r="44" spans="1:15" s="37" customFormat="1" ht="18.75" customHeight="1" x14ac:dyDescent="0.15">
      <c r="A44" s="5"/>
      <c r="B44" s="38">
        <v>39</v>
      </c>
      <c r="C44" s="39" t="s">
        <v>65</v>
      </c>
      <c r="D44" s="40">
        <f ca="1">ROUND('[1]12 決算（千円）'!D45/1000,0)</f>
        <v>39076</v>
      </c>
      <c r="E44" s="41">
        <f ca="1">ROUND('[1]12 決算（千円）'!E45/1000,0)</f>
        <v>37142</v>
      </c>
      <c r="F44" s="41">
        <f ca="1">ROUND('[1]12 決算（千円）'!F45/1000,0)</f>
        <v>1934</v>
      </c>
      <c r="G44" s="41">
        <f ca="1">ROUND('[1]12 決算（千円）'!G45/1000,0)</f>
        <v>535</v>
      </c>
      <c r="H44" s="41">
        <f ca="1">ROUND('[1]12 決算（千円）'!H45/1000,0)</f>
        <v>1399</v>
      </c>
      <c r="I44" s="41">
        <f ca="1">ROUND('[1]12 決算（千円）'!I45/1000,0)</f>
        <v>54</v>
      </c>
      <c r="J44" s="41">
        <f ca="1">ROUND('[1]12 決算（千円）'!J45/1000,0)</f>
        <v>1</v>
      </c>
      <c r="K44" s="41">
        <f ca="1">ROUND('[1]12 決算（千円）'!K45/1000,0)</f>
        <v>0</v>
      </c>
      <c r="L44" s="41">
        <f ca="1">ROUND('[1]12 決算（千円）'!L45/1000,0)</f>
        <v>0</v>
      </c>
      <c r="M44" s="42">
        <f ca="1">ROUND('[1]12 決算（千円）'!M45/1000,0)</f>
        <v>55</v>
      </c>
      <c r="N44" s="43">
        <f ca="1">'[1]12 決算（千円）'!N45</f>
        <v>6.2632963849498458</v>
      </c>
      <c r="O44" s="44">
        <f ca="1">'[1]12 決算（千円）'!O45</f>
        <v>96.650091107572607</v>
      </c>
    </row>
    <row r="45" spans="1:15" s="37" customFormat="1" ht="18.75" customHeight="1" thickBot="1" x14ac:dyDescent="0.2">
      <c r="A45" s="5"/>
      <c r="B45" s="45">
        <v>40</v>
      </c>
      <c r="C45" s="46" t="s">
        <v>66</v>
      </c>
      <c r="D45" s="47">
        <f ca="1">ROUND('[1]12 決算（千円）'!D46/1000,0)</f>
        <v>15160</v>
      </c>
      <c r="E45" s="48">
        <f ca="1">ROUND('[1]12 決算（千円）'!E46/1000,0)</f>
        <v>14483</v>
      </c>
      <c r="F45" s="48">
        <f ca="1">ROUND('[1]12 決算（千円）'!F46/1000,0)</f>
        <v>677</v>
      </c>
      <c r="G45" s="48">
        <f ca="1">ROUND('[1]12 決算（千円）'!G46/1000,0)</f>
        <v>91</v>
      </c>
      <c r="H45" s="48">
        <f ca="1">ROUND('[1]12 決算（千円）'!H46/1000,0)</f>
        <v>585</v>
      </c>
      <c r="I45" s="48">
        <f ca="1">ROUND('[1]12 決算（千円）'!I46/1000,0)</f>
        <v>-134</v>
      </c>
      <c r="J45" s="48">
        <f ca="1">ROUND('[1]12 決算（千円）'!J46/1000,0)</f>
        <v>0</v>
      </c>
      <c r="K45" s="48">
        <f ca="1">ROUND('[1]12 決算（千円）'!K46/1000,0)</f>
        <v>0</v>
      </c>
      <c r="L45" s="48">
        <f ca="1">ROUND('[1]12 決算（千円）'!L46/1000,0)</f>
        <v>0</v>
      </c>
      <c r="M45" s="49">
        <f ca="1">ROUND('[1]12 決算（千円）'!M46/1000,0)</f>
        <v>-133</v>
      </c>
      <c r="N45" s="50">
        <f ca="1">'[1]12 決算（千円）'!N46</f>
        <v>5.8745748597567822</v>
      </c>
      <c r="O45" s="51">
        <f ca="1">'[1]12 決算（千円）'!O46</f>
        <v>93.71516976918501</v>
      </c>
    </row>
    <row r="46" spans="1:15" s="59" customFormat="1" ht="21" customHeight="1" thickTop="1" thickBot="1" x14ac:dyDescent="0.2">
      <c r="A46" s="5"/>
      <c r="B46" s="52" t="s">
        <v>67</v>
      </c>
      <c r="C46" s="53"/>
      <c r="D46" s="54">
        <f ca="1">ROUND('[1]12 決算（千円）'!D47/1000,0)</f>
        <v>2453780</v>
      </c>
      <c r="E46" s="55">
        <f ca="1">ROUND('[1]12 決算（千円）'!E47/1000,0)</f>
        <v>2355932</v>
      </c>
      <c r="F46" s="55">
        <f ca="1">ROUND('[1]12 決算（千円）'!F47/1000,0)</f>
        <v>97848</v>
      </c>
      <c r="G46" s="55">
        <f ca="1">ROUND('[1]12 決算（千円）'!G47/1000,0)</f>
        <v>20231</v>
      </c>
      <c r="H46" s="55">
        <f ca="1">ROUND('[1]12 決算（千円）'!H47/1000,0)</f>
        <v>77617</v>
      </c>
      <c r="I46" s="55">
        <f ca="1">ROUND('[1]12 決算（千円）'!I47/1000,0)</f>
        <v>177</v>
      </c>
      <c r="J46" s="55">
        <f ca="1">ROUND('[1]12 決算（千円）'!J47/1000,0)</f>
        <v>23911</v>
      </c>
      <c r="K46" s="55">
        <f ca="1">ROUND('[1]12 決算（千円）'!K47/1000,0)</f>
        <v>1496</v>
      </c>
      <c r="L46" s="55">
        <f ca="1">ROUND('[1]12 決算（千円）'!L47/1000,0)</f>
        <v>29857</v>
      </c>
      <c r="M46" s="56">
        <f ca="1">ROUND('[1]12 決算（千円）'!M47/1000,0)</f>
        <v>-4273</v>
      </c>
      <c r="N46" s="57">
        <f ca="1">'[1]12 決算（千円）'!N47</f>
        <v>5.7481843914896453</v>
      </c>
      <c r="O46" s="58">
        <f ca="1">'[1]12 決算（千円）'!O47</f>
        <v>94.807788383975208</v>
      </c>
    </row>
    <row r="47" spans="1:15" x14ac:dyDescent="0.15">
      <c r="D47" s="60"/>
      <c r="E47" s="60"/>
      <c r="F47" s="60"/>
      <c r="G47" s="60"/>
      <c r="H47" s="60"/>
      <c r="I47" s="60"/>
      <c r="J47" s="60"/>
      <c r="K47" s="60"/>
      <c r="L47" s="60"/>
      <c r="M47" s="60"/>
      <c r="N47" s="60"/>
    </row>
    <row r="48" spans="1:15" x14ac:dyDescent="0.15">
      <c r="D48" s="60"/>
      <c r="E48" s="60"/>
      <c r="F48" s="60"/>
      <c r="G48" s="60"/>
      <c r="H48" s="60"/>
      <c r="I48" s="60"/>
      <c r="J48" s="60"/>
      <c r="K48" s="60"/>
      <c r="L48" s="60"/>
      <c r="M48" s="60"/>
      <c r="N48" s="60"/>
    </row>
    <row r="49" spans="4:14" x14ac:dyDescent="0.15">
      <c r="D49" s="60"/>
      <c r="E49" s="60"/>
      <c r="F49" s="60"/>
      <c r="G49" s="60"/>
      <c r="H49" s="60"/>
      <c r="I49" s="60"/>
      <c r="J49" s="60"/>
      <c r="K49" s="60"/>
      <c r="L49" s="60"/>
      <c r="M49" s="60"/>
      <c r="N49" s="60"/>
    </row>
    <row r="50" spans="4:14" x14ac:dyDescent="0.15">
      <c r="D50" s="60"/>
      <c r="E50" s="60"/>
      <c r="F50" s="60"/>
      <c r="G50" s="60"/>
      <c r="H50" s="60"/>
      <c r="I50" s="60"/>
      <c r="J50" s="60"/>
      <c r="K50" s="60"/>
      <c r="L50" s="60"/>
      <c r="M50" s="60"/>
      <c r="N50" s="60"/>
    </row>
    <row r="51" spans="4:14" x14ac:dyDescent="0.15">
      <c r="D51" s="60"/>
      <c r="E51" s="60"/>
      <c r="F51" s="60"/>
      <c r="G51" s="60"/>
      <c r="H51" s="60"/>
      <c r="I51" s="60"/>
      <c r="J51" s="60"/>
      <c r="K51" s="60"/>
      <c r="L51" s="60"/>
      <c r="M51" s="60"/>
      <c r="N51" s="60"/>
    </row>
    <row r="52" spans="4:14" x14ac:dyDescent="0.15">
      <c r="D52" s="60"/>
      <c r="E52" s="60"/>
      <c r="F52" s="60"/>
      <c r="G52" s="60"/>
      <c r="H52" s="60"/>
      <c r="I52" s="60"/>
      <c r="J52" s="60"/>
      <c r="K52" s="60"/>
      <c r="L52" s="60"/>
      <c r="M52" s="60"/>
      <c r="N52" s="60"/>
    </row>
    <row r="53" spans="4:14" x14ac:dyDescent="0.15">
      <c r="D53" s="60"/>
      <c r="E53" s="60"/>
      <c r="F53" s="60"/>
      <c r="G53" s="60"/>
      <c r="H53" s="60"/>
      <c r="I53" s="60"/>
      <c r="J53" s="60"/>
      <c r="K53" s="60"/>
      <c r="L53" s="60"/>
      <c r="M53" s="60"/>
      <c r="N53" s="60"/>
    </row>
    <row r="54" spans="4:14" x14ac:dyDescent="0.15">
      <c r="D54" s="60"/>
      <c r="E54" s="60"/>
      <c r="F54" s="60"/>
      <c r="G54" s="60"/>
      <c r="H54" s="60"/>
      <c r="I54" s="60"/>
      <c r="J54" s="60"/>
      <c r="K54" s="60"/>
      <c r="L54" s="60"/>
      <c r="M54" s="60"/>
      <c r="N54" s="60"/>
    </row>
    <row r="55" spans="4:14" x14ac:dyDescent="0.15">
      <c r="D55" s="60"/>
      <c r="E55" s="60"/>
      <c r="F55" s="60"/>
      <c r="G55" s="60"/>
      <c r="H55" s="60"/>
      <c r="I55" s="60"/>
      <c r="J55" s="60"/>
      <c r="K55" s="60"/>
      <c r="L55" s="60"/>
      <c r="M55" s="60"/>
      <c r="N55" s="60"/>
    </row>
    <row r="56" spans="4:14" x14ac:dyDescent="0.15">
      <c r="D56" s="60"/>
      <c r="E56" s="60"/>
      <c r="F56" s="60"/>
      <c r="G56" s="60"/>
      <c r="H56" s="60"/>
      <c r="I56" s="60"/>
      <c r="J56" s="60"/>
      <c r="K56" s="60"/>
      <c r="L56" s="60"/>
      <c r="M56" s="60"/>
      <c r="N56" s="60"/>
    </row>
    <row r="57" spans="4:14" x14ac:dyDescent="0.15">
      <c r="D57" s="60"/>
      <c r="E57" s="60"/>
      <c r="F57" s="60"/>
      <c r="G57" s="60"/>
      <c r="H57" s="60"/>
      <c r="I57" s="60"/>
      <c r="J57" s="60"/>
      <c r="K57" s="60"/>
      <c r="L57" s="60"/>
      <c r="M57" s="60"/>
      <c r="N57" s="60"/>
    </row>
    <row r="58" spans="4:14" x14ac:dyDescent="0.15">
      <c r="D58" s="60"/>
      <c r="E58" s="60"/>
      <c r="F58" s="60"/>
      <c r="G58" s="60"/>
      <c r="H58" s="60"/>
      <c r="I58" s="60"/>
      <c r="J58" s="60"/>
      <c r="K58" s="60"/>
      <c r="L58" s="60"/>
      <c r="M58" s="60"/>
      <c r="N58" s="60"/>
    </row>
    <row r="59" spans="4:14" x14ac:dyDescent="0.15">
      <c r="D59" s="60"/>
      <c r="E59" s="60"/>
      <c r="F59" s="60"/>
      <c r="G59" s="60"/>
      <c r="H59" s="60"/>
      <c r="I59" s="60"/>
      <c r="J59" s="60"/>
      <c r="K59" s="60"/>
      <c r="L59" s="60"/>
      <c r="M59" s="60"/>
      <c r="N59" s="60"/>
    </row>
    <row r="60" spans="4:14" x14ac:dyDescent="0.15">
      <c r="D60" s="60"/>
      <c r="E60" s="60"/>
      <c r="F60" s="60"/>
      <c r="G60" s="60"/>
      <c r="H60" s="60"/>
      <c r="I60" s="60"/>
      <c r="J60" s="60"/>
      <c r="K60" s="60"/>
      <c r="L60" s="60"/>
      <c r="M60" s="60"/>
      <c r="N60" s="60"/>
    </row>
  </sheetData>
  <mergeCells count="5">
    <mergeCell ref="A1:A46"/>
    <mergeCell ref="B1:O1"/>
    <mergeCell ref="N3:N5"/>
    <mergeCell ref="O3:O5"/>
    <mergeCell ref="B46:C46"/>
  </mergeCells>
  <phoneticPr fontId="3"/>
  <pageMargins left="0.39370078740157483" right="0.31496062992125984" top="0.6692913385826772" bottom="0.35433070866141736" header="0.31496062992125984" footer="0.31496062992125984"/>
  <pageSetup paperSize="9" scale="65" firstPageNumber="12" orientation="landscape" useFirstPageNumber="1" r:id="rId1"/>
  <headerFooter>
    <evenFooter>&amp;C&amp;"ＭＳ 明朝,標準"12</even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90" zoomScaleNormal="100" zoomScaleSheetLayoutView="90" workbookViewId="0">
      <selection sqref="A1:O1"/>
    </sheetView>
  </sheetViews>
  <sheetFormatPr defaultRowHeight="13.5" x14ac:dyDescent="0.15"/>
  <cols>
    <col min="1" max="1" width="4.125" style="421" customWidth="1"/>
    <col min="2" max="2" width="11.125" style="421" customWidth="1"/>
    <col min="3" max="8" width="15.625" style="421" customWidth="1"/>
    <col min="9" max="11" width="6.625" style="421" customWidth="1"/>
    <col min="12" max="16384" width="9" style="421"/>
  </cols>
  <sheetData>
    <row r="1" spans="1:11" ht="18.75" x14ac:dyDescent="0.15">
      <c r="A1" s="420" t="str">
        <f>[1]年度設定!B2&amp;"　市町村税（固定資産税）収入状況"</f>
        <v>令和元年度　市町村税（固定資産税）収入状況</v>
      </c>
      <c r="B1" s="420"/>
      <c r="C1" s="420"/>
      <c r="D1" s="420"/>
      <c r="E1" s="420"/>
      <c r="F1" s="420"/>
      <c r="G1" s="420"/>
      <c r="H1" s="420"/>
      <c r="I1" s="420"/>
      <c r="J1" s="420"/>
      <c r="K1" s="420"/>
    </row>
    <row r="2" spans="1:11" ht="6" customHeight="1" x14ac:dyDescent="0.15">
      <c r="G2" s="422"/>
      <c r="H2" s="423"/>
      <c r="I2" s="423"/>
      <c r="J2" s="423"/>
      <c r="K2" s="423"/>
    </row>
    <row r="3" spans="1:11" ht="16.5" customHeight="1" thickBot="1" x14ac:dyDescent="0.2">
      <c r="G3" s="422"/>
      <c r="H3" s="422"/>
      <c r="I3" s="424"/>
      <c r="J3" s="424"/>
      <c r="K3" s="425" t="s">
        <v>95</v>
      </c>
    </row>
    <row r="4" spans="1:11" s="431" customFormat="1" ht="17.25" customHeight="1" x14ac:dyDescent="0.15">
      <c r="A4" s="426" t="s">
        <v>8</v>
      </c>
      <c r="B4" s="427"/>
      <c r="C4" s="428" t="s">
        <v>216</v>
      </c>
      <c r="D4" s="429"/>
      <c r="E4" s="429"/>
      <c r="F4" s="429" t="s">
        <v>217</v>
      </c>
      <c r="G4" s="429"/>
      <c r="H4" s="429"/>
      <c r="I4" s="429" t="s">
        <v>218</v>
      </c>
      <c r="J4" s="429"/>
      <c r="K4" s="430"/>
    </row>
    <row r="5" spans="1:11" s="431" customFormat="1" ht="6" customHeight="1" x14ac:dyDescent="0.15">
      <c r="A5" s="432"/>
      <c r="B5" s="433"/>
      <c r="C5" s="434"/>
      <c r="D5" s="435"/>
      <c r="E5" s="435"/>
      <c r="F5" s="435"/>
      <c r="G5" s="435"/>
      <c r="H5" s="435"/>
      <c r="I5" s="435"/>
      <c r="J5" s="435"/>
      <c r="K5" s="436"/>
    </row>
    <row r="6" spans="1:11" s="431" customFormat="1" ht="17.25" customHeight="1" x14ac:dyDescent="0.15">
      <c r="A6" s="432"/>
      <c r="B6" s="433"/>
      <c r="C6" s="437" t="s">
        <v>219</v>
      </c>
      <c r="D6" s="438" t="s">
        <v>220</v>
      </c>
      <c r="E6" s="438" t="s">
        <v>113</v>
      </c>
      <c r="F6" s="438" t="s">
        <v>219</v>
      </c>
      <c r="G6" s="438" t="s">
        <v>220</v>
      </c>
      <c r="H6" s="438" t="s">
        <v>113</v>
      </c>
      <c r="I6" s="438" t="s">
        <v>221</v>
      </c>
      <c r="J6" s="438" t="s">
        <v>222</v>
      </c>
      <c r="K6" s="439" t="s">
        <v>113</v>
      </c>
    </row>
    <row r="7" spans="1:11" s="431" customFormat="1" ht="17.25" customHeight="1" x14ac:dyDescent="0.15">
      <c r="A7" s="432"/>
      <c r="B7" s="433"/>
      <c r="C7" s="437" t="s">
        <v>223</v>
      </c>
      <c r="D7" s="438" t="s">
        <v>224</v>
      </c>
      <c r="E7" s="438" t="s">
        <v>239</v>
      </c>
      <c r="F7" s="438" t="s">
        <v>226</v>
      </c>
      <c r="G7" s="438" t="s">
        <v>227</v>
      </c>
      <c r="H7" s="438" t="s">
        <v>240</v>
      </c>
      <c r="I7" s="438" t="s">
        <v>229</v>
      </c>
      <c r="J7" s="438" t="s">
        <v>230</v>
      </c>
      <c r="K7" s="439" t="s">
        <v>231</v>
      </c>
    </row>
    <row r="8" spans="1:11" s="431" customFormat="1" ht="6" customHeight="1" thickBot="1" x14ac:dyDescent="0.2">
      <c r="A8" s="440"/>
      <c r="B8" s="441"/>
      <c r="C8" s="442"/>
      <c r="D8" s="443"/>
      <c r="E8" s="443"/>
      <c r="F8" s="443"/>
      <c r="G8" s="443"/>
      <c r="H8" s="443"/>
      <c r="I8" s="443"/>
      <c r="J8" s="443"/>
      <c r="K8" s="444"/>
    </row>
    <row r="9" spans="1:11" s="431" customFormat="1" ht="16.5" customHeight="1" x14ac:dyDescent="0.15">
      <c r="A9" s="445">
        <v>1</v>
      </c>
      <c r="B9" s="446" t="s">
        <v>232</v>
      </c>
      <c r="C9" s="447">
        <f ca="1">ROUND('[1]21 税（千円)'!C10/1000,0)</f>
        <v>86744</v>
      </c>
      <c r="D9" s="448">
        <f ca="1">ROUND('[1]21 税（千円)'!D10/1000,0)</f>
        <v>985</v>
      </c>
      <c r="E9" s="448">
        <f ca="1">ROUND('[1]21 税（千円)'!E10/1000,0)</f>
        <v>87729</v>
      </c>
      <c r="F9" s="448">
        <f ca="1">ROUND('[1]21 税（千円)'!F10/1000,0)</f>
        <v>86261</v>
      </c>
      <c r="G9" s="448">
        <f ca="1">ROUND('[1]21 税（千円)'!G10/1000,0)</f>
        <v>419</v>
      </c>
      <c r="H9" s="448">
        <f ca="1">ROUND('[1]21 税（千円)'!H10/1000,0)</f>
        <v>86680</v>
      </c>
      <c r="I9" s="449">
        <f ca="1">'[1]21 税（千円)'!I10</f>
        <v>99.442660875731875</v>
      </c>
      <c r="J9" s="449">
        <f ca="1">'[1]21 税（千円)'!J10</f>
        <v>42.514315772584595</v>
      </c>
      <c r="K9" s="450">
        <f ca="1">'[1]21 税（千円)'!K10</f>
        <v>98.803643950755799</v>
      </c>
    </row>
    <row r="10" spans="1:11" s="431" customFormat="1" ht="16.5" customHeight="1" x14ac:dyDescent="0.15">
      <c r="A10" s="451">
        <v>2</v>
      </c>
      <c r="B10" s="452" t="s">
        <v>28</v>
      </c>
      <c r="C10" s="453">
        <f ca="1">ROUND('[1]21 税（千円)'!C11/1000,0)</f>
        <v>22934</v>
      </c>
      <c r="D10" s="454">
        <f ca="1">ROUND('[1]21 税（千円)'!D11/1000,0)</f>
        <v>631</v>
      </c>
      <c r="E10" s="448">
        <f ca="1">ROUND('[1]21 税（千円)'!E11/1000,0)</f>
        <v>23565</v>
      </c>
      <c r="F10" s="454">
        <f ca="1">ROUND('[1]21 税（千円)'!F11/1000,0)</f>
        <v>22709</v>
      </c>
      <c r="G10" s="454">
        <f ca="1">ROUND('[1]21 税（千円)'!G11/1000,0)</f>
        <v>172</v>
      </c>
      <c r="H10" s="448">
        <f ca="1">ROUND('[1]21 税（千円)'!H11/1000,0)</f>
        <v>22881</v>
      </c>
      <c r="I10" s="455">
        <f ca="1">'[1]21 税（千円)'!I11</f>
        <v>99.016989853649434</v>
      </c>
      <c r="J10" s="455">
        <f ca="1">'[1]21 税（千円)'!J11</f>
        <v>27.21880732417679</v>
      </c>
      <c r="K10" s="456">
        <f ca="1">'[1]21 税（千円)'!K11</f>
        <v>97.095278602935707</v>
      </c>
    </row>
    <row r="11" spans="1:11" s="431" customFormat="1" ht="16.5" customHeight="1" x14ac:dyDescent="0.15">
      <c r="A11" s="451">
        <v>3</v>
      </c>
      <c r="B11" s="452" t="s">
        <v>29</v>
      </c>
      <c r="C11" s="453">
        <f ca="1">ROUND('[1]21 税（千円)'!C12/1000,0)</f>
        <v>12903</v>
      </c>
      <c r="D11" s="454">
        <f ca="1">ROUND('[1]21 税（千円)'!D12/1000,0)</f>
        <v>363</v>
      </c>
      <c r="E11" s="448">
        <f ca="1">ROUND('[1]21 税（千円)'!E12/1000,0)</f>
        <v>13266</v>
      </c>
      <c r="F11" s="454">
        <f ca="1">ROUND('[1]21 税（千円)'!F12/1000,0)</f>
        <v>12762</v>
      </c>
      <c r="G11" s="454">
        <f ca="1">ROUND('[1]21 税（千円)'!G12/1000,0)</f>
        <v>147</v>
      </c>
      <c r="H11" s="448">
        <f ca="1">ROUND('[1]21 税（千円)'!H12/1000,0)</f>
        <v>12909</v>
      </c>
      <c r="I11" s="455">
        <f ca="1">'[1]21 税（千円)'!I12</f>
        <v>98.906951022362804</v>
      </c>
      <c r="J11" s="455">
        <f ca="1">'[1]21 税（千円)'!J12</f>
        <v>40.537109751463518</v>
      </c>
      <c r="K11" s="456">
        <f ca="1">'[1]21 税（千円)'!K12</f>
        <v>97.309032665753207</v>
      </c>
    </row>
    <row r="12" spans="1:11" s="431" customFormat="1" ht="16.5" customHeight="1" x14ac:dyDescent="0.15">
      <c r="A12" s="451">
        <v>4</v>
      </c>
      <c r="B12" s="452" t="s">
        <v>30</v>
      </c>
      <c r="C12" s="453">
        <f ca="1">ROUND('[1]21 税（千円)'!C13/1000,0)</f>
        <v>37528</v>
      </c>
      <c r="D12" s="454">
        <f ca="1">ROUND('[1]21 税（千円)'!D13/1000,0)</f>
        <v>706</v>
      </c>
      <c r="E12" s="448">
        <f ca="1">ROUND('[1]21 税（千円)'!E13/1000,0)</f>
        <v>38233</v>
      </c>
      <c r="F12" s="454">
        <f ca="1">ROUND('[1]21 税（千円)'!F13/1000,0)</f>
        <v>37178</v>
      </c>
      <c r="G12" s="454">
        <f ca="1">ROUND('[1]21 税（千円)'!G13/1000,0)</f>
        <v>478</v>
      </c>
      <c r="H12" s="448">
        <f ca="1">ROUND('[1]21 税（千円)'!H13/1000,0)</f>
        <v>37656</v>
      </c>
      <c r="I12" s="455">
        <f ca="1">'[1]21 税（千円)'!I13</f>
        <v>99.067943154818167</v>
      </c>
      <c r="J12" s="455">
        <f ca="1">'[1]21 税（千円)'!J13</f>
        <v>67.786551182709161</v>
      </c>
      <c r="K12" s="456">
        <f ca="1">'[1]21 税（千円)'!K13</f>
        <v>98.490587632987697</v>
      </c>
    </row>
    <row r="13" spans="1:11" s="431" customFormat="1" ht="16.5" customHeight="1" x14ac:dyDescent="0.15">
      <c r="A13" s="451">
        <v>5</v>
      </c>
      <c r="B13" s="452" t="s">
        <v>31</v>
      </c>
      <c r="C13" s="453">
        <f ca="1">ROUND('[1]21 税（千円)'!C14/1000,0)</f>
        <v>4433</v>
      </c>
      <c r="D13" s="454">
        <f ca="1">ROUND('[1]21 税（千円)'!D14/1000,0)</f>
        <v>90</v>
      </c>
      <c r="E13" s="448">
        <f ca="1">ROUND('[1]21 税（千円)'!E14/1000,0)</f>
        <v>4523</v>
      </c>
      <c r="F13" s="454">
        <f ca="1">ROUND('[1]21 税（千円)'!F14/1000,0)</f>
        <v>4390</v>
      </c>
      <c r="G13" s="454">
        <f ca="1">ROUND('[1]21 税（千円)'!G14/1000,0)</f>
        <v>25</v>
      </c>
      <c r="H13" s="448">
        <f ca="1">ROUND('[1]21 税（千円)'!H14/1000,0)</f>
        <v>4415</v>
      </c>
      <c r="I13" s="455">
        <f ca="1">'[1]21 税（千円)'!I14</f>
        <v>99.037010149665321</v>
      </c>
      <c r="J13" s="455">
        <f ca="1">'[1]21 税（千円)'!J14</f>
        <v>27.980019008465394</v>
      </c>
      <c r="K13" s="456">
        <f ca="1">'[1]21 税（千円)'!K14</f>
        <v>97.615538232193146</v>
      </c>
    </row>
    <row r="14" spans="1:11" s="431" customFormat="1" ht="16.5" customHeight="1" x14ac:dyDescent="0.15">
      <c r="A14" s="451">
        <v>6</v>
      </c>
      <c r="B14" s="452" t="s">
        <v>32</v>
      </c>
      <c r="C14" s="453">
        <f ca="1">ROUND('[1]21 税（千円)'!C15/1000,0)</f>
        <v>4779</v>
      </c>
      <c r="D14" s="454">
        <f ca="1">ROUND('[1]21 税（千円)'!D15/1000,0)</f>
        <v>261</v>
      </c>
      <c r="E14" s="448">
        <f ca="1">ROUND('[1]21 税（千円)'!E15/1000,0)</f>
        <v>5040</v>
      </c>
      <c r="F14" s="454">
        <f ca="1">ROUND('[1]21 税（千円)'!F15/1000,0)</f>
        <v>4712</v>
      </c>
      <c r="G14" s="454">
        <f ca="1">ROUND('[1]21 税（千円)'!G15/1000,0)</f>
        <v>70</v>
      </c>
      <c r="H14" s="448">
        <f ca="1">ROUND('[1]21 税（千円)'!H15/1000,0)</f>
        <v>4782</v>
      </c>
      <c r="I14" s="455">
        <f ca="1">'[1]21 税（千円)'!I15</f>
        <v>98.6039530181245</v>
      </c>
      <c r="J14" s="455">
        <f ca="1">'[1]21 税（千円)'!J15</f>
        <v>26.777858536398764</v>
      </c>
      <c r="K14" s="456">
        <f ca="1">'[1]21 税（千円)'!K15</f>
        <v>94.878684112837831</v>
      </c>
    </row>
    <row r="15" spans="1:11" s="431" customFormat="1" ht="16.5" customHeight="1" x14ac:dyDescent="0.15">
      <c r="A15" s="451">
        <v>7</v>
      </c>
      <c r="B15" s="452" t="s">
        <v>33</v>
      </c>
      <c r="C15" s="453">
        <f ca="1">ROUND('[1]21 税（千円)'!C16/1000,0)</f>
        <v>20221</v>
      </c>
      <c r="D15" s="454">
        <f ca="1">ROUND('[1]21 税（千円)'!D16/1000,0)</f>
        <v>485</v>
      </c>
      <c r="E15" s="448">
        <f ca="1">ROUND('[1]21 税（千円)'!E16/1000,0)</f>
        <v>20707</v>
      </c>
      <c r="F15" s="454">
        <f ca="1">ROUND('[1]21 税（千円)'!F16/1000,0)</f>
        <v>20049</v>
      </c>
      <c r="G15" s="454">
        <f ca="1">ROUND('[1]21 税（千円)'!G16/1000,0)</f>
        <v>174</v>
      </c>
      <c r="H15" s="448">
        <f ca="1">ROUND('[1]21 税（千円)'!H16/1000,0)</f>
        <v>20222</v>
      </c>
      <c r="I15" s="455">
        <f ca="1">'[1]21 税（千円)'!I16</f>
        <v>99.146292131275302</v>
      </c>
      <c r="J15" s="455">
        <f ca="1">'[1]21 税（千円)'!J16</f>
        <v>35.762049160740624</v>
      </c>
      <c r="K15" s="456">
        <f ca="1">'[1]21 税（千円)'!K16</f>
        <v>97.660376221316838</v>
      </c>
    </row>
    <row r="16" spans="1:11" s="431" customFormat="1" ht="16.5" customHeight="1" x14ac:dyDescent="0.15">
      <c r="A16" s="451">
        <v>8</v>
      </c>
      <c r="B16" s="452" t="s">
        <v>34</v>
      </c>
      <c r="C16" s="453">
        <f ca="1">ROUND('[1]21 税（千円)'!C17/1000,0)</f>
        <v>5500</v>
      </c>
      <c r="D16" s="454">
        <f ca="1">ROUND('[1]21 税（千円)'!D17/1000,0)</f>
        <v>110</v>
      </c>
      <c r="E16" s="448">
        <f ca="1">ROUND('[1]21 税（千円)'!E17/1000,0)</f>
        <v>5611</v>
      </c>
      <c r="F16" s="454">
        <f ca="1">ROUND('[1]21 税（千円)'!F17/1000,0)</f>
        <v>5460</v>
      </c>
      <c r="G16" s="454">
        <f ca="1">ROUND('[1]21 税（千円)'!G17/1000,0)</f>
        <v>41</v>
      </c>
      <c r="H16" s="448">
        <f ca="1">ROUND('[1]21 税（千円)'!H17/1000,0)</f>
        <v>5501</v>
      </c>
      <c r="I16" s="455">
        <f ca="1">'[1]21 税（千円)'!I17</f>
        <v>99.266532161806538</v>
      </c>
      <c r="J16" s="455">
        <f ca="1">'[1]21 税（千円)'!J17</f>
        <v>37.125081504020862</v>
      </c>
      <c r="K16" s="456">
        <f ca="1">'[1]21 税（千円)'!K17</f>
        <v>98.043505887163164</v>
      </c>
    </row>
    <row r="17" spans="1:11" s="431" customFormat="1" ht="16.5" customHeight="1" x14ac:dyDescent="0.15">
      <c r="A17" s="445">
        <v>9</v>
      </c>
      <c r="B17" s="452" t="s">
        <v>35</v>
      </c>
      <c r="C17" s="453">
        <f ca="1">ROUND('[1]21 税（千円)'!C18/1000,0)</f>
        <v>7614</v>
      </c>
      <c r="D17" s="454">
        <f ca="1">ROUND('[1]21 税（千円)'!D18/1000,0)</f>
        <v>146</v>
      </c>
      <c r="E17" s="448">
        <f ca="1">ROUND('[1]21 税（千円)'!E18/1000,0)</f>
        <v>7760</v>
      </c>
      <c r="F17" s="454">
        <f ca="1">ROUND('[1]21 税（千円)'!F18/1000,0)</f>
        <v>7539</v>
      </c>
      <c r="G17" s="454">
        <f ca="1">ROUND('[1]21 税（千円)'!G18/1000,0)</f>
        <v>45</v>
      </c>
      <c r="H17" s="448">
        <f ca="1">ROUND('[1]21 税（千円)'!H18/1000,0)</f>
        <v>7584</v>
      </c>
      <c r="I17" s="455">
        <f ca="1">'[1]21 税（千円)'!I18</f>
        <v>99.014744942129724</v>
      </c>
      <c r="J17" s="455">
        <f ca="1">'[1]21 税（千円)'!J18</f>
        <v>30.740750898170749</v>
      </c>
      <c r="K17" s="456">
        <f ca="1">'[1]21 税（千円)'!K18</f>
        <v>97.731531094090769</v>
      </c>
    </row>
    <row r="18" spans="1:11" s="431" customFormat="1" ht="16.5" customHeight="1" x14ac:dyDescent="0.15">
      <c r="A18" s="451">
        <v>10</v>
      </c>
      <c r="B18" s="452" t="s">
        <v>36</v>
      </c>
      <c r="C18" s="453">
        <f ca="1">ROUND('[1]21 税（千円)'!C19/1000,0)</f>
        <v>5075</v>
      </c>
      <c r="D18" s="454">
        <f ca="1">ROUND('[1]21 税（千円)'!D19/1000,0)</f>
        <v>210</v>
      </c>
      <c r="E18" s="448">
        <f ca="1">ROUND('[1]21 税（千円)'!E19/1000,0)</f>
        <v>5285</v>
      </c>
      <c r="F18" s="454">
        <f ca="1">ROUND('[1]21 税（千円)'!F19/1000,0)</f>
        <v>5006</v>
      </c>
      <c r="G18" s="454">
        <f ca="1">ROUND('[1]21 税（千円)'!G19/1000,0)</f>
        <v>59</v>
      </c>
      <c r="H18" s="448">
        <f ca="1">ROUND('[1]21 税（千円)'!H19/1000,0)</f>
        <v>5065</v>
      </c>
      <c r="I18" s="455">
        <f ca="1">'[1]21 税（千円)'!I19</f>
        <v>98.640340263726458</v>
      </c>
      <c r="J18" s="455">
        <f ca="1">'[1]21 税（千円)'!J19</f>
        <v>28.03287118153424</v>
      </c>
      <c r="K18" s="456">
        <f ca="1">'[1]21 税（千円)'!K19</f>
        <v>95.834150159214815</v>
      </c>
    </row>
    <row r="19" spans="1:11" s="431" customFormat="1" ht="16.5" customHeight="1" x14ac:dyDescent="0.15">
      <c r="A19" s="451">
        <v>11</v>
      </c>
      <c r="B19" s="452" t="s">
        <v>37</v>
      </c>
      <c r="C19" s="453">
        <f ca="1">ROUND('[1]21 税（千円)'!C20/1000,0)</f>
        <v>5956</v>
      </c>
      <c r="D19" s="454">
        <f ca="1">ROUND('[1]21 税（千円)'!D20/1000,0)</f>
        <v>72</v>
      </c>
      <c r="E19" s="448">
        <f ca="1">ROUND('[1]21 税（千円)'!E20/1000,0)</f>
        <v>6027</v>
      </c>
      <c r="F19" s="454">
        <f ca="1">ROUND('[1]21 税（千円)'!F20/1000,0)</f>
        <v>5922</v>
      </c>
      <c r="G19" s="454">
        <f ca="1">ROUND('[1]21 税（千円)'!G20/1000,0)</f>
        <v>23</v>
      </c>
      <c r="H19" s="448">
        <f ca="1">ROUND('[1]21 税（千円)'!H20/1000,0)</f>
        <v>5946</v>
      </c>
      <c r="I19" s="455">
        <f ca="1">'[1]21 税（千円)'!I20</f>
        <v>99.438628246739611</v>
      </c>
      <c r="J19" s="455">
        <f ca="1">'[1]21 税（千円)'!J20</f>
        <v>32.640631097730946</v>
      </c>
      <c r="K19" s="456">
        <f ca="1">'[1]21 税（千円)'!K20</f>
        <v>98.643480753858498</v>
      </c>
    </row>
    <row r="20" spans="1:11" s="431" customFormat="1" ht="16.5" customHeight="1" x14ac:dyDescent="0.15">
      <c r="A20" s="451">
        <v>12</v>
      </c>
      <c r="B20" s="452" t="s">
        <v>38</v>
      </c>
      <c r="C20" s="453">
        <f ca="1">ROUND('[1]21 税（千円)'!C21/1000,0)</f>
        <v>11070</v>
      </c>
      <c r="D20" s="454">
        <f ca="1">ROUND('[1]21 税（千円)'!D21/1000,0)</f>
        <v>295</v>
      </c>
      <c r="E20" s="448">
        <f ca="1">ROUND('[1]21 税（千円)'!E21/1000,0)</f>
        <v>11365</v>
      </c>
      <c r="F20" s="454">
        <f ca="1">ROUND('[1]21 税（千円)'!F21/1000,0)</f>
        <v>10947</v>
      </c>
      <c r="G20" s="454">
        <f ca="1">ROUND('[1]21 税（千円)'!G21/1000,0)</f>
        <v>123</v>
      </c>
      <c r="H20" s="448">
        <f ca="1">ROUND('[1]21 税（千円)'!H21/1000,0)</f>
        <v>11070</v>
      </c>
      <c r="I20" s="455">
        <f ca="1">'[1]21 税（千円)'!I21</f>
        <v>98.883821078583921</v>
      </c>
      <c r="J20" s="455">
        <f ca="1">'[1]21 税（千円)'!J21</f>
        <v>41.836859359410319</v>
      </c>
      <c r="K20" s="456">
        <f ca="1">'[1]21 税（千円)'!K21</f>
        <v>97.404704280910593</v>
      </c>
    </row>
    <row r="21" spans="1:11" s="431" customFormat="1" ht="16.5" customHeight="1" x14ac:dyDescent="0.15">
      <c r="A21" s="451">
        <v>13</v>
      </c>
      <c r="B21" s="452" t="s">
        <v>39</v>
      </c>
      <c r="C21" s="453">
        <f ca="1">ROUND('[1]21 税（千円)'!C22/1000,0)</f>
        <v>9369</v>
      </c>
      <c r="D21" s="454">
        <f ca="1">ROUND('[1]21 税（千円)'!D22/1000,0)</f>
        <v>160</v>
      </c>
      <c r="E21" s="448">
        <f ca="1">ROUND('[1]21 税（千円)'!E22/1000,0)</f>
        <v>9528</v>
      </c>
      <c r="F21" s="454">
        <f ca="1">ROUND('[1]21 税（千円)'!F22/1000,0)</f>
        <v>9317</v>
      </c>
      <c r="G21" s="454">
        <f ca="1">ROUND('[1]21 税（千円)'!G22/1000,0)</f>
        <v>78</v>
      </c>
      <c r="H21" s="448">
        <f ca="1">ROUND('[1]21 税（千円)'!H22/1000,0)</f>
        <v>9395</v>
      </c>
      <c r="I21" s="455">
        <f ca="1">'[1]21 税（千円)'!I22</f>
        <v>99.451482940830189</v>
      </c>
      <c r="J21" s="455">
        <f ca="1">'[1]21 税（千円)'!J22</f>
        <v>48.54583607378872</v>
      </c>
      <c r="K21" s="456">
        <f ca="1">'[1]21 税（千円)'!K22</f>
        <v>98.598573101771976</v>
      </c>
    </row>
    <row r="22" spans="1:11" s="431" customFormat="1" ht="16.5" customHeight="1" x14ac:dyDescent="0.15">
      <c r="A22" s="451">
        <v>14</v>
      </c>
      <c r="B22" s="452" t="s">
        <v>40</v>
      </c>
      <c r="C22" s="453">
        <f ca="1">ROUND('[1]21 税（千円)'!C23/1000,0)</f>
        <v>3694</v>
      </c>
      <c r="D22" s="454">
        <f ca="1">ROUND('[1]21 税（千円)'!D23/1000,0)</f>
        <v>69</v>
      </c>
      <c r="E22" s="448">
        <f ca="1">ROUND('[1]21 税（千円)'!E23/1000,0)</f>
        <v>3762</v>
      </c>
      <c r="F22" s="454">
        <f ca="1">ROUND('[1]21 税（千円)'!F23/1000,0)</f>
        <v>3667</v>
      </c>
      <c r="G22" s="454">
        <f ca="1">ROUND('[1]21 税（千円)'!G23/1000,0)</f>
        <v>25</v>
      </c>
      <c r="H22" s="448">
        <f ca="1">ROUND('[1]21 税（千円)'!H23/1000,0)</f>
        <v>3692</v>
      </c>
      <c r="I22" s="455">
        <f ca="1">'[1]21 税（千円)'!I23</f>
        <v>99.275461584276357</v>
      </c>
      <c r="J22" s="455">
        <f ca="1">'[1]21 税（千円)'!J23</f>
        <v>36.930665615924582</v>
      </c>
      <c r="K22" s="456">
        <f ca="1">'[1]21 税（千円)'!K23</f>
        <v>98.139978943859944</v>
      </c>
    </row>
    <row r="23" spans="1:11" s="431" customFormat="1" ht="16.5" customHeight="1" x14ac:dyDescent="0.15">
      <c r="A23" s="451">
        <v>15</v>
      </c>
      <c r="B23" s="452" t="s">
        <v>41</v>
      </c>
      <c r="C23" s="453">
        <f ca="1">ROUND('[1]21 税（千円)'!C24/1000,0)</f>
        <v>6068</v>
      </c>
      <c r="D23" s="454">
        <f ca="1">ROUND('[1]21 税（千円)'!D24/1000,0)</f>
        <v>102</v>
      </c>
      <c r="E23" s="448">
        <f ca="1">ROUND('[1]21 税（千円)'!E24/1000,0)</f>
        <v>6171</v>
      </c>
      <c r="F23" s="454">
        <f ca="1">ROUND('[1]21 税（千円)'!F24/1000,0)</f>
        <v>6042</v>
      </c>
      <c r="G23" s="454">
        <f ca="1">ROUND('[1]21 税（千円)'!G24/1000,0)</f>
        <v>42</v>
      </c>
      <c r="H23" s="448">
        <f ca="1">ROUND('[1]21 税（千円)'!H24/1000,0)</f>
        <v>6084</v>
      </c>
      <c r="I23" s="455">
        <f ca="1">'[1]21 税（千円)'!I24</f>
        <v>99.561594317534642</v>
      </c>
      <c r="J23" s="455">
        <f ca="1">'[1]21 税（千円)'!J24</f>
        <v>40.97764571339205</v>
      </c>
      <c r="K23" s="456">
        <f ca="1">'[1]21 税（千円)'!K24</f>
        <v>98.590296433492767</v>
      </c>
    </row>
    <row r="24" spans="1:11" s="431" customFormat="1" ht="16.5" customHeight="1" x14ac:dyDescent="0.15">
      <c r="A24" s="451">
        <v>16</v>
      </c>
      <c r="B24" s="452" t="s">
        <v>42</v>
      </c>
      <c r="C24" s="453">
        <f ca="1">ROUND('[1]21 税（千円)'!C25/1000,0)</f>
        <v>8709</v>
      </c>
      <c r="D24" s="454">
        <f ca="1">ROUND('[1]21 税（千円)'!D25/1000,0)</f>
        <v>309</v>
      </c>
      <c r="E24" s="448">
        <f ca="1">ROUND('[1]21 税（千円)'!E25/1000,0)</f>
        <v>9018</v>
      </c>
      <c r="F24" s="454">
        <f ca="1">ROUND('[1]21 税（千円)'!F25/1000,0)</f>
        <v>8631</v>
      </c>
      <c r="G24" s="454">
        <f ca="1">ROUND('[1]21 税（千円)'!G25/1000,0)</f>
        <v>102</v>
      </c>
      <c r="H24" s="448">
        <f ca="1">ROUND('[1]21 税（千円)'!H25/1000,0)</f>
        <v>8733</v>
      </c>
      <c r="I24" s="455">
        <f ca="1">'[1]21 税（千円)'!I25</f>
        <v>99.099622218871929</v>
      </c>
      <c r="J24" s="455">
        <f ca="1">'[1]21 税（千円)'!J25</f>
        <v>33.099353451068296</v>
      </c>
      <c r="K24" s="456">
        <f ca="1">'[1]21 税（千円)'!K25</f>
        <v>96.840146081157698</v>
      </c>
    </row>
    <row r="25" spans="1:11" s="431" customFormat="1" ht="16.5" customHeight="1" x14ac:dyDescent="0.15">
      <c r="A25" s="445">
        <v>17</v>
      </c>
      <c r="B25" s="452" t="s">
        <v>43</v>
      </c>
      <c r="C25" s="453">
        <f ca="1">ROUND('[1]21 税（千円)'!C26/1000,0)</f>
        <v>11880</v>
      </c>
      <c r="D25" s="454">
        <f ca="1">ROUND('[1]21 税（千円)'!D26/1000,0)</f>
        <v>184</v>
      </c>
      <c r="E25" s="448">
        <f ca="1">ROUND('[1]21 税（千円)'!E26/1000,0)</f>
        <v>12064</v>
      </c>
      <c r="F25" s="454">
        <f ca="1">ROUND('[1]21 税（千円)'!F26/1000,0)</f>
        <v>11804</v>
      </c>
      <c r="G25" s="454">
        <f ca="1">ROUND('[1]21 税（千円)'!G26/1000,0)</f>
        <v>77</v>
      </c>
      <c r="H25" s="448">
        <f ca="1">ROUND('[1]21 税（千円)'!H26/1000,0)</f>
        <v>11881</v>
      </c>
      <c r="I25" s="455">
        <f ca="1">'[1]21 税（千円)'!I26</f>
        <v>99.360911729794083</v>
      </c>
      <c r="J25" s="455">
        <f ca="1">'[1]21 税（千円)'!J26</f>
        <v>41.626666811626507</v>
      </c>
      <c r="K25" s="456">
        <f ca="1">'[1]21 税（千円)'!K26</f>
        <v>98.480569275303594</v>
      </c>
    </row>
    <row r="26" spans="1:11" s="431" customFormat="1" ht="16.5" customHeight="1" x14ac:dyDescent="0.15">
      <c r="A26" s="451">
        <v>18</v>
      </c>
      <c r="B26" s="452" t="s">
        <v>44</v>
      </c>
      <c r="C26" s="453">
        <f ca="1">ROUND('[1]21 税（千円)'!C27/1000,0)</f>
        <v>14088</v>
      </c>
      <c r="D26" s="454">
        <f ca="1">ROUND('[1]21 税（千円)'!D27/1000,0)</f>
        <v>370</v>
      </c>
      <c r="E26" s="448">
        <f ca="1">ROUND('[1]21 税（千円)'!E27/1000,0)</f>
        <v>14458</v>
      </c>
      <c r="F26" s="454">
        <f ca="1">ROUND('[1]21 税（千円)'!F27/1000,0)</f>
        <v>13958</v>
      </c>
      <c r="G26" s="454">
        <f ca="1">ROUND('[1]21 税（千円)'!G27/1000,0)</f>
        <v>144</v>
      </c>
      <c r="H26" s="448">
        <f ca="1">ROUND('[1]21 税（千円)'!H27/1000,0)</f>
        <v>14103</v>
      </c>
      <c r="I26" s="455">
        <f ca="1">'[1]21 税（千円)'!I27</f>
        <v>99.077884736053392</v>
      </c>
      <c r="J26" s="455">
        <f ca="1">'[1]21 税（千円)'!J27</f>
        <v>39.034012759851592</v>
      </c>
      <c r="K26" s="456">
        <f ca="1">'[1]21 税（千円)'!K27</f>
        <v>97.541024935367219</v>
      </c>
    </row>
    <row r="27" spans="1:11" s="431" customFormat="1" ht="16.5" customHeight="1" x14ac:dyDescent="0.15">
      <c r="A27" s="451">
        <v>19</v>
      </c>
      <c r="B27" s="452" t="s">
        <v>45</v>
      </c>
      <c r="C27" s="453">
        <f ca="1">ROUND('[1]21 税（千円)'!C28/1000,0)</f>
        <v>18821</v>
      </c>
      <c r="D27" s="454">
        <f ca="1">ROUND('[1]21 税（千円)'!D28/1000,0)</f>
        <v>385</v>
      </c>
      <c r="E27" s="448">
        <f ca="1">ROUND('[1]21 税（千円)'!E28/1000,0)</f>
        <v>19205</v>
      </c>
      <c r="F27" s="454">
        <f ca="1">ROUND('[1]21 税（千円)'!F28/1000,0)</f>
        <v>18640</v>
      </c>
      <c r="G27" s="454">
        <f ca="1">ROUND('[1]21 税（千円)'!G28/1000,0)</f>
        <v>138</v>
      </c>
      <c r="H27" s="448">
        <f ca="1">ROUND('[1]21 税（千円)'!H28/1000,0)</f>
        <v>18778</v>
      </c>
      <c r="I27" s="455">
        <f ca="1">'[1]21 税（千円)'!I28</f>
        <v>99.03765172164124</v>
      </c>
      <c r="J27" s="455">
        <f ca="1">'[1]21 税（千円)'!J28</f>
        <v>35.910127197622941</v>
      </c>
      <c r="K27" s="456">
        <f ca="1">'[1]21 税（千円)'!K28</f>
        <v>97.773231605052942</v>
      </c>
    </row>
    <row r="28" spans="1:11" s="431" customFormat="1" ht="16.5" customHeight="1" x14ac:dyDescent="0.15">
      <c r="A28" s="451">
        <v>20</v>
      </c>
      <c r="B28" s="452" t="s">
        <v>46</v>
      </c>
      <c r="C28" s="453">
        <f ca="1">ROUND('[1]21 税（千円)'!C29/1000,0)</f>
        <v>4428</v>
      </c>
      <c r="D28" s="454">
        <f ca="1">ROUND('[1]21 税（千円)'!D29/1000,0)</f>
        <v>131</v>
      </c>
      <c r="E28" s="448">
        <f ca="1">ROUND('[1]21 税（千円)'!E29/1000,0)</f>
        <v>4559</v>
      </c>
      <c r="F28" s="454">
        <f ca="1">ROUND('[1]21 税（千円)'!F29/1000,0)</f>
        <v>4390</v>
      </c>
      <c r="G28" s="454">
        <f ca="1">ROUND('[1]21 税（千円)'!G29/1000,0)</f>
        <v>39</v>
      </c>
      <c r="H28" s="448">
        <f ca="1">ROUND('[1]21 税（千円)'!H29/1000,0)</f>
        <v>4428</v>
      </c>
      <c r="I28" s="455">
        <f ca="1">'[1]21 税（千円)'!I29</f>
        <v>99.131291547797375</v>
      </c>
      <c r="J28" s="455">
        <f ca="1">'[1]21 税（千円)'!J29</f>
        <v>29.399937549027822</v>
      </c>
      <c r="K28" s="456">
        <f ca="1">'[1]21 税（千円)'!K29</f>
        <v>97.12318449930541</v>
      </c>
    </row>
    <row r="29" spans="1:11" s="431" customFormat="1" ht="16.5" customHeight="1" x14ac:dyDescent="0.15">
      <c r="A29" s="451">
        <v>21</v>
      </c>
      <c r="B29" s="452" t="s">
        <v>47</v>
      </c>
      <c r="C29" s="453">
        <f ca="1">ROUND('[1]21 税（千円)'!C30/1000,0)</f>
        <v>12936</v>
      </c>
      <c r="D29" s="454">
        <f ca="1">ROUND('[1]21 税（千円)'!D30/1000,0)</f>
        <v>227</v>
      </c>
      <c r="E29" s="448">
        <f ca="1">ROUND('[1]21 税（千円)'!E30/1000,0)</f>
        <v>13163</v>
      </c>
      <c r="F29" s="454">
        <f ca="1">ROUND('[1]21 税（千円)'!F30/1000,0)</f>
        <v>12887</v>
      </c>
      <c r="G29" s="454">
        <f ca="1">ROUND('[1]21 税（千円)'!G30/1000,0)</f>
        <v>86</v>
      </c>
      <c r="H29" s="448">
        <f ca="1">ROUND('[1]21 税（千円)'!H30/1000,0)</f>
        <v>12973</v>
      </c>
      <c r="I29" s="455">
        <f ca="1">'[1]21 税（千円)'!I30</f>
        <v>99.625236391820692</v>
      </c>
      <c r="J29" s="455">
        <f ca="1">'[1]21 税（千円)'!J30</f>
        <v>37.793522267206477</v>
      </c>
      <c r="K29" s="456">
        <f ca="1">'[1]21 税（千円)'!K30</f>
        <v>98.557790741693623</v>
      </c>
    </row>
    <row r="30" spans="1:11" s="431" customFormat="1" ht="16.5" customHeight="1" x14ac:dyDescent="0.15">
      <c r="A30" s="451">
        <v>22</v>
      </c>
      <c r="B30" s="452" t="s">
        <v>48</v>
      </c>
      <c r="C30" s="453">
        <f ca="1">ROUND('[1]21 税（千円)'!C31/1000,0)</f>
        <v>9238</v>
      </c>
      <c r="D30" s="454">
        <f ca="1">ROUND('[1]21 税（千円)'!D31/1000,0)</f>
        <v>207</v>
      </c>
      <c r="E30" s="448">
        <f ca="1">ROUND('[1]21 税（千円)'!E31/1000,0)</f>
        <v>9445</v>
      </c>
      <c r="F30" s="454">
        <f ca="1">ROUND('[1]21 税（千円)'!F31/1000,0)</f>
        <v>9183</v>
      </c>
      <c r="G30" s="454">
        <f ca="1">ROUND('[1]21 税（千円)'!G31/1000,0)</f>
        <v>74</v>
      </c>
      <c r="H30" s="448">
        <f ca="1">ROUND('[1]21 税（千円)'!H31/1000,0)</f>
        <v>9257</v>
      </c>
      <c r="I30" s="455">
        <f ca="1">'[1]21 税（千円)'!I31</f>
        <v>99.409553360593435</v>
      </c>
      <c r="J30" s="455">
        <f ca="1">'[1]21 税（千円)'!J31</f>
        <v>35.568611724461149</v>
      </c>
      <c r="K30" s="456">
        <f ca="1">'[1]21 税（千円)'!K31</f>
        <v>98.010585828888864</v>
      </c>
    </row>
    <row r="31" spans="1:11" s="431" customFormat="1" ht="16.5" customHeight="1" x14ac:dyDescent="0.15">
      <c r="A31" s="451">
        <v>23</v>
      </c>
      <c r="B31" s="452" t="s">
        <v>49</v>
      </c>
      <c r="C31" s="453">
        <f ca="1">ROUND('[1]21 税（千円)'!C32/1000,0)</f>
        <v>9256</v>
      </c>
      <c r="D31" s="454">
        <f ca="1">ROUND('[1]21 税（千円)'!D32/1000,0)</f>
        <v>186</v>
      </c>
      <c r="E31" s="448">
        <f ca="1">ROUND('[1]21 税（千円)'!E32/1000,0)</f>
        <v>9442</v>
      </c>
      <c r="F31" s="454">
        <f ca="1">ROUND('[1]21 税（千円)'!F32/1000,0)</f>
        <v>9187</v>
      </c>
      <c r="G31" s="454">
        <f ca="1">ROUND('[1]21 税（千円)'!G32/1000,0)</f>
        <v>65</v>
      </c>
      <c r="H31" s="448">
        <f ca="1">ROUND('[1]21 税（千円)'!H32/1000,0)</f>
        <v>9251</v>
      </c>
      <c r="I31" s="455">
        <f ca="1">'[1]21 税（千円)'!I32</f>
        <v>99.246838021505113</v>
      </c>
      <c r="J31" s="455">
        <f ca="1">'[1]21 税（千円)'!J32</f>
        <v>34.814766930092496</v>
      </c>
      <c r="K31" s="456">
        <f ca="1">'[1]21 税（千円)'!K32</f>
        <v>97.980086719466556</v>
      </c>
    </row>
    <row r="32" spans="1:11" s="431" customFormat="1" ht="16.5" customHeight="1" x14ac:dyDescent="0.15">
      <c r="A32" s="451">
        <v>24</v>
      </c>
      <c r="B32" s="452" t="s">
        <v>50</v>
      </c>
      <c r="C32" s="453">
        <f ca="1">ROUND('[1]21 税（千円)'!C33/1000,0)</f>
        <v>4278</v>
      </c>
      <c r="D32" s="454">
        <f ca="1">ROUND('[1]21 税（千円)'!D33/1000,0)</f>
        <v>57</v>
      </c>
      <c r="E32" s="448">
        <f ca="1">ROUND('[1]21 税（千円)'!E33/1000,0)</f>
        <v>4335</v>
      </c>
      <c r="F32" s="454">
        <f ca="1">ROUND('[1]21 税（千円)'!F33/1000,0)</f>
        <v>4255</v>
      </c>
      <c r="G32" s="454">
        <f ca="1">ROUND('[1]21 税（千円)'!G33/1000,0)</f>
        <v>22</v>
      </c>
      <c r="H32" s="448">
        <f ca="1">ROUND('[1]21 税（千円)'!H33/1000,0)</f>
        <v>4277</v>
      </c>
      <c r="I32" s="455">
        <f ca="1">'[1]21 税（千円)'!I33</f>
        <v>99.455908991983449</v>
      </c>
      <c r="J32" s="455">
        <f ca="1">'[1]21 税（千円)'!J33</f>
        <v>39.161167888294997</v>
      </c>
      <c r="K32" s="456">
        <f ca="1">'[1]21 税（千円)'!K33</f>
        <v>98.65706744811213</v>
      </c>
    </row>
    <row r="33" spans="1:11" s="431" customFormat="1" ht="16.5" customHeight="1" x14ac:dyDescent="0.15">
      <c r="A33" s="445">
        <v>25</v>
      </c>
      <c r="B33" s="452" t="s">
        <v>51</v>
      </c>
      <c r="C33" s="453">
        <f ca="1">ROUND('[1]21 税（千円)'!C34/1000,0)</f>
        <v>6409</v>
      </c>
      <c r="D33" s="454">
        <f ca="1">ROUND('[1]21 税（千円)'!D34/1000,0)</f>
        <v>98</v>
      </c>
      <c r="E33" s="448">
        <f ca="1">ROUND('[1]21 税（千円)'!E34/1000,0)</f>
        <v>6508</v>
      </c>
      <c r="F33" s="454">
        <f ca="1">ROUND('[1]21 税（千円)'!F34/1000,0)</f>
        <v>6377</v>
      </c>
      <c r="G33" s="454">
        <f ca="1">ROUND('[1]21 税（千円)'!G34/1000,0)</f>
        <v>30</v>
      </c>
      <c r="H33" s="448">
        <f ca="1">ROUND('[1]21 税（千円)'!H34/1000,0)</f>
        <v>6407</v>
      </c>
      <c r="I33" s="455">
        <f ca="1">'[1]21 税（千円)'!I34</f>
        <v>99.49679113071744</v>
      </c>
      <c r="J33" s="455">
        <f ca="1">'[1]21 税（千円)'!J34</f>
        <v>30.124722781745305</v>
      </c>
      <c r="K33" s="456">
        <f ca="1">'[1]21 税（千円)'!K34</f>
        <v>98.448912919041149</v>
      </c>
    </row>
    <row r="34" spans="1:11" s="431" customFormat="1" ht="16.5" customHeight="1" x14ac:dyDescent="0.15">
      <c r="A34" s="451">
        <v>26</v>
      </c>
      <c r="B34" s="452" t="s">
        <v>52</v>
      </c>
      <c r="C34" s="453">
        <f ca="1">ROUND('[1]21 税（千円)'!C35/1000,0)</f>
        <v>10046</v>
      </c>
      <c r="D34" s="454">
        <f ca="1">ROUND('[1]21 税（千円)'!D35/1000,0)</f>
        <v>279</v>
      </c>
      <c r="E34" s="448">
        <f ca="1">ROUND('[1]21 税（千円)'!E35/1000,0)</f>
        <v>10325</v>
      </c>
      <c r="F34" s="454">
        <f ca="1">ROUND('[1]21 税（千円)'!F35/1000,0)</f>
        <v>9965</v>
      </c>
      <c r="G34" s="454">
        <f ca="1">ROUND('[1]21 税（千円)'!G35/1000,0)</f>
        <v>98</v>
      </c>
      <c r="H34" s="448">
        <f ca="1">ROUND('[1]21 税（千円)'!H35/1000,0)</f>
        <v>10064</v>
      </c>
      <c r="I34" s="455">
        <f ca="1">'[1]21 税（千円)'!I35</f>
        <v>99.194521379708505</v>
      </c>
      <c r="J34" s="455">
        <f ca="1">'[1]21 税（千円)'!J35</f>
        <v>35.280981841382719</v>
      </c>
      <c r="K34" s="456">
        <f ca="1">'[1]21 税（千円)'!K35</f>
        <v>97.467601702263494</v>
      </c>
    </row>
    <row r="35" spans="1:11" s="431" customFormat="1" ht="16.5" customHeight="1" x14ac:dyDescent="0.15">
      <c r="A35" s="451">
        <v>27</v>
      </c>
      <c r="B35" s="452" t="s">
        <v>53</v>
      </c>
      <c r="C35" s="453">
        <f ca="1">ROUND('[1]21 税（千円)'!C36/1000,0)</f>
        <v>4174</v>
      </c>
      <c r="D35" s="454">
        <f ca="1">ROUND('[1]21 税（千円)'!D36/1000,0)</f>
        <v>72</v>
      </c>
      <c r="E35" s="448">
        <f ca="1">ROUND('[1]21 税（千円)'!E36/1000,0)</f>
        <v>4246</v>
      </c>
      <c r="F35" s="454">
        <f ca="1">ROUND('[1]21 税（千円)'!F36/1000,0)</f>
        <v>4155</v>
      </c>
      <c r="G35" s="454">
        <f ca="1">ROUND('[1]21 税（千円)'!G36/1000,0)</f>
        <v>17</v>
      </c>
      <c r="H35" s="448">
        <f ca="1">ROUND('[1]21 税（千円)'!H36/1000,0)</f>
        <v>4172</v>
      </c>
      <c r="I35" s="455">
        <f ca="1">'[1]21 税（千円)'!I36</f>
        <v>99.537576325901227</v>
      </c>
      <c r="J35" s="455">
        <f ca="1">'[1]21 税（千円)'!J36</f>
        <v>24.078822676849324</v>
      </c>
      <c r="K35" s="456">
        <f ca="1">'[1]21 税（千円)'!K36</f>
        <v>98.262238337077562</v>
      </c>
    </row>
    <row r="36" spans="1:11" s="431" customFormat="1" ht="16.5" customHeight="1" x14ac:dyDescent="0.15">
      <c r="A36" s="451">
        <v>28</v>
      </c>
      <c r="B36" s="452" t="s">
        <v>54</v>
      </c>
      <c r="C36" s="453">
        <f ca="1">ROUND('[1]21 税（千円)'!C37/1000,0)</f>
        <v>10451</v>
      </c>
      <c r="D36" s="454">
        <f ca="1">ROUND('[1]21 税（千円)'!D37/1000,0)</f>
        <v>198</v>
      </c>
      <c r="E36" s="448">
        <f ca="1">ROUND('[1]21 税（千円)'!E37/1000,0)</f>
        <v>10649</v>
      </c>
      <c r="F36" s="454">
        <f ca="1">ROUND('[1]21 税（千円)'!F37/1000,0)</f>
        <v>10378</v>
      </c>
      <c r="G36" s="454">
        <f ca="1">ROUND('[1]21 税（千円)'!G37/1000,0)</f>
        <v>69</v>
      </c>
      <c r="H36" s="448">
        <f ca="1">ROUND('[1]21 税（千円)'!H37/1000,0)</f>
        <v>10446</v>
      </c>
      <c r="I36" s="455">
        <f ca="1">'[1]21 税（千円)'!I37</f>
        <v>99.299298552209009</v>
      </c>
      <c r="J36" s="455">
        <f ca="1">'[1]21 税（千円)'!J37</f>
        <v>34.5870722969875</v>
      </c>
      <c r="K36" s="456">
        <f ca="1">'[1]21 税（千円)'!K37</f>
        <v>98.093259272398541</v>
      </c>
    </row>
    <row r="37" spans="1:11" s="431" customFormat="1" ht="16.5" customHeight="1" x14ac:dyDescent="0.15">
      <c r="A37" s="451">
        <v>29</v>
      </c>
      <c r="B37" s="452" t="s">
        <v>55</v>
      </c>
      <c r="C37" s="453">
        <f ca="1">ROUND('[1]21 税（千円)'!C38/1000,0)</f>
        <v>3768</v>
      </c>
      <c r="D37" s="454">
        <f ca="1">ROUND('[1]21 税（千円)'!D38/1000,0)</f>
        <v>132</v>
      </c>
      <c r="E37" s="448">
        <f ca="1">ROUND('[1]21 税（千円)'!E38/1000,0)</f>
        <v>3900</v>
      </c>
      <c r="F37" s="454">
        <f ca="1">ROUND('[1]21 税（千円)'!F38/1000,0)</f>
        <v>3738</v>
      </c>
      <c r="G37" s="454">
        <f ca="1">ROUND('[1]21 税（千円)'!G38/1000,0)</f>
        <v>48</v>
      </c>
      <c r="H37" s="448">
        <f ca="1">ROUND('[1]21 税（千円)'!H38/1000,0)</f>
        <v>3786</v>
      </c>
      <c r="I37" s="455">
        <f ca="1">'[1]21 税（千円)'!I38</f>
        <v>99.221448442458922</v>
      </c>
      <c r="J37" s="455">
        <f ca="1">'[1]21 税（千円)'!J38</f>
        <v>36.275828710491709</v>
      </c>
      <c r="K37" s="456">
        <f ca="1">'[1]21 税（千円)'!K38</f>
        <v>97.085816458849536</v>
      </c>
    </row>
    <row r="38" spans="1:11" s="431" customFormat="1" ht="16.5" customHeight="1" x14ac:dyDescent="0.15">
      <c r="A38" s="451">
        <v>30</v>
      </c>
      <c r="B38" s="452" t="s">
        <v>56</v>
      </c>
      <c r="C38" s="453">
        <f ca="1">ROUND('[1]21 税（千円)'!C39/1000,0)</f>
        <v>7993</v>
      </c>
      <c r="D38" s="454">
        <f ca="1">ROUND('[1]21 税（千円)'!D39/1000,0)</f>
        <v>129</v>
      </c>
      <c r="E38" s="448">
        <f ca="1">ROUND('[1]21 税（千円)'!E39/1000,0)</f>
        <v>8123</v>
      </c>
      <c r="F38" s="454">
        <f ca="1">ROUND('[1]21 税（千円)'!F39/1000,0)</f>
        <v>7936</v>
      </c>
      <c r="G38" s="454">
        <f ca="1">ROUND('[1]21 税（千円)'!G39/1000,0)</f>
        <v>57</v>
      </c>
      <c r="H38" s="448">
        <f ca="1">ROUND('[1]21 税（千円)'!H39/1000,0)</f>
        <v>7992</v>
      </c>
      <c r="I38" s="455">
        <f ca="1">'[1]21 税（千円)'!I39</f>
        <v>99.27724746289752</v>
      </c>
      <c r="J38" s="455">
        <f ca="1">'[1]21 税（千円)'!J39</f>
        <v>43.742597710225027</v>
      </c>
      <c r="K38" s="456">
        <f ca="1">'[1]21 税（千円)'!K39</f>
        <v>98.394022050926225</v>
      </c>
    </row>
    <row r="39" spans="1:11" s="431" customFormat="1" ht="16.5" customHeight="1" x14ac:dyDescent="0.15">
      <c r="A39" s="451">
        <v>31</v>
      </c>
      <c r="B39" s="452" t="s">
        <v>57</v>
      </c>
      <c r="C39" s="453">
        <f ca="1">ROUND('[1]21 税（千円)'!C40/1000,0)</f>
        <v>5899</v>
      </c>
      <c r="D39" s="454">
        <f ca="1">ROUND('[1]21 税（千円)'!D40/1000,0)</f>
        <v>84</v>
      </c>
      <c r="E39" s="448">
        <f ca="1">ROUND('[1]21 税（千円)'!E40/1000,0)</f>
        <v>5983</v>
      </c>
      <c r="F39" s="454">
        <f ca="1">ROUND('[1]21 税（千円)'!F40/1000,0)</f>
        <v>5878</v>
      </c>
      <c r="G39" s="454">
        <f ca="1">ROUND('[1]21 税（千円)'!G40/1000,0)</f>
        <v>33</v>
      </c>
      <c r="H39" s="448">
        <f ca="1">ROUND('[1]21 税（千円)'!H40/1000,0)</f>
        <v>5911</v>
      </c>
      <c r="I39" s="455">
        <f ca="1">'[1]21 税（千円)'!I40</f>
        <v>99.65003898344996</v>
      </c>
      <c r="J39" s="455">
        <f ca="1">'[1]21 税（千円)'!J40</f>
        <v>38.954184802590227</v>
      </c>
      <c r="K39" s="456">
        <f ca="1">'[1]21 税（千円)'!K40</f>
        <v>98.794662988674204</v>
      </c>
    </row>
    <row r="40" spans="1:11" s="431" customFormat="1" ht="16.5" customHeight="1" x14ac:dyDescent="0.15">
      <c r="A40" s="451">
        <v>32</v>
      </c>
      <c r="B40" s="452" t="s">
        <v>58</v>
      </c>
      <c r="C40" s="453">
        <f ca="1">ROUND('[1]21 税（千円)'!C41/1000,0)</f>
        <v>10072</v>
      </c>
      <c r="D40" s="454">
        <f ca="1">ROUND('[1]21 税（千円)'!D41/1000,0)</f>
        <v>167</v>
      </c>
      <c r="E40" s="448">
        <f ca="1">ROUND('[1]21 税（千円)'!E41/1000,0)</f>
        <v>10239</v>
      </c>
      <c r="F40" s="454">
        <f ca="1">ROUND('[1]21 税（千円)'!F41/1000,0)</f>
        <v>10002</v>
      </c>
      <c r="G40" s="454">
        <f ca="1">ROUND('[1]21 税（千円)'!G41/1000,0)</f>
        <v>62</v>
      </c>
      <c r="H40" s="448">
        <f ca="1">ROUND('[1]21 税（千円)'!H41/1000,0)</f>
        <v>10063</v>
      </c>
      <c r="I40" s="455">
        <f ca="1">'[1]21 税（千円)'!I41</f>
        <v>99.300570718725936</v>
      </c>
      <c r="J40" s="455">
        <f ca="1">'[1]21 税（千円)'!J41</f>
        <v>36.971731597311894</v>
      </c>
      <c r="K40" s="456">
        <f ca="1">'[1]21 税（千円)'!K41</f>
        <v>98.286925039382353</v>
      </c>
    </row>
    <row r="41" spans="1:11" s="431" customFormat="1" ht="16.5" customHeight="1" x14ac:dyDescent="0.15">
      <c r="A41" s="445">
        <v>33</v>
      </c>
      <c r="B41" s="452" t="s">
        <v>59</v>
      </c>
      <c r="C41" s="453">
        <f ca="1">ROUND('[1]21 税（千円)'!C42/1000,0)</f>
        <v>3354</v>
      </c>
      <c r="D41" s="454">
        <f ca="1">ROUND('[1]21 税（千円)'!D42/1000,0)</f>
        <v>85</v>
      </c>
      <c r="E41" s="448">
        <f ca="1">ROUND('[1]21 税（千円)'!E42/1000,0)</f>
        <v>3439</v>
      </c>
      <c r="F41" s="454">
        <f ca="1">ROUND('[1]21 税（千円)'!F42/1000,0)</f>
        <v>3331</v>
      </c>
      <c r="G41" s="454">
        <f ca="1">ROUND('[1]21 税（千円)'!G42/1000,0)</f>
        <v>23</v>
      </c>
      <c r="H41" s="448">
        <f ca="1">ROUND('[1]21 税（千円)'!H42/1000,0)</f>
        <v>3354</v>
      </c>
      <c r="I41" s="455">
        <f ca="1">'[1]21 税（千円)'!I42</f>
        <v>99.321173333078889</v>
      </c>
      <c r="J41" s="455">
        <f ca="1">'[1]21 税（千円)'!J42</f>
        <v>26.87780367537685</v>
      </c>
      <c r="K41" s="456">
        <f ca="1">'[1]21 税（千円)'!K42</f>
        <v>97.522699933442027</v>
      </c>
    </row>
    <row r="42" spans="1:11" s="431" customFormat="1" ht="16.5" customHeight="1" x14ac:dyDescent="0.15">
      <c r="A42" s="451">
        <v>34</v>
      </c>
      <c r="B42" s="452" t="s">
        <v>60</v>
      </c>
      <c r="C42" s="453">
        <f ca="1">ROUND('[1]21 税（千円)'!C43/1000,0)</f>
        <v>5723</v>
      </c>
      <c r="D42" s="454">
        <f ca="1">ROUND('[1]21 税（千円)'!D43/1000,0)</f>
        <v>230</v>
      </c>
      <c r="E42" s="448">
        <f ca="1">ROUND('[1]21 税（千円)'!E43/1000,0)</f>
        <v>5953</v>
      </c>
      <c r="F42" s="454">
        <f ca="1">ROUND('[1]21 税（千円)'!F43/1000,0)</f>
        <v>5655</v>
      </c>
      <c r="G42" s="454">
        <f ca="1">ROUND('[1]21 税（千円)'!G43/1000,0)</f>
        <v>78</v>
      </c>
      <c r="H42" s="448">
        <f ca="1">ROUND('[1]21 税（千円)'!H43/1000,0)</f>
        <v>5733</v>
      </c>
      <c r="I42" s="455">
        <f ca="1">'[1]21 税（千円)'!I43</f>
        <v>98.802880662318898</v>
      </c>
      <c r="J42" s="455">
        <f ca="1">'[1]21 税（千円)'!J43</f>
        <v>33.816604007022526</v>
      </c>
      <c r="K42" s="456">
        <f ca="1">'[1]21 税（千円)'!K43</f>
        <v>96.296997473354821</v>
      </c>
    </row>
    <row r="43" spans="1:11" s="431" customFormat="1" ht="16.5" customHeight="1" x14ac:dyDescent="0.15">
      <c r="A43" s="451">
        <v>35</v>
      </c>
      <c r="B43" s="452" t="s">
        <v>61</v>
      </c>
      <c r="C43" s="453">
        <f ca="1">ROUND('[1]21 税（千円)'!C44/1000,0)</f>
        <v>2999</v>
      </c>
      <c r="D43" s="454">
        <f ca="1">ROUND('[1]21 税（千円)'!D44/1000,0)</f>
        <v>44</v>
      </c>
      <c r="E43" s="448">
        <f ca="1">ROUND('[1]21 税（千円)'!E44/1000,0)</f>
        <v>3043</v>
      </c>
      <c r="F43" s="454">
        <f ca="1">ROUND('[1]21 税（千円)'!F44/1000,0)</f>
        <v>2979</v>
      </c>
      <c r="G43" s="454">
        <f ca="1">ROUND('[1]21 税（千円)'!G44/1000,0)</f>
        <v>17</v>
      </c>
      <c r="H43" s="448">
        <f ca="1">ROUND('[1]21 税（千円)'!H44/1000,0)</f>
        <v>2996</v>
      </c>
      <c r="I43" s="455">
        <f ca="1">'[1]21 税（千円)'!I44</f>
        <v>99.344526326319652</v>
      </c>
      <c r="J43" s="455">
        <f ca="1">'[1]21 税（千円)'!J44</f>
        <v>37.717886529002428</v>
      </c>
      <c r="K43" s="456">
        <f ca="1">'[1]21 税（千円)'!K44</f>
        <v>98.451076678178268</v>
      </c>
    </row>
    <row r="44" spans="1:11" s="431" customFormat="1" ht="16.5" customHeight="1" x14ac:dyDescent="0.15">
      <c r="A44" s="451">
        <v>36</v>
      </c>
      <c r="B44" s="452" t="s">
        <v>62</v>
      </c>
      <c r="C44" s="453">
        <f ca="1">ROUND('[1]21 税（千円)'!C45/1000,0)</f>
        <v>4195</v>
      </c>
      <c r="D44" s="454">
        <f ca="1">ROUND('[1]21 税（千円)'!D45/1000,0)</f>
        <v>57</v>
      </c>
      <c r="E44" s="448">
        <f ca="1">ROUND('[1]21 税（千円)'!E45/1000,0)</f>
        <v>4252</v>
      </c>
      <c r="F44" s="454">
        <f ca="1">ROUND('[1]21 税（千円)'!F45/1000,0)</f>
        <v>4182</v>
      </c>
      <c r="G44" s="454">
        <f ca="1">ROUND('[1]21 税（千円)'!G45/1000,0)</f>
        <v>21</v>
      </c>
      <c r="H44" s="448">
        <f ca="1">ROUND('[1]21 税（千円)'!H45/1000,0)</f>
        <v>4203</v>
      </c>
      <c r="I44" s="455">
        <f ca="1">'[1]21 税（千円)'!I45</f>
        <v>99.699601415272554</v>
      </c>
      <c r="J44" s="455">
        <f ca="1">'[1]21 税（千円)'!J45</f>
        <v>36.011021991329834</v>
      </c>
      <c r="K44" s="456">
        <f ca="1">'[1]21 税（千円)'!K45</f>
        <v>98.846185504942298</v>
      </c>
    </row>
    <row r="45" spans="1:11" s="431" customFormat="1" ht="16.5" customHeight="1" x14ac:dyDescent="0.15">
      <c r="A45" s="451">
        <v>37</v>
      </c>
      <c r="B45" s="452" t="s">
        <v>63</v>
      </c>
      <c r="C45" s="453">
        <f ca="1">ROUND('[1]21 税（千円)'!C46/1000,0)</f>
        <v>4031</v>
      </c>
      <c r="D45" s="454">
        <f ca="1">ROUND('[1]21 税（千円)'!D46/1000,0)</f>
        <v>99</v>
      </c>
      <c r="E45" s="448">
        <f ca="1">ROUND('[1]21 税（千円)'!E46/1000,0)</f>
        <v>4130</v>
      </c>
      <c r="F45" s="454">
        <f ca="1">ROUND('[1]21 税（千円)'!F46/1000,0)</f>
        <v>4002</v>
      </c>
      <c r="G45" s="454">
        <f ca="1">ROUND('[1]21 税（千円)'!G46/1000,0)</f>
        <v>31</v>
      </c>
      <c r="H45" s="448">
        <f ca="1">ROUND('[1]21 税（千円)'!H46/1000,0)</f>
        <v>4034</v>
      </c>
      <c r="I45" s="455">
        <f ca="1">'[1]21 税（千円)'!I46</f>
        <v>99.289393825121863</v>
      </c>
      <c r="J45" s="455">
        <f ca="1">'[1]21 税（千円)'!J46</f>
        <v>31.693070004934892</v>
      </c>
      <c r="K45" s="456">
        <f ca="1">'[1]21 税（千円)'!K46</f>
        <v>97.664280835442057</v>
      </c>
    </row>
    <row r="46" spans="1:11" s="431" customFormat="1" ht="16.5" customHeight="1" x14ac:dyDescent="0.15">
      <c r="A46" s="451">
        <v>38</v>
      </c>
      <c r="B46" s="452" t="s">
        <v>64</v>
      </c>
      <c r="C46" s="453">
        <f ca="1">ROUND('[1]21 税（千円)'!C47/1000,0)</f>
        <v>3924</v>
      </c>
      <c r="D46" s="454">
        <f ca="1">ROUND('[1]21 税（千円)'!D47/1000,0)</f>
        <v>109</v>
      </c>
      <c r="E46" s="448">
        <f ca="1">ROUND('[1]21 税（千円)'!E47/1000,0)</f>
        <v>4034</v>
      </c>
      <c r="F46" s="454">
        <f ca="1">ROUND('[1]21 税（千円)'!F47/1000,0)</f>
        <v>3897</v>
      </c>
      <c r="G46" s="454">
        <f ca="1">ROUND('[1]21 税（千円)'!G47/1000,0)</f>
        <v>34</v>
      </c>
      <c r="H46" s="448">
        <f ca="1">ROUND('[1]21 税（千円)'!H47/1000,0)</f>
        <v>3931</v>
      </c>
      <c r="I46" s="455">
        <f ca="1">'[1]21 税（千円)'!I47</f>
        <v>99.311039172176748</v>
      </c>
      <c r="J46" s="455">
        <f ca="1">'[1]21 税（千円)'!J47</f>
        <v>30.945739553515082</v>
      </c>
      <c r="K46" s="456">
        <f ca="1">'[1]21 税（千円)'!K47</f>
        <v>97.457816835781102</v>
      </c>
    </row>
    <row r="47" spans="1:11" s="431" customFormat="1" ht="16.5" customHeight="1" x14ac:dyDescent="0.15">
      <c r="A47" s="457">
        <v>39</v>
      </c>
      <c r="B47" s="458" t="s">
        <v>65</v>
      </c>
      <c r="C47" s="459">
        <f ca="1">ROUND('[1]21 税（千円)'!C48/1000,0)</f>
        <v>6684</v>
      </c>
      <c r="D47" s="460">
        <f ca="1">ROUND('[1]21 税（千円)'!D48/1000,0)</f>
        <v>165</v>
      </c>
      <c r="E47" s="461">
        <f ca="1">ROUND('[1]21 税（千円)'!E48/1000,0)</f>
        <v>6849</v>
      </c>
      <c r="F47" s="460">
        <f ca="1">ROUND('[1]21 税（千円)'!F48/1000,0)</f>
        <v>6638</v>
      </c>
      <c r="G47" s="460">
        <f ca="1">ROUND('[1]21 税（千円)'!G48/1000,0)</f>
        <v>84</v>
      </c>
      <c r="H47" s="461">
        <f ca="1">ROUND('[1]21 税（千円)'!H48/1000,0)</f>
        <v>6723</v>
      </c>
      <c r="I47" s="462">
        <f ca="1">'[1]21 税（千円)'!I48</f>
        <v>99.319035787950426</v>
      </c>
      <c r="J47" s="462">
        <f ca="1">'[1]21 税（千円)'!J48</f>
        <v>51.142933326869233</v>
      </c>
      <c r="K47" s="463">
        <f ca="1">'[1]21 税（千円)'!K48</f>
        <v>98.15828297394043</v>
      </c>
    </row>
    <row r="48" spans="1:11" s="431" customFormat="1" ht="16.5" customHeight="1" thickBot="1" x14ac:dyDescent="0.2">
      <c r="A48" s="464">
        <v>40</v>
      </c>
      <c r="B48" s="465" t="s">
        <v>233</v>
      </c>
      <c r="C48" s="466">
        <f ca="1">ROUND('[1]21 税（千円)'!C49/1000,0)</f>
        <v>3125</v>
      </c>
      <c r="D48" s="466">
        <f ca="1">ROUND('[1]21 税（千円)'!D49/1000,0)</f>
        <v>57</v>
      </c>
      <c r="E48" s="466">
        <f ca="1">ROUND('[1]21 税（千円)'!E49/1000,0)</f>
        <v>3183</v>
      </c>
      <c r="F48" s="466">
        <f ca="1">ROUND('[1]21 税（千円)'!F49/1000,0)</f>
        <v>3110</v>
      </c>
      <c r="G48" s="466">
        <f ca="1">ROUND('[1]21 税（千円)'!G49/1000,0)</f>
        <v>28</v>
      </c>
      <c r="H48" s="466">
        <f ca="1">ROUND('[1]21 税（千円)'!H49/1000,0)</f>
        <v>3137</v>
      </c>
      <c r="I48" s="467">
        <f ca="1">'[1]21 税（千円)'!I49</f>
        <v>99.504704824232604</v>
      </c>
      <c r="J48" s="467">
        <f ca="1">'[1]21 税（千円)'!J49</f>
        <v>48.123635728630056</v>
      </c>
      <c r="K48" s="468">
        <f ca="1">'[1]21 税（千円)'!K49</f>
        <v>98.580219023374681</v>
      </c>
    </row>
    <row r="49" spans="1:11" s="474" customFormat="1" ht="18" customHeight="1" thickTop="1" thickBot="1" x14ac:dyDescent="0.2">
      <c r="A49" s="469" t="s">
        <v>234</v>
      </c>
      <c r="B49" s="470"/>
      <c r="C49" s="471">
        <f ca="1">ROUND('[1]21 税（千円)'!C50/1000,0)</f>
        <v>430370</v>
      </c>
      <c r="D49" s="471">
        <f ca="1">ROUND('[1]21 税（千円)'!D50/1000,0)</f>
        <v>8748</v>
      </c>
      <c r="E49" s="471">
        <f ca="1">ROUND('[1]21 税（千円)'!E50/1000,0)</f>
        <v>439117</v>
      </c>
      <c r="F49" s="471">
        <f ca="1">ROUND('[1]21 税（千円)'!F50/1000,0)</f>
        <v>427118</v>
      </c>
      <c r="G49" s="471">
        <f ca="1">ROUND('[1]21 税（千円)'!G50/1000,0)</f>
        <v>3395</v>
      </c>
      <c r="H49" s="471">
        <f ca="1">ROUND('[1]21 税（千円)'!H50/1000,0)</f>
        <v>430513</v>
      </c>
      <c r="I49" s="472">
        <f ca="1">'[1]21 税（千円)'!I50</f>
        <v>99.244409625584026</v>
      </c>
      <c r="J49" s="472">
        <f ca="1">'[1]21 税（千円)'!J50</f>
        <v>38.815091614135191</v>
      </c>
      <c r="K49" s="473">
        <f ca="1">'[1]21 税（千円)'!K50</f>
        <v>98.040602725044394</v>
      </c>
    </row>
    <row r="50" spans="1:11" s="431" customFormat="1" ht="16.5" customHeight="1" x14ac:dyDescent="0.15">
      <c r="A50" s="475">
        <v>41</v>
      </c>
      <c r="B50" s="476" t="s">
        <v>68</v>
      </c>
      <c r="C50" s="477">
        <f ca="1">ROUND('[1]21 税（千円)'!C51/1000,0)</f>
        <v>2505</v>
      </c>
      <c r="D50" s="478">
        <f ca="1">ROUND('[1]21 税（千円)'!D51/1000,0)</f>
        <v>41</v>
      </c>
      <c r="E50" s="478">
        <f ca="1">ROUND('[1]21 税（千円)'!E51/1000,0)</f>
        <v>2546</v>
      </c>
      <c r="F50" s="478">
        <f ca="1">ROUND('[1]21 税（千円)'!F51/1000,0)</f>
        <v>2493</v>
      </c>
      <c r="G50" s="478">
        <f ca="1">ROUND('[1]21 税（千円)'!G51/1000,0)</f>
        <v>23</v>
      </c>
      <c r="H50" s="478">
        <f ca="1">ROUND('[1]21 税（千円)'!H51/1000,0)</f>
        <v>2516</v>
      </c>
      <c r="I50" s="479">
        <f ca="1">'[1]21 税（千円)'!I51</f>
        <v>99.536535826858412</v>
      </c>
      <c r="J50" s="479">
        <f ca="1">'[1]21 税（千円)'!J51</f>
        <v>55.585313595636933</v>
      </c>
      <c r="K50" s="480">
        <f ca="1">'[1]21 税（千円)'!K51</f>
        <v>98.827549369236323</v>
      </c>
    </row>
    <row r="51" spans="1:11" s="431" customFormat="1" ht="16.5" customHeight="1" x14ac:dyDescent="0.15">
      <c r="A51" s="481">
        <v>42</v>
      </c>
      <c r="B51" s="465" t="s">
        <v>69</v>
      </c>
      <c r="C51" s="453">
        <f ca="1">ROUND('[1]21 税（千円)'!C52/1000,0)</f>
        <v>3910</v>
      </c>
      <c r="D51" s="454">
        <f ca="1">ROUND('[1]21 税（千円)'!D52/1000,0)</f>
        <v>23</v>
      </c>
      <c r="E51" s="454">
        <f ca="1">ROUND('[1]21 税（千円)'!E52/1000,0)</f>
        <v>3933</v>
      </c>
      <c r="F51" s="454">
        <f ca="1">ROUND('[1]21 税（千円)'!F52/1000,0)</f>
        <v>3896</v>
      </c>
      <c r="G51" s="454">
        <f ca="1">ROUND('[1]21 税（千円)'!G52/1000,0)</f>
        <v>11</v>
      </c>
      <c r="H51" s="454">
        <f ca="1">ROUND('[1]21 税（千円)'!H52/1000,0)</f>
        <v>3907</v>
      </c>
      <c r="I51" s="455">
        <f ca="1">'[1]21 税（千円)'!I52</f>
        <v>99.642091657781833</v>
      </c>
      <c r="J51" s="455">
        <f ca="1">'[1]21 税（千円)'!J52</f>
        <v>49.073910742635384</v>
      </c>
      <c r="K51" s="456">
        <f ca="1">'[1]21 税（千円)'!K52</f>
        <v>99.350529317462076</v>
      </c>
    </row>
    <row r="52" spans="1:11" s="431" customFormat="1" ht="16.5" customHeight="1" x14ac:dyDescent="0.15">
      <c r="A52" s="481">
        <v>43</v>
      </c>
      <c r="B52" s="465" t="s">
        <v>70</v>
      </c>
      <c r="C52" s="453">
        <f ca="1">ROUND('[1]21 税（千円)'!C53/1000,0)</f>
        <v>1389</v>
      </c>
      <c r="D52" s="454">
        <f ca="1">ROUND('[1]21 税（千円)'!D53/1000,0)</f>
        <v>80</v>
      </c>
      <c r="E52" s="454">
        <f ca="1">ROUND('[1]21 税（千円)'!E53/1000,0)</f>
        <v>1469</v>
      </c>
      <c r="F52" s="454">
        <f ca="1">ROUND('[1]21 税（千円)'!F53/1000,0)</f>
        <v>1372</v>
      </c>
      <c r="G52" s="454">
        <f ca="1">ROUND('[1]21 税（千円)'!G53/1000,0)</f>
        <v>25</v>
      </c>
      <c r="H52" s="454">
        <f ca="1">ROUND('[1]21 税（千円)'!H53/1000,0)</f>
        <v>1396</v>
      </c>
      <c r="I52" s="455">
        <f ca="1">'[1]21 税（千円)'!I53</f>
        <v>98.741593223609087</v>
      </c>
      <c r="J52" s="455">
        <f ca="1">'[1]21 税（千円)'!J53</f>
        <v>30.54063463642694</v>
      </c>
      <c r="K52" s="456">
        <f ca="1">'[1]21 税（千円)'!K53</f>
        <v>95.008989562308358</v>
      </c>
    </row>
    <row r="53" spans="1:11" s="431" customFormat="1" ht="16.5" customHeight="1" x14ac:dyDescent="0.15">
      <c r="A53" s="481">
        <v>44</v>
      </c>
      <c r="B53" s="465" t="s">
        <v>71</v>
      </c>
      <c r="C53" s="453">
        <f ca="1">ROUND('[1]21 税（千円)'!C54/1000,0)</f>
        <v>651</v>
      </c>
      <c r="D53" s="454">
        <f ca="1">ROUND('[1]21 税（千円)'!D54/1000,0)</f>
        <v>13</v>
      </c>
      <c r="E53" s="454">
        <f ca="1">ROUND('[1]21 税（千円)'!E54/1000,0)</f>
        <v>664</v>
      </c>
      <c r="F53" s="454">
        <f ca="1">ROUND('[1]21 税（千円)'!F54/1000,0)</f>
        <v>646</v>
      </c>
      <c r="G53" s="454">
        <f ca="1">ROUND('[1]21 税（千円)'!G54/1000,0)</f>
        <v>5</v>
      </c>
      <c r="H53" s="454">
        <f ca="1">ROUND('[1]21 税（千円)'!H54/1000,0)</f>
        <v>650</v>
      </c>
      <c r="I53" s="455">
        <f ca="1">'[1]21 税（千円)'!I54</f>
        <v>99.220225862432045</v>
      </c>
      <c r="J53" s="455">
        <f ca="1">'[1]21 税（千円)'!J54</f>
        <v>34.93645841260178</v>
      </c>
      <c r="K53" s="456">
        <f ca="1">'[1]21 税（千円)'!K54</f>
        <v>97.947459297227425</v>
      </c>
    </row>
    <row r="54" spans="1:11" s="431" customFormat="1" ht="16.5" customHeight="1" x14ac:dyDescent="0.15">
      <c r="A54" s="481">
        <v>45</v>
      </c>
      <c r="B54" s="465" t="s">
        <v>72</v>
      </c>
      <c r="C54" s="453">
        <f ca="1">ROUND('[1]21 税（千円)'!C55/1000,0)</f>
        <v>1547</v>
      </c>
      <c r="D54" s="454">
        <f ca="1">ROUND('[1]21 税（千円)'!D55/1000,0)</f>
        <v>42</v>
      </c>
      <c r="E54" s="454">
        <f ca="1">ROUND('[1]21 税（千円)'!E55/1000,0)</f>
        <v>1589</v>
      </c>
      <c r="F54" s="454">
        <f ca="1">ROUND('[1]21 税（千円)'!F55/1000,0)</f>
        <v>1532</v>
      </c>
      <c r="G54" s="454">
        <f ca="1">ROUND('[1]21 税（千円)'!G55/1000,0)</f>
        <v>15</v>
      </c>
      <c r="H54" s="454">
        <f ca="1">ROUND('[1]21 税（千円)'!H55/1000,0)</f>
        <v>1547</v>
      </c>
      <c r="I54" s="455">
        <f ca="1">'[1]21 税（千円)'!I55</f>
        <v>99.04218522708905</v>
      </c>
      <c r="J54" s="455">
        <f ca="1">'[1]21 税（千円)'!J55</f>
        <v>35.609687079963216</v>
      </c>
      <c r="K54" s="456">
        <f ca="1">'[1]21 税（千円)'!K55</f>
        <v>97.349475224914855</v>
      </c>
    </row>
    <row r="55" spans="1:11" s="431" customFormat="1" ht="16.5" customHeight="1" x14ac:dyDescent="0.15">
      <c r="A55" s="481">
        <v>46</v>
      </c>
      <c r="B55" s="465" t="s">
        <v>73</v>
      </c>
      <c r="C55" s="453">
        <f ca="1">ROUND('[1]21 税（千円)'!C56/1000,0)</f>
        <v>1527</v>
      </c>
      <c r="D55" s="454">
        <f ca="1">ROUND('[1]21 税（千円)'!D56/1000,0)</f>
        <v>22</v>
      </c>
      <c r="E55" s="454">
        <f ca="1">ROUND('[1]21 税（千円)'!E56/1000,0)</f>
        <v>1549</v>
      </c>
      <c r="F55" s="454">
        <f ca="1">ROUND('[1]21 税（千円)'!F56/1000,0)</f>
        <v>1519</v>
      </c>
      <c r="G55" s="454">
        <f ca="1">ROUND('[1]21 税（千円)'!G56/1000,0)</f>
        <v>8</v>
      </c>
      <c r="H55" s="454">
        <f ca="1">ROUND('[1]21 税（千円)'!H56/1000,0)</f>
        <v>1527</v>
      </c>
      <c r="I55" s="455">
        <f ca="1">'[1]21 税（千円)'!I56</f>
        <v>99.447072496030643</v>
      </c>
      <c r="J55" s="455">
        <f ca="1">'[1]21 税（千円)'!J56</f>
        <v>37.450325144508675</v>
      </c>
      <c r="K55" s="456">
        <f ca="1">'[1]21 税（千円)'!K56</f>
        <v>98.561055432538495</v>
      </c>
    </row>
    <row r="56" spans="1:11" s="431" customFormat="1" ht="16.5" customHeight="1" x14ac:dyDescent="0.15">
      <c r="A56" s="481">
        <v>47</v>
      </c>
      <c r="B56" s="465" t="s">
        <v>74</v>
      </c>
      <c r="C56" s="453">
        <f ca="1">ROUND('[1]21 税（千円)'!C57/1000,0)</f>
        <v>1654</v>
      </c>
      <c r="D56" s="454">
        <f ca="1">ROUND('[1]21 税（千円)'!D57/1000,0)</f>
        <v>68</v>
      </c>
      <c r="E56" s="454">
        <f ca="1">ROUND('[1]21 税（千円)'!E57/1000,0)</f>
        <v>1722</v>
      </c>
      <c r="F56" s="454">
        <f ca="1">ROUND('[1]21 税（千円)'!F57/1000,0)</f>
        <v>1635</v>
      </c>
      <c r="G56" s="454">
        <f ca="1">ROUND('[1]21 税（千円)'!G57/1000,0)</f>
        <v>24</v>
      </c>
      <c r="H56" s="454">
        <f ca="1">ROUND('[1]21 税（千円)'!H57/1000,0)</f>
        <v>1658</v>
      </c>
      <c r="I56" s="455">
        <f ca="1">'[1]21 税（千円)'!I57</f>
        <v>98.823924873387384</v>
      </c>
      <c r="J56" s="455">
        <f ca="1">'[1]21 税（千円)'!J57</f>
        <v>34.645205035228912</v>
      </c>
      <c r="K56" s="456">
        <f ca="1">'[1]21 税（千円)'!K57</f>
        <v>96.295319771206621</v>
      </c>
    </row>
    <row r="57" spans="1:11" s="431" customFormat="1" ht="16.5" customHeight="1" x14ac:dyDescent="0.15">
      <c r="A57" s="481">
        <v>48</v>
      </c>
      <c r="B57" s="465" t="s">
        <v>75</v>
      </c>
      <c r="C57" s="453">
        <f ca="1">ROUND('[1]21 税（千円)'!C58/1000,0)</f>
        <v>1912</v>
      </c>
      <c r="D57" s="454">
        <f ca="1">ROUND('[1]21 税（千円)'!D58/1000,0)</f>
        <v>32</v>
      </c>
      <c r="E57" s="454">
        <f ca="1">ROUND('[1]21 税（千円)'!E58/1000,0)</f>
        <v>1943</v>
      </c>
      <c r="F57" s="454">
        <f ca="1">ROUND('[1]21 税（千円)'!F58/1000,0)</f>
        <v>1906</v>
      </c>
      <c r="G57" s="454">
        <f ca="1">ROUND('[1]21 税（千円)'!G58/1000,0)</f>
        <v>8</v>
      </c>
      <c r="H57" s="454">
        <f ca="1">ROUND('[1]21 税（千円)'!H58/1000,0)</f>
        <v>1913</v>
      </c>
      <c r="I57" s="455">
        <f ca="1">'[1]21 税（千円)'!I58</f>
        <v>99.682336430461589</v>
      </c>
      <c r="J57" s="455">
        <f ca="1">'[1]21 税（千円)'!J58</f>
        <v>23.849266565503289</v>
      </c>
      <c r="K57" s="456">
        <f ca="1">'[1]21 税（千円)'!K58</f>
        <v>98.448031622880066</v>
      </c>
    </row>
    <row r="58" spans="1:11" s="431" customFormat="1" ht="16.5" customHeight="1" x14ac:dyDescent="0.15">
      <c r="A58" s="481">
        <v>49</v>
      </c>
      <c r="B58" s="465" t="s">
        <v>76</v>
      </c>
      <c r="C58" s="453">
        <f ca="1">ROUND('[1]21 税（千円)'!C59/1000,0)</f>
        <v>1467</v>
      </c>
      <c r="D58" s="454">
        <f ca="1">ROUND('[1]21 税（千円)'!D59/1000,0)</f>
        <v>23</v>
      </c>
      <c r="E58" s="454">
        <f ca="1">ROUND('[1]21 税（千円)'!E59/1000,0)</f>
        <v>1490</v>
      </c>
      <c r="F58" s="454">
        <f ca="1">ROUND('[1]21 税（千円)'!F59/1000,0)</f>
        <v>1459</v>
      </c>
      <c r="G58" s="454">
        <f ca="1">ROUND('[1]21 税（千円)'!G59/1000,0)</f>
        <v>5</v>
      </c>
      <c r="H58" s="454">
        <f ca="1">ROUND('[1]21 税（千円)'!H59/1000,0)</f>
        <v>1464</v>
      </c>
      <c r="I58" s="455">
        <f ca="1">'[1]21 税（千円)'!I59</f>
        <v>99.437939237742569</v>
      </c>
      <c r="J58" s="455">
        <f ca="1">'[1]21 税（千円)'!J59</f>
        <v>23.033047415857535</v>
      </c>
      <c r="K58" s="456">
        <f ca="1">'[1]21 税（千円)'!K59</f>
        <v>98.260562095081667</v>
      </c>
    </row>
    <row r="59" spans="1:11" s="431" customFormat="1" ht="16.5" customHeight="1" x14ac:dyDescent="0.15">
      <c r="A59" s="481">
        <v>50</v>
      </c>
      <c r="B59" s="465" t="s">
        <v>77</v>
      </c>
      <c r="C59" s="453">
        <f ca="1">ROUND('[1]21 税（千円)'!C60/1000,0)</f>
        <v>860</v>
      </c>
      <c r="D59" s="454">
        <f ca="1">ROUND('[1]21 税（千円)'!D60/1000,0)</f>
        <v>31</v>
      </c>
      <c r="E59" s="454">
        <f ca="1">ROUND('[1]21 税（千円)'!E60/1000,0)</f>
        <v>891</v>
      </c>
      <c r="F59" s="454">
        <f ca="1">ROUND('[1]21 税（千円)'!F60/1000,0)</f>
        <v>852</v>
      </c>
      <c r="G59" s="454">
        <f ca="1">ROUND('[1]21 税（千円)'!G60/1000,0)</f>
        <v>7</v>
      </c>
      <c r="H59" s="454">
        <f ca="1">ROUND('[1]21 税（千円)'!H60/1000,0)</f>
        <v>859</v>
      </c>
      <c r="I59" s="455">
        <f ca="1">'[1]21 税（千円)'!I60</f>
        <v>99.080544788261307</v>
      </c>
      <c r="J59" s="455">
        <f ca="1">'[1]21 税（千円)'!J60</f>
        <v>23.564299607793117</v>
      </c>
      <c r="K59" s="456">
        <f ca="1">'[1]21 税（千円)'!K60</f>
        <v>96.423209585084678</v>
      </c>
    </row>
    <row r="60" spans="1:11" s="431" customFormat="1" ht="16.5" customHeight="1" x14ac:dyDescent="0.15">
      <c r="A60" s="481">
        <v>51</v>
      </c>
      <c r="B60" s="465" t="s">
        <v>78</v>
      </c>
      <c r="C60" s="453">
        <f ca="1">ROUND('[1]21 税（千円)'!C61/1000,0)</f>
        <v>659</v>
      </c>
      <c r="D60" s="454">
        <f ca="1">ROUND('[1]21 税（千円)'!D61/1000,0)</f>
        <v>7</v>
      </c>
      <c r="E60" s="454">
        <f ca="1">ROUND('[1]21 税（千円)'!E61/1000,0)</f>
        <v>667</v>
      </c>
      <c r="F60" s="454">
        <f ca="1">ROUND('[1]21 税（千円)'!F61/1000,0)</f>
        <v>656</v>
      </c>
      <c r="G60" s="454">
        <f ca="1">ROUND('[1]21 税（千円)'!G61/1000,0)</f>
        <v>2</v>
      </c>
      <c r="H60" s="454">
        <f ca="1">ROUND('[1]21 税（千円)'!H61/1000,0)</f>
        <v>658</v>
      </c>
      <c r="I60" s="455">
        <f ca="1">'[1]21 税（千円)'!I61</f>
        <v>99.5313928853611</v>
      </c>
      <c r="J60" s="455">
        <f ca="1">'[1]21 税（千円)'!J61</f>
        <v>23.907238229093466</v>
      </c>
      <c r="K60" s="456">
        <f ca="1">'[1]21 税（千円)'!K61</f>
        <v>98.724111649232725</v>
      </c>
    </row>
    <row r="61" spans="1:11" s="431" customFormat="1" ht="16.5" customHeight="1" x14ac:dyDescent="0.15">
      <c r="A61" s="481">
        <v>52</v>
      </c>
      <c r="B61" s="465" t="s">
        <v>79</v>
      </c>
      <c r="C61" s="453">
        <f ca="1">ROUND('[1]21 税（千円)'!C62/1000,0)</f>
        <v>622</v>
      </c>
      <c r="D61" s="454">
        <f ca="1">ROUND('[1]21 税（千円)'!D62/1000,0)</f>
        <v>48</v>
      </c>
      <c r="E61" s="454">
        <f ca="1">ROUND('[1]21 税（千円)'!E62/1000,0)</f>
        <v>670</v>
      </c>
      <c r="F61" s="454">
        <f ca="1">ROUND('[1]21 税（千円)'!F62/1000,0)</f>
        <v>616</v>
      </c>
      <c r="G61" s="454">
        <f ca="1">ROUND('[1]21 税（千円)'!G62/1000,0)</f>
        <v>6</v>
      </c>
      <c r="H61" s="454">
        <f ca="1">ROUND('[1]21 税（千円)'!H62/1000,0)</f>
        <v>623</v>
      </c>
      <c r="I61" s="455">
        <f ca="1">'[1]21 税（千円)'!I62</f>
        <v>99.079050201171327</v>
      </c>
      <c r="J61" s="455">
        <f ca="1">'[1]21 税（千円)'!J62</f>
        <v>13.533316633266534</v>
      </c>
      <c r="K61" s="456">
        <f ca="1">'[1]21 税（千円)'!K62</f>
        <v>92.960484470602992</v>
      </c>
    </row>
    <row r="62" spans="1:11" s="431" customFormat="1" ht="16.5" customHeight="1" x14ac:dyDescent="0.15">
      <c r="A62" s="481">
        <v>53</v>
      </c>
      <c r="B62" s="465" t="s">
        <v>80</v>
      </c>
      <c r="C62" s="453">
        <f ca="1">ROUND('[1]21 税（千円)'!C63/1000,0)</f>
        <v>522</v>
      </c>
      <c r="D62" s="454">
        <f ca="1">ROUND('[1]21 税（千円)'!D63/1000,0)</f>
        <v>41</v>
      </c>
      <c r="E62" s="454">
        <f ca="1">ROUND('[1]21 税（千円)'!E63/1000,0)</f>
        <v>563</v>
      </c>
      <c r="F62" s="454">
        <f ca="1">ROUND('[1]21 税（千円)'!F63/1000,0)</f>
        <v>515</v>
      </c>
      <c r="G62" s="454">
        <f ca="1">ROUND('[1]21 税（千円)'!G63/1000,0)</f>
        <v>6</v>
      </c>
      <c r="H62" s="454">
        <f ca="1">ROUND('[1]21 税（千円)'!H63/1000,0)</f>
        <v>521</v>
      </c>
      <c r="I62" s="455">
        <f ca="1">'[1]21 税（千円)'!I63</f>
        <v>98.535578868389678</v>
      </c>
      <c r="J62" s="455">
        <f ca="1">'[1]21 税（千円)'!J63</f>
        <v>15.632851184232994</v>
      </c>
      <c r="K62" s="456">
        <f ca="1">'[1]21 税（千円)'!K63</f>
        <v>92.503585018173567</v>
      </c>
    </row>
    <row r="63" spans="1:11" s="431" customFormat="1" ht="16.5" customHeight="1" x14ac:dyDescent="0.15">
      <c r="A63" s="481">
        <v>54</v>
      </c>
      <c r="B63" s="465" t="s">
        <v>81</v>
      </c>
      <c r="C63" s="453">
        <f ca="1">ROUND('[1]21 税（千円)'!C64/1000,0)</f>
        <v>404</v>
      </c>
      <c r="D63" s="454">
        <f ca="1">ROUND('[1]21 税（千円)'!D64/1000,0)</f>
        <v>80</v>
      </c>
      <c r="E63" s="454">
        <f ca="1">ROUND('[1]21 税（千円)'!E64/1000,0)</f>
        <v>484</v>
      </c>
      <c r="F63" s="454">
        <f ca="1">ROUND('[1]21 税（千円)'!F64/1000,0)</f>
        <v>384</v>
      </c>
      <c r="G63" s="454">
        <f ca="1">ROUND('[1]21 税（千円)'!G64/1000,0)</f>
        <v>4</v>
      </c>
      <c r="H63" s="454">
        <f ca="1">ROUND('[1]21 税（千円)'!H64/1000,0)</f>
        <v>388</v>
      </c>
      <c r="I63" s="455">
        <f ca="1">'[1]21 税（千円)'!I64</f>
        <v>95.057333544579564</v>
      </c>
      <c r="J63" s="455">
        <f ca="1">'[1]21 税（千円)'!J64</f>
        <v>4.8225100625697488</v>
      </c>
      <c r="K63" s="456">
        <f ca="1">'[1]21 税（千円)'!K64</f>
        <v>80.179779740874039</v>
      </c>
    </row>
    <row r="64" spans="1:11" s="431" customFormat="1" ht="16.5" customHeight="1" x14ac:dyDescent="0.15">
      <c r="A64" s="481">
        <v>55</v>
      </c>
      <c r="B64" s="465" t="s">
        <v>82</v>
      </c>
      <c r="C64" s="453">
        <f ca="1">ROUND('[1]21 税（千円)'!C65/1000,0)</f>
        <v>630</v>
      </c>
      <c r="D64" s="454">
        <f ca="1">ROUND('[1]21 税（千円)'!D65/1000,0)</f>
        <v>18</v>
      </c>
      <c r="E64" s="454">
        <f ca="1">ROUND('[1]21 税（千円)'!E65/1000,0)</f>
        <v>649</v>
      </c>
      <c r="F64" s="454">
        <f ca="1">ROUND('[1]21 税（千円)'!F65/1000,0)</f>
        <v>627</v>
      </c>
      <c r="G64" s="454">
        <f ca="1">ROUND('[1]21 税（千円)'!G65/1000,0)</f>
        <v>8</v>
      </c>
      <c r="H64" s="454">
        <f ca="1">ROUND('[1]21 税（千円)'!H65/1000,0)</f>
        <v>635</v>
      </c>
      <c r="I64" s="455">
        <f ca="1">'[1]21 税（千円)'!I65</f>
        <v>99.494927863833567</v>
      </c>
      <c r="J64" s="455">
        <f ca="1">'[1]21 税（千円)'!J65</f>
        <v>43.565713032993528</v>
      </c>
      <c r="K64" s="456">
        <f ca="1">'[1]21 税（千円)'!K65</f>
        <v>97.921686700552385</v>
      </c>
    </row>
    <row r="65" spans="1:11" s="431" customFormat="1" ht="16.5" customHeight="1" x14ac:dyDescent="0.15">
      <c r="A65" s="481">
        <v>56</v>
      </c>
      <c r="B65" s="465" t="s">
        <v>83</v>
      </c>
      <c r="C65" s="453">
        <f ca="1">ROUND('[1]21 税（千円)'!C66/1000,0)</f>
        <v>127</v>
      </c>
      <c r="D65" s="454">
        <f ca="1">ROUND('[1]21 税（千円)'!D66/1000,0)</f>
        <v>0</v>
      </c>
      <c r="E65" s="454">
        <f ca="1">ROUND('[1]21 税（千円)'!E66/1000,0)</f>
        <v>127</v>
      </c>
      <c r="F65" s="454">
        <f ca="1">ROUND('[1]21 税（千円)'!F66/1000,0)</f>
        <v>127</v>
      </c>
      <c r="G65" s="454">
        <f ca="1">ROUND('[1]21 税（千円)'!G66/1000,0)</f>
        <v>0</v>
      </c>
      <c r="H65" s="454">
        <f ca="1">ROUND('[1]21 税（千円)'!H66/1000,0)</f>
        <v>127</v>
      </c>
      <c r="I65" s="455">
        <f ca="1">'[1]21 税（千円)'!I66</f>
        <v>99.965260506722885</v>
      </c>
      <c r="J65" s="455">
        <f ca="1">'[1]21 税（千円)'!J66</f>
        <v>25.954198473282442</v>
      </c>
      <c r="K65" s="456">
        <f ca="1">'[1]21 税（千円)'!K66</f>
        <v>99.88879073729376</v>
      </c>
    </row>
    <row r="66" spans="1:11" s="431" customFormat="1" ht="16.5" customHeight="1" x14ac:dyDescent="0.15">
      <c r="A66" s="481">
        <v>57</v>
      </c>
      <c r="B66" s="465" t="s">
        <v>84</v>
      </c>
      <c r="C66" s="453">
        <f ca="1">ROUND('[1]21 税（千円)'!C67/1000,0)</f>
        <v>1001</v>
      </c>
      <c r="D66" s="454">
        <f ca="1">ROUND('[1]21 税（千円)'!D67/1000,0)</f>
        <v>14</v>
      </c>
      <c r="E66" s="454">
        <f ca="1">ROUND('[1]21 税（千円)'!E67/1000,0)</f>
        <v>1015</v>
      </c>
      <c r="F66" s="454">
        <f ca="1">ROUND('[1]21 税（千円)'!F67/1000,0)</f>
        <v>997</v>
      </c>
      <c r="G66" s="454">
        <f ca="1">ROUND('[1]21 税（千円)'!G67/1000,0)</f>
        <v>5</v>
      </c>
      <c r="H66" s="454">
        <f ca="1">ROUND('[1]21 税（千円)'!H67/1000,0)</f>
        <v>1002</v>
      </c>
      <c r="I66" s="455">
        <f ca="1">'[1]21 税（千円)'!I67</f>
        <v>99.587940361261602</v>
      </c>
      <c r="J66" s="455">
        <f ca="1">'[1]21 税（千円)'!J67</f>
        <v>38.257815244116614</v>
      </c>
      <c r="K66" s="456">
        <f ca="1">'[1]21 税（千円)'!K67</f>
        <v>98.727859704983246</v>
      </c>
    </row>
    <row r="67" spans="1:11" s="431" customFormat="1" ht="16.5" customHeight="1" x14ac:dyDescent="0.15">
      <c r="A67" s="481">
        <v>58</v>
      </c>
      <c r="B67" s="465" t="s">
        <v>85</v>
      </c>
      <c r="C67" s="453">
        <f ca="1">ROUND('[1]21 税（千円)'!C68/1000,0)</f>
        <v>1015</v>
      </c>
      <c r="D67" s="454">
        <f ca="1">ROUND('[1]21 税（千円)'!D68/1000,0)</f>
        <v>38</v>
      </c>
      <c r="E67" s="454">
        <f ca="1">ROUND('[1]21 税（千円)'!E68/1000,0)</f>
        <v>1053</v>
      </c>
      <c r="F67" s="454">
        <f ca="1">ROUND('[1]21 税（千円)'!F68/1000,0)</f>
        <v>1001</v>
      </c>
      <c r="G67" s="454">
        <f ca="1">ROUND('[1]21 税（千円)'!G68/1000,0)</f>
        <v>9</v>
      </c>
      <c r="H67" s="454">
        <f ca="1">ROUND('[1]21 税（千円)'!H68/1000,0)</f>
        <v>1010</v>
      </c>
      <c r="I67" s="455">
        <f ca="1">'[1]21 税（千円)'!I68</f>
        <v>98.641282920674982</v>
      </c>
      <c r="J67" s="455">
        <f ca="1">'[1]21 税（千円)'!J68</f>
        <v>24.003538349464044</v>
      </c>
      <c r="K67" s="456">
        <f ca="1">'[1]21 税（千円)'!K68</f>
        <v>95.916888573175967</v>
      </c>
    </row>
    <row r="68" spans="1:11" s="431" customFormat="1" ht="16.5" customHeight="1" x14ac:dyDescent="0.15">
      <c r="A68" s="481">
        <v>59</v>
      </c>
      <c r="B68" s="465" t="s">
        <v>86</v>
      </c>
      <c r="C68" s="453">
        <f ca="1">ROUND('[1]21 税（千円)'!C69/1000,0)</f>
        <v>1913</v>
      </c>
      <c r="D68" s="454">
        <f ca="1">ROUND('[1]21 税（千円)'!D69/1000,0)</f>
        <v>65</v>
      </c>
      <c r="E68" s="454">
        <f ca="1">ROUND('[1]21 税（千円)'!E69/1000,0)</f>
        <v>1978</v>
      </c>
      <c r="F68" s="454">
        <f ca="1">ROUND('[1]21 税（千円)'!F69/1000,0)</f>
        <v>1896</v>
      </c>
      <c r="G68" s="454">
        <f ca="1">ROUND('[1]21 税（千円)'!G69/1000,0)</f>
        <v>17</v>
      </c>
      <c r="H68" s="454">
        <f ca="1">ROUND('[1]21 税（千円)'!H69/1000,0)</f>
        <v>1912</v>
      </c>
      <c r="I68" s="455">
        <f ca="1">'[1]21 税（千円)'!I69</f>
        <v>99.085937361147273</v>
      </c>
      <c r="J68" s="455">
        <f ca="1">'[1]21 税（千円)'!J69</f>
        <v>25.989350764934251</v>
      </c>
      <c r="K68" s="456">
        <f ca="1">'[1]21 税（千円)'!K69</f>
        <v>96.677833570168744</v>
      </c>
    </row>
    <row r="69" spans="1:11" s="431" customFormat="1" ht="16.5" customHeight="1" x14ac:dyDescent="0.15">
      <c r="A69" s="481">
        <v>60</v>
      </c>
      <c r="B69" s="465" t="s">
        <v>87</v>
      </c>
      <c r="C69" s="453">
        <f ca="1">ROUND('[1]21 税（千円)'!C70/1000,0)</f>
        <v>2666</v>
      </c>
      <c r="D69" s="454">
        <f ca="1">ROUND('[1]21 税（千円)'!D70/1000,0)</f>
        <v>73</v>
      </c>
      <c r="E69" s="454">
        <f ca="1">ROUND('[1]21 税（千円)'!E70/1000,0)</f>
        <v>2739</v>
      </c>
      <c r="F69" s="454">
        <f ca="1">ROUND('[1]21 税（千円)'!F70/1000,0)</f>
        <v>2645</v>
      </c>
      <c r="G69" s="454">
        <f ca="1">ROUND('[1]21 税（千円)'!G70/1000,0)</f>
        <v>19</v>
      </c>
      <c r="H69" s="454">
        <f ca="1">ROUND('[1]21 税（千円)'!H70/1000,0)</f>
        <v>2663</v>
      </c>
      <c r="I69" s="455">
        <f ca="1">'[1]21 税（千円)'!I70</f>
        <v>99.200514635413441</v>
      </c>
      <c r="J69" s="455">
        <f ca="1">'[1]21 税（千円)'!J70</f>
        <v>25.527661745040465</v>
      </c>
      <c r="K69" s="456">
        <f ca="1">'[1]21 税（千円)'!K70</f>
        <v>97.249079971458855</v>
      </c>
    </row>
    <row r="70" spans="1:11" s="431" customFormat="1" ht="16.5" customHeight="1" x14ac:dyDescent="0.15">
      <c r="A70" s="481">
        <v>61</v>
      </c>
      <c r="B70" s="465" t="s">
        <v>88</v>
      </c>
      <c r="C70" s="453">
        <f ca="1">ROUND('[1]21 税（千円)'!C71/1000,0)</f>
        <v>1517</v>
      </c>
      <c r="D70" s="454">
        <f ca="1">ROUND('[1]21 税（千円)'!D71/1000,0)</f>
        <v>28</v>
      </c>
      <c r="E70" s="454">
        <f ca="1">ROUND('[1]21 税（千円)'!E71/1000,0)</f>
        <v>1545</v>
      </c>
      <c r="F70" s="454">
        <f ca="1">ROUND('[1]21 税（千円)'!F71/1000,0)</f>
        <v>1508</v>
      </c>
      <c r="G70" s="454">
        <f ca="1">ROUND('[1]21 税（千円)'!G71/1000,0)</f>
        <v>11</v>
      </c>
      <c r="H70" s="454">
        <f ca="1">ROUND('[1]21 税（千円)'!H71/1000,0)</f>
        <v>1519</v>
      </c>
      <c r="I70" s="455">
        <f ca="1">'[1]21 税（千円)'!I71</f>
        <v>99.449892622574126</v>
      </c>
      <c r="J70" s="455">
        <f ca="1">'[1]21 税（千円)'!J71</f>
        <v>40.182762945708653</v>
      </c>
      <c r="K70" s="456">
        <f ca="1">'[1]21 税（千円)'!K71</f>
        <v>98.379105973514072</v>
      </c>
    </row>
    <row r="71" spans="1:11" s="431" customFormat="1" ht="16.5" customHeight="1" x14ac:dyDescent="0.15">
      <c r="A71" s="481">
        <v>62</v>
      </c>
      <c r="B71" s="465" t="s">
        <v>89</v>
      </c>
      <c r="C71" s="453">
        <f ca="1">ROUND('[1]21 税（千円)'!C72/1000,0)</f>
        <v>2417</v>
      </c>
      <c r="D71" s="454">
        <f ca="1">ROUND('[1]21 税（千円)'!D72/1000,0)</f>
        <v>62</v>
      </c>
      <c r="E71" s="454">
        <f ca="1">ROUND('[1]21 税（千円)'!E72/1000,0)</f>
        <v>2479</v>
      </c>
      <c r="F71" s="454">
        <f ca="1">ROUND('[1]21 税（千円)'!F72/1000,0)</f>
        <v>2401</v>
      </c>
      <c r="G71" s="454">
        <f ca="1">ROUND('[1]21 税（千円)'!G72/1000,0)</f>
        <v>17</v>
      </c>
      <c r="H71" s="454">
        <f ca="1">ROUND('[1]21 税（千円)'!H72/1000,0)</f>
        <v>2418</v>
      </c>
      <c r="I71" s="455">
        <f ca="1">'[1]21 税（千円)'!I72</f>
        <v>99.331120284565571</v>
      </c>
      <c r="J71" s="455">
        <f ca="1">'[1]21 税（千円)'!J72</f>
        <v>27.858130042104584</v>
      </c>
      <c r="K71" s="456">
        <f ca="1">'[1]21 税（千円)'!K72</f>
        <v>97.537133390585225</v>
      </c>
    </row>
    <row r="72" spans="1:11" s="431" customFormat="1" ht="16.5" customHeight="1" thickBot="1" x14ac:dyDescent="0.2">
      <c r="A72" s="481">
        <v>63</v>
      </c>
      <c r="B72" s="482" t="s">
        <v>90</v>
      </c>
      <c r="C72" s="459">
        <f ca="1">ROUND('[1]21 税（千円)'!C73/1000,0)</f>
        <v>1274</v>
      </c>
      <c r="D72" s="460">
        <f ca="1">ROUND('[1]21 税（千円)'!D73/1000,0)</f>
        <v>43</v>
      </c>
      <c r="E72" s="483">
        <f ca="1">ROUND('[1]21 税（千円)'!E73/1000,0)</f>
        <v>1317</v>
      </c>
      <c r="F72" s="460">
        <f ca="1">ROUND('[1]21 税（千円)'!F73/1000,0)</f>
        <v>1267</v>
      </c>
      <c r="G72" s="460">
        <f ca="1">ROUND('[1]21 税（千円)'!G73/1000,0)</f>
        <v>14</v>
      </c>
      <c r="H72" s="483">
        <f ca="1">ROUND('[1]21 税（千円)'!H73/1000,0)</f>
        <v>1281</v>
      </c>
      <c r="I72" s="462">
        <f ca="1">'[1]21 税（千円)'!I73</f>
        <v>99.47175788458263</v>
      </c>
      <c r="J72" s="462">
        <f ca="1">'[1]21 税（千円)'!J73</f>
        <v>32.663936333597057</v>
      </c>
      <c r="K72" s="463">
        <f ca="1">'[1]21 税（千円)'!K73</f>
        <v>97.291822163975851</v>
      </c>
    </row>
    <row r="73" spans="1:11" s="474" customFormat="1" ht="18" customHeight="1" thickTop="1" thickBot="1" x14ac:dyDescent="0.2">
      <c r="A73" s="484" t="s">
        <v>235</v>
      </c>
      <c r="B73" s="485"/>
      <c r="C73" s="486">
        <f ca="1">ROUND('[1]21 税（千円)'!C74/1000,0)</f>
        <v>32189</v>
      </c>
      <c r="D73" s="486">
        <f ca="1">ROUND('[1]21 税（千円)'!D74/1000,0)</f>
        <v>893</v>
      </c>
      <c r="E73" s="486">
        <f ca="1">ROUND('[1]21 税（千円)'!E74/1000,0)</f>
        <v>33082</v>
      </c>
      <c r="F73" s="486">
        <f ca="1">ROUND('[1]21 税（千円)'!F74/1000,0)</f>
        <v>31948</v>
      </c>
      <c r="G73" s="486">
        <f ca="1">ROUND('[1]21 税（千円)'!G74/1000,0)</f>
        <v>249</v>
      </c>
      <c r="H73" s="486">
        <f ca="1">ROUND('[1]21 税（千円)'!H74/1000,0)</f>
        <v>32197</v>
      </c>
      <c r="I73" s="487">
        <f ca="1">'[1]21 税（千円)'!I74</f>
        <v>99.252197826897586</v>
      </c>
      <c r="J73" s="487">
        <f ca="1">'[1]21 税（千円)'!J74</f>
        <v>27.915396085490524</v>
      </c>
      <c r="K73" s="488">
        <f ca="1">'[1]21 税（千円)'!K74</f>
        <v>97.325937089873506</v>
      </c>
    </row>
    <row r="74" spans="1:11" s="474" customFormat="1" ht="18" customHeight="1" thickTop="1" thickBot="1" x14ac:dyDescent="0.2">
      <c r="A74" s="489" t="s">
        <v>236</v>
      </c>
      <c r="B74" s="490"/>
      <c r="C74" s="471">
        <f ca="1">ROUND('[1]21 税（千円)'!C75/1000,0)</f>
        <v>462558</v>
      </c>
      <c r="D74" s="471">
        <f ca="1">ROUND('[1]21 税（千円)'!D75/1000,0)</f>
        <v>9641</v>
      </c>
      <c r="E74" s="471">
        <f ca="1">ROUND('[1]21 税（千円)'!E75/1000,0)</f>
        <v>472199</v>
      </c>
      <c r="F74" s="471">
        <f ca="1">ROUND('[1]21 税（千円)'!F75/1000,0)</f>
        <v>459066</v>
      </c>
      <c r="G74" s="471">
        <f ca="1">ROUND('[1]21 税（千円)'!G75/1000,0)</f>
        <v>3645</v>
      </c>
      <c r="H74" s="471">
        <f ca="1">ROUND('[1]21 税（千円)'!H75/1000,0)</f>
        <v>462711</v>
      </c>
      <c r="I74" s="491">
        <f ca="1">'[1]21 税（千円)'!I75</f>
        <v>99.244951594652093</v>
      </c>
      <c r="J74" s="491">
        <f ca="1">'[1]21 税（千円)'!J75</f>
        <v>37.805164556646915</v>
      </c>
      <c r="K74" s="492">
        <f ca="1">'[1]21 税（千円)'!K75</f>
        <v>97.990533639112769</v>
      </c>
    </row>
    <row r="75" spans="1:11" ht="15.75" customHeight="1" x14ac:dyDescent="0.15">
      <c r="A75" s="493" t="s">
        <v>156</v>
      </c>
    </row>
  </sheetData>
  <mergeCells count="8">
    <mergeCell ref="A73:B73"/>
    <mergeCell ref="A74:B74"/>
    <mergeCell ref="A1:K1"/>
    <mergeCell ref="A4:B8"/>
    <mergeCell ref="C4:E4"/>
    <mergeCell ref="F4:H4"/>
    <mergeCell ref="I4:K4"/>
    <mergeCell ref="A49:B49"/>
  </mergeCells>
  <phoneticPr fontId="3"/>
  <pageMargins left="0.78740157480314965" right="0.31496062992125984" top="0.6692913385826772" bottom="0.55118110236220474" header="0.31496062992125984" footer="0.31496062992125984"/>
  <pageSetup paperSize="9" scale="69" orientation="portrait" r:id="rId1"/>
  <headerFooter>
    <oddFooter>&amp;C&amp;"ＭＳ ゴシック,標準"&amp;14 21</oddFooter>
  </headerFooter>
  <rowBreaks count="1" manualBreakCount="1">
    <brk id="49" max="10" man="1"/>
  </rowBreaks>
  <colBreaks count="1" manualBreakCount="1">
    <brk id="4" max="7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view="pageBreakPreview" zoomScale="70" zoomScaleNormal="100" zoomScaleSheetLayoutView="70" workbookViewId="0">
      <selection sqref="A1:A33"/>
    </sheetView>
  </sheetViews>
  <sheetFormatPr defaultRowHeight="13.5" x14ac:dyDescent="0.15"/>
  <cols>
    <col min="1" max="1" width="6.625" style="4" customWidth="1"/>
    <col min="2" max="2" width="4.125" style="4" customWidth="1"/>
    <col min="3" max="3" width="12.125" style="6" customWidth="1"/>
    <col min="4" max="13" width="17.125" style="4" customWidth="1"/>
    <col min="14" max="15" width="10.125" style="4" customWidth="1"/>
    <col min="16" max="16384" width="9" style="4"/>
  </cols>
  <sheetData>
    <row r="1" spans="1:15" ht="25.5" customHeight="1" x14ac:dyDescent="0.15">
      <c r="A1" s="1">
        <v>13</v>
      </c>
      <c r="B1" s="2" t="str">
        <f>[1]年度設定!B2&amp;"　市町村別普通会計決算の状況 （町村、市町村計）　　　　　　　　　　　　　　　　　　　　　　　　　　　（単位：百万円、％）"</f>
        <v>令和元年度　市町村別普通会計決算の状況 （町村、市町村計）　　　　　　　　　　　　　　　　　　　　　　　　　　　（単位：百万円、％）</v>
      </c>
      <c r="C1" s="3"/>
      <c r="D1" s="3"/>
      <c r="E1" s="3"/>
      <c r="F1" s="3"/>
      <c r="G1" s="3"/>
      <c r="H1" s="3"/>
      <c r="I1" s="3"/>
      <c r="J1" s="3"/>
      <c r="K1" s="3"/>
      <c r="L1" s="3"/>
      <c r="M1" s="3"/>
      <c r="N1" s="3"/>
      <c r="O1" s="3"/>
    </row>
    <row r="2" spans="1:15" ht="7.5" customHeight="1" thickBot="1" x14ac:dyDescent="0.2">
      <c r="A2" s="61"/>
    </row>
    <row r="3" spans="1:15" s="15" customFormat="1" ht="18.75" customHeight="1" x14ac:dyDescent="0.15">
      <c r="A3" s="61"/>
      <c r="B3" s="7"/>
      <c r="C3" s="8"/>
      <c r="D3" s="9"/>
      <c r="E3" s="10"/>
      <c r="F3" s="11" t="s">
        <v>0</v>
      </c>
      <c r="G3" s="11" t="s">
        <v>1</v>
      </c>
      <c r="H3" s="11" t="s">
        <v>2</v>
      </c>
      <c r="I3" s="11"/>
      <c r="J3" s="11"/>
      <c r="K3" s="11" t="s">
        <v>3</v>
      </c>
      <c r="L3" s="11" t="s">
        <v>4</v>
      </c>
      <c r="M3" s="12" t="s">
        <v>5</v>
      </c>
      <c r="N3" s="13" t="s">
        <v>6</v>
      </c>
      <c r="O3" s="14" t="s">
        <v>7</v>
      </c>
    </row>
    <row r="4" spans="1:15" s="15" customFormat="1" ht="18.75" customHeight="1" x14ac:dyDescent="0.15">
      <c r="A4" s="61"/>
      <c r="B4" s="16"/>
      <c r="C4" s="17" t="s">
        <v>8</v>
      </c>
      <c r="D4" s="18" t="s">
        <v>9</v>
      </c>
      <c r="E4" s="19" t="s">
        <v>10</v>
      </c>
      <c r="F4" s="19" t="s">
        <v>11</v>
      </c>
      <c r="G4" s="19" t="s">
        <v>12</v>
      </c>
      <c r="H4" s="19" t="s">
        <v>13</v>
      </c>
      <c r="I4" s="19" t="s">
        <v>14</v>
      </c>
      <c r="J4" s="19" t="s">
        <v>4</v>
      </c>
      <c r="K4" s="19" t="s">
        <v>15</v>
      </c>
      <c r="L4" s="19" t="s">
        <v>16</v>
      </c>
      <c r="M4" s="20" t="s">
        <v>17</v>
      </c>
      <c r="N4" s="21"/>
      <c r="O4" s="22"/>
    </row>
    <row r="5" spans="1:15" s="15" customFormat="1" ht="18.75" customHeight="1" thickBot="1" x14ac:dyDescent="0.2">
      <c r="A5" s="61"/>
      <c r="B5" s="23"/>
      <c r="C5" s="24"/>
      <c r="D5" s="25" t="s">
        <v>18</v>
      </c>
      <c r="E5" s="26" t="s">
        <v>19</v>
      </c>
      <c r="F5" s="26" t="s">
        <v>20</v>
      </c>
      <c r="G5" s="26" t="s">
        <v>21</v>
      </c>
      <c r="H5" s="26" t="s">
        <v>22</v>
      </c>
      <c r="I5" s="26" t="s">
        <v>23</v>
      </c>
      <c r="J5" s="26" t="s">
        <v>24</v>
      </c>
      <c r="K5" s="26" t="s">
        <v>25</v>
      </c>
      <c r="L5" s="26" t="s">
        <v>26</v>
      </c>
      <c r="M5" s="27"/>
      <c r="N5" s="28"/>
      <c r="O5" s="29"/>
    </row>
    <row r="6" spans="1:15" s="37" customFormat="1" ht="19.5" customHeight="1" x14ac:dyDescent="0.15">
      <c r="A6" s="61"/>
      <c r="B6" s="62">
        <v>41</v>
      </c>
      <c r="C6" s="63" t="s">
        <v>68</v>
      </c>
      <c r="D6" s="32">
        <f ca="1">ROUND('[1]13 決算（千円）'!D7/1000,0)</f>
        <v>12097</v>
      </c>
      <c r="E6" s="33">
        <f ca="1">ROUND('[1]13 決算（千円）'!E7/1000,0)</f>
        <v>11688</v>
      </c>
      <c r="F6" s="33">
        <f ca="1">ROUND('[1]13 決算（千円）'!F7/1000,0)</f>
        <v>409</v>
      </c>
      <c r="G6" s="33">
        <f ca="1">ROUND('[1]13 決算（千円）'!G7/1000,0)</f>
        <v>19</v>
      </c>
      <c r="H6" s="33">
        <f ca="1">ROUND('[1]13 決算（千円）'!H7/1000,0)</f>
        <v>390</v>
      </c>
      <c r="I6" s="33">
        <f ca="1">ROUND('[1]13 決算（千円）'!I7/1000,0)</f>
        <v>-201</v>
      </c>
      <c r="J6" s="33">
        <f ca="1">ROUND('[1]13 決算（千円）'!J7/1000,0)</f>
        <v>61</v>
      </c>
      <c r="K6" s="33">
        <f ca="1">ROUND('[1]13 決算（千円）'!K7/1000,0)</f>
        <v>0</v>
      </c>
      <c r="L6" s="33">
        <f ca="1">ROUND('[1]13 決算（千円）'!L7/1000,0)</f>
        <v>0</v>
      </c>
      <c r="M6" s="34">
        <f ca="1">ROUND('[1]13 決算（千円）'!M7/1000,0)</f>
        <v>-140</v>
      </c>
      <c r="N6" s="35">
        <f ca="1">'[1]13 決算（千円）'!N7</f>
        <v>4.8811062938398138</v>
      </c>
      <c r="O6" s="36">
        <f ca="1">'[1]13 決算（千円）'!O7</f>
        <v>93.415462921761588</v>
      </c>
    </row>
    <row r="7" spans="1:15" s="37" customFormat="1" ht="19.5" customHeight="1" x14ac:dyDescent="0.15">
      <c r="A7" s="61"/>
      <c r="B7" s="64">
        <v>42</v>
      </c>
      <c r="C7" s="65" t="s">
        <v>69</v>
      </c>
      <c r="D7" s="40">
        <f ca="1">ROUND('[1]13 決算（千円）'!D8/1000,0)</f>
        <v>13601</v>
      </c>
      <c r="E7" s="41">
        <f ca="1">ROUND('[1]13 決算（千円）'!E8/1000,0)</f>
        <v>13062</v>
      </c>
      <c r="F7" s="41">
        <f ca="1">ROUND('[1]13 決算（千円）'!F8/1000,0)</f>
        <v>539</v>
      </c>
      <c r="G7" s="41">
        <f ca="1">ROUND('[1]13 決算（千円）'!G8/1000,0)</f>
        <v>17</v>
      </c>
      <c r="H7" s="41">
        <f ca="1">ROUND('[1]13 決算（千円）'!H8/1000,0)</f>
        <v>522</v>
      </c>
      <c r="I7" s="41">
        <f ca="1">ROUND('[1]13 決算（千円）'!I8/1000,0)</f>
        <v>-367</v>
      </c>
      <c r="J7" s="41">
        <f ca="1">ROUND('[1]13 決算（千円）'!J8/1000,0)</f>
        <v>434</v>
      </c>
      <c r="K7" s="41">
        <f ca="1">ROUND('[1]13 決算（千円）'!K8/1000,0)</f>
        <v>0</v>
      </c>
      <c r="L7" s="41">
        <f ca="1">ROUND('[1]13 決算（千円）'!L8/1000,0)</f>
        <v>273</v>
      </c>
      <c r="M7" s="42">
        <f ca="1">ROUND('[1]13 決算（千円）'!M8/1000,0)</f>
        <v>-206</v>
      </c>
      <c r="N7" s="43">
        <f ca="1">'[1]13 決算（千円）'!N8</f>
        <v>6.059030829026792</v>
      </c>
      <c r="O7" s="44">
        <f ca="1">'[1]13 決算（千円）'!O8</f>
        <v>95.722658673763164</v>
      </c>
    </row>
    <row r="8" spans="1:15" s="37" customFormat="1" ht="19.5" customHeight="1" x14ac:dyDescent="0.15">
      <c r="A8" s="61"/>
      <c r="B8" s="64">
        <v>43</v>
      </c>
      <c r="C8" s="65" t="s">
        <v>70</v>
      </c>
      <c r="D8" s="40">
        <f ca="1">ROUND('[1]13 決算（千円）'!D9/1000,0)</f>
        <v>10310</v>
      </c>
      <c r="E8" s="41">
        <f ca="1">ROUND('[1]13 決算（千円）'!E9/1000,0)</f>
        <v>9802</v>
      </c>
      <c r="F8" s="41">
        <f ca="1">ROUND('[1]13 決算（千円）'!F9/1000,0)</f>
        <v>507</v>
      </c>
      <c r="G8" s="41">
        <f ca="1">ROUND('[1]13 決算（千円）'!G9/1000,0)</f>
        <v>183</v>
      </c>
      <c r="H8" s="41">
        <f ca="1">ROUND('[1]13 決算（千円）'!H9/1000,0)</f>
        <v>324</v>
      </c>
      <c r="I8" s="41">
        <f ca="1">ROUND('[1]13 決算（千円）'!I9/1000,0)</f>
        <v>55</v>
      </c>
      <c r="J8" s="41">
        <f ca="1">ROUND('[1]13 決算（千円）'!J9/1000,0)</f>
        <v>305</v>
      </c>
      <c r="K8" s="41">
        <f ca="1">ROUND('[1]13 決算（千円）'!K9/1000,0)</f>
        <v>0</v>
      </c>
      <c r="L8" s="41">
        <f ca="1">ROUND('[1]13 決算（千円）'!L9/1000,0)</f>
        <v>393</v>
      </c>
      <c r="M8" s="42">
        <f ca="1">ROUND('[1]13 決算（千円）'!M9/1000,0)</f>
        <v>-32</v>
      </c>
      <c r="N8" s="43">
        <f ca="1">'[1]13 決算（千円）'!N9</f>
        <v>4.886981288924213</v>
      </c>
      <c r="O8" s="44">
        <f ca="1">'[1]13 決算（千円）'!O9</f>
        <v>95.226082855963938</v>
      </c>
    </row>
    <row r="9" spans="1:15" s="37" customFormat="1" ht="19.5" customHeight="1" x14ac:dyDescent="0.15">
      <c r="A9" s="61"/>
      <c r="B9" s="64">
        <v>44</v>
      </c>
      <c r="C9" s="65" t="s">
        <v>71</v>
      </c>
      <c r="D9" s="40">
        <f ca="1">ROUND('[1]13 決算（千円）'!D10/1000,0)</f>
        <v>4546</v>
      </c>
      <c r="E9" s="41">
        <f ca="1">ROUND('[1]13 決算（千円）'!E10/1000,0)</f>
        <v>4231</v>
      </c>
      <c r="F9" s="41">
        <f ca="1">ROUND('[1]13 決算（千円）'!F10/1000,0)</f>
        <v>315</v>
      </c>
      <c r="G9" s="41">
        <f ca="1">ROUND('[1]13 決算（千円）'!G10/1000,0)</f>
        <v>132</v>
      </c>
      <c r="H9" s="41">
        <f ca="1">ROUND('[1]13 決算（千円）'!H10/1000,0)</f>
        <v>183</v>
      </c>
      <c r="I9" s="41">
        <f ca="1">ROUND('[1]13 決算（千円）'!I10/1000,0)</f>
        <v>-37</v>
      </c>
      <c r="J9" s="41">
        <f ca="1">ROUND('[1]13 決算（千円）'!J10/1000,0)</f>
        <v>105</v>
      </c>
      <c r="K9" s="41">
        <f ca="1">ROUND('[1]13 決算（千円）'!K10/1000,0)</f>
        <v>0</v>
      </c>
      <c r="L9" s="41">
        <f ca="1">ROUND('[1]13 決算（千円）'!L10/1000,0)</f>
        <v>130</v>
      </c>
      <c r="M9" s="42">
        <f ca="1">ROUND('[1]13 決算（千円）'!M10/1000,0)</f>
        <v>-62</v>
      </c>
      <c r="N9" s="43">
        <f ca="1">'[1]13 決算（千円）'!N10</f>
        <v>6.2549893167405761</v>
      </c>
      <c r="O9" s="44">
        <f ca="1">'[1]13 決算（千円）'!O10</f>
        <v>94.068431446288443</v>
      </c>
    </row>
    <row r="10" spans="1:15" s="37" customFormat="1" ht="19.5" customHeight="1" x14ac:dyDescent="0.15">
      <c r="A10" s="61"/>
      <c r="B10" s="64">
        <v>45</v>
      </c>
      <c r="C10" s="65" t="s">
        <v>72</v>
      </c>
      <c r="D10" s="40">
        <f ca="1">ROUND('[1]13 決算（千円）'!D11/1000,0)</f>
        <v>6556</v>
      </c>
      <c r="E10" s="41">
        <f ca="1">ROUND('[1]13 決算（千円）'!E11/1000,0)</f>
        <v>6385</v>
      </c>
      <c r="F10" s="41">
        <f ca="1">ROUND('[1]13 決算（千円）'!F11/1000,0)</f>
        <v>172</v>
      </c>
      <c r="G10" s="41">
        <f ca="1">ROUND('[1]13 決算（千円）'!G11/1000,0)</f>
        <v>19</v>
      </c>
      <c r="H10" s="41">
        <f ca="1">ROUND('[1]13 決算（千円）'!H11/1000,0)</f>
        <v>153</v>
      </c>
      <c r="I10" s="41">
        <f ca="1">ROUND('[1]13 決算（千円）'!I11/1000,0)</f>
        <v>-127</v>
      </c>
      <c r="J10" s="41">
        <f ca="1">ROUND('[1]13 決算（千円）'!J11/1000,0)</f>
        <v>58</v>
      </c>
      <c r="K10" s="41">
        <f ca="1">ROUND('[1]13 決算（千円）'!K11/1000,0)</f>
        <v>0</v>
      </c>
      <c r="L10" s="41">
        <f ca="1">ROUND('[1]13 決算（千円）'!L11/1000,0)</f>
        <v>0</v>
      </c>
      <c r="M10" s="42">
        <f ca="1">ROUND('[1]13 決算（千円）'!M11/1000,0)</f>
        <v>-69</v>
      </c>
      <c r="N10" s="43">
        <f ca="1">'[1]13 決算（千円）'!N11</f>
        <v>3.5980531763605632</v>
      </c>
      <c r="O10" s="44">
        <f ca="1">'[1]13 決算（千円）'!O11</f>
        <v>91.683670418146789</v>
      </c>
    </row>
    <row r="11" spans="1:15" s="37" customFormat="1" ht="19.5" customHeight="1" x14ac:dyDescent="0.15">
      <c r="A11" s="61"/>
      <c r="B11" s="64">
        <v>46</v>
      </c>
      <c r="C11" s="65" t="s">
        <v>73</v>
      </c>
      <c r="D11" s="40">
        <f ca="1">ROUND('[1]13 決算（千円）'!D12/1000,0)</f>
        <v>6792</v>
      </c>
      <c r="E11" s="41">
        <f ca="1">ROUND('[1]13 決算（千円）'!E12/1000,0)</f>
        <v>6556</v>
      </c>
      <c r="F11" s="41">
        <f ca="1">ROUND('[1]13 決算（千円）'!F12/1000,0)</f>
        <v>236</v>
      </c>
      <c r="G11" s="41">
        <f ca="1">ROUND('[1]13 決算（千円）'!G12/1000,0)</f>
        <v>21</v>
      </c>
      <c r="H11" s="41">
        <f ca="1">ROUND('[1]13 決算（千円）'!H12/1000,0)</f>
        <v>215</v>
      </c>
      <c r="I11" s="41">
        <f ca="1">ROUND('[1]13 決算（千円）'!I12/1000,0)</f>
        <v>9</v>
      </c>
      <c r="J11" s="41">
        <f ca="1">ROUND('[1]13 決算（千円）'!J12/1000,0)</f>
        <v>170</v>
      </c>
      <c r="K11" s="41">
        <f ca="1">ROUND('[1]13 決算（千円）'!K12/1000,0)</f>
        <v>0</v>
      </c>
      <c r="L11" s="41">
        <f ca="1">ROUND('[1]13 決算（千円）'!L12/1000,0)</f>
        <v>150</v>
      </c>
      <c r="M11" s="42">
        <f ca="1">ROUND('[1]13 決算（千円）'!M12/1000,0)</f>
        <v>29</v>
      </c>
      <c r="N11" s="43">
        <f ca="1">'[1]13 決算（千円）'!N12</f>
        <v>5.0863350253134012</v>
      </c>
      <c r="O11" s="44">
        <f ca="1">'[1]13 決算（千円）'!O12</f>
        <v>89.094950915459094</v>
      </c>
    </row>
    <row r="12" spans="1:15" s="37" customFormat="1" ht="19.5" customHeight="1" x14ac:dyDescent="0.15">
      <c r="A12" s="61"/>
      <c r="B12" s="64">
        <v>47</v>
      </c>
      <c r="C12" s="65" t="s">
        <v>74</v>
      </c>
      <c r="D12" s="40">
        <f ca="1">ROUND('[1]13 決算（千円）'!D13/1000,0)</f>
        <v>9067</v>
      </c>
      <c r="E12" s="41">
        <f ca="1">ROUND('[1]13 決算（千円）'!E13/1000,0)</f>
        <v>8753</v>
      </c>
      <c r="F12" s="41">
        <f ca="1">ROUND('[1]13 決算（千円）'!F13/1000,0)</f>
        <v>314</v>
      </c>
      <c r="G12" s="41">
        <f ca="1">ROUND('[1]13 決算（千円）'!G13/1000,0)</f>
        <v>40</v>
      </c>
      <c r="H12" s="41">
        <f ca="1">ROUND('[1]13 決算（千円）'!H13/1000,0)</f>
        <v>273</v>
      </c>
      <c r="I12" s="41">
        <f ca="1">ROUND('[1]13 決算（千円）'!I13/1000,0)</f>
        <v>56</v>
      </c>
      <c r="J12" s="41">
        <f ca="1">ROUND('[1]13 決算（千円）'!J13/1000,0)</f>
        <v>1</v>
      </c>
      <c r="K12" s="41">
        <f ca="1">ROUND('[1]13 決算（千円）'!K13/1000,0)</f>
        <v>0</v>
      </c>
      <c r="L12" s="41">
        <f ca="1">ROUND('[1]13 決算（千円）'!L13/1000,0)</f>
        <v>255</v>
      </c>
      <c r="M12" s="42">
        <f ca="1">ROUND('[1]13 決算（千円）'!M13/1000,0)</f>
        <v>-198</v>
      </c>
      <c r="N12" s="43">
        <f ca="1">'[1]13 決算（千円）'!N13</f>
        <v>4.3304689922554349</v>
      </c>
      <c r="O12" s="44">
        <f ca="1">'[1]13 決算（千円）'!O13</f>
        <v>92.407480075975641</v>
      </c>
    </row>
    <row r="13" spans="1:15" s="37" customFormat="1" ht="19.5" customHeight="1" x14ac:dyDescent="0.15">
      <c r="A13" s="61"/>
      <c r="B13" s="64">
        <v>48</v>
      </c>
      <c r="C13" s="65" t="s">
        <v>75</v>
      </c>
      <c r="D13" s="40">
        <f ca="1">ROUND('[1]13 決算（千円）'!D14/1000,0)</f>
        <v>7157</v>
      </c>
      <c r="E13" s="41">
        <f ca="1">ROUND('[1]13 決算（千円）'!E14/1000,0)</f>
        <v>6720</v>
      </c>
      <c r="F13" s="41">
        <f ca="1">ROUND('[1]13 決算（千円）'!F14/1000,0)</f>
        <v>437</v>
      </c>
      <c r="G13" s="41">
        <f ca="1">ROUND('[1]13 決算（千円）'!G14/1000,0)</f>
        <v>76</v>
      </c>
      <c r="H13" s="41">
        <f ca="1">ROUND('[1]13 決算（千円）'!H14/1000,0)</f>
        <v>360</v>
      </c>
      <c r="I13" s="41">
        <f ca="1">ROUND('[1]13 決算（千円）'!I14/1000,0)</f>
        <v>46</v>
      </c>
      <c r="J13" s="41">
        <f ca="1">ROUND('[1]13 決算（千円）'!J14/1000,0)</f>
        <v>1</v>
      </c>
      <c r="K13" s="41">
        <f ca="1">ROUND('[1]13 決算（千円）'!K14/1000,0)</f>
        <v>0</v>
      </c>
      <c r="L13" s="41">
        <f ca="1">ROUND('[1]13 決算（千円）'!L14/1000,0)</f>
        <v>0</v>
      </c>
      <c r="M13" s="42">
        <f ca="1">ROUND('[1]13 決算（千円）'!M14/1000,0)</f>
        <v>47</v>
      </c>
      <c r="N13" s="43">
        <f ca="1">'[1]13 決算（千円）'!N14</f>
        <v>7.0940172454489092</v>
      </c>
      <c r="O13" s="44">
        <f ca="1">'[1]13 決算（千円）'!O14</f>
        <v>85.614525631292835</v>
      </c>
    </row>
    <row r="14" spans="1:15" s="37" customFormat="1" ht="19.5" customHeight="1" x14ac:dyDescent="0.15">
      <c r="A14" s="61"/>
      <c r="B14" s="64">
        <v>49</v>
      </c>
      <c r="C14" s="65" t="s">
        <v>76</v>
      </c>
      <c r="D14" s="40">
        <f ca="1">ROUND('[1]13 決算（千円）'!D15/1000,0)</f>
        <v>7124</v>
      </c>
      <c r="E14" s="41">
        <f ca="1">ROUND('[1]13 決算（千円）'!E15/1000,0)</f>
        <v>6638</v>
      </c>
      <c r="F14" s="41">
        <f ca="1">ROUND('[1]13 決算（千円）'!F15/1000,0)</f>
        <v>487</v>
      </c>
      <c r="G14" s="41">
        <f ca="1">ROUND('[1]13 決算（千円）'!G15/1000,0)</f>
        <v>29</v>
      </c>
      <c r="H14" s="41">
        <f ca="1">ROUND('[1]13 決算（千円）'!H15/1000,0)</f>
        <v>457</v>
      </c>
      <c r="I14" s="41">
        <f ca="1">ROUND('[1]13 決算（千円）'!I15/1000,0)</f>
        <v>17</v>
      </c>
      <c r="J14" s="41">
        <f ca="1">ROUND('[1]13 決算（千円）'!J15/1000,0)</f>
        <v>23</v>
      </c>
      <c r="K14" s="41">
        <f ca="1">ROUND('[1]13 決算（千円）'!K15/1000,0)</f>
        <v>0</v>
      </c>
      <c r="L14" s="41">
        <f ca="1">ROUND('[1]13 決算（千円）'!L15/1000,0)</f>
        <v>6</v>
      </c>
      <c r="M14" s="42">
        <f ca="1">ROUND('[1]13 決算（千円）'!M15/1000,0)</f>
        <v>35</v>
      </c>
      <c r="N14" s="43">
        <f ca="1">'[1]13 決算（千円）'!N15</f>
        <v>9.7387076275156872</v>
      </c>
      <c r="O14" s="44">
        <f ca="1">'[1]13 決算（千円）'!O15</f>
        <v>89.598255669398569</v>
      </c>
    </row>
    <row r="15" spans="1:15" s="37" customFormat="1" ht="19.5" customHeight="1" x14ac:dyDescent="0.15">
      <c r="A15" s="61"/>
      <c r="B15" s="64">
        <v>50</v>
      </c>
      <c r="C15" s="65" t="s">
        <v>77</v>
      </c>
      <c r="D15" s="40">
        <f ca="1">ROUND('[1]13 決算（千円）'!D16/1000,0)</f>
        <v>5792</v>
      </c>
      <c r="E15" s="41">
        <f ca="1">ROUND('[1]13 決算（千円）'!E16/1000,0)</f>
        <v>5455</v>
      </c>
      <c r="F15" s="41">
        <f ca="1">ROUND('[1]13 決算（千円）'!F16/1000,0)</f>
        <v>337</v>
      </c>
      <c r="G15" s="41">
        <f ca="1">ROUND('[1]13 決算（千円）'!G16/1000,0)</f>
        <v>230</v>
      </c>
      <c r="H15" s="41">
        <f ca="1">ROUND('[1]13 決算（千円）'!H16/1000,0)</f>
        <v>107</v>
      </c>
      <c r="I15" s="41">
        <f ca="1">ROUND('[1]13 決算（千円）'!I16/1000,0)</f>
        <v>33</v>
      </c>
      <c r="J15" s="41">
        <f ca="1">ROUND('[1]13 決算（千円）'!J16/1000,0)</f>
        <v>19</v>
      </c>
      <c r="K15" s="41">
        <f ca="1">ROUND('[1]13 決算（千円）'!K16/1000,0)</f>
        <v>0</v>
      </c>
      <c r="L15" s="41">
        <f ca="1">ROUND('[1]13 決算（千円）'!L16/1000,0)</f>
        <v>0</v>
      </c>
      <c r="M15" s="42">
        <f ca="1">ROUND('[1]13 決算（千円）'!M16/1000,0)</f>
        <v>52</v>
      </c>
      <c r="N15" s="43">
        <f ca="1">'[1]13 決算（千円）'!N16</f>
        <v>3.0302927443427925</v>
      </c>
      <c r="O15" s="44">
        <f ca="1">'[1]13 決算（千円）'!O16</f>
        <v>91.444178417607048</v>
      </c>
    </row>
    <row r="16" spans="1:15" s="37" customFormat="1" ht="19.5" customHeight="1" x14ac:dyDescent="0.15">
      <c r="A16" s="61"/>
      <c r="B16" s="64">
        <v>51</v>
      </c>
      <c r="C16" s="65" t="s">
        <v>78</v>
      </c>
      <c r="D16" s="40">
        <f ca="1">ROUND('[1]13 決算（千円）'!D17/1000,0)</f>
        <v>5513</v>
      </c>
      <c r="E16" s="41">
        <f ca="1">ROUND('[1]13 決算（千円）'!E17/1000,0)</f>
        <v>5286</v>
      </c>
      <c r="F16" s="41">
        <f ca="1">ROUND('[1]13 決算（千円）'!F17/1000,0)</f>
        <v>226</v>
      </c>
      <c r="G16" s="41">
        <f ca="1">ROUND('[1]13 決算（千円）'!G17/1000,0)</f>
        <v>68</v>
      </c>
      <c r="H16" s="41">
        <f ca="1">ROUND('[1]13 決算（千円）'!H17/1000,0)</f>
        <v>158</v>
      </c>
      <c r="I16" s="41">
        <f ca="1">ROUND('[1]13 決算（千円）'!I17/1000,0)</f>
        <v>-20</v>
      </c>
      <c r="J16" s="41">
        <f ca="1">ROUND('[1]13 決算（千円）'!J17/1000,0)</f>
        <v>257</v>
      </c>
      <c r="K16" s="41">
        <f ca="1">ROUND('[1]13 決算（千円）'!K17/1000,0)</f>
        <v>0</v>
      </c>
      <c r="L16" s="41">
        <f ca="1">ROUND('[1]13 決算（千円）'!L17/1000,0)</f>
        <v>114</v>
      </c>
      <c r="M16" s="42">
        <f ca="1">ROUND('[1]13 決算（千円）'!M17/1000,0)</f>
        <v>123</v>
      </c>
      <c r="N16" s="43">
        <f ca="1">'[1]13 決算（千円）'!N17</f>
        <v>4.2109370701270832</v>
      </c>
      <c r="O16" s="44">
        <f ca="1">'[1]13 決算（千円）'!O17</f>
        <v>86.865483259389151</v>
      </c>
    </row>
    <row r="17" spans="1:15" s="37" customFormat="1" ht="19.5" customHeight="1" x14ac:dyDescent="0.15">
      <c r="A17" s="61"/>
      <c r="B17" s="64">
        <v>52</v>
      </c>
      <c r="C17" s="65" t="s">
        <v>79</v>
      </c>
      <c r="D17" s="40">
        <f ca="1">ROUND('[1]13 決算（千円）'!D18/1000,0)</f>
        <v>3728</v>
      </c>
      <c r="E17" s="41">
        <f ca="1">ROUND('[1]13 決算（千円）'!E18/1000,0)</f>
        <v>3503</v>
      </c>
      <c r="F17" s="41">
        <f ca="1">ROUND('[1]13 決算（千円）'!F18/1000,0)</f>
        <v>225</v>
      </c>
      <c r="G17" s="41">
        <f ca="1">ROUND('[1]13 決算（千円）'!G18/1000,0)</f>
        <v>52</v>
      </c>
      <c r="H17" s="41">
        <f ca="1">ROUND('[1]13 決算（千円）'!H18/1000,0)</f>
        <v>172</v>
      </c>
      <c r="I17" s="41">
        <f ca="1">ROUND('[1]13 決算（千円）'!I18/1000,0)</f>
        <v>26</v>
      </c>
      <c r="J17" s="41">
        <f ca="1">ROUND('[1]13 決算（千円）'!J18/1000,0)</f>
        <v>50</v>
      </c>
      <c r="K17" s="41">
        <f ca="1">ROUND('[1]13 決算（千円）'!K18/1000,0)</f>
        <v>0</v>
      </c>
      <c r="L17" s="41">
        <f ca="1">ROUND('[1]13 決算（千円）'!L18/1000,0)</f>
        <v>102</v>
      </c>
      <c r="M17" s="42">
        <f ca="1">ROUND('[1]13 決算（千円）'!M18/1000,0)</f>
        <v>-27</v>
      </c>
      <c r="N17" s="43">
        <f ca="1">'[1]13 決算（千円）'!N18</f>
        <v>7.2550750146394654</v>
      </c>
      <c r="O17" s="44">
        <f ca="1">'[1]13 決算（千円）'!O18</f>
        <v>88.244951366240571</v>
      </c>
    </row>
    <row r="18" spans="1:15" s="37" customFormat="1" ht="19.5" customHeight="1" x14ac:dyDescent="0.15">
      <c r="A18" s="61"/>
      <c r="B18" s="64">
        <v>53</v>
      </c>
      <c r="C18" s="65" t="s">
        <v>80</v>
      </c>
      <c r="D18" s="40">
        <f ca="1">ROUND('[1]13 決算（千円）'!D19/1000,0)</f>
        <v>4335</v>
      </c>
      <c r="E18" s="41">
        <f ca="1">ROUND('[1]13 決算（千円）'!E19/1000,0)</f>
        <v>4059</v>
      </c>
      <c r="F18" s="41">
        <f ca="1">ROUND('[1]13 決算（千円）'!F19/1000,0)</f>
        <v>276</v>
      </c>
      <c r="G18" s="41">
        <f ca="1">ROUND('[1]13 決算（千円）'!G19/1000,0)</f>
        <v>53</v>
      </c>
      <c r="H18" s="41">
        <f ca="1">ROUND('[1]13 決算（千円）'!H19/1000,0)</f>
        <v>222</v>
      </c>
      <c r="I18" s="41">
        <f ca="1">ROUND('[1]13 決算（千円）'!I19/1000,0)</f>
        <v>86</v>
      </c>
      <c r="J18" s="41">
        <f ca="1">ROUND('[1]13 決算（千円）'!J19/1000,0)</f>
        <v>2</v>
      </c>
      <c r="K18" s="41">
        <f ca="1">ROUND('[1]13 決算（千円）'!K19/1000,0)</f>
        <v>0</v>
      </c>
      <c r="L18" s="41">
        <f ca="1">ROUND('[1]13 決算（千円）'!L19/1000,0)</f>
        <v>160</v>
      </c>
      <c r="M18" s="42">
        <f ca="1">ROUND('[1]13 決算（千円）'!M19/1000,0)</f>
        <v>-72</v>
      </c>
      <c r="N18" s="43">
        <f ca="1">'[1]13 決算（千円）'!N19</f>
        <v>8.0064566747764996</v>
      </c>
      <c r="O18" s="44">
        <f ca="1">'[1]13 決算（千円）'!O19</f>
        <v>86.619594118452497</v>
      </c>
    </row>
    <row r="19" spans="1:15" s="37" customFormat="1" ht="19.5" customHeight="1" x14ac:dyDescent="0.15">
      <c r="A19" s="61"/>
      <c r="B19" s="64">
        <v>54</v>
      </c>
      <c r="C19" s="65" t="s">
        <v>81</v>
      </c>
      <c r="D19" s="40">
        <f ca="1">ROUND('[1]13 決算（千円）'!D20/1000,0)</f>
        <v>3271</v>
      </c>
      <c r="E19" s="41">
        <f ca="1">ROUND('[1]13 決算（千円）'!E20/1000,0)</f>
        <v>3128</v>
      </c>
      <c r="F19" s="41">
        <f ca="1">ROUND('[1]13 決算（千円）'!F20/1000,0)</f>
        <v>144</v>
      </c>
      <c r="G19" s="41">
        <f ca="1">ROUND('[1]13 決算（千円）'!G20/1000,0)</f>
        <v>9</v>
      </c>
      <c r="H19" s="41">
        <f ca="1">ROUND('[1]13 決算（千円）'!H20/1000,0)</f>
        <v>135</v>
      </c>
      <c r="I19" s="41">
        <f ca="1">ROUND('[1]13 決算（千円）'!I20/1000,0)</f>
        <v>21</v>
      </c>
      <c r="J19" s="41">
        <f ca="1">ROUND('[1]13 決算（千円）'!J20/1000,0)</f>
        <v>57</v>
      </c>
      <c r="K19" s="41">
        <f ca="1">ROUND('[1]13 決算（千円）'!K20/1000,0)</f>
        <v>0</v>
      </c>
      <c r="L19" s="41">
        <f ca="1">ROUND('[1]13 決算（千円）'!L20/1000,0)</f>
        <v>90</v>
      </c>
      <c r="M19" s="42">
        <f ca="1">ROUND('[1]13 決算（千円）'!M20/1000,0)</f>
        <v>-11</v>
      </c>
      <c r="N19" s="43">
        <f ca="1">'[1]13 決算（千円）'!N20</f>
        <v>6.0709197154722849</v>
      </c>
      <c r="O19" s="44">
        <f ca="1">'[1]13 決算（千円）'!O20</f>
        <v>89.671884300632669</v>
      </c>
    </row>
    <row r="20" spans="1:15" s="37" customFormat="1" ht="19.5" customHeight="1" x14ac:dyDescent="0.15">
      <c r="A20" s="61"/>
      <c r="B20" s="64">
        <v>55</v>
      </c>
      <c r="C20" s="65" t="s">
        <v>82</v>
      </c>
      <c r="D20" s="40">
        <f ca="1">ROUND('[1]13 決算（千円）'!D21/1000,0)</f>
        <v>7306</v>
      </c>
      <c r="E20" s="41">
        <f ca="1">ROUND('[1]13 決算（千円）'!E21/1000,0)</f>
        <v>6817</v>
      </c>
      <c r="F20" s="41">
        <f ca="1">ROUND('[1]13 決算（千円）'!F21/1000,0)</f>
        <v>488</v>
      </c>
      <c r="G20" s="41">
        <f ca="1">ROUND('[1]13 決算（千円）'!G21/1000,0)</f>
        <v>54</v>
      </c>
      <c r="H20" s="41">
        <f ca="1">ROUND('[1]13 決算（千円）'!H21/1000,0)</f>
        <v>435</v>
      </c>
      <c r="I20" s="41">
        <f ca="1">ROUND('[1]13 決算（千円）'!I21/1000,0)</f>
        <v>-55</v>
      </c>
      <c r="J20" s="41">
        <f ca="1">ROUND('[1]13 決算（千円）'!J21/1000,0)</f>
        <v>6</v>
      </c>
      <c r="K20" s="41">
        <f ca="1">ROUND('[1]13 決算（千円）'!K21/1000,0)</f>
        <v>0</v>
      </c>
      <c r="L20" s="41">
        <f ca="1">ROUND('[1]13 決算（千円）'!L21/1000,0)</f>
        <v>40</v>
      </c>
      <c r="M20" s="42">
        <f ca="1">ROUND('[1]13 決算（千円）'!M21/1000,0)</f>
        <v>-89</v>
      </c>
      <c r="N20" s="43">
        <f ca="1">'[1]13 決算（千円）'!N21</f>
        <v>10.012538714028384</v>
      </c>
      <c r="O20" s="44">
        <f ca="1">'[1]13 決算（千円）'!O21</f>
        <v>87.902502673601262</v>
      </c>
    </row>
    <row r="21" spans="1:15" s="37" customFormat="1" ht="19.5" customHeight="1" x14ac:dyDescent="0.15">
      <c r="A21" s="61"/>
      <c r="B21" s="64">
        <v>56</v>
      </c>
      <c r="C21" s="65" t="s">
        <v>83</v>
      </c>
      <c r="D21" s="40">
        <f ca="1">ROUND('[1]13 決算（千円）'!D22/1000,0)</f>
        <v>2339</v>
      </c>
      <c r="E21" s="41">
        <f ca="1">ROUND('[1]13 決算（千円）'!E22/1000,0)</f>
        <v>2035</v>
      </c>
      <c r="F21" s="41">
        <f ca="1">ROUND('[1]13 決算（千円）'!F22/1000,0)</f>
        <v>304</v>
      </c>
      <c r="G21" s="41">
        <f ca="1">ROUND('[1]13 決算（千円）'!G22/1000,0)</f>
        <v>130</v>
      </c>
      <c r="H21" s="41">
        <f ca="1">ROUND('[1]13 決算（千円）'!H22/1000,0)</f>
        <v>174</v>
      </c>
      <c r="I21" s="41">
        <f ca="1">ROUND('[1]13 決算（千円）'!I22/1000,0)</f>
        <v>51</v>
      </c>
      <c r="J21" s="41">
        <f ca="1">ROUND('[1]13 決算（千円）'!J22/1000,0)</f>
        <v>69</v>
      </c>
      <c r="K21" s="41">
        <f ca="1">ROUND('[1]13 決算（千円）'!K22/1000,0)</f>
        <v>0</v>
      </c>
      <c r="L21" s="41">
        <f ca="1">ROUND('[1]13 決算（千円）'!L22/1000,0)</f>
        <v>310</v>
      </c>
      <c r="M21" s="42">
        <f ca="1">ROUND('[1]13 決算（千円）'!M22/1000,0)</f>
        <v>-189</v>
      </c>
      <c r="N21" s="43">
        <f ca="1">'[1]13 決算（千円）'!N22</f>
        <v>12.73736625231432</v>
      </c>
      <c r="O21" s="44">
        <f ca="1">'[1]13 決算（千円）'!O22</f>
        <v>90.992385580501505</v>
      </c>
    </row>
    <row r="22" spans="1:15" s="37" customFormat="1" ht="19.5" customHeight="1" x14ac:dyDescent="0.15">
      <c r="A22" s="61"/>
      <c r="B22" s="64">
        <v>57</v>
      </c>
      <c r="C22" s="65" t="s">
        <v>84</v>
      </c>
      <c r="D22" s="40">
        <f ca="1">ROUND('[1]13 決算（千円）'!D23/1000,0)</f>
        <v>5605</v>
      </c>
      <c r="E22" s="41">
        <f ca="1">ROUND('[1]13 決算（千円）'!E23/1000,0)</f>
        <v>5078</v>
      </c>
      <c r="F22" s="41">
        <f ca="1">ROUND('[1]13 決算（千円）'!F23/1000,0)</f>
        <v>527</v>
      </c>
      <c r="G22" s="41">
        <f ca="1">ROUND('[1]13 決算（千円）'!G23/1000,0)</f>
        <v>116</v>
      </c>
      <c r="H22" s="41">
        <f ca="1">ROUND('[1]13 決算（千円）'!H23/1000,0)</f>
        <v>411</v>
      </c>
      <c r="I22" s="41">
        <f ca="1">ROUND('[1]13 決算（千円）'!I23/1000,0)</f>
        <v>34</v>
      </c>
      <c r="J22" s="41">
        <f ca="1">ROUND('[1]13 決算（千円）'!J23/1000,0)</f>
        <v>185</v>
      </c>
      <c r="K22" s="41">
        <f ca="1">ROUND('[1]13 決算（千円）'!K23/1000,0)</f>
        <v>0</v>
      </c>
      <c r="L22" s="41">
        <f ca="1">ROUND('[1]13 決算（千円）'!L23/1000,0)</f>
        <v>185</v>
      </c>
      <c r="M22" s="42">
        <f ca="1">ROUND('[1]13 決算（千円）'!M23/1000,0)</f>
        <v>34</v>
      </c>
      <c r="N22" s="43">
        <f ca="1">'[1]13 決算（千円）'!N23</f>
        <v>12.883594588124033</v>
      </c>
      <c r="O22" s="44">
        <f ca="1">'[1]13 決算（千円）'!O23</f>
        <v>80.35111532629189</v>
      </c>
    </row>
    <row r="23" spans="1:15" s="37" customFormat="1" ht="19.5" customHeight="1" x14ac:dyDescent="0.15">
      <c r="A23" s="61"/>
      <c r="B23" s="64">
        <v>58</v>
      </c>
      <c r="C23" s="65" t="s">
        <v>85</v>
      </c>
      <c r="D23" s="40">
        <f ca="1">ROUND('[1]13 決算（千円）'!D24/1000,0)</f>
        <v>5967</v>
      </c>
      <c r="E23" s="41">
        <f ca="1">ROUND('[1]13 決算（千円）'!E24/1000,0)</f>
        <v>5677</v>
      </c>
      <c r="F23" s="41">
        <f ca="1">ROUND('[1]13 決算（千円）'!F24/1000,0)</f>
        <v>290</v>
      </c>
      <c r="G23" s="41">
        <f ca="1">ROUND('[1]13 決算（千円）'!G24/1000,0)</f>
        <v>28</v>
      </c>
      <c r="H23" s="41">
        <f ca="1">ROUND('[1]13 決算（千円）'!H24/1000,0)</f>
        <v>262</v>
      </c>
      <c r="I23" s="41">
        <f ca="1">ROUND('[1]13 決算（千円）'!I24/1000,0)</f>
        <v>-25</v>
      </c>
      <c r="J23" s="41">
        <f ca="1">ROUND('[1]13 決算（千円）'!J24/1000,0)</f>
        <v>2</v>
      </c>
      <c r="K23" s="41">
        <f ca="1">ROUND('[1]13 決算（千円）'!K24/1000,0)</f>
        <v>0</v>
      </c>
      <c r="L23" s="41">
        <f ca="1">ROUND('[1]13 決算（千円）'!L24/1000,0)</f>
        <v>0</v>
      </c>
      <c r="M23" s="42">
        <f ca="1">ROUND('[1]13 決算（千円）'!M24/1000,0)</f>
        <v>-23</v>
      </c>
      <c r="N23" s="43">
        <f ca="1">'[1]13 決算（千円）'!N24</f>
        <v>6.4600341201411959</v>
      </c>
      <c r="O23" s="44">
        <f ca="1">'[1]13 決算（千円）'!O24</f>
        <v>90.005221876707637</v>
      </c>
    </row>
    <row r="24" spans="1:15" s="37" customFormat="1" ht="19.5" customHeight="1" x14ac:dyDescent="0.15">
      <c r="A24" s="61"/>
      <c r="B24" s="64">
        <v>59</v>
      </c>
      <c r="C24" s="65" t="s">
        <v>86</v>
      </c>
      <c r="D24" s="40">
        <f ca="1">ROUND('[1]13 決算（千円）'!D25/1000,0)</f>
        <v>11027</v>
      </c>
      <c r="E24" s="41">
        <f ca="1">ROUND('[1]13 決算（千円）'!E25/1000,0)</f>
        <v>10425</v>
      </c>
      <c r="F24" s="41">
        <f ca="1">ROUND('[1]13 決算（千円）'!F25/1000,0)</f>
        <v>602</v>
      </c>
      <c r="G24" s="41">
        <f ca="1">ROUND('[1]13 決算（千円）'!G25/1000,0)</f>
        <v>38</v>
      </c>
      <c r="H24" s="41">
        <f ca="1">ROUND('[1]13 決算（千円）'!H25/1000,0)</f>
        <v>564</v>
      </c>
      <c r="I24" s="41">
        <f ca="1">ROUND('[1]13 決算（千円）'!I25/1000,0)</f>
        <v>-227</v>
      </c>
      <c r="J24" s="41">
        <f ca="1">ROUND('[1]13 決算（千円）'!J25/1000,0)</f>
        <v>201</v>
      </c>
      <c r="K24" s="41">
        <f ca="1">ROUND('[1]13 決算（千円）'!K25/1000,0)</f>
        <v>0</v>
      </c>
      <c r="L24" s="41">
        <f ca="1">ROUND('[1]13 決算（千円）'!L25/1000,0)</f>
        <v>217</v>
      </c>
      <c r="M24" s="42">
        <f ca="1">ROUND('[1]13 決算（千円）'!M25/1000,0)</f>
        <v>-243</v>
      </c>
      <c r="N24" s="43">
        <f ca="1">'[1]13 決算（千円）'!N25</f>
        <v>9.3831737462140694</v>
      </c>
      <c r="O24" s="44">
        <f ca="1">'[1]13 決算（千円）'!O25</f>
        <v>89.354414114935423</v>
      </c>
    </row>
    <row r="25" spans="1:15" s="37" customFormat="1" ht="19.5" customHeight="1" x14ac:dyDescent="0.15">
      <c r="A25" s="61"/>
      <c r="B25" s="64">
        <v>60</v>
      </c>
      <c r="C25" s="65" t="s">
        <v>87</v>
      </c>
      <c r="D25" s="40">
        <f ca="1">ROUND('[1]13 決算（千円）'!D26/1000,0)</f>
        <v>12707</v>
      </c>
      <c r="E25" s="41">
        <f ca="1">ROUND('[1]13 決算（千円）'!E26/1000,0)</f>
        <v>12106</v>
      </c>
      <c r="F25" s="41">
        <f ca="1">ROUND('[1]13 決算（千円）'!F26/1000,0)</f>
        <v>602</v>
      </c>
      <c r="G25" s="41">
        <f ca="1">ROUND('[1]13 決算（千円）'!G26/1000,0)</f>
        <v>89</v>
      </c>
      <c r="H25" s="41">
        <f ca="1">ROUND('[1]13 決算（千円）'!H26/1000,0)</f>
        <v>513</v>
      </c>
      <c r="I25" s="41">
        <f ca="1">ROUND('[1]13 決算（千円）'!I26/1000,0)</f>
        <v>98</v>
      </c>
      <c r="J25" s="41">
        <f ca="1">ROUND('[1]13 決算（千円）'!J26/1000,0)</f>
        <v>5</v>
      </c>
      <c r="K25" s="41">
        <f ca="1">ROUND('[1]13 決算（千円）'!K26/1000,0)</f>
        <v>0</v>
      </c>
      <c r="L25" s="41">
        <f ca="1">ROUND('[1]13 決算（千円）'!L26/1000,0)</f>
        <v>62</v>
      </c>
      <c r="M25" s="42">
        <f ca="1">ROUND('[1]13 決算（千円）'!M26/1000,0)</f>
        <v>41</v>
      </c>
      <c r="N25" s="43">
        <f ca="1">'[1]13 決算（千円）'!N26</f>
        <v>7.0804000780804577</v>
      </c>
      <c r="O25" s="44">
        <f ca="1">'[1]13 決算（千円）'!O26</f>
        <v>83.069314607567392</v>
      </c>
    </row>
    <row r="26" spans="1:15" s="37" customFormat="1" ht="19.5" customHeight="1" x14ac:dyDescent="0.15">
      <c r="A26" s="61"/>
      <c r="B26" s="64">
        <v>61</v>
      </c>
      <c r="C26" s="65" t="s">
        <v>88</v>
      </c>
      <c r="D26" s="40">
        <f ca="1">ROUND('[1]13 決算（千円）'!D27/1000,0)</f>
        <v>10777</v>
      </c>
      <c r="E26" s="41">
        <f ca="1">ROUND('[1]13 決算（千円）'!E27/1000,0)</f>
        <v>10228</v>
      </c>
      <c r="F26" s="41">
        <f ca="1">ROUND('[1]13 決算（千円）'!F27/1000,0)</f>
        <v>550</v>
      </c>
      <c r="G26" s="41">
        <f ca="1">ROUND('[1]13 決算（千円）'!G27/1000,0)</f>
        <v>75</v>
      </c>
      <c r="H26" s="41">
        <f ca="1">ROUND('[1]13 決算（千円）'!H27/1000,0)</f>
        <v>475</v>
      </c>
      <c r="I26" s="41">
        <f ca="1">ROUND('[1]13 決算（千円）'!I27/1000,0)</f>
        <v>-22</v>
      </c>
      <c r="J26" s="41">
        <f ca="1">ROUND('[1]13 決算（千円）'!J27/1000,0)</f>
        <v>249</v>
      </c>
      <c r="K26" s="41">
        <f ca="1">ROUND('[1]13 決算（千円）'!K27/1000,0)</f>
        <v>0</v>
      </c>
      <c r="L26" s="41">
        <f ca="1">ROUND('[1]13 決算（千円）'!L27/1000,0)</f>
        <v>261</v>
      </c>
      <c r="M26" s="42">
        <f ca="1">ROUND('[1]13 決算（千円）'!M27/1000,0)</f>
        <v>-34</v>
      </c>
      <c r="N26" s="43">
        <f ca="1">'[1]13 決算（千円）'!N27</f>
        <v>7.0751053287903458</v>
      </c>
      <c r="O26" s="44">
        <f ca="1">'[1]13 決算（千円）'!O27</f>
        <v>94.046680342526997</v>
      </c>
    </row>
    <row r="27" spans="1:15" s="37" customFormat="1" ht="19.5" customHeight="1" x14ac:dyDescent="0.15">
      <c r="A27" s="61"/>
      <c r="B27" s="64">
        <v>62</v>
      </c>
      <c r="C27" s="65" t="s">
        <v>89</v>
      </c>
      <c r="D27" s="40">
        <f ca="1">ROUND('[1]13 決算（千円）'!D28/1000,0)</f>
        <v>13030</v>
      </c>
      <c r="E27" s="41">
        <f ca="1">ROUND('[1]13 決算（千円）'!E28/1000,0)</f>
        <v>12524</v>
      </c>
      <c r="F27" s="41">
        <f ca="1">ROUND('[1]13 決算（千円）'!F28/1000,0)</f>
        <v>506</v>
      </c>
      <c r="G27" s="41">
        <f ca="1">ROUND('[1]13 決算（千円）'!G28/1000,0)</f>
        <v>60</v>
      </c>
      <c r="H27" s="41">
        <f ca="1">ROUND('[1]13 決算（千円）'!H28/1000,0)</f>
        <v>446</v>
      </c>
      <c r="I27" s="41">
        <f ca="1">ROUND('[1]13 決算（千円）'!I28/1000,0)</f>
        <v>164</v>
      </c>
      <c r="J27" s="41">
        <f ca="1">ROUND('[1]13 決算（千円）'!J28/1000,0)</f>
        <v>0</v>
      </c>
      <c r="K27" s="41">
        <f ca="1">ROUND('[1]13 決算（千円）'!K28/1000,0)</f>
        <v>0</v>
      </c>
      <c r="L27" s="41">
        <f ca="1">ROUND('[1]13 決算（千円）'!L28/1000,0)</f>
        <v>192</v>
      </c>
      <c r="M27" s="42">
        <f ca="1">ROUND('[1]13 決算（千円）'!M28/1000,0)</f>
        <v>-28</v>
      </c>
      <c r="N27" s="43">
        <f ca="1">'[1]13 決算（千円）'!N28</f>
        <v>5.2048022969637682</v>
      </c>
      <c r="O27" s="44">
        <f ca="1">'[1]13 決算（千円）'!O28</f>
        <v>91.343172983946658</v>
      </c>
    </row>
    <row r="28" spans="1:15" s="37" customFormat="1" ht="19.5" customHeight="1" thickBot="1" x14ac:dyDescent="0.2">
      <c r="A28" s="61"/>
      <c r="B28" s="66">
        <v>63</v>
      </c>
      <c r="C28" s="67" t="s">
        <v>90</v>
      </c>
      <c r="D28" s="68">
        <f ca="1">ROUND('[1]13 決算（千円）'!D29/1000,0)</f>
        <v>8921</v>
      </c>
      <c r="E28" s="69">
        <f ca="1">ROUND('[1]13 決算（千円）'!E29/1000,0)</f>
        <v>8390</v>
      </c>
      <c r="F28" s="69">
        <f ca="1">ROUND('[1]13 決算（千円）'!F29/1000,0)</f>
        <v>531</v>
      </c>
      <c r="G28" s="69">
        <f ca="1">ROUND('[1]13 決算（千円）'!G29/1000,0)</f>
        <v>64</v>
      </c>
      <c r="H28" s="69">
        <f ca="1">ROUND('[1]13 決算（千円）'!H29/1000,0)</f>
        <v>467</v>
      </c>
      <c r="I28" s="69">
        <f ca="1">ROUND('[1]13 決算（千円）'!I29/1000,0)</f>
        <v>49</v>
      </c>
      <c r="J28" s="69">
        <f ca="1">ROUND('[1]13 決算（千円）'!J29/1000,0)</f>
        <v>209</v>
      </c>
      <c r="K28" s="69">
        <f ca="1">ROUND('[1]13 決算（千円）'!K29/1000,0)</f>
        <v>0</v>
      </c>
      <c r="L28" s="69">
        <f ca="1">ROUND('[1]13 決算（千円）'!L29/1000,0)</f>
        <v>239</v>
      </c>
      <c r="M28" s="70">
        <f ca="1">ROUND('[1]13 決算（千円）'!M29/1000,0)</f>
        <v>18</v>
      </c>
      <c r="N28" s="71">
        <f ca="1">'[1]13 決算（千円）'!N29</f>
        <v>8.0698603342927377</v>
      </c>
      <c r="O28" s="72">
        <f ca="1">'[1]13 決算（千円）'!O29</f>
        <v>89.097775865251194</v>
      </c>
    </row>
    <row r="29" spans="1:15" s="59" customFormat="1" ht="19.5" customHeight="1" thickTop="1" thickBot="1" x14ac:dyDescent="0.2">
      <c r="A29" s="61"/>
      <c r="B29" s="73" t="s">
        <v>91</v>
      </c>
      <c r="C29" s="74"/>
      <c r="D29" s="75">
        <f ca="1">ROUND('[1]13 決算（千円）'!D30/1000,0)</f>
        <v>177568</v>
      </c>
      <c r="E29" s="76">
        <f ca="1">ROUND('[1]13 決算（千円）'!E30/1000,0)</f>
        <v>168546</v>
      </c>
      <c r="F29" s="76">
        <f ca="1">ROUND('[1]13 決算（千円）'!F30/1000,0)</f>
        <v>9022</v>
      </c>
      <c r="G29" s="76">
        <f ca="1">ROUND('[1]13 決算（千円）'!G30/1000,0)</f>
        <v>1603</v>
      </c>
      <c r="H29" s="76">
        <f ca="1">ROUND('[1]13 決算（千円）'!H30/1000,0)</f>
        <v>7419</v>
      </c>
      <c r="I29" s="76">
        <f ca="1">ROUND('[1]13 決算（千円）'!I30/1000,0)</f>
        <v>-335</v>
      </c>
      <c r="J29" s="76">
        <f ca="1">ROUND('[1]13 決算（千円）'!J30/1000,0)</f>
        <v>2470</v>
      </c>
      <c r="K29" s="76">
        <f ca="1">ROUND('[1]13 決算（千円）'!K30/1000,0)</f>
        <v>0</v>
      </c>
      <c r="L29" s="76">
        <f ca="1">ROUND('[1]13 決算（千円）'!L30/1000,0)</f>
        <v>3181</v>
      </c>
      <c r="M29" s="77">
        <f ca="1">ROUND('[1]13 決算（千円）'!M30/1000,0)</f>
        <v>-1046</v>
      </c>
      <c r="N29" s="78">
        <f ca="1">'[1]13 決算（千円）'!N30</f>
        <v>6.5849005275287267</v>
      </c>
      <c r="O29" s="79">
        <f ca="1">'[1]13 決算（千円）'!O30</f>
        <v>90.31695419574433</v>
      </c>
    </row>
    <row r="30" spans="1:15" s="59" customFormat="1" ht="19.5" customHeight="1" thickTop="1" thickBot="1" x14ac:dyDescent="0.2">
      <c r="A30" s="61"/>
      <c r="B30" s="52" t="s">
        <v>92</v>
      </c>
      <c r="C30" s="53"/>
      <c r="D30" s="54">
        <f ca="1">ROUND('[1]13 決算（千円）'!D31/1000,0)</f>
        <v>2631348</v>
      </c>
      <c r="E30" s="55">
        <f ca="1">ROUND('[1]13 決算（千円）'!E31/1000,0)</f>
        <v>2524478</v>
      </c>
      <c r="F30" s="55">
        <f ca="1">ROUND('[1]13 決算（千円）'!F31/1000,0)</f>
        <v>106870</v>
      </c>
      <c r="G30" s="55">
        <f ca="1">ROUND('[1]13 決算（千円）'!G31/1000,0)</f>
        <v>21834</v>
      </c>
      <c r="H30" s="55">
        <f ca="1">ROUND('[1]13 決算（千円）'!H31/1000,0)</f>
        <v>85036</v>
      </c>
      <c r="I30" s="55">
        <f ca="1">ROUND('[1]13 決算（千円）'!I31/1000,0)</f>
        <v>-158</v>
      </c>
      <c r="J30" s="55">
        <f ca="1">ROUND('[1]13 決算（千円）'!J31/1000,0)</f>
        <v>26381</v>
      </c>
      <c r="K30" s="55">
        <f ca="1">ROUND('[1]13 決算（千円）'!K31/1000,0)</f>
        <v>1496</v>
      </c>
      <c r="L30" s="55">
        <f ca="1">ROUND('[1]13 決算（千円）'!L31/1000,0)</f>
        <v>33037</v>
      </c>
      <c r="M30" s="56">
        <f ca="1">ROUND('[1]13 決算（千円）'!M31/1000,0)</f>
        <v>-5319</v>
      </c>
      <c r="N30" s="57">
        <f ca="1">'[1]13 決算（千円）'!N31</f>
        <v>5.8126223906212235</v>
      </c>
      <c r="O30" s="58">
        <f ca="1">'[1]13 決算（千円）'!O31</f>
        <v>94.466753238367858</v>
      </c>
    </row>
    <row r="31" spans="1:15" s="59" customFormat="1" ht="9.75" customHeight="1" x14ac:dyDescent="0.15">
      <c r="A31" s="61"/>
      <c r="B31" s="80"/>
      <c r="C31" s="80"/>
      <c r="D31" s="81"/>
      <c r="E31" s="81"/>
      <c r="F31" s="81"/>
      <c r="G31" s="81"/>
      <c r="H31" s="81"/>
      <c r="I31" s="81"/>
      <c r="J31" s="81"/>
      <c r="K31" s="81"/>
      <c r="L31" s="81"/>
      <c r="M31" s="81"/>
      <c r="N31" s="82"/>
      <c r="O31" s="82"/>
    </row>
    <row r="32" spans="1:15" s="59" customFormat="1" ht="27.75" customHeight="1" x14ac:dyDescent="0.15">
      <c r="A32" s="61"/>
      <c r="B32" s="83" t="s">
        <v>93</v>
      </c>
      <c r="C32" s="80"/>
      <c r="D32" s="81"/>
      <c r="E32" s="81"/>
      <c r="F32" s="81"/>
      <c r="G32" s="81"/>
      <c r="H32" s="81"/>
      <c r="I32" s="81"/>
      <c r="J32" s="81"/>
      <c r="K32" s="81"/>
      <c r="L32" s="81"/>
      <c r="M32" s="81"/>
      <c r="N32" s="82"/>
      <c r="O32" s="82"/>
    </row>
    <row r="33" spans="1:15" s="59" customFormat="1" ht="235.5" customHeight="1" x14ac:dyDescent="0.15">
      <c r="A33" s="61"/>
      <c r="B33" s="80"/>
      <c r="C33" s="80"/>
      <c r="D33" s="81"/>
      <c r="E33" s="81"/>
      <c r="F33" s="81"/>
      <c r="G33" s="81"/>
      <c r="H33" s="81"/>
      <c r="I33" s="81"/>
      <c r="J33" s="81"/>
      <c r="K33" s="81"/>
      <c r="L33" s="81"/>
      <c r="M33" s="81"/>
      <c r="N33" s="81"/>
      <c r="O33" s="82"/>
    </row>
    <row r="34" spans="1:15" s="15" customFormat="1" ht="14.25" x14ac:dyDescent="0.15">
      <c r="C34" s="84"/>
      <c r="D34" s="85" t="b">
        <f ca="1">D29+'[1]12 決算（千円）'!D47='13 決算（町村）'!D30</f>
        <v>0</v>
      </c>
      <c r="E34" s="85" t="b">
        <f ca="1">E29+'[1]12 決算（千円）'!E47='13 決算（町村）'!E30</f>
        <v>0</v>
      </c>
      <c r="F34" s="85" t="b">
        <f ca="1">F29+'[1]12 決算（千円）'!F47='13 決算（町村）'!F30</f>
        <v>0</v>
      </c>
      <c r="G34" s="85" t="b">
        <f ca="1">G29+'[1]12 決算（千円）'!G47='13 決算（町村）'!G30</f>
        <v>0</v>
      </c>
      <c r="H34" s="85" t="b">
        <f ca="1">H29+'[1]12 決算（千円）'!H47='13 決算（町村）'!H30</f>
        <v>0</v>
      </c>
      <c r="I34" s="85" t="b">
        <f ca="1">I29+'[1]12 決算（千円）'!I47='13 決算（町村）'!I30</f>
        <v>0</v>
      </c>
      <c r="J34" s="85" t="b">
        <f ca="1">J29+'[1]12 決算（千円）'!J47='13 決算（町村）'!J30</f>
        <v>0</v>
      </c>
      <c r="K34" s="85" t="b">
        <f ca="1">K29+'[1]12 決算（千円）'!K47='13 決算（町村）'!K30</f>
        <v>0</v>
      </c>
      <c r="L34" s="85" t="b">
        <f ca="1">L29+'[1]12 決算（千円）'!L47='13 決算（町村）'!L30</f>
        <v>0</v>
      </c>
      <c r="M34" s="85" t="b">
        <f ca="1">M29+'[1]12 決算（千円）'!M47='13 決算（町村）'!M30</f>
        <v>0</v>
      </c>
      <c r="N34" s="85"/>
      <c r="O34" s="85"/>
    </row>
    <row r="35" spans="1:15" s="15" customFormat="1" ht="14.25" x14ac:dyDescent="0.15">
      <c r="C35" s="84"/>
      <c r="D35" s="85"/>
      <c r="E35" s="85"/>
      <c r="F35" s="85"/>
      <c r="G35" s="85"/>
      <c r="H35" s="85"/>
      <c r="I35" s="85"/>
      <c r="J35" s="85"/>
      <c r="K35" s="85"/>
      <c r="L35" s="85"/>
      <c r="M35" s="85"/>
      <c r="N35" s="85"/>
      <c r="O35" s="85"/>
    </row>
    <row r="36" spans="1:15" s="15" customFormat="1" ht="14.25" x14ac:dyDescent="0.15">
      <c r="C36" s="84"/>
      <c r="D36" s="85"/>
      <c r="E36" s="85"/>
      <c r="F36" s="85"/>
      <c r="G36" s="85"/>
      <c r="H36" s="85"/>
      <c r="I36" s="85"/>
      <c r="J36" s="85"/>
      <c r="K36" s="85"/>
      <c r="L36" s="85"/>
      <c r="M36" s="85"/>
      <c r="N36" s="85"/>
      <c r="O36" s="85"/>
    </row>
    <row r="37" spans="1:15" s="15" customFormat="1" ht="14.25" x14ac:dyDescent="0.15">
      <c r="C37" s="86"/>
    </row>
    <row r="38" spans="1:15" s="15" customFormat="1" ht="14.25" x14ac:dyDescent="0.15">
      <c r="C38" s="86"/>
    </row>
    <row r="39" spans="1:15" s="15" customFormat="1" ht="14.25" x14ac:dyDescent="0.15">
      <c r="C39" s="86"/>
    </row>
    <row r="40" spans="1:15" s="15" customFormat="1" ht="14.25" x14ac:dyDescent="0.15">
      <c r="C40" s="86"/>
    </row>
    <row r="41" spans="1:15" s="15" customFormat="1" ht="14.25" x14ac:dyDescent="0.15">
      <c r="C41" s="86"/>
    </row>
    <row r="42" spans="1:15" s="15" customFormat="1" ht="14.25" x14ac:dyDescent="0.15">
      <c r="C42" s="86"/>
    </row>
    <row r="43" spans="1:15" s="15" customFormat="1" ht="14.25" x14ac:dyDescent="0.15">
      <c r="C43" s="86"/>
    </row>
    <row r="44" spans="1:15" s="15" customFormat="1" ht="14.25" x14ac:dyDescent="0.15">
      <c r="C44" s="86"/>
    </row>
  </sheetData>
  <mergeCells count="6">
    <mergeCell ref="A1:A33"/>
    <mergeCell ref="B1:O1"/>
    <mergeCell ref="N3:N5"/>
    <mergeCell ref="O3:O5"/>
    <mergeCell ref="B29:C29"/>
    <mergeCell ref="B30:C30"/>
  </mergeCells>
  <phoneticPr fontId="3"/>
  <pageMargins left="0.39370078740157483" right="0.31496062992125984" top="0.6692913385826772" bottom="0.35433070866141736" header="0.31496062992125984" footer="0.31496062992125984"/>
  <pageSetup paperSize="9" scale="65" orientation="landscape" r:id="rId1"/>
  <headerFooter>
    <evenFooter>&amp;C&amp;"ＭＳ 明朝,標準"14</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4"/>
  <sheetViews>
    <sheetView view="pageBreakPreview" zoomScale="80" zoomScaleNormal="80" zoomScaleSheetLayoutView="80" workbookViewId="0">
      <selection sqref="A1:A34"/>
    </sheetView>
  </sheetViews>
  <sheetFormatPr defaultRowHeight="14.25" x14ac:dyDescent="0.15"/>
  <cols>
    <col min="1" max="1" width="5.25" style="88" customWidth="1"/>
    <col min="2" max="2" width="3.375" style="88" bestFit="1" customWidth="1"/>
    <col min="3" max="3" width="7.625" style="88" customWidth="1"/>
    <col min="4" max="4" width="3.625" style="88" customWidth="1"/>
    <col min="5" max="5" width="13.875" style="90" customWidth="1"/>
    <col min="6" max="6" width="18.125" style="91" customWidth="1"/>
    <col min="7" max="7" width="10.625" style="88" customWidth="1"/>
    <col min="8" max="8" width="18.125" style="91" customWidth="1"/>
    <col min="9" max="9" width="10.625" style="88" bestFit="1" customWidth="1"/>
    <col min="10" max="10" width="18.125" style="91" customWidth="1"/>
    <col min="11" max="11" width="10.625" style="88" customWidth="1"/>
    <col min="12" max="12" width="18.125" style="91" customWidth="1"/>
    <col min="13" max="13" width="10.625" style="88" bestFit="1" customWidth="1"/>
    <col min="14" max="16384" width="9" style="88"/>
  </cols>
  <sheetData>
    <row r="1" spans="1:14" ht="18.75" customHeight="1" x14ac:dyDescent="0.15">
      <c r="A1" s="87">
        <v>14</v>
      </c>
      <c r="C1" s="89" t="s">
        <v>94</v>
      </c>
    </row>
    <row r="2" spans="1:14" ht="11.25" customHeight="1" x14ac:dyDescent="0.15">
      <c r="A2" s="87"/>
      <c r="L2" s="92" t="s">
        <v>95</v>
      </c>
      <c r="M2" s="92"/>
    </row>
    <row r="3" spans="1:14" ht="18" customHeight="1" x14ac:dyDescent="0.15">
      <c r="A3" s="87"/>
      <c r="C3" s="93" t="s">
        <v>96</v>
      </c>
      <c r="D3" s="94"/>
      <c r="E3" s="95"/>
      <c r="F3" s="96" t="str">
        <f>[1]年度設定!B2</f>
        <v>令和元年度</v>
      </c>
      <c r="G3" s="96"/>
      <c r="H3" s="96"/>
      <c r="I3" s="96"/>
      <c r="J3" s="96" t="str">
        <f>[1]年度設定!B3</f>
        <v>平成３０年度</v>
      </c>
      <c r="K3" s="96"/>
      <c r="L3" s="96"/>
      <c r="M3" s="96"/>
    </row>
    <row r="4" spans="1:14" ht="18" customHeight="1" thickBot="1" x14ac:dyDescent="0.2">
      <c r="A4" s="87"/>
      <c r="C4" s="97"/>
      <c r="D4" s="98"/>
      <c r="E4" s="99"/>
      <c r="F4" s="100" t="s">
        <v>97</v>
      </c>
      <c r="G4" s="101" t="s">
        <v>98</v>
      </c>
      <c r="H4" s="100" t="s">
        <v>99</v>
      </c>
      <c r="I4" s="101" t="s">
        <v>100</v>
      </c>
      <c r="J4" s="100" t="s">
        <v>97</v>
      </c>
      <c r="K4" s="101" t="s">
        <v>98</v>
      </c>
      <c r="L4" s="100" t="s">
        <v>99</v>
      </c>
      <c r="M4" s="101" t="s">
        <v>100</v>
      </c>
    </row>
    <row r="5" spans="1:14" ht="18" customHeight="1" x14ac:dyDescent="0.15">
      <c r="A5" s="87"/>
      <c r="B5" s="102" t="s">
        <v>101</v>
      </c>
      <c r="C5" s="103" t="s">
        <v>102</v>
      </c>
      <c r="D5" s="104"/>
      <c r="E5" s="105"/>
      <c r="F5" s="106">
        <f>ROUND('[1]14歳入（千円）'!L5/1000,0)</f>
        <v>1182296</v>
      </c>
      <c r="G5" s="107">
        <f>F5/F$31*100</f>
        <v>44.931191161336322</v>
      </c>
      <c r="H5" s="108">
        <f>ROUND('[1]14歳入（千円）'!N5/1000,0)</f>
        <v>19985</v>
      </c>
      <c r="I5" s="109">
        <f>H5/J5*100</f>
        <v>1.7194193292500888</v>
      </c>
      <c r="J5" s="110">
        <f>ROUND('[1]14歳入（千円）'!P5/1000,0)</f>
        <v>1162311</v>
      </c>
      <c r="K5" s="107">
        <f>J5/J$31*100</f>
        <v>45.878349121341024</v>
      </c>
      <c r="L5" s="108">
        <f>ROUND('[1]14歳入（千円）'!R5/1000,0)</f>
        <v>37132</v>
      </c>
      <c r="M5" s="109">
        <f>'[1]14歳入（千円）'!S5</f>
        <v>3.300077558120678</v>
      </c>
    </row>
    <row r="6" spans="1:14" ht="18" customHeight="1" x14ac:dyDescent="0.15">
      <c r="A6" s="87"/>
      <c r="B6" s="111"/>
      <c r="C6" s="112"/>
      <c r="D6" s="113" t="s">
        <v>103</v>
      </c>
      <c r="E6" s="113"/>
      <c r="F6" s="114">
        <f>ROUND('[1]14歳入（千円）'!L6/1000,0)</f>
        <v>500544</v>
      </c>
      <c r="G6" s="115">
        <f t="shared" ref="G6:G30" si="0">F6/F$31*100</f>
        <v>19.022341400681324</v>
      </c>
      <c r="H6" s="114">
        <f>ROUND('[1]14歳入（千円）'!N6/1000,0)</f>
        <v>12752</v>
      </c>
      <c r="I6" s="116">
        <f>H6/J6*100</f>
        <v>2.6142236563460317</v>
      </c>
      <c r="J6" s="117">
        <f>ROUND('[1]14歳入（千円）'!P6/1000,0)</f>
        <v>487793</v>
      </c>
      <c r="K6" s="115">
        <f t="shared" ref="K6:K30" si="1">J6/J$31*100</f>
        <v>19.25400134124714</v>
      </c>
      <c r="L6" s="114">
        <f>ROUND('[1]14歳入（千円）'!R6/1000,0)</f>
        <v>33907</v>
      </c>
      <c r="M6" s="116">
        <f>'[1]14歳入（千円）'!S6</f>
        <v>7.4703420233323961</v>
      </c>
    </row>
    <row r="7" spans="1:14" ht="18" customHeight="1" x14ac:dyDescent="0.15">
      <c r="A7" s="87"/>
      <c r="B7" s="111"/>
      <c r="C7" s="112"/>
      <c r="D7" s="113" t="s">
        <v>104</v>
      </c>
      <c r="E7" s="118"/>
      <c r="F7" s="114">
        <f>ROUND('[1]14歳入（千円）'!L7/1000,0)</f>
        <v>80981</v>
      </c>
      <c r="G7" s="115">
        <f t="shared" si="0"/>
        <v>3.0775480856199944</v>
      </c>
      <c r="H7" s="114">
        <f>ROUND('[1]14歳入（千円）'!N7/1000,0)</f>
        <v>-1319</v>
      </c>
      <c r="I7" s="116">
        <f t="shared" ref="I7:I31" si="2">H7/J7*100</f>
        <v>-1.6026926208094876</v>
      </c>
      <c r="J7" s="117">
        <f>ROUND('[1]14歳入（千円）'!P7/1000,0)</f>
        <v>82299</v>
      </c>
      <c r="K7" s="115">
        <f t="shared" si="1"/>
        <v>3.2484784660364094</v>
      </c>
      <c r="L7" s="114">
        <f>ROUND('[1]14歳入（千円）'!R7/1000,0)</f>
        <v>2441</v>
      </c>
      <c r="M7" s="116">
        <f>'[1]14歳入（千円）'!S7</f>
        <v>3.057257319625232</v>
      </c>
    </row>
    <row r="8" spans="1:14" ht="18" customHeight="1" x14ac:dyDescent="0.15">
      <c r="A8" s="87"/>
      <c r="B8" s="111"/>
      <c r="C8" s="112"/>
      <c r="D8" s="113" t="s">
        <v>105</v>
      </c>
      <c r="E8" s="118"/>
      <c r="F8" s="114">
        <f>ROUND('[1]14歳入（千円）'!L8/1000,0)</f>
        <v>462711</v>
      </c>
      <c r="G8" s="115">
        <f t="shared" si="0"/>
        <v>17.584561221092763</v>
      </c>
      <c r="H8" s="114">
        <f>ROUND('[1]14歳入（千円）'!N8/1000,0)</f>
        <v>6999</v>
      </c>
      <c r="I8" s="116">
        <f t="shared" si="2"/>
        <v>1.5358417944706184</v>
      </c>
      <c r="J8" s="117">
        <f>ROUND('[1]14歳入（千円）'!P8/1000,0)</f>
        <v>455711</v>
      </c>
      <c r="K8" s="115">
        <f t="shared" si="1"/>
        <v>17.987671420502295</v>
      </c>
      <c r="L8" s="114">
        <f>ROUND('[1]14歳入（千円）'!R8/1000,0)</f>
        <v>-215</v>
      </c>
      <c r="M8" s="116">
        <f>'[1]14歳入（千円）'!S8</f>
        <v>-4.7199503405820492E-2</v>
      </c>
    </row>
    <row r="9" spans="1:14" ht="18" customHeight="1" x14ac:dyDescent="0.15">
      <c r="A9" s="87"/>
      <c r="B9" s="111"/>
      <c r="C9" s="119" t="s">
        <v>106</v>
      </c>
      <c r="D9" s="120"/>
      <c r="E9" s="121"/>
      <c r="F9" s="122">
        <f>ROUND('[1]14歳入（千円）'!L9/1000,0)</f>
        <v>19829</v>
      </c>
      <c r="G9" s="123">
        <f t="shared" si="0"/>
        <v>0.75356813313936433</v>
      </c>
      <c r="H9" s="122">
        <f>ROUND('[1]14歳入（千円）'!N9/1000,0)</f>
        <v>-3065</v>
      </c>
      <c r="I9" s="124">
        <f t="shared" si="2"/>
        <v>-13.387787193151043</v>
      </c>
      <c r="J9" s="125">
        <f>ROUND('[1]14歳入（千円）'!P9/1000,0)</f>
        <v>22894</v>
      </c>
      <c r="K9" s="123">
        <f t="shared" si="1"/>
        <v>0.90366427297339658</v>
      </c>
      <c r="L9" s="122">
        <f>ROUND('[1]14歳入（千円）'!R9/1000,0)</f>
        <v>1218</v>
      </c>
      <c r="M9" s="124">
        <f>'[1]14歳入（千円）'!S9</f>
        <v>5.6202366497016047</v>
      </c>
      <c r="N9" s="126"/>
    </row>
    <row r="10" spans="1:14" ht="18" customHeight="1" x14ac:dyDescent="0.15">
      <c r="A10" s="87"/>
      <c r="B10" s="111"/>
      <c r="C10" s="119" t="s">
        <v>107</v>
      </c>
      <c r="D10" s="120"/>
      <c r="E10" s="121"/>
      <c r="F10" s="122">
        <f>ROUND('[1]14歳入（千円）'!L10/1000,0)</f>
        <v>40599</v>
      </c>
      <c r="G10" s="123">
        <f t="shared" si="0"/>
        <v>1.5428974046762345</v>
      </c>
      <c r="H10" s="122">
        <f>ROUND('[1]14歳入（千円）'!N10/1000,0)</f>
        <v>-3315</v>
      </c>
      <c r="I10" s="124">
        <f t="shared" si="2"/>
        <v>-7.5488454706927177</v>
      </c>
      <c r="J10" s="125">
        <f>ROUND('[1]14歳入（千円）'!P10/1000,0)</f>
        <v>43914</v>
      </c>
      <c r="K10" s="123">
        <f t="shared" si="1"/>
        <v>1.7333586478271046</v>
      </c>
      <c r="L10" s="122">
        <f>ROUND('[1]14歳入（千円）'!R10/1000,0)</f>
        <v>838</v>
      </c>
      <c r="M10" s="124">
        <f>'[1]14歳入（千円）'!S10</f>
        <v>1.944926151418958</v>
      </c>
    </row>
    <row r="11" spans="1:14" ht="18" customHeight="1" x14ac:dyDescent="0.15">
      <c r="A11" s="87"/>
      <c r="B11" s="111"/>
      <c r="C11" s="119" t="s">
        <v>108</v>
      </c>
      <c r="D11" s="120"/>
      <c r="E11" s="121"/>
      <c r="F11" s="122">
        <f>ROUND('[1]14歳入（千円）'!L11/1000,0)</f>
        <v>7385</v>
      </c>
      <c r="G11" s="123">
        <f t="shared" si="0"/>
        <v>0.28065463025035076</v>
      </c>
      <c r="H11" s="122">
        <f>ROUND('[1]14歳入（千円）'!N11/1000,0)</f>
        <v>-308</v>
      </c>
      <c r="I11" s="124">
        <f t="shared" si="2"/>
        <v>-4.0031193137509744</v>
      </c>
      <c r="J11" s="125">
        <f>ROUND('[1]14歳入（千円）'!P11/1000,0)</f>
        <v>7694</v>
      </c>
      <c r="K11" s="123">
        <f t="shared" si="1"/>
        <v>0.30369498192789868</v>
      </c>
      <c r="L11" s="122">
        <f>ROUND('[1]14歳入（千円）'!R11/1000,0)</f>
        <v>-1357</v>
      </c>
      <c r="M11" s="124">
        <f>'[1]14歳入（千円）'!S11</f>
        <v>-14.995097088692699</v>
      </c>
    </row>
    <row r="12" spans="1:14" ht="18" customHeight="1" x14ac:dyDescent="0.15">
      <c r="A12" s="87"/>
      <c r="B12" s="111"/>
      <c r="C12" s="119" t="s">
        <v>109</v>
      </c>
      <c r="D12" s="120"/>
      <c r="E12" s="121"/>
      <c r="F12" s="122">
        <f>ROUND('[1]14歳入（千円）'!L12/1000,0)</f>
        <v>4216</v>
      </c>
      <c r="G12" s="123">
        <f t="shared" si="0"/>
        <v>0.1602220610880811</v>
      </c>
      <c r="H12" s="122">
        <f>ROUND('[1]14歳入（千円）'!N12/1000,0)</f>
        <v>1000</v>
      </c>
      <c r="I12" s="124">
        <f t="shared" si="2"/>
        <v>31.094527363184078</v>
      </c>
      <c r="J12" s="125">
        <f>ROUND('[1]14歳入（千円）'!P12/1000,0)</f>
        <v>3216</v>
      </c>
      <c r="K12" s="123">
        <f t="shared" si="1"/>
        <v>0.12694087105278429</v>
      </c>
      <c r="L12" s="122">
        <f>ROUND('[1]14歳入（千円）'!R12/1000,0)</f>
        <v>-465</v>
      </c>
      <c r="M12" s="124">
        <f>'[1]14歳入（千円）'!S12</f>
        <v>-12.623120858390365</v>
      </c>
    </row>
    <row r="13" spans="1:14" ht="18" customHeight="1" x14ac:dyDescent="0.15">
      <c r="A13" s="87"/>
      <c r="B13" s="111"/>
      <c r="C13" s="119" t="s">
        <v>110</v>
      </c>
      <c r="D13" s="120"/>
      <c r="E13" s="121"/>
      <c r="F13" s="122">
        <f>ROUND('[1]14歳入（千円）'!L13/1000,0)</f>
        <v>69142</v>
      </c>
      <c r="G13" s="123">
        <f t="shared" si="0"/>
        <v>2.6276266005104607</v>
      </c>
      <c r="H13" s="122">
        <f>ROUND('[1]14歳入（千円）'!N13/1000,0)</f>
        <v>17187</v>
      </c>
      <c r="I13" s="124">
        <f t="shared" si="2"/>
        <v>33.08055047637378</v>
      </c>
      <c r="J13" s="125">
        <f>ROUND('[1]14歳入（千円）'!P13/1000,0)</f>
        <v>51955</v>
      </c>
      <c r="K13" s="123">
        <f t="shared" si="1"/>
        <v>2.0507502971229501</v>
      </c>
      <c r="L13" s="122">
        <f>ROUND('[1]14歳入（千円）'!R13/1000,0)</f>
        <v>-10737</v>
      </c>
      <c r="M13" s="124">
        <f>'[1]14歳入（千円）'!S13</f>
        <v>-17.126141842218583</v>
      </c>
    </row>
    <row r="14" spans="1:14" ht="18" customHeight="1" x14ac:dyDescent="0.15">
      <c r="A14" s="87"/>
      <c r="B14" s="111"/>
      <c r="C14" s="119" t="s">
        <v>111</v>
      </c>
      <c r="D14" s="120"/>
      <c r="E14" s="121"/>
      <c r="F14" s="122">
        <f>ROUND('[1]14歳入（千円）'!L14/1000,0)</f>
        <v>102784</v>
      </c>
      <c r="G14" s="123">
        <f t="shared" si="0"/>
        <v>3.9061348023902576</v>
      </c>
      <c r="H14" s="122">
        <f>ROUND('[1]14歳入（千円）'!N14/1000,0)</f>
        <v>-5464</v>
      </c>
      <c r="I14" s="124">
        <f t="shared" si="2"/>
        <v>-5.0476216870363695</v>
      </c>
      <c r="J14" s="125">
        <f>ROUND('[1]14歳入（千円）'!P14/1000,0)</f>
        <v>108249</v>
      </c>
      <c r="K14" s="123">
        <f t="shared" si="1"/>
        <v>4.2727681438410592</v>
      </c>
      <c r="L14" s="122">
        <f>ROUND('[1]14歳入（千円）'!R14/1000,0)</f>
        <v>5942</v>
      </c>
      <c r="M14" s="124">
        <f>'[1]14歳入（千円）'!S14</f>
        <v>5.8077511678748266</v>
      </c>
    </row>
    <row r="15" spans="1:14" ht="18" customHeight="1" thickBot="1" x14ac:dyDescent="0.2">
      <c r="A15" s="87"/>
      <c r="B15" s="111"/>
      <c r="C15" s="127" t="s">
        <v>112</v>
      </c>
      <c r="D15" s="128"/>
      <c r="E15" s="129"/>
      <c r="F15" s="130">
        <f>ROUND('[1]14歳入（千円）'!L15/1000,0)</f>
        <v>78764</v>
      </c>
      <c r="G15" s="131">
        <f t="shared" si="0"/>
        <v>2.9932946915421295</v>
      </c>
      <c r="H15" s="130">
        <f>ROUND('[1]14歳入（千円）'!N15/1000,0)</f>
        <v>7290</v>
      </c>
      <c r="I15" s="132">
        <f t="shared" si="2"/>
        <v>10.199513109662254</v>
      </c>
      <c r="J15" s="133">
        <f>ROUND('[1]14歳入（千円）'!P15/1000,0)</f>
        <v>71474</v>
      </c>
      <c r="K15" s="131">
        <f t="shared" si="1"/>
        <v>2.8211977044859151</v>
      </c>
      <c r="L15" s="130">
        <f>ROUND('[1]14歳入（千円）'!R15/1000,0)</f>
        <v>-4189</v>
      </c>
      <c r="M15" s="132">
        <f>'[1]14歳入（千円）'!S15</f>
        <v>-5.5368766990615903</v>
      </c>
    </row>
    <row r="16" spans="1:14" ht="18" customHeight="1" thickTop="1" thickBot="1" x14ac:dyDescent="0.2">
      <c r="A16" s="87"/>
      <c r="B16" s="134"/>
      <c r="C16" s="135" t="s">
        <v>113</v>
      </c>
      <c r="D16" s="136"/>
      <c r="E16" s="137"/>
      <c r="F16" s="138">
        <f>ROUND('[1]14歳入（千円）'!L16/1000,0)</f>
        <v>1505016</v>
      </c>
      <c r="G16" s="139">
        <f>F16/F$31*100</f>
        <v>57.195627488268372</v>
      </c>
      <c r="H16" s="138">
        <f>ROUND('[1]14歳入（千円）'!N16/1000,0)</f>
        <v>33310</v>
      </c>
      <c r="I16" s="140">
        <f t="shared" si="2"/>
        <v>2.2633596655853818</v>
      </c>
      <c r="J16" s="141">
        <f>ROUND('[1]14歳入（千円）'!P16/1000,0)</f>
        <v>1471706</v>
      </c>
      <c r="K16" s="139">
        <f t="shared" si="1"/>
        <v>58.090684568908245</v>
      </c>
      <c r="L16" s="138">
        <f>ROUND('[1]14歳入（千円）'!R16/1000,0)</f>
        <v>28382</v>
      </c>
      <c r="M16" s="140">
        <f>'[1]14歳入（千円）'!S16</f>
        <v>1.9664176039982877</v>
      </c>
    </row>
    <row r="17" spans="1:13" ht="18" customHeight="1" x14ac:dyDescent="0.15">
      <c r="A17" s="87"/>
      <c r="B17" s="102" t="s">
        <v>114</v>
      </c>
      <c r="C17" s="142" t="s">
        <v>115</v>
      </c>
      <c r="D17" s="143"/>
      <c r="E17" s="144"/>
      <c r="F17" s="108">
        <f>ROUND('[1]14歳入（千円）'!L17/1000,0)</f>
        <v>17411</v>
      </c>
      <c r="G17" s="145">
        <f>F17/F$31*100</f>
        <v>0.66167606869178841</v>
      </c>
      <c r="H17" s="108">
        <f>ROUND('[1]14歳入（千円）'!N17/1000,0)</f>
        <v>108</v>
      </c>
      <c r="I17" s="109">
        <f t="shared" si="2"/>
        <v>0.62416921921054147</v>
      </c>
      <c r="J17" s="110">
        <f>ROUND('[1]14歳入（千円）'!P17/1000,0)</f>
        <v>17303</v>
      </c>
      <c r="K17" s="107">
        <f t="shared" si="1"/>
        <v>0.68297820019475319</v>
      </c>
      <c r="L17" s="108">
        <f>ROUND('[1]14歳入（千円）'!R17/1000,0)</f>
        <v>19</v>
      </c>
      <c r="M17" s="109">
        <f>'[1]14歳入（千円）'!S17</f>
        <v>0.11141961679566972</v>
      </c>
    </row>
    <row r="18" spans="1:13" ht="18" customHeight="1" x14ac:dyDescent="0.15">
      <c r="A18" s="87"/>
      <c r="B18" s="111"/>
      <c r="C18" s="119" t="s">
        <v>116</v>
      </c>
      <c r="D18" s="120"/>
      <c r="E18" s="121"/>
      <c r="F18" s="122">
        <f>ROUND('[1]14歳入（千円）'!L18/1000,0)</f>
        <v>121482</v>
      </c>
      <c r="G18" s="123">
        <f t="shared" si="0"/>
        <v>4.6167211634493039</v>
      </c>
      <c r="H18" s="122">
        <f>ROUND('[1]14歳入（千円）'!N18/1000,0)</f>
        <v>-4716</v>
      </c>
      <c r="I18" s="124">
        <f t="shared" si="2"/>
        <v>-3.7369847382684354</v>
      </c>
      <c r="J18" s="146">
        <f>ROUND('[1]14歳入（千円）'!P18/1000,0)</f>
        <v>126198</v>
      </c>
      <c r="K18" s="123">
        <f t="shared" si="1"/>
        <v>4.9812450389052456</v>
      </c>
      <c r="L18" s="122">
        <f>ROUND('[1]14歳入（千円）'!R18/1000,0)</f>
        <v>13851</v>
      </c>
      <c r="M18" s="124">
        <f>'[1]14歳入（千円）'!S18</f>
        <v>12.328632913605031</v>
      </c>
    </row>
    <row r="19" spans="1:13" ht="18" customHeight="1" x14ac:dyDescent="0.15">
      <c r="A19" s="87"/>
      <c r="B19" s="111"/>
      <c r="C19" s="127" t="s">
        <v>117</v>
      </c>
      <c r="D19" s="128"/>
      <c r="E19" s="121"/>
      <c r="F19" s="122">
        <f>ROUND('[1]14歳入（千円）'!L19/1000,0)</f>
        <v>25613</v>
      </c>
      <c r="G19" s="123">
        <f t="shared" si="0"/>
        <v>0.97337942377823083</v>
      </c>
      <c r="H19" s="122">
        <f>ROUND('[1]14歳入（千円）'!N19/1000,0)</f>
        <v>-7051</v>
      </c>
      <c r="I19" s="124">
        <f t="shared" si="2"/>
        <v>-21.586456037227528</v>
      </c>
      <c r="J19" s="146">
        <f>ROUND('[1]14歳入（千円）'!P19/1000,0)</f>
        <v>32664</v>
      </c>
      <c r="K19" s="123">
        <f t="shared" si="1"/>
        <v>1.2893024291256672</v>
      </c>
      <c r="L19" s="122">
        <f>ROUND('[1]14歳入（千円）'!R19/1000,0)</f>
        <v>-28536</v>
      </c>
      <c r="M19" s="124">
        <f>'[1]14歳入（千円）'!S19</f>
        <v>-46.627884294650777</v>
      </c>
    </row>
    <row r="20" spans="1:13" ht="18" customHeight="1" x14ac:dyDescent="0.15">
      <c r="A20" s="87"/>
      <c r="B20" s="111"/>
      <c r="C20" s="119" t="s">
        <v>118</v>
      </c>
      <c r="D20" s="120"/>
      <c r="E20" s="121"/>
      <c r="F20" s="122">
        <f>ROUND('[1]14歳入（千円）'!L20/1000,0)</f>
        <v>19148</v>
      </c>
      <c r="G20" s="147">
        <f t="shared" si="0"/>
        <v>0.72768786188675927</v>
      </c>
      <c r="H20" s="122">
        <f>ROUND('[1]14歳入（千円）'!N20/1000,0)</f>
        <v>11915</v>
      </c>
      <c r="I20" s="124">
        <f>H20/J20*100</f>
        <v>164.73109359878336</v>
      </c>
      <c r="J20" s="146">
        <f>ROUND('[1]14歳入（千円）'!P20/1000,0)</f>
        <v>7233</v>
      </c>
      <c r="K20" s="123">
        <f t="shared" si="1"/>
        <v>0.2854985448771109</v>
      </c>
      <c r="L20" s="122">
        <f>ROUND('[1]14歳入（千円）'!R20/1000,0)</f>
        <v>953</v>
      </c>
      <c r="M20" s="124">
        <f>'[1]14歳入（千円）'!S20</f>
        <v>15.179843443790702</v>
      </c>
    </row>
    <row r="21" spans="1:13" ht="18" customHeight="1" x14ac:dyDescent="0.15">
      <c r="A21" s="87"/>
      <c r="B21" s="111"/>
      <c r="C21" s="127" t="s">
        <v>119</v>
      </c>
      <c r="D21" s="128"/>
      <c r="E21" s="129"/>
      <c r="F21" s="122">
        <f>ROUND('[1]14歳入（千円）'!L21/1000,0)</f>
        <v>152790</v>
      </c>
      <c r="G21" s="147">
        <f t="shared" si="0"/>
        <v>5.806529581036032</v>
      </c>
      <c r="H21" s="122">
        <f>ROUND('[1]14歳入（千円）'!N21/1000,0)</f>
        <v>8885</v>
      </c>
      <c r="I21" s="124">
        <f t="shared" si="2"/>
        <v>6.1742121538514994</v>
      </c>
      <c r="J21" s="146">
        <f>ROUND('[1]14歳入（千円）'!P21/1000,0)</f>
        <v>143905</v>
      </c>
      <c r="K21" s="123">
        <f t="shared" si="1"/>
        <v>5.6801697913093658</v>
      </c>
      <c r="L21" s="122">
        <f>ROUND('[1]14歳入（千円）'!R21/1000,0)</f>
        <v>-6331</v>
      </c>
      <c r="M21" s="124">
        <f>'[1]14歳入（千円）'!S21</f>
        <v>-4.2140436927740152</v>
      </c>
    </row>
    <row r="22" spans="1:13" ht="18" customHeight="1" x14ac:dyDescent="0.15">
      <c r="A22" s="87"/>
      <c r="B22" s="111"/>
      <c r="C22" s="148"/>
      <c r="D22" s="113" t="s">
        <v>120</v>
      </c>
      <c r="E22" s="113"/>
      <c r="F22" s="114">
        <f>ROUND('[1]14歳入（千円）'!L22/1000,0)</f>
        <v>132750</v>
      </c>
      <c r="G22" s="115">
        <f t="shared" si="0"/>
        <v>5.0449427441752288</v>
      </c>
      <c r="H22" s="114">
        <f>ROUND('[1]14歳入（千円）'!N22/1000,0)</f>
        <v>6159</v>
      </c>
      <c r="I22" s="116">
        <f t="shared" si="2"/>
        <v>4.8652747825674814</v>
      </c>
      <c r="J22" s="149">
        <f>ROUND('[1]14歳入（千円）'!P22/1000,0)</f>
        <v>126591</v>
      </c>
      <c r="K22" s="115">
        <f t="shared" si="1"/>
        <v>4.9967574028118822</v>
      </c>
      <c r="L22" s="114">
        <f>ROUND('[1]14歳入（千円）'!R22/1000,0)</f>
        <v>-6213</v>
      </c>
      <c r="M22" s="116">
        <f>'[1]14歳入（千円）'!S22</f>
        <v>-4.6783999010633615</v>
      </c>
    </row>
    <row r="23" spans="1:13" ht="18" customHeight="1" x14ac:dyDescent="0.15">
      <c r="A23" s="87"/>
      <c r="B23" s="111"/>
      <c r="C23" s="148"/>
      <c r="D23" s="113" t="s">
        <v>121</v>
      </c>
      <c r="E23" s="118"/>
      <c r="F23" s="114">
        <f>ROUND('[1]14歳入（千円）'!L23/1000,0)</f>
        <v>19884</v>
      </c>
      <c r="G23" s="115">
        <f t="shared" si="0"/>
        <v>0.75565831657386251</v>
      </c>
      <c r="H23" s="114">
        <f>ROUND('[1]14歳入（千円）'!N23/1000,0)</f>
        <v>2614</v>
      </c>
      <c r="I23" s="116">
        <f t="shared" si="2"/>
        <v>15.136074116965837</v>
      </c>
      <c r="J23" s="149">
        <f>ROUND('[1]14歳入（千円）'!P23/1000,0)</f>
        <v>17270</v>
      </c>
      <c r="K23" s="115">
        <f t="shared" si="1"/>
        <v>0.68167563528656228</v>
      </c>
      <c r="L23" s="114">
        <f>ROUND('[1]14歳入（千円）'!R23/1000,0)</f>
        <v>-130</v>
      </c>
      <c r="M23" s="116">
        <f>'[1]14歳入（千円）'!S23</f>
        <v>-0.74461683473043216</v>
      </c>
    </row>
    <row r="24" spans="1:13" ht="18" customHeight="1" x14ac:dyDescent="0.15">
      <c r="A24" s="87"/>
      <c r="B24" s="111"/>
      <c r="C24" s="150"/>
      <c r="D24" s="113" t="s">
        <v>122</v>
      </c>
      <c r="E24" s="118"/>
      <c r="F24" s="114">
        <f>ROUND('[1]14歳入（千円）'!L24/1000,0)</f>
        <v>156</v>
      </c>
      <c r="G24" s="115">
        <f>F24/F$31*100</f>
        <v>5.9285202869403817E-3</v>
      </c>
      <c r="H24" s="114">
        <f>ROUND('[1]14歳入（千円）'!N24/1000,0)</f>
        <v>111</v>
      </c>
      <c r="I24" s="116">
        <f t="shared" si="2"/>
        <v>252.27272727272728</v>
      </c>
      <c r="J24" s="149">
        <f>ROUND('[1]14歳入（千円）'!P24/1000,0)</f>
        <v>44</v>
      </c>
      <c r="K24" s="115">
        <f t="shared" si="1"/>
        <v>1.736753210921178E-3</v>
      </c>
      <c r="L24" s="114">
        <f>ROUND('[1]14歳入（千円）'!R24/1000,0)</f>
        <v>12</v>
      </c>
      <c r="M24" s="151">
        <f>'[1]14歳入（千円）'!S24</f>
        <v>35.623681877922792</v>
      </c>
    </row>
    <row r="25" spans="1:13" ht="18" customHeight="1" x14ac:dyDescent="0.15">
      <c r="A25" s="87"/>
      <c r="B25" s="111"/>
      <c r="C25" s="119" t="s">
        <v>123</v>
      </c>
      <c r="D25" s="120"/>
      <c r="E25" s="121"/>
      <c r="F25" s="122">
        <f>ROUND('[1]14歳入（千円）'!L25/1000,0)</f>
        <v>426869</v>
      </c>
      <c r="G25" s="123">
        <f t="shared" si="0"/>
        <v>16.222445681833037</v>
      </c>
      <c r="H25" s="122">
        <f>ROUND('[1]14歳入（千円）'!N25/1000,0)</f>
        <v>32814</v>
      </c>
      <c r="I25" s="124">
        <f t="shared" si="2"/>
        <v>8.3272639606146353</v>
      </c>
      <c r="J25" s="146">
        <f>ROUND('[1]14歳入（千円）'!P25/1000,0)</f>
        <v>394055</v>
      </c>
      <c r="K25" s="123">
        <f t="shared" si="1"/>
        <v>15.554006512035107</v>
      </c>
      <c r="L25" s="122">
        <f>ROUND('[1]14歳入（千円）'!R25/1000,0)</f>
        <v>-763</v>
      </c>
      <c r="M25" s="124">
        <f>'[1]14歳入（千円）'!S25</f>
        <v>-0.19336338985607351</v>
      </c>
    </row>
    <row r="26" spans="1:13" ht="18" customHeight="1" x14ac:dyDescent="0.15">
      <c r="A26" s="87"/>
      <c r="B26" s="111"/>
      <c r="C26" s="119" t="s">
        <v>124</v>
      </c>
      <c r="D26" s="120"/>
      <c r="E26" s="121"/>
      <c r="F26" s="122">
        <f>ROUND('[1]14歳入（千円）'!L26/1000,0)</f>
        <v>156554</v>
      </c>
      <c r="G26" s="123">
        <f t="shared" si="0"/>
        <v>5.9495741346260544</v>
      </c>
      <c r="H26" s="122">
        <f>ROUND('[1]14歳入（千円）'!N26/1000,0)</f>
        <v>19691</v>
      </c>
      <c r="I26" s="124">
        <f t="shared" si="2"/>
        <v>14.387380080810738</v>
      </c>
      <c r="J26" s="146">
        <f>ROUND('[1]14歳入（千円）'!P26/1000,0)</f>
        <v>136863</v>
      </c>
      <c r="K26" s="123">
        <f t="shared" si="1"/>
        <v>5.4022103342342076</v>
      </c>
      <c r="L26" s="122">
        <f>ROUND('[1]14歳入（千円）'!R26/1000,0)</f>
        <v>2010</v>
      </c>
      <c r="M26" s="124">
        <f>'[1]14歳入（千円）'!S26</f>
        <v>1.4908248963492292</v>
      </c>
    </row>
    <row r="27" spans="1:13" ht="18" customHeight="1" x14ac:dyDescent="0.15">
      <c r="A27" s="87"/>
      <c r="B27" s="111"/>
      <c r="C27" s="127" t="s">
        <v>125</v>
      </c>
      <c r="D27" s="128"/>
      <c r="E27" s="129"/>
      <c r="F27" s="122">
        <f>ROUND('[1]14歳入（千円）'!L27/1000,0)</f>
        <v>206465</v>
      </c>
      <c r="G27" s="131">
        <f t="shared" si="0"/>
        <v>7.8463585964304219</v>
      </c>
      <c r="H27" s="130">
        <f>ROUND('[1]14歳入（千円）'!N27/1000,0)</f>
        <v>2928</v>
      </c>
      <c r="I27" s="132">
        <f t="shared" si="2"/>
        <v>1.4385590826237982</v>
      </c>
      <c r="J27" s="133">
        <f>ROUND('[1]14歳入（千円）'!P27/1000,0)</f>
        <v>203537</v>
      </c>
      <c r="K27" s="131">
        <f t="shared" si="1"/>
        <v>8.0339440520741761</v>
      </c>
      <c r="L27" s="130">
        <f>ROUND('[1]14歳入（千円）'!R27/1000,0)</f>
        <v>-23139</v>
      </c>
      <c r="M27" s="132">
        <f>'[1]14歳入（千円）'!S27</f>
        <v>-10.207941208095212</v>
      </c>
    </row>
    <row r="28" spans="1:13" ht="18" customHeight="1" x14ac:dyDescent="0.15">
      <c r="A28" s="87"/>
      <c r="B28" s="111"/>
      <c r="C28" s="148"/>
      <c r="D28" s="113" t="s">
        <v>126</v>
      </c>
      <c r="E28" s="118"/>
      <c r="F28" s="114">
        <f>ROUND('[1]14歳入（千円）'!L28/1000,0)</f>
        <v>62760</v>
      </c>
      <c r="G28" s="115">
        <f t="shared" si="0"/>
        <v>2.3850893154383228</v>
      </c>
      <c r="H28" s="114">
        <f>ROUND('[1]14歳入（千円）'!N28/1000,0)</f>
        <v>-11381</v>
      </c>
      <c r="I28" s="116">
        <f t="shared" si="2"/>
        <v>-15.350480840560554</v>
      </c>
      <c r="J28" s="149">
        <f>ROUND('[1]14歳入（千円）'!P28/1000,0)</f>
        <v>74141</v>
      </c>
      <c r="K28" s="115">
        <f t="shared" si="1"/>
        <v>2.9264686320660696</v>
      </c>
      <c r="L28" s="114">
        <f>ROUND('[1]14歳入（千円）'!R28/1000,0)</f>
        <v>-2954</v>
      </c>
      <c r="M28" s="116">
        <f>'[1]14歳入（千円）'!S28</f>
        <v>-3.8311247979945176</v>
      </c>
    </row>
    <row r="29" spans="1:13" ht="18" customHeight="1" thickBot="1" x14ac:dyDescent="0.2">
      <c r="A29" s="87"/>
      <c r="B29" s="111"/>
      <c r="C29" s="148"/>
      <c r="D29" s="152" t="s">
        <v>127</v>
      </c>
      <c r="E29" s="153"/>
      <c r="F29" s="154">
        <f>ROUND('[1]14歳入（千円）'!L29/1000,0)</f>
        <v>143705</v>
      </c>
      <c r="G29" s="155">
        <f t="shared" si="0"/>
        <v>5.4612692809920995</v>
      </c>
      <c r="H29" s="154">
        <f>ROUND('[1]14歳入（千円）'!N29/1000,0)</f>
        <v>14309</v>
      </c>
      <c r="I29" s="156">
        <f t="shared" si="2"/>
        <v>11.058387109239151</v>
      </c>
      <c r="J29" s="157">
        <f>ROUND('[1]14歳入（千円）'!P29/1000,0)</f>
        <v>129395</v>
      </c>
      <c r="K29" s="155">
        <f t="shared" si="1"/>
        <v>5.1074359483442233</v>
      </c>
      <c r="L29" s="154">
        <f>ROUND('[1]14歳入（千円）'!R29/1000,0)</f>
        <v>-20185</v>
      </c>
      <c r="M29" s="156">
        <f>'[1]14歳入（千円）'!S29</f>
        <v>-13.49460658307734</v>
      </c>
    </row>
    <row r="30" spans="1:13" ht="18" customHeight="1" thickTop="1" thickBot="1" x14ac:dyDescent="0.2">
      <c r="A30" s="87"/>
      <c r="B30" s="134"/>
      <c r="C30" s="135" t="s">
        <v>113</v>
      </c>
      <c r="D30" s="158"/>
      <c r="E30" s="159"/>
      <c r="F30" s="160">
        <f>ROUND('[1]14歳入（千円）'!L30/1000,0)</f>
        <v>1126332</v>
      </c>
      <c r="G30" s="161">
        <f t="shared" si="0"/>
        <v>42.804372511731628</v>
      </c>
      <c r="H30" s="160">
        <f>ROUND('[1]14歳入（千円）'!N30/1000,0)</f>
        <v>64575</v>
      </c>
      <c r="I30" s="162">
        <f t="shared" si="2"/>
        <v>6.0819000957846283</v>
      </c>
      <c r="J30" s="160">
        <f>ROUND('[1]14歳入（千円）'!P30/1000,0)</f>
        <v>1061757</v>
      </c>
      <c r="K30" s="161">
        <f t="shared" si="1"/>
        <v>41.909315431091748</v>
      </c>
      <c r="L30" s="160">
        <f>ROUND('[1]14歳入（千円）'!R30/1000,0)</f>
        <v>-41936</v>
      </c>
      <c r="M30" s="162">
        <f>'[1]14歳入（千円）'!S30</f>
        <v>-3.7995880005427161</v>
      </c>
    </row>
    <row r="31" spans="1:13" ht="18" customHeight="1" x14ac:dyDescent="0.15">
      <c r="A31" s="87"/>
      <c r="C31" s="163" t="s">
        <v>128</v>
      </c>
      <c r="D31" s="164"/>
      <c r="E31" s="165"/>
      <c r="F31" s="166">
        <f>ROUND('[1]14歳入（千円）'!L31/1000,0)</f>
        <v>2631348</v>
      </c>
      <c r="G31" s="167">
        <f>F31/F$31*100</f>
        <v>100</v>
      </c>
      <c r="H31" s="166">
        <f>ROUND('[1]14歳入（千円）'!N31/1000,0)</f>
        <v>97885</v>
      </c>
      <c r="I31" s="168">
        <f t="shared" si="2"/>
        <v>3.8636838193413521</v>
      </c>
      <c r="J31" s="166">
        <f>ROUND('[1]14歳入（千円）'!P31/1000,0)</f>
        <v>2533463</v>
      </c>
      <c r="K31" s="167">
        <f>J31/J$31*100</f>
        <v>100</v>
      </c>
      <c r="L31" s="166">
        <f>ROUND('[1]14歳入（千円）'!R31/1000,0)</f>
        <v>-13554</v>
      </c>
      <c r="M31" s="168">
        <f>'[1]14歳入（千円）'!S31</f>
        <v>-0.5321516482530283</v>
      </c>
    </row>
    <row r="32" spans="1:13" ht="18" customHeight="1" x14ac:dyDescent="0.15">
      <c r="A32" s="87"/>
      <c r="C32" s="169" t="s">
        <v>129</v>
      </c>
      <c r="D32" s="169"/>
      <c r="E32" s="169"/>
      <c r="F32" s="169"/>
      <c r="G32" s="169"/>
      <c r="H32" s="169"/>
      <c r="I32" s="169"/>
      <c r="J32" s="169"/>
      <c r="K32" s="169"/>
      <c r="L32" s="169"/>
      <c r="M32" s="169"/>
    </row>
    <row r="33" spans="1:13" ht="18" customHeight="1" x14ac:dyDescent="0.15">
      <c r="A33" s="87"/>
      <c r="C33" s="170" t="s">
        <v>130</v>
      </c>
      <c r="D33" s="170"/>
      <c r="E33" s="171"/>
      <c r="F33" s="172"/>
      <c r="G33" s="170"/>
      <c r="H33" s="172"/>
      <c r="I33" s="170"/>
      <c r="J33" s="172"/>
      <c r="K33" s="170"/>
      <c r="L33" s="172"/>
      <c r="M33" s="170"/>
    </row>
    <row r="34" spans="1:13" ht="18" customHeight="1" x14ac:dyDescent="0.15">
      <c r="A34" s="87"/>
      <c r="C34" s="170" t="s">
        <v>131</v>
      </c>
      <c r="D34" s="170"/>
      <c r="E34" s="171"/>
      <c r="F34" s="172"/>
      <c r="G34" s="170"/>
      <c r="H34" s="172"/>
      <c r="I34" s="170"/>
      <c r="J34" s="172"/>
      <c r="K34" s="170"/>
      <c r="L34" s="172"/>
      <c r="M34" s="170"/>
    </row>
  </sheetData>
  <mergeCells count="36">
    <mergeCell ref="D29:E29"/>
    <mergeCell ref="C30:E30"/>
    <mergeCell ref="C31:E31"/>
    <mergeCell ref="C32:M32"/>
    <mergeCell ref="D23:E23"/>
    <mergeCell ref="D24:E24"/>
    <mergeCell ref="C25:E25"/>
    <mergeCell ref="C26:E26"/>
    <mergeCell ref="C27:E27"/>
    <mergeCell ref="D28:E28"/>
    <mergeCell ref="C14:E14"/>
    <mergeCell ref="C15:E15"/>
    <mergeCell ref="C16:E16"/>
    <mergeCell ref="B17:B30"/>
    <mergeCell ref="C17:E17"/>
    <mergeCell ref="C18:E18"/>
    <mergeCell ref="C19:E19"/>
    <mergeCell ref="C20:E20"/>
    <mergeCell ref="C21:E21"/>
    <mergeCell ref="D22:E22"/>
    <mergeCell ref="D8:E8"/>
    <mergeCell ref="C9:E9"/>
    <mergeCell ref="C10:E10"/>
    <mergeCell ref="C11:E11"/>
    <mergeCell ref="C12:E12"/>
    <mergeCell ref="C13:E13"/>
    <mergeCell ref="A1:A34"/>
    <mergeCell ref="L2:M2"/>
    <mergeCell ref="C3:E4"/>
    <mergeCell ref="F3:I3"/>
    <mergeCell ref="J3:M3"/>
    <mergeCell ref="B5:B16"/>
    <mergeCell ref="C5:E5"/>
    <mergeCell ref="C6:C8"/>
    <mergeCell ref="D6:E6"/>
    <mergeCell ref="D7:E7"/>
  </mergeCells>
  <phoneticPr fontId="3"/>
  <pageMargins left="0.70866141732283472" right="0.70866141732283472" top="0.55118110236220474" bottom="0.35433070866141736" header="0.31496062992125984" footer="0.31496062992125984"/>
  <pageSetup paperSize="9" scale="8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view="pageBreakPreview" zoomScale="85" zoomScaleNormal="100" zoomScaleSheetLayoutView="85" workbookViewId="0">
      <pane xSplit="5" ySplit="4" topLeftCell="F5" activePane="bottomRight" state="frozen"/>
      <selection sqref="A1:O1"/>
      <selection pane="topRight" sqref="A1:O1"/>
      <selection pane="bottomLeft" sqref="A1:O1"/>
      <selection pane="bottomRight" sqref="A1:A24"/>
    </sheetView>
  </sheetViews>
  <sheetFormatPr defaultRowHeight="20.100000000000001" customHeight="1" x14ac:dyDescent="0.15"/>
  <cols>
    <col min="1" max="1" width="8.25" style="240" customWidth="1"/>
    <col min="2" max="4" width="4.5" style="239" customWidth="1"/>
    <col min="5" max="5" width="22.75" style="239" customWidth="1"/>
    <col min="6" max="7" width="26.125" style="177" customWidth="1"/>
    <col min="8" max="8" width="25.125" style="177" customWidth="1"/>
    <col min="9" max="9" width="17.625" style="177" customWidth="1"/>
    <col min="10" max="16384" width="9" style="177"/>
  </cols>
  <sheetData>
    <row r="1" spans="1:9" ht="29.25" customHeight="1" x14ac:dyDescent="0.15">
      <c r="A1" s="173">
        <v>15</v>
      </c>
      <c r="B1" s="174" t="s">
        <v>132</v>
      </c>
      <c r="C1" s="175"/>
      <c r="D1" s="175"/>
      <c r="E1" s="175"/>
      <c r="F1" s="176"/>
      <c r="G1" s="176"/>
      <c r="H1" s="176"/>
      <c r="I1" s="176"/>
    </row>
    <row r="2" spans="1:9" ht="20.25" customHeight="1" thickBot="1" x14ac:dyDescent="0.2">
      <c r="A2" s="178"/>
      <c r="B2" s="179"/>
      <c r="C2" s="179"/>
      <c r="D2" s="179"/>
      <c r="E2" s="179"/>
      <c r="F2" s="176"/>
      <c r="G2" s="176"/>
      <c r="H2" s="180" t="s">
        <v>95</v>
      </c>
      <c r="I2" s="180"/>
    </row>
    <row r="3" spans="1:9" ht="23.25" customHeight="1" x14ac:dyDescent="0.15">
      <c r="A3" s="178"/>
      <c r="B3" s="181" t="s">
        <v>133</v>
      </c>
      <c r="C3" s="182"/>
      <c r="D3" s="182"/>
      <c r="E3" s="183"/>
      <c r="F3" s="184" t="str">
        <f>[1]年度設定!B2</f>
        <v>令和元年度</v>
      </c>
      <c r="G3" s="185" t="str">
        <f>[1]年度設定!B3</f>
        <v>平成３０年度</v>
      </c>
      <c r="H3" s="186" t="s">
        <v>134</v>
      </c>
      <c r="I3" s="187"/>
    </row>
    <row r="4" spans="1:9" ht="23.25" customHeight="1" thickBot="1" x14ac:dyDescent="0.2">
      <c r="A4" s="178"/>
      <c r="B4" s="188"/>
      <c r="C4" s="189"/>
      <c r="D4" s="189"/>
      <c r="E4" s="190"/>
      <c r="F4" s="191" t="s">
        <v>135</v>
      </c>
      <c r="G4" s="192" t="s">
        <v>136</v>
      </c>
      <c r="H4" s="192" t="s">
        <v>137</v>
      </c>
      <c r="I4" s="193" t="s">
        <v>138</v>
      </c>
    </row>
    <row r="5" spans="1:9" ht="23.25" customHeight="1" x14ac:dyDescent="0.15">
      <c r="A5" s="178"/>
      <c r="B5" s="194" t="s">
        <v>139</v>
      </c>
      <c r="C5" s="179"/>
      <c r="D5" s="179"/>
      <c r="E5" s="195"/>
      <c r="F5" s="196">
        <f>ROUND('[1]１5 税動向 （千円）'!J5/1000,0)</f>
        <v>1101731</v>
      </c>
      <c r="G5" s="197">
        <f>ROUND('[1]１5 税動向 （千円）'!K5/1000,0)</f>
        <v>1082731</v>
      </c>
      <c r="H5" s="197">
        <f>ROUND('[1]１5 税動向 （千円）'!L5/1000,0)</f>
        <v>18999</v>
      </c>
      <c r="I5" s="198">
        <f>'[1]１5 税動向 （千円）'!M5</f>
        <v>1.7547532685661882</v>
      </c>
    </row>
    <row r="6" spans="1:9" ht="23.25" customHeight="1" x14ac:dyDescent="0.15">
      <c r="A6" s="178"/>
      <c r="B6" s="194"/>
      <c r="C6" s="199" t="s">
        <v>140</v>
      </c>
      <c r="D6" s="200"/>
      <c r="E6" s="201"/>
      <c r="F6" s="202">
        <f>ROUND('[1]１5 税動向 （千円）'!J6/1000,0)</f>
        <v>1101731</v>
      </c>
      <c r="G6" s="203">
        <f>ROUND('[1]１5 税動向 （千円）'!K6/1000,0)</f>
        <v>1082731</v>
      </c>
      <c r="H6" s="197">
        <f>ROUND('[1]１5 税動向 （千円）'!L6/1000,0)</f>
        <v>18999</v>
      </c>
      <c r="I6" s="198">
        <f>'[1]１5 税動向 （千円）'!M6</f>
        <v>1.7547532685661882</v>
      </c>
    </row>
    <row r="7" spans="1:9" ht="23.25" customHeight="1" x14ac:dyDescent="0.15">
      <c r="A7" s="178"/>
      <c r="B7" s="194"/>
      <c r="C7" s="204"/>
      <c r="D7" s="205" t="s">
        <v>141</v>
      </c>
      <c r="E7" s="206"/>
      <c r="F7" s="202">
        <f>ROUND('[1]１5 税動向 （千円）'!J7/1000,0)</f>
        <v>581525</v>
      </c>
      <c r="G7" s="203">
        <f>ROUND('[1]１5 税動向 （千円）'!K7/1000,0)</f>
        <v>570092</v>
      </c>
      <c r="H7" s="197">
        <f>ROUND('[1]１5 税動向 （千円）'!L7/1000,0)</f>
        <v>11433</v>
      </c>
      <c r="I7" s="198">
        <f>'[1]１5 税動向 （千円）'!M7</f>
        <v>2.0054488144474103</v>
      </c>
    </row>
    <row r="8" spans="1:9" ht="23.25" customHeight="1" x14ac:dyDescent="0.15">
      <c r="A8" s="178"/>
      <c r="B8" s="194"/>
      <c r="C8" s="204"/>
      <c r="D8" s="207"/>
      <c r="E8" s="208" t="s">
        <v>142</v>
      </c>
      <c r="F8" s="202">
        <f>ROUND('[1]１5 税動向 （千円）'!J8/1000,0)</f>
        <v>500544</v>
      </c>
      <c r="G8" s="203">
        <f>ROUND('[1]１5 税動向 （千円）'!K8/1000,0)</f>
        <v>487793</v>
      </c>
      <c r="H8" s="197">
        <f>ROUND('[1]１5 税動向 （千円）'!L8/1000,0)</f>
        <v>12752</v>
      </c>
      <c r="I8" s="198">
        <f>'[1]１5 税動向 （千円）'!M8</f>
        <v>2.6141886794065021</v>
      </c>
    </row>
    <row r="9" spans="1:9" ht="23.25" customHeight="1" x14ac:dyDescent="0.15">
      <c r="A9" s="178"/>
      <c r="B9" s="194"/>
      <c r="C9" s="204"/>
      <c r="D9" s="209"/>
      <c r="E9" s="208" t="s">
        <v>143</v>
      </c>
      <c r="F9" s="202">
        <f>ROUND('[1]１5 税動向 （千円）'!J9/1000,0)</f>
        <v>80981</v>
      </c>
      <c r="G9" s="203">
        <f>ROUND('[1]１5 税動向 （千円）'!K9/1000,0)</f>
        <v>82299</v>
      </c>
      <c r="H9" s="197">
        <f>ROUND('[1]１5 税動向 （千円）'!L9/1000,0)</f>
        <v>-1319</v>
      </c>
      <c r="I9" s="198">
        <f>'[1]１5 税動向 （千円）'!M9</f>
        <v>-1.6025806540666143</v>
      </c>
    </row>
    <row r="10" spans="1:9" ht="23.25" customHeight="1" x14ac:dyDescent="0.15">
      <c r="A10" s="178"/>
      <c r="B10" s="194"/>
      <c r="C10" s="204"/>
      <c r="D10" s="210" t="s">
        <v>144</v>
      </c>
      <c r="E10" s="211"/>
      <c r="F10" s="202">
        <f>ROUND('[1]１5 税動向 （千円）'!J10/1000,0)</f>
        <v>462711</v>
      </c>
      <c r="G10" s="203">
        <f>ROUND('[1]１5 税動向 （千円）'!K10/1000,0)</f>
        <v>455711</v>
      </c>
      <c r="H10" s="197">
        <f>ROUND('[1]１5 税動向 （千円）'!L10/1000,0)</f>
        <v>6999</v>
      </c>
      <c r="I10" s="198">
        <f>'[1]１5 税動向 （千円）'!M10</f>
        <v>1.5359069111514421</v>
      </c>
    </row>
    <row r="11" spans="1:9" ht="23.25" customHeight="1" x14ac:dyDescent="0.15">
      <c r="A11" s="178"/>
      <c r="B11" s="194"/>
      <c r="C11" s="204"/>
      <c r="D11" s="210" t="s">
        <v>145</v>
      </c>
      <c r="E11" s="211"/>
      <c r="F11" s="202">
        <f>ROUND('[1]１5 税動向 （千円）'!J11/1000,0)</f>
        <v>12040</v>
      </c>
      <c r="G11" s="203">
        <f>ROUND('[1]１5 税動向 （千円）'!K11/1000,0)</f>
        <v>11424</v>
      </c>
      <c r="H11" s="197">
        <f>ROUND('[1]１5 税動向 （千円）'!L11/1000,0)</f>
        <v>615</v>
      </c>
      <c r="I11" s="198">
        <f>'[1]１5 税動向 （千円）'!M11</f>
        <v>5.3859260066497994</v>
      </c>
    </row>
    <row r="12" spans="1:9" ht="23.25" customHeight="1" x14ac:dyDescent="0.15">
      <c r="A12" s="178"/>
      <c r="B12" s="194"/>
      <c r="C12" s="204"/>
      <c r="D12" s="210" t="s">
        <v>146</v>
      </c>
      <c r="E12" s="211"/>
      <c r="F12" s="202">
        <f>ROUND('[1]１5 税動向 （千円）'!J12/1000,0)</f>
        <v>45425</v>
      </c>
      <c r="G12" s="203">
        <f>ROUND('[1]１5 税動向 （千円）'!K12/1000,0)</f>
        <v>45470</v>
      </c>
      <c r="H12" s="197">
        <f>ROUND('[1]１5 税動向 （千円）'!L12/1000,0)</f>
        <v>-45</v>
      </c>
      <c r="I12" s="198">
        <f>'[1]１5 税動向 （千円）'!M12</f>
        <v>-9.8155889436938717E-2</v>
      </c>
    </row>
    <row r="13" spans="1:9" ht="23.25" customHeight="1" x14ac:dyDescent="0.15">
      <c r="A13" s="178"/>
      <c r="B13" s="194"/>
      <c r="C13" s="204"/>
      <c r="D13" s="210" t="s">
        <v>147</v>
      </c>
      <c r="E13" s="211"/>
      <c r="F13" s="202">
        <f>ROUND('[1]１5 税動向 （千円）'!J13/1000,0)</f>
        <v>31</v>
      </c>
      <c r="G13" s="203">
        <f>ROUND('[1]１5 税動向 （千円）'!K13/1000,0)</f>
        <v>34</v>
      </c>
      <c r="H13" s="197">
        <f>ROUND('[1]１5 税動向 （千円）'!L13/1000,0)</f>
        <v>-4</v>
      </c>
      <c r="I13" s="198">
        <f>'[1]１5 税動向 （千円）'!M13</f>
        <v>-10.558571178427597</v>
      </c>
    </row>
    <row r="14" spans="1:9" ht="23.25" customHeight="1" x14ac:dyDescent="0.15">
      <c r="A14" s="178"/>
      <c r="B14" s="212"/>
      <c r="C14" s="213" t="s">
        <v>148</v>
      </c>
      <c r="D14" s="214"/>
      <c r="E14" s="215"/>
      <c r="F14" s="202">
        <f>ROUND('[1]１5 税動向 （千円）'!J14/1000,0)</f>
        <v>0</v>
      </c>
      <c r="G14" s="203">
        <f>ROUND('[1]１5 税動向 （千円）'!K14/1000,0)</f>
        <v>0</v>
      </c>
      <c r="H14" s="197">
        <f>ROUND('[1]１5 税動向 （千円）'!L14/1000,0)</f>
        <v>0</v>
      </c>
      <c r="I14" s="198">
        <f>'[1]１5 税動向 （千円）'!M14</f>
        <v>0</v>
      </c>
    </row>
    <row r="15" spans="1:9" ht="23.25" customHeight="1" x14ac:dyDescent="0.15">
      <c r="A15" s="178"/>
      <c r="B15" s="216" t="s">
        <v>149</v>
      </c>
      <c r="C15" s="200"/>
      <c r="D15" s="200"/>
      <c r="E15" s="201"/>
      <c r="F15" s="202">
        <f>ROUND('[1]１5 税動向 （千円）'!J15/1000,0)</f>
        <v>80565</v>
      </c>
      <c r="G15" s="203">
        <f>ROUND('[1]１5 税動向 （千円）'!K15/1000,0)</f>
        <v>79580</v>
      </c>
      <c r="H15" s="197">
        <f>ROUND('[1]１5 税動向 （千円）'!L15/1000,0)</f>
        <v>986</v>
      </c>
      <c r="I15" s="198">
        <f>'[1]１5 税動向 （千円）'!M15</f>
        <v>1.2385014830223262</v>
      </c>
    </row>
    <row r="16" spans="1:9" ht="23.25" customHeight="1" x14ac:dyDescent="0.15">
      <c r="A16" s="178"/>
      <c r="B16" s="194"/>
      <c r="C16" s="217" t="s">
        <v>150</v>
      </c>
      <c r="D16" s="218"/>
      <c r="E16" s="219"/>
      <c r="F16" s="202">
        <f>ROUND('[1]１5 税動向 （千円）'!J16/1000,0)</f>
        <v>80565</v>
      </c>
      <c r="G16" s="203">
        <f>ROUND('[1]１5 税動向 （千円）'!K16/1000,0)</f>
        <v>79580</v>
      </c>
      <c r="H16" s="197">
        <f>ROUND('[1]１5 税動向 （千円）'!L16/1000,0)</f>
        <v>986</v>
      </c>
      <c r="I16" s="198">
        <f>'[1]１5 税動向 （千円）'!M16</f>
        <v>1.2385014830223262</v>
      </c>
    </row>
    <row r="17" spans="1:9" ht="23.25" customHeight="1" x14ac:dyDescent="0.15">
      <c r="A17" s="178"/>
      <c r="B17" s="194"/>
      <c r="C17" s="220"/>
      <c r="D17" s="221" t="s">
        <v>151</v>
      </c>
      <c r="E17" s="222"/>
      <c r="F17" s="202">
        <f>ROUND('[1]１5 税動向 （千円）'!J17/1000,0)</f>
        <v>71077</v>
      </c>
      <c r="G17" s="203">
        <f>ROUND('[1]１5 税動向 （千円）'!K17/1000,0)</f>
        <v>70158</v>
      </c>
      <c r="H17" s="197">
        <f>ROUND('[1]１5 税動向 （千円）'!L17/1000,0)</f>
        <v>918</v>
      </c>
      <c r="I17" s="198">
        <f>'[1]１5 税動向 （千円）'!M17</f>
        <v>1.3088208086784168</v>
      </c>
    </row>
    <row r="18" spans="1:9" ht="23.25" customHeight="1" x14ac:dyDescent="0.15">
      <c r="A18" s="178"/>
      <c r="B18" s="194"/>
      <c r="C18" s="220"/>
      <c r="D18" s="221" t="s">
        <v>152</v>
      </c>
      <c r="E18" s="222"/>
      <c r="F18" s="202">
        <f>ROUND('[1]１5 税動向 （千円）'!J18/1000,0)</f>
        <v>9438</v>
      </c>
      <c r="G18" s="203">
        <f>ROUND('[1]１5 税動向 （千円）'!K18/1000,0)</f>
        <v>9370</v>
      </c>
      <c r="H18" s="197">
        <f>ROUND('[1]１5 税動向 （千円）'!L18/1000,0)</f>
        <v>68</v>
      </c>
      <c r="I18" s="198">
        <f>'[1]１5 税動向 （千円）'!M18</f>
        <v>0.72877182321344125</v>
      </c>
    </row>
    <row r="19" spans="1:9" ht="23.25" customHeight="1" x14ac:dyDescent="0.15">
      <c r="A19" s="178"/>
      <c r="B19" s="194"/>
      <c r="C19" s="223"/>
      <c r="D19" s="221" t="s">
        <v>153</v>
      </c>
      <c r="E19" s="222"/>
      <c r="F19" s="202">
        <f>ROUND('[1]１5 税動向 （千円）'!J19/1000,0)</f>
        <v>50</v>
      </c>
      <c r="G19" s="202">
        <f>ROUND('[1]１5 税動向 （千円）'!K19/1000,0)</f>
        <v>51</v>
      </c>
      <c r="H19" s="197">
        <f>ROUND('[1]１5 税動向 （千円）'!L19/1000,0)</f>
        <v>-1</v>
      </c>
      <c r="I19" s="198">
        <f>'[1]１5 税動向 （千円）'!M19</f>
        <v>-1.8288878490095151</v>
      </c>
    </row>
    <row r="20" spans="1:9" ht="23.25" customHeight="1" thickBot="1" x14ac:dyDescent="0.2">
      <c r="A20" s="178"/>
      <c r="B20" s="212"/>
      <c r="C20" s="221" t="s">
        <v>154</v>
      </c>
      <c r="D20" s="224"/>
      <c r="E20" s="222"/>
      <c r="F20" s="202">
        <f>ROUND('[1]１5 税動向 （千円）'!J20/1000,0)</f>
        <v>0</v>
      </c>
      <c r="G20" s="203">
        <f>ROUND('[1]１5 税動向 （千円）'!K20/1000,0)</f>
        <v>0</v>
      </c>
      <c r="H20" s="225">
        <f>ROUND('[1]１5 税動向 （千円）'!L20/1000,0)</f>
        <v>0</v>
      </c>
      <c r="I20" s="226">
        <f>'[1]１5 税動向 （千円）'!M20</f>
        <v>0</v>
      </c>
    </row>
    <row r="21" spans="1:9" s="233" customFormat="1" ht="24.75" customHeight="1" thickTop="1" thickBot="1" x14ac:dyDescent="0.2">
      <c r="A21" s="178"/>
      <c r="B21" s="227" t="s">
        <v>155</v>
      </c>
      <c r="C21" s="228"/>
      <c r="D21" s="228"/>
      <c r="E21" s="229"/>
      <c r="F21" s="230">
        <f>ROUND('[1]１5 税動向 （千円）'!J21/1000,0)</f>
        <v>1182296</v>
      </c>
      <c r="G21" s="230">
        <f>ROUND('[1]１5 税動向 （千円）'!K21/1000,0)</f>
        <v>1162311</v>
      </c>
      <c r="H21" s="231">
        <f>ROUND('[1]１5 税動向 （千円）'!L21/1000,0)</f>
        <v>19985</v>
      </c>
      <c r="I21" s="232">
        <f>'[1]１5 税動向 （千円）'!M21</f>
        <v>1.7194071649298581</v>
      </c>
    </row>
    <row r="22" spans="1:9" s="233" customFormat="1" ht="8.25" customHeight="1" x14ac:dyDescent="0.15">
      <c r="A22" s="178"/>
      <c r="B22" s="234"/>
      <c r="C22" s="234"/>
      <c r="D22" s="234"/>
      <c r="E22" s="234"/>
      <c r="F22" s="235"/>
      <c r="G22" s="235"/>
      <c r="H22" s="236"/>
      <c r="I22" s="237"/>
    </row>
    <row r="23" spans="1:9" ht="24.75" customHeight="1" x14ac:dyDescent="0.15">
      <c r="A23" s="178"/>
      <c r="B23" s="179" t="s">
        <v>156</v>
      </c>
      <c r="C23" s="179"/>
      <c r="D23" s="179"/>
      <c r="E23" s="179"/>
      <c r="F23" s="176"/>
      <c r="G23" s="176"/>
      <c r="H23" s="176"/>
      <c r="I23" s="176"/>
    </row>
    <row r="24" spans="1:9" ht="32.25" customHeight="1" x14ac:dyDescent="0.15">
      <c r="A24" s="178"/>
      <c r="B24" s="179"/>
      <c r="C24" s="179"/>
      <c r="D24" s="179"/>
      <c r="E24" s="179"/>
      <c r="F24" s="176"/>
      <c r="G24" s="176"/>
      <c r="H24" s="176"/>
      <c r="I24" s="176"/>
    </row>
    <row r="25" spans="1:9" ht="20.100000000000001" customHeight="1" x14ac:dyDescent="0.15">
      <c r="A25" s="238"/>
    </row>
    <row r="26" spans="1:9" ht="20.100000000000001" customHeight="1" x14ac:dyDescent="0.15">
      <c r="A26" s="238"/>
    </row>
    <row r="27" spans="1:9" ht="20.100000000000001" customHeight="1" x14ac:dyDescent="0.15">
      <c r="A27" s="238"/>
    </row>
    <row r="28" spans="1:9" ht="20.100000000000001" customHeight="1" x14ac:dyDescent="0.15">
      <c r="A28" s="238"/>
    </row>
    <row r="29" spans="1:9" ht="20.100000000000001" customHeight="1" x14ac:dyDescent="0.15">
      <c r="A29" s="238"/>
    </row>
    <row r="30" spans="1:9" ht="20.100000000000001" customHeight="1" x14ac:dyDescent="0.15">
      <c r="A30" s="238"/>
    </row>
  </sheetData>
  <mergeCells count="15">
    <mergeCell ref="C16:E16"/>
    <mergeCell ref="D17:E17"/>
    <mergeCell ref="D18:E18"/>
    <mergeCell ref="D19:E19"/>
    <mergeCell ref="C20:E20"/>
    <mergeCell ref="A1:A24"/>
    <mergeCell ref="H2:I2"/>
    <mergeCell ref="B3:E4"/>
    <mergeCell ref="H3:I3"/>
    <mergeCell ref="D7:E7"/>
    <mergeCell ref="D10:E10"/>
    <mergeCell ref="D11:E11"/>
    <mergeCell ref="D12:E12"/>
    <mergeCell ref="D13:E13"/>
    <mergeCell ref="C14:E14"/>
  </mergeCells>
  <phoneticPr fontId="3"/>
  <pageMargins left="0.59055118110236227" right="0.51181102362204722" top="0.78740157480314965" bottom="0.74803149606299213" header="0.31496062992125984" footer="0.31496062992125984"/>
  <pageSetup paperSize="9" scale="95"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
  <sheetViews>
    <sheetView view="pageBreakPreview" zoomScale="85" zoomScaleNormal="100" zoomScaleSheetLayoutView="85" workbookViewId="0">
      <pane xSplit="4" ySplit="4" topLeftCell="E5" activePane="bottomRight" state="frozen"/>
      <selection sqref="A1:O1"/>
      <selection pane="topRight" sqref="A1:O1"/>
      <selection pane="bottomLeft" sqref="A1:O1"/>
      <selection pane="bottomRight" sqref="A1:A25"/>
    </sheetView>
  </sheetViews>
  <sheetFormatPr defaultRowHeight="20.100000000000001" customHeight="1" x14ac:dyDescent="0.15"/>
  <cols>
    <col min="1" max="1" width="6.5" style="245" customWidth="1"/>
    <col min="2" max="3" width="4.25" style="245" customWidth="1"/>
    <col min="4" max="4" width="20.75" style="245" customWidth="1"/>
    <col min="5" max="5" width="23.625" style="245" customWidth="1"/>
    <col min="6" max="6" width="14.125" style="245" customWidth="1"/>
    <col min="7" max="7" width="23.625" style="245" customWidth="1"/>
    <col min="8" max="8" width="14.125" style="245" customWidth="1"/>
    <col min="9" max="9" width="22.625" style="245" customWidth="1"/>
    <col min="10" max="10" width="16.625" style="245" customWidth="1"/>
    <col min="11" max="16384" width="9" style="245"/>
  </cols>
  <sheetData>
    <row r="1" spans="1:10" ht="27.75" customHeight="1" x14ac:dyDescent="0.15">
      <c r="A1" s="241">
        <v>16</v>
      </c>
      <c r="B1" s="242" t="s">
        <v>157</v>
      </c>
      <c r="C1" s="243"/>
      <c r="D1" s="243"/>
      <c r="E1" s="244"/>
      <c r="F1" s="244"/>
      <c r="G1" s="244"/>
      <c r="H1" s="244"/>
      <c r="I1" s="244"/>
      <c r="J1" s="244"/>
    </row>
    <row r="2" spans="1:10" ht="20.100000000000001" customHeight="1" thickBot="1" x14ac:dyDescent="0.2">
      <c r="A2" s="241"/>
      <c r="B2" s="244"/>
      <c r="C2" s="244"/>
      <c r="D2" s="244"/>
      <c r="E2" s="244"/>
      <c r="F2" s="244"/>
      <c r="G2" s="244"/>
      <c r="H2" s="244"/>
      <c r="I2" s="244"/>
      <c r="J2" s="246" t="s">
        <v>95</v>
      </c>
    </row>
    <row r="3" spans="1:10" ht="23.25" customHeight="1" x14ac:dyDescent="0.15">
      <c r="A3" s="241"/>
      <c r="B3" s="247" t="s">
        <v>158</v>
      </c>
      <c r="C3" s="248"/>
      <c r="D3" s="249"/>
      <c r="E3" s="250" t="str">
        <f>[1]年度設定!$B$2</f>
        <v>令和元年度</v>
      </c>
      <c r="F3" s="251"/>
      <c r="G3" s="252" t="str">
        <f>[1]年度設定!$B$3</f>
        <v>平成３０年度</v>
      </c>
      <c r="H3" s="251"/>
      <c r="I3" s="253" t="s">
        <v>159</v>
      </c>
      <c r="J3" s="254"/>
    </row>
    <row r="4" spans="1:10" ht="23.25" customHeight="1" thickBot="1" x14ac:dyDescent="0.2">
      <c r="A4" s="241"/>
      <c r="B4" s="255"/>
      <c r="C4" s="256"/>
      <c r="D4" s="257"/>
      <c r="E4" s="258" t="s">
        <v>135</v>
      </c>
      <c r="F4" s="259" t="s">
        <v>98</v>
      </c>
      <c r="G4" s="260" t="s">
        <v>136</v>
      </c>
      <c r="H4" s="259" t="s">
        <v>98</v>
      </c>
      <c r="I4" s="261" t="s">
        <v>137</v>
      </c>
      <c r="J4" s="262" t="s">
        <v>138</v>
      </c>
    </row>
    <row r="5" spans="1:10" ht="23.25" customHeight="1" x14ac:dyDescent="0.15">
      <c r="A5" s="241"/>
      <c r="B5" s="263" t="s">
        <v>160</v>
      </c>
      <c r="C5" s="264"/>
      <c r="D5" s="265"/>
      <c r="E5" s="266">
        <f>ROUND('[1]16 性質別 （千円）'!H5/1000,0)</f>
        <v>1299285</v>
      </c>
      <c r="F5" s="267">
        <f>'[1]16 性質別 （千円）'!I5</f>
        <v>51.467490607099634</v>
      </c>
      <c r="G5" s="266">
        <f>ROUND('[1]16 性質別 （千円）'!J5/1000,0)</f>
        <v>1256986</v>
      </c>
      <c r="H5" s="267">
        <f>'[1]16 性質別 （千円）'!K5</f>
        <v>51.753060228594769</v>
      </c>
      <c r="I5" s="266">
        <f>E5-G5</f>
        <v>42299</v>
      </c>
      <c r="J5" s="268">
        <f>I5/G5*100</f>
        <v>3.3651130561517792</v>
      </c>
    </row>
    <row r="6" spans="1:10" ht="23.25" customHeight="1" x14ac:dyDescent="0.15">
      <c r="A6" s="241"/>
      <c r="B6" s="263"/>
      <c r="C6" s="269" t="s">
        <v>161</v>
      </c>
      <c r="D6" s="270"/>
      <c r="E6" s="271">
        <f>ROUND('[1]16 性質別 （千円）'!H6/1000,0)</f>
        <v>426913</v>
      </c>
      <c r="F6" s="272">
        <f>'[1]16 性質別 （千円）'!I6</f>
        <v>16.91093632378405</v>
      </c>
      <c r="G6" s="271">
        <f>ROUND('[1]16 性質別 （千円）'!J6/1000,0)</f>
        <v>422045</v>
      </c>
      <c r="H6" s="272">
        <f>'[1]16 性質別 （千円）'!K6</f>
        <v>17.376575783067651</v>
      </c>
      <c r="I6" s="271">
        <f t="shared" ref="I6:I22" si="0">E6-G6</f>
        <v>4868</v>
      </c>
      <c r="J6" s="268">
        <f t="shared" ref="J6:J22" si="1">I6/G6*100</f>
        <v>1.1534315061190157</v>
      </c>
    </row>
    <row r="7" spans="1:10" ht="23.25" customHeight="1" x14ac:dyDescent="0.15">
      <c r="A7" s="241"/>
      <c r="B7" s="263"/>
      <c r="C7" s="269" t="s">
        <v>162</v>
      </c>
      <c r="D7" s="270"/>
      <c r="E7" s="271">
        <f>ROUND('[1]16 性質別 （千円）'!H7/1000,0)</f>
        <v>651417</v>
      </c>
      <c r="F7" s="272">
        <f>'[1]16 性質別 （千円）'!I7</f>
        <v>25.804023853226234</v>
      </c>
      <c r="G7" s="271">
        <f>ROUND('[1]16 性質別 （千円）'!J7/1000,0)</f>
        <v>618516</v>
      </c>
      <c r="H7" s="272">
        <f>'[1]16 性質別 （千円）'!K7</f>
        <v>25.465754942766278</v>
      </c>
      <c r="I7" s="271">
        <f t="shared" si="0"/>
        <v>32901</v>
      </c>
      <c r="J7" s="268">
        <f t="shared" si="1"/>
        <v>5.3193450129018487</v>
      </c>
    </row>
    <row r="8" spans="1:10" ht="23.25" customHeight="1" x14ac:dyDescent="0.15">
      <c r="A8" s="241"/>
      <c r="B8" s="273"/>
      <c r="C8" s="269" t="s">
        <v>163</v>
      </c>
      <c r="D8" s="270"/>
      <c r="E8" s="271">
        <f>ROUND('[1]16 性質別 （千円）'!H8/1000,0)</f>
        <v>220956</v>
      </c>
      <c r="F8" s="272">
        <f>'[1]16 性質別 （千円）'!I8</f>
        <v>8.7525304300893474</v>
      </c>
      <c r="G8" s="271">
        <f>ROUND('[1]16 性質別 （千円）'!J8/1000,0)</f>
        <v>216425</v>
      </c>
      <c r="H8" s="272">
        <f>'[1]16 性質別 （千円）'!K8</f>
        <v>8.9107295027608462</v>
      </c>
      <c r="I8" s="271">
        <f t="shared" si="0"/>
        <v>4531</v>
      </c>
      <c r="J8" s="268">
        <f t="shared" si="1"/>
        <v>2.0935659004273997</v>
      </c>
    </row>
    <row r="9" spans="1:10" ht="23.25" customHeight="1" x14ac:dyDescent="0.15">
      <c r="A9" s="241"/>
      <c r="B9" s="274" t="s">
        <v>164</v>
      </c>
      <c r="C9" s="269"/>
      <c r="D9" s="270"/>
      <c r="E9" s="271">
        <f>ROUND('[1]16 性質別 （千円）'!H9/1000,0)</f>
        <v>285342</v>
      </c>
      <c r="F9" s="272">
        <f>'[1]16 性質別 （千円）'!I9</f>
        <v>11.302996384562618</v>
      </c>
      <c r="G9" s="271">
        <f>ROUND('[1]16 性質別 （千円）'!J9/1000,0)</f>
        <v>267656</v>
      </c>
      <c r="H9" s="272">
        <f>'[1]16 性質別 （千円）'!K9</f>
        <v>11.020033683699976</v>
      </c>
      <c r="I9" s="271">
        <f t="shared" si="0"/>
        <v>17686</v>
      </c>
      <c r="J9" s="268">
        <f t="shared" si="1"/>
        <v>6.6077353020294698</v>
      </c>
    </row>
    <row r="10" spans="1:10" ht="23.25" customHeight="1" x14ac:dyDescent="0.15">
      <c r="A10" s="241"/>
      <c r="B10" s="263"/>
      <c r="C10" s="275" t="s">
        <v>165</v>
      </c>
      <c r="D10" s="270"/>
      <c r="E10" s="271">
        <f>ROUND('[1]16 性質別 （千円）'!H10/1000,0)</f>
        <v>283232</v>
      </c>
      <c r="F10" s="272">
        <f>'[1]16 性質別 （千円）'!I10</f>
        <v>11.219425363936351</v>
      </c>
      <c r="G10" s="271">
        <f>ROUND('[1]16 性質別 （千円）'!J10/1000,0)</f>
        <v>266652</v>
      </c>
      <c r="H10" s="272">
        <f>'[1]16 性質別 （千円）'!K10</f>
        <v>10.97870616604518</v>
      </c>
      <c r="I10" s="271">
        <f t="shared" si="0"/>
        <v>16580</v>
      </c>
      <c r="J10" s="268">
        <f t="shared" si="1"/>
        <v>6.2178419813089718</v>
      </c>
    </row>
    <row r="11" spans="1:10" ht="23.25" customHeight="1" x14ac:dyDescent="0.15">
      <c r="A11" s="241"/>
      <c r="B11" s="263"/>
      <c r="C11" s="276"/>
      <c r="D11" s="277" t="s">
        <v>166</v>
      </c>
      <c r="E11" s="278">
        <f>ROUND('[1]16 性質別 （千円）'!H11/1000,0)</f>
        <v>87144</v>
      </c>
      <c r="F11" s="279">
        <f>'[1]16 性質別 （千円）'!I11</f>
        <v>3.4519570082490132</v>
      </c>
      <c r="G11" s="278">
        <f>ROUND('[1]16 性質別 （千円）'!J11/1000,0)</f>
        <v>94765</v>
      </c>
      <c r="H11" s="279">
        <f>'[1]16 性質別 （千円）'!K11</f>
        <v>3.901706144101146</v>
      </c>
      <c r="I11" s="278">
        <f t="shared" si="0"/>
        <v>-7621</v>
      </c>
      <c r="J11" s="268">
        <f t="shared" si="1"/>
        <v>-8.041998628185512</v>
      </c>
    </row>
    <row r="12" spans="1:10" ht="23.25" customHeight="1" x14ac:dyDescent="0.15">
      <c r="A12" s="241"/>
      <c r="B12" s="263"/>
      <c r="C12" s="280"/>
      <c r="D12" s="281" t="s">
        <v>167</v>
      </c>
      <c r="E12" s="282">
        <f>ROUND('[1]16 性質別 （千円）'!H12/1000,0)</f>
        <v>191689</v>
      </c>
      <c r="F12" s="283">
        <f>'[1]16 性質別 （千円）'!I12</f>
        <v>7.5932237370878468</v>
      </c>
      <c r="G12" s="282">
        <f>ROUND('[1]16 性質別 （千円）'!J12/1000,0)</f>
        <v>168104</v>
      </c>
      <c r="H12" s="283">
        <f>'[1]16 性質別 （千円）'!K12</f>
        <v>6.9212313115345774</v>
      </c>
      <c r="I12" s="282">
        <f t="shared" si="0"/>
        <v>23585</v>
      </c>
      <c r="J12" s="268">
        <f t="shared" si="1"/>
        <v>14.030005234854615</v>
      </c>
    </row>
    <row r="13" spans="1:10" ht="23.25" customHeight="1" x14ac:dyDescent="0.15">
      <c r="A13" s="241"/>
      <c r="B13" s="263"/>
      <c r="C13" s="284" t="s">
        <v>168</v>
      </c>
      <c r="D13" s="270"/>
      <c r="E13" s="271">
        <f>ROUND('[1]16 性質別 （千円）'!H13/1000,0)</f>
        <v>2110</v>
      </c>
      <c r="F13" s="272">
        <f>'[1]16 性質別 （千円）'!I13</f>
        <v>8.3571020626266784E-2</v>
      </c>
      <c r="G13" s="271">
        <f>ROUND('[1]16 性質別 （千円）'!J13/1000,0)</f>
        <v>1004</v>
      </c>
      <c r="H13" s="272">
        <f>'[1]16 性質別 （千円）'!K13</f>
        <v>4.132751765479576E-2</v>
      </c>
      <c r="I13" s="271">
        <f t="shared" si="0"/>
        <v>1106</v>
      </c>
      <c r="J13" s="268">
        <f t="shared" si="1"/>
        <v>110.15936254980079</v>
      </c>
    </row>
    <row r="14" spans="1:10" ht="23.25" customHeight="1" x14ac:dyDescent="0.15">
      <c r="A14" s="241"/>
      <c r="B14" s="274" t="s">
        <v>169</v>
      </c>
      <c r="C14" s="269"/>
      <c r="D14" s="270"/>
      <c r="E14" s="271">
        <f>ROUND('[1]16 性質別 （千円）'!H14/1000,0)</f>
        <v>939851</v>
      </c>
      <c r="F14" s="272">
        <f>'[1]16 性質別 （千円）'!I14</f>
        <v>37.229513008337747</v>
      </c>
      <c r="G14" s="271">
        <f>ROUND('[1]16 性質別 （千円）'!J14/1000,0)</f>
        <v>904173</v>
      </c>
      <c r="H14" s="272">
        <f>'[1]16 性質別 （千円）'!K14</f>
        <v>37.226906087705252</v>
      </c>
      <c r="I14" s="271">
        <f t="shared" si="0"/>
        <v>35678</v>
      </c>
      <c r="J14" s="268">
        <f t="shared" si="1"/>
        <v>3.9459262773827573</v>
      </c>
    </row>
    <row r="15" spans="1:10" ht="23.25" customHeight="1" x14ac:dyDescent="0.15">
      <c r="A15" s="241"/>
      <c r="B15" s="263"/>
      <c r="C15" s="269" t="s">
        <v>170</v>
      </c>
      <c r="D15" s="270"/>
      <c r="E15" s="271">
        <f>ROUND('[1]16 性質別 （千円）'!H15/1000,0)</f>
        <v>382392</v>
      </c>
      <c r="F15" s="272">
        <f>'[1]16 性質別 （千円）'!I15</f>
        <v>15.147369256260223</v>
      </c>
      <c r="G15" s="271">
        <f>ROUND('[1]16 性質別 （千円）'!J15/1000,0)</f>
        <v>360465</v>
      </c>
      <c r="H15" s="272">
        <f>'[1]16 性質別 （千円）'!K15</f>
        <v>14.841203521062063</v>
      </c>
      <c r="I15" s="271">
        <f t="shared" si="0"/>
        <v>21927</v>
      </c>
      <c r="J15" s="268">
        <f t="shared" si="1"/>
        <v>6.0829761557987601</v>
      </c>
    </row>
    <row r="16" spans="1:10" ht="23.25" customHeight="1" x14ac:dyDescent="0.15">
      <c r="A16" s="241"/>
      <c r="B16" s="263"/>
      <c r="C16" s="269" t="s">
        <v>171</v>
      </c>
      <c r="D16" s="270"/>
      <c r="E16" s="271">
        <f>ROUND('[1]16 性質別 （千円）'!H16/1000,0)</f>
        <v>23677</v>
      </c>
      <c r="F16" s="272">
        <f>'[1]16 性質別 （千円）'!I16</f>
        <v>0.93788709339670839</v>
      </c>
      <c r="G16" s="271">
        <f>ROUND('[1]16 性質別 （千円）'!J16/1000,0)</f>
        <v>23677</v>
      </c>
      <c r="H16" s="272">
        <f>'[1]16 性質別 （千円）'!K16</f>
        <v>0.97481865731760109</v>
      </c>
      <c r="I16" s="271">
        <f t="shared" si="0"/>
        <v>0</v>
      </c>
      <c r="J16" s="268">
        <f t="shared" si="1"/>
        <v>0</v>
      </c>
    </row>
    <row r="17" spans="1:10" ht="23.25" customHeight="1" x14ac:dyDescent="0.15">
      <c r="A17" s="241"/>
      <c r="B17" s="263"/>
      <c r="C17" s="269" t="s">
        <v>172</v>
      </c>
      <c r="D17" s="270"/>
      <c r="E17" s="271">
        <f>ROUND('[1]16 性質別 （千円）'!H17/1000,0)</f>
        <v>225614</v>
      </c>
      <c r="F17" s="272">
        <f>'[1]16 性質別 （千円）'!I17</f>
        <v>8.937070404944917</v>
      </c>
      <c r="G17" s="271">
        <f>ROUND('[1]16 性質別 （千円）'!J17/1000,0)</f>
        <v>199363</v>
      </c>
      <c r="H17" s="272">
        <f>'[1]16 性質別 （千円）'!K17</f>
        <v>8.208221731899739</v>
      </c>
      <c r="I17" s="271">
        <f t="shared" si="0"/>
        <v>26251</v>
      </c>
      <c r="J17" s="268">
        <f t="shared" si="1"/>
        <v>13.167438290956698</v>
      </c>
    </row>
    <row r="18" spans="1:10" ht="23.25" customHeight="1" x14ac:dyDescent="0.15">
      <c r="A18" s="241"/>
      <c r="B18" s="263"/>
      <c r="C18" s="269" t="s">
        <v>4</v>
      </c>
      <c r="D18" s="270"/>
      <c r="E18" s="271">
        <f>ROUND('[1]16 性質別 （千円）'!H18/1000,0)</f>
        <v>49589</v>
      </c>
      <c r="F18" s="272">
        <f>'[1]16 性質別 （千円）'!I18</f>
        <v>1.9643394280782878</v>
      </c>
      <c r="G18" s="271">
        <f>ROUND('[1]16 性質別 （千円）'!J18/1000,0)</f>
        <v>59662</v>
      </c>
      <c r="H18" s="272">
        <f>'[1]16 性質別 （千円）'!K18</f>
        <v>2.4564124441309989</v>
      </c>
      <c r="I18" s="271">
        <f t="shared" si="0"/>
        <v>-10073</v>
      </c>
      <c r="J18" s="268">
        <f t="shared" si="1"/>
        <v>-16.88344339780765</v>
      </c>
    </row>
    <row r="19" spans="1:10" ht="23.25" customHeight="1" x14ac:dyDescent="0.15">
      <c r="A19" s="241"/>
      <c r="B19" s="263"/>
      <c r="C19" s="269" t="s">
        <v>173</v>
      </c>
      <c r="D19" s="270"/>
      <c r="E19" s="271">
        <f>ROUND('[1]16 性質別 （千円）'!H19/1000,0)</f>
        <v>4187</v>
      </c>
      <c r="F19" s="272">
        <f>'[1]16 性質別 （千円）'!I19</f>
        <v>0.16585623086072618</v>
      </c>
      <c r="G19" s="271">
        <f>ROUND('[1]16 性質別 （千円）'!J19/1000,0)</f>
        <v>2208</v>
      </c>
      <c r="H19" s="272">
        <f>'[1]16 性質別 （千円）'!K19</f>
        <v>9.0896173050266149E-2</v>
      </c>
      <c r="I19" s="271">
        <f t="shared" si="0"/>
        <v>1979</v>
      </c>
      <c r="J19" s="268">
        <f t="shared" si="1"/>
        <v>89.628623188405797</v>
      </c>
    </row>
    <row r="20" spans="1:10" ht="23.25" customHeight="1" x14ac:dyDescent="0.15">
      <c r="A20" s="241"/>
      <c r="B20" s="263"/>
      <c r="C20" s="269" t="s">
        <v>174</v>
      </c>
      <c r="D20" s="270"/>
      <c r="E20" s="271">
        <f>ROUND('[1]16 性質別 （千円）'!H20/1000,0)</f>
        <v>29922</v>
      </c>
      <c r="F20" s="272">
        <f>'[1]16 性質別 （千円）'!I20</f>
        <v>1.1852830338272662</v>
      </c>
      <c r="G20" s="271">
        <f>ROUND('[1]16 性質別 （千円）'!J20/1000,0)</f>
        <v>27436</v>
      </c>
      <c r="H20" s="272">
        <f>'[1]16 性質別 （千円）'!K20</f>
        <v>1.1295862211292897</v>
      </c>
      <c r="I20" s="271">
        <f t="shared" si="0"/>
        <v>2486</v>
      </c>
      <c r="J20" s="268">
        <f t="shared" si="1"/>
        <v>9.0610876221023471</v>
      </c>
    </row>
    <row r="21" spans="1:10" ht="23.25" customHeight="1" thickBot="1" x14ac:dyDescent="0.2">
      <c r="A21" s="241"/>
      <c r="B21" s="263"/>
      <c r="C21" s="285" t="s">
        <v>175</v>
      </c>
      <c r="D21" s="286"/>
      <c r="E21" s="287">
        <f>ROUND('[1]16 性質別 （千円）'!H21/1000,0)</f>
        <v>224469</v>
      </c>
      <c r="F21" s="288">
        <f>'[1]16 性質別 （千円）'!I21</f>
        <v>8.891707560969623</v>
      </c>
      <c r="G21" s="287">
        <f>ROUND('[1]16 性質別 （千円）'!J21/1000,0)</f>
        <v>231363</v>
      </c>
      <c r="H21" s="288">
        <f>'[1]16 性質別 （千円）'!K21</f>
        <v>9.5257673391152942</v>
      </c>
      <c r="I21" s="287">
        <f t="shared" si="0"/>
        <v>-6894</v>
      </c>
      <c r="J21" s="289">
        <f t="shared" si="1"/>
        <v>-2.9797331466137629</v>
      </c>
    </row>
    <row r="22" spans="1:10" s="296" customFormat="1" ht="23.25" customHeight="1" thickTop="1" thickBot="1" x14ac:dyDescent="0.2">
      <c r="A22" s="241"/>
      <c r="B22" s="290" t="s">
        <v>176</v>
      </c>
      <c r="C22" s="291"/>
      <c r="D22" s="292"/>
      <c r="E22" s="293">
        <f>ROUND('[1]16 性質別 （千円）'!H22/1000,0)</f>
        <v>2524478</v>
      </c>
      <c r="F22" s="294">
        <f>'[1]16 性質別 （千円）'!I22</f>
        <v>100</v>
      </c>
      <c r="G22" s="293">
        <f>ROUND('[1]16 性質別 （千円）'!J22/1000,0)</f>
        <v>2428815</v>
      </c>
      <c r="H22" s="294">
        <f>'[1]16 性質別 （千円）'!K22</f>
        <v>100</v>
      </c>
      <c r="I22" s="293">
        <f t="shared" si="0"/>
        <v>95663</v>
      </c>
      <c r="J22" s="295">
        <f t="shared" si="1"/>
        <v>3.9386696804820458</v>
      </c>
    </row>
    <row r="23" spans="1:10" s="296" customFormat="1" ht="8.25" customHeight="1" x14ac:dyDescent="0.15">
      <c r="A23" s="241"/>
      <c r="B23" s="297"/>
      <c r="C23" s="297"/>
      <c r="D23" s="297"/>
      <c r="E23" s="298"/>
      <c r="F23" s="299"/>
      <c r="G23" s="298"/>
      <c r="H23" s="299"/>
      <c r="I23" s="298"/>
      <c r="J23" s="299"/>
    </row>
    <row r="24" spans="1:10" ht="22.5" customHeight="1" x14ac:dyDescent="0.15">
      <c r="A24" s="241"/>
      <c r="B24" s="300" t="s">
        <v>177</v>
      </c>
      <c r="C24" s="244"/>
      <c r="D24" s="244"/>
      <c r="E24" s="244"/>
      <c r="F24" s="244"/>
      <c r="G24" s="244"/>
      <c r="H24" s="244"/>
      <c r="I24" s="244"/>
      <c r="J24" s="244"/>
    </row>
    <row r="25" spans="1:10" ht="34.5" customHeight="1" x14ac:dyDescent="0.15">
      <c r="A25" s="301"/>
      <c r="B25" s="244"/>
      <c r="C25" s="244"/>
      <c r="D25" s="244"/>
      <c r="E25" s="244"/>
      <c r="F25" s="244"/>
      <c r="G25" s="244"/>
      <c r="H25" s="244"/>
      <c r="I25" s="244"/>
      <c r="J25" s="244"/>
    </row>
    <row r="26" spans="1:10" ht="20.100000000000001" customHeight="1" x14ac:dyDescent="0.15">
      <c r="A26" s="302"/>
      <c r="F26" s="303"/>
      <c r="H26" s="303"/>
    </row>
    <row r="27" spans="1:10" ht="20.100000000000001" customHeight="1" x14ac:dyDescent="0.15">
      <c r="A27" s="302"/>
    </row>
    <row r="28" spans="1:10" ht="20.100000000000001" customHeight="1" x14ac:dyDescent="0.15">
      <c r="A28" s="302"/>
    </row>
    <row r="29" spans="1:10" ht="20.100000000000001" customHeight="1" x14ac:dyDescent="0.15">
      <c r="A29" s="302"/>
    </row>
    <row r="30" spans="1:10" ht="20.100000000000001" customHeight="1" x14ac:dyDescent="0.15">
      <c r="A30" s="302"/>
    </row>
    <row r="31" spans="1:10" ht="20.100000000000001" customHeight="1" x14ac:dyDescent="0.15">
      <c r="A31" s="302"/>
    </row>
    <row r="32" spans="1:10" ht="20.100000000000001" customHeight="1" x14ac:dyDescent="0.15">
      <c r="A32" s="302"/>
    </row>
  </sheetData>
  <mergeCells count="5">
    <mergeCell ref="A1:A25"/>
    <mergeCell ref="B3:D4"/>
    <mergeCell ref="E3:F3"/>
    <mergeCell ref="G3:H3"/>
    <mergeCell ref="I3:J3"/>
  </mergeCells>
  <phoneticPr fontId="3"/>
  <pageMargins left="0.59055118110236227" right="0.51181102362204722" top="0.86614173228346458" bottom="0.74803149606299213" header="0.31496062992125984" footer="0.31496062992125984"/>
  <pageSetup paperSize="9" scale="9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view="pageBreakPreview" zoomScale="70" zoomScaleNormal="100" zoomScaleSheetLayoutView="70" workbookViewId="0">
      <selection sqref="A1:A20"/>
    </sheetView>
  </sheetViews>
  <sheetFormatPr defaultRowHeight="20.100000000000001" customHeight="1" x14ac:dyDescent="0.15"/>
  <cols>
    <col min="1" max="1" width="6.125" style="307" customWidth="1"/>
    <col min="2" max="2" width="20.375" style="307" customWidth="1"/>
    <col min="3" max="3" width="24.125" style="307" customWidth="1"/>
    <col min="4" max="4" width="14.625" style="307" customWidth="1"/>
    <col min="5" max="5" width="24.125" style="307" customWidth="1"/>
    <col min="6" max="6" width="14.625" style="307" customWidth="1"/>
    <col min="7" max="7" width="23.125" style="307" customWidth="1"/>
    <col min="8" max="8" width="17" style="307" customWidth="1"/>
    <col min="9" max="9" width="9" style="307" customWidth="1"/>
    <col min="10" max="16384" width="9" style="307"/>
  </cols>
  <sheetData>
    <row r="1" spans="1:8" ht="26.25" customHeight="1" x14ac:dyDescent="0.15">
      <c r="A1" s="304">
        <v>17</v>
      </c>
      <c r="B1" s="305" t="s">
        <v>178</v>
      </c>
      <c r="C1" s="306"/>
      <c r="D1" s="306"/>
      <c r="E1" s="306"/>
      <c r="F1" s="306"/>
      <c r="G1" s="306"/>
      <c r="H1" s="306"/>
    </row>
    <row r="2" spans="1:8" ht="20.100000000000001" customHeight="1" thickBot="1" x14ac:dyDescent="0.2">
      <c r="A2" s="304"/>
      <c r="B2" s="306"/>
      <c r="C2" s="306"/>
      <c r="D2" s="306"/>
      <c r="E2" s="306"/>
      <c r="F2" s="306"/>
      <c r="G2" s="308" t="s">
        <v>95</v>
      </c>
      <c r="H2" s="308"/>
    </row>
    <row r="3" spans="1:8" ht="27.75" customHeight="1" x14ac:dyDescent="0.15">
      <c r="A3" s="304"/>
      <c r="B3" s="309" t="s">
        <v>158</v>
      </c>
      <c r="C3" s="250" t="str">
        <f>[1]年度設定!$B$2</f>
        <v>令和元年度</v>
      </c>
      <c r="D3" s="251"/>
      <c r="E3" s="252" t="str">
        <f>[1]年度設定!$B$3</f>
        <v>平成３０年度</v>
      </c>
      <c r="F3" s="251"/>
      <c r="G3" s="253" t="s">
        <v>159</v>
      </c>
      <c r="H3" s="254"/>
    </row>
    <row r="4" spans="1:8" ht="27.75" customHeight="1" thickBot="1" x14ac:dyDescent="0.2">
      <c r="A4" s="304"/>
      <c r="B4" s="310"/>
      <c r="C4" s="311" t="s">
        <v>135</v>
      </c>
      <c r="D4" s="312" t="s">
        <v>98</v>
      </c>
      <c r="E4" s="313" t="s">
        <v>136</v>
      </c>
      <c r="F4" s="312" t="s">
        <v>98</v>
      </c>
      <c r="G4" s="261" t="s">
        <v>137</v>
      </c>
      <c r="H4" s="262" t="s">
        <v>138</v>
      </c>
    </row>
    <row r="5" spans="1:8" ht="27.75" customHeight="1" x14ac:dyDescent="0.15">
      <c r="A5" s="304"/>
      <c r="B5" s="314" t="s">
        <v>179</v>
      </c>
      <c r="C5" s="315">
        <f>ROUND('[1]17 目的別 （千円）'!E5/1000,0)</f>
        <v>15535</v>
      </c>
      <c r="D5" s="316">
        <f>'[1]17 目的別 （千円）'!F5</f>
        <v>0.61538366432736269</v>
      </c>
      <c r="E5" s="315">
        <f>ROUND('[1]17 目的別 （千円）'!G5/1000,0)</f>
        <v>15756</v>
      </c>
      <c r="F5" s="316">
        <f>'[1]17 目的別 （千円）'!H5</f>
        <v>0.64872356200897607</v>
      </c>
      <c r="G5" s="317">
        <f>C5-E5</f>
        <v>-221</v>
      </c>
      <c r="H5" s="318">
        <f>G5/E5*100</f>
        <v>-1.4026402640264026</v>
      </c>
    </row>
    <row r="6" spans="1:8" ht="27.75" customHeight="1" x14ac:dyDescent="0.15">
      <c r="A6" s="304"/>
      <c r="B6" s="319" t="s">
        <v>180</v>
      </c>
      <c r="C6" s="320">
        <f>ROUND('[1]17 目的別 （千円）'!E6/1000,0)</f>
        <v>299611</v>
      </c>
      <c r="D6" s="321">
        <f>'[1]17 目的別 （千円）'!F6</f>
        <v>11.868244455787217</v>
      </c>
      <c r="E6" s="320">
        <f>ROUND('[1]17 目的別 （千円）'!G6/1000,0)</f>
        <v>286986</v>
      </c>
      <c r="F6" s="321">
        <f>'[1]17 目的別 （千円）'!H6</f>
        <v>11.815893722328539</v>
      </c>
      <c r="G6" s="322">
        <f t="shared" ref="G6:G18" si="0">C6-E6</f>
        <v>12625</v>
      </c>
      <c r="H6" s="323">
        <f t="shared" ref="H6:H18" si="1">G6/E6*100</f>
        <v>4.3991692974570187</v>
      </c>
    </row>
    <row r="7" spans="1:8" ht="27.75" customHeight="1" x14ac:dyDescent="0.15">
      <c r="A7" s="304"/>
      <c r="B7" s="319" t="s">
        <v>181</v>
      </c>
      <c r="C7" s="320">
        <f>ROUND('[1]17 目的別 （千円）'!E7/1000,0)</f>
        <v>1037104</v>
      </c>
      <c r="D7" s="321">
        <f>'[1]17 目的別 （千円）'!F7</f>
        <v>41.081920293600952</v>
      </c>
      <c r="E7" s="320">
        <f>ROUND('[1]17 目的別 （千円）'!G7/1000,0)</f>
        <v>993882</v>
      </c>
      <c r="F7" s="321">
        <f>'[1]17 目的別 （千円）'!H7</f>
        <v>40.920442497277172</v>
      </c>
      <c r="G7" s="322">
        <f t="shared" si="0"/>
        <v>43222</v>
      </c>
      <c r="H7" s="323">
        <f t="shared" si="1"/>
        <v>4.3488059950778872</v>
      </c>
    </row>
    <row r="8" spans="1:8" ht="27.75" customHeight="1" x14ac:dyDescent="0.15">
      <c r="A8" s="304"/>
      <c r="B8" s="319" t="s">
        <v>182</v>
      </c>
      <c r="C8" s="320">
        <f>ROUND('[1]17 目的別 （千円）'!E8/1000,0)</f>
        <v>196632</v>
      </c>
      <c r="D8" s="321">
        <f>'[1]17 目的別 （千円）'!F8</f>
        <v>7.7890083337641673</v>
      </c>
      <c r="E8" s="320">
        <f>ROUND('[1]17 目的別 （千円）'!G8/1000,0)</f>
        <v>191147</v>
      </c>
      <c r="F8" s="321">
        <f>'[1]17 目的別 （千円）'!H8</f>
        <v>7.8699579047335027</v>
      </c>
      <c r="G8" s="322">
        <f t="shared" si="0"/>
        <v>5485</v>
      </c>
      <c r="H8" s="323">
        <f t="shared" si="1"/>
        <v>2.8695192705090844</v>
      </c>
    </row>
    <row r="9" spans="1:8" ht="27.75" customHeight="1" x14ac:dyDescent="0.15">
      <c r="A9" s="304"/>
      <c r="B9" s="319" t="s">
        <v>183</v>
      </c>
      <c r="C9" s="320">
        <f>ROUND('[1]17 目的別 （千円）'!E9/1000,0)</f>
        <v>3591</v>
      </c>
      <c r="D9" s="321">
        <f>'[1]17 目的別 （千円）'!F9</f>
        <v>0.1422595503392558</v>
      </c>
      <c r="E9" s="320">
        <f>ROUND('[1]17 目的別 （千円）'!G9/1000,0)</f>
        <v>3807</v>
      </c>
      <c r="F9" s="321">
        <f>'[1]17 目的別 （千円）'!H9</f>
        <v>0.15672950811489633</v>
      </c>
      <c r="G9" s="322">
        <f t="shared" si="0"/>
        <v>-216</v>
      </c>
      <c r="H9" s="323">
        <f t="shared" si="1"/>
        <v>-5.6737588652482271</v>
      </c>
    </row>
    <row r="10" spans="1:8" ht="27.75" customHeight="1" x14ac:dyDescent="0.15">
      <c r="A10" s="304"/>
      <c r="B10" s="319" t="s">
        <v>184</v>
      </c>
      <c r="C10" s="320">
        <f>ROUND('[1]17 目的別 （千円）'!E10/1000,0)</f>
        <v>19448</v>
      </c>
      <c r="D10" s="321">
        <f>'[1]17 目的別 （千円）'!F10</f>
        <v>0.77039032534015017</v>
      </c>
      <c r="E10" s="320">
        <f>ROUND('[1]17 目的別 （千円）'!G10/1000,0)</f>
        <v>18697</v>
      </c>
      <c r="F10" s="321">
        <f>'[1]17 目的別 （千円）'!H10</f>
        <v>0.76978464930722768</v>
      </c>
      <c r="G10" s="322">
        <f t="shared" si="0"/>
        <v>751</v>
      </c>
      <c r="H10" s="323">
        <f t="shared" si="1"/>
        <v>4.0166871690645563</v>
      </c>
    </row>
    <row r="11" spans="1:8" ht="27.75" customHeight="1" x14ac:dyDescent="0.15">
      <c r="A11" s="304"/>
      <c r="B11" s="319" t="s">
        <v>185</v>
      </c>
      <c r="C11" s="320">
        <f>ROUND('[1]17 目的別 （千円）'!E11/1000,0)</f>
        <v>44318</v>
      </c>
      <c r="D11" s="321">
        <f>'[1]17 目的別 （千円）'!F11</f>
        <v>1.7555307525750303</v>
      </c>
      <c r="E11" s="320">
        <f>ROUND('[1]17 目的別 （千円）'!G11/1000,0)</f>
        <v>33826</v>
      </c>
      <c r="F11" s="321">
        <f>'[1]17 目的別 （千円）'!H11</f>
        <v>1.3926782091359553</v>
      </c>
      <c r="G11" s="322">
        <f t="shared" si="0"/>
        <v>10492</v>
      </c>
      <c r="H11" s="323">
        <f t="shared" si="1"/>
        <v>31.017560456453612</v>
      </c>
    </row>
    <row r="12" spans="1:8" ht="27.75" customHeight="1" x14ac:dyDescent="0.15">
      <c r="A12" s="304"/>
      <c r="B12" s="319" t="s">
        <v>186</v>
      </c>
      <c r="C12" s="320">
        <f>ROUND('[1]17 目的別 （千円）'!E12/1000,0)</f>
        <v>267010</v>
      </c>
      <c r="D12" s="321">
        <f>'[1]17 目的別 （千円）'!F12</f>
        <v>10.576823795163062</v>
      </c>
      <c r="E12" s="320">
        <f>ROUND('[1]17 目的別 （千円）'!G12/1000,0)</f>
        <v>267194</v>
      </c>
      <c r="F12" s="321">
        <f>'[1]17 目的別 （千円）'!H12</f>
        <v>11.000995676440793</v>
      </c>
      <c r="G12" s="322">
        <f t="shared" si="0"/>
        <v>-184</v>
      </c>
      <c r="H12" s="323">
        <f t="shared" si="1"/>
        <v>-6.8863821792405522E-2</v>
      </c>
    </row>
    <row r="13" spans="1:8" ht="27.75" customHeight="1" x14ac:dyDescent="0.15">
      <c r="A13" s="304"/>
      <c r="B13" s="319" t="s">
        <v>187</v>
      </c>
      <c r="C13" s="320">
        <f>ROUND('[1]17 目的別 （千円）'!E13/1000,0)</f>
        <v>101262</v>
      </c>
      <c r="D13" s="321">
        <f>'[1]17 目的別 （千円）'!F13</f>
        <v>4.0111934603521853</v>
      </c>
      <c r="E13" s="320">
        <f>ROUND('[1]17 目的別 （千円）'!G13/1000,0)</f>
        <v>98379</v>
      </c>
      <c r="F13" s="321">
        <f>'[1]17 目的別 （千円）'!H13</f>
        <v>4.0504980369592776</v>
      </c>
      <c r="G13" s="322">
        <f t="shared" si="0"/>
        <v>2883</v>
      </c>
      <c r="H13" s="323">
        <f t="shared" si="1"/>
        <v>2.9305034611045042</v>
      </c>
    </row>
    <row r="14" spans="1:8" ht="27.75" customHeight="1" x14ac:dyDescent="0.15">
      <c r="A14" s="304"/>
      <c r="B14" s="319" t="s">
        <v>188</v>
      </c>
      <c r="C14" s="320">
        <f>ROUND('[1]17 目的別 （千円）'!E14/1000,0)</f>
        <v>316651</v>
      </c>
      <c r="D14" s="321">
        <f>'[1]17 目的別 （千円）'!F14</f>
        <v>12.543243098793791</v>
      </c>
      <c r="E14" s="320">
        <f>ROUND('[1]17 目的別 （千円）'!G14/1000,0)</f>
        <v>301450</v>
      </c>
      <c r="F14" s="321">
        <f>'[1]17 目的別 （千円）'!H14</f>
        <v>12.41140784133934</v>
      </c>
      <c r="G14" s="322">
        <f t="shared" si="0"/>
        <v>15201</v>
      </c>
      <c r="H14" s="323">
        <f t="shared" si="1"/>
        <v>5.0426273013766796</v>
      </c>
    </row>
    <row r="15" spans="1:8" ht="27.75" customHeight="1" x14ac:dyDescent="0.15">
      <c r="A15" s="304"/>
      <c r="B15" s="319" t="s">
        <v>189</v>
      </c>
      <c r="C15" s="320">
        <f>ROUND('[1]17 目的別 （千円）'!E15/1000,0)</f>
        <v>2110</v>
      </c>
      <c r="D15" s="321">
        <f>'[1]17 目的別 （千円）'!F15</f>
        <v>8.3571020626266784E-2</v>
      </c>
      <c r="E15" s="320">
        <f>ROUND('[1]17 目的別 （千円）'!G15/1000,0)</f>
        <v>1004</v>
      </c>
      <c r="F15" s="321">
        <f>'[1]17 目的別 （千円）'!H15</f>
        <v>4.132751765479576E-2</v>
      </c>
      <c r="G15" s="322">
        <f t="shared" si="0"/>
        <v>1106</v>
      </c>
      <c r="H15" s="323">
        <f t="shared" si="1"/>
        <v>110.15936254980079</v>
      </c>
    </row>
    <row r="16" spans="1:8" ht="27.75" customHeight="1" x14ac:dyDescent="0.15">
      <c r="A16" s="304"/>
      <c r="B16" s="319" t="s">
        <v>163</v>
      </c>
      <c r="C16" s="320">
        <f>ROUND('[1]17 目的別 （千円）'!E16/1000,0)</f>
        <v>221005</v>
      </c>
      <c r="D16" s="321">
        <f>'[1]17 目的別 （千円）'!F16</f>
        <v>8.7545021248599024</v>
      </c>
      <c r="E16" s="320">
        <f>ROUND('[1]17 目的別 （千円）'!G16/1000,0)</f>
        <v>216478</v>
      </c>
      <c r="F16" s="321">
        <f>'[1]17 目的別 （千円）'!H16</f>
        <v>8.9128882920173318</v>
      </c>
      <c r="G16" s="322">
        <f t="shared" si="0"/>
        <v>4527</v>
      </c>
      <c r="H16" s="323">
        <f t="shared" si="1"/>
        <v>2.0912055728526684</v>
      </c>
    </row>
    <row r="17" spans="1:8" ht="27.75" customHeight="1" thickBot="1" x14ac:dyDescent="0.2">
      <c r="A17" s="304"/>
      <c r="B17" s="319" t="s">
        <v>190</v>
      </c>
      <c r="C17" s="320">
        <f>ROUND('[1]17 目的別 （千円）'!E17/1000,0)</f>
        <v>200</v>
      </c>
      <c r="D17" s="321">
        <f>'[1]17 目的別 （千円）'!F17</f>
        <v>7.9291244706622445E-3</v>
      </c>
      <c r="E17" s="320">
        <f>ROUND('[1]17 目的別 （千円）'!G17/1000,0)</f>
        <v>211</v>
      </c>
      <c r="F17" s="321">
        <f>'[1]17 目的別 （千円）'!H17</f>
        <v>8.6725826821946427E-3</v>
      </c>
      <c r="G17" s="322">
        <f t="shared" si="0"/>
        <v>-11</v>
      </c>
      <c r="H17" s="323">
        <f t="shared" si="1"/>
        <v>-5.2132701421800949</v>
      </c>
    </row>
    <row r="18" spans="1:8" s="329" customFormat="1" ht="29.25" customHeight="1" thickTop="1" thickBot="1" x14ac:dyDescent="0.2">
      <c r="A18" s="304"/>
      <c r="B18" s="324" t="s">
        <v>176</v>
      </c>
      <c r="C18" s="325">
        <f>ROUND('[1]17 目的別 （千円）'!E18/1000,0)</f>
        <v>2524478</v>
      </c>
      <c r="D18" s="326">
        <f>'[1]17 目的別 （千円）'!F18</f>
        <v>100</v>
      </c>
      <c r="E18" s="325">
        <f>ROUND('[1]17 目的別 （千円）'!G18/1000,0)</f>
        <v>2428815</v>
      </c>
      <c r="F18" s="326">
        <f>'[1]17 目的別 （千円）'!H18</f>
        <v>100</v>
      </c>
      <c r="G18" s="327">
        <f t="shared" si="0"/>
        <v>95663</v>
      </c>
      <c r="H18" s="328">
        <f t="shared" si="1"/>
        <v>3.9386696804820458</v>
      </c>
    </row>
    <row r="19" spans="1:8" s="329" customFormat="1" ht="9.75" customHeight="1" x14ac:dyDescent="0.15">
      <c r="A19" s="304"/>
      <c r="B19" s="330"/>
      <c r="C19" s="81"/>
      <c r="D19" s="331"/>
      <c r="E19" s="81"/>
      <c r="F19" s="331"/>
      <c r="G19" s="81"/>
      <c r="H19" s="331"/>
    </row>
    <row r="20" spans="1:8" ht="25.5" customHeight="1" x14ac:dyDescent="0.15">
      <c r="A20" s="304"/>
      <c r="B20" s="332" t="s">
        <v>177</v>
      </c>
      <c r="C20" s="306"/>
      <c r="D20" s="306"/>
      <c r="E20" s="306"/>
      <c r="F20" s="306"/>
      <c r="G20" s="306"/>
      <c r="H20" s="306"/>
    </row>
    <row r="21" spans="1:8" ht="20.100000000000001" customHeight="1" x14ac:dyDescent="0.15">
      <c r="A21" s="333"/>
      <c r="D21" s="334"/>
      <c r="F21" s="334"/>
    </row>
    <row r="22" spans="1:8" ht="20.100000000000001" customHeight="1" x14ac:dyDescent="0.15">
      <c r="A22" s="333"/>
    </row>
    <row r="23" spans="1:8" ht="20.100000000000001" customHeight="1" x14ac:dyDescent="0.15">
      <c r="A23" s="333"/>
    </row>
    <row r="24" spans="1:8" ht="20.100000000000001" customHeight="1" x14ac:dyDescent="0.15">
      <c r="A24" s="333"/>
    </row>
    <row r="25" spans="1:8" ht="20.100000000000001" customHeight="1" x14ac:dyDescent="0.15">
      <c r="A25" s="333"/>
    </row>
    <row r="26" spans="1:8" ht="20.100000000000001" customHeight="1" x14ac:dyDescent="0.15">
      <c r="A26" s="333"/>
    </row>
    <row r="27" spans="1:8" ht="20.100000000000001" customHeight="1" x14ac:dyDescent="0.15">
      <c r="A27" s="333"/>
    </row>
    <row r="28" spans="1:8" ht="20.100000000000001" customHeight="1" x14ac:dyDescent="0.15">
      <c r="A28" s="333"/>
    </row>
    <row r="29" spans="1:8" ht="20.100000000000001" customHeight="1" x14ac:dyDescent="0.15">
      <c r="A29" s="333"/>
    </row>
    <row r="30" spans="1:8" ht="20.100000000000001" customHeight="1" x14ac:dyDescent="0.15">
      <c r="A30" s="333"/>
    </row>
    <row r="31" spans="1:8" ht="20.100000000000001" customHeight="1" x14ac:dyDescent="0.15">
      <c r="A31" s="333"/>
    </row>
  </sheetData>
  <mergeCells count="6">
    <mergeCell ref="A1:A20"/>
    <mergeCell ref="G2:H2"/>
    <mergeCell ref="B3:B4"/>
    <mergeCell ref="C3:D3"/>
    <mergeCell ref="E3:F3"/>
    <mergeCell ref="G3:H3"/>
  </mergeCells>
  <phoneticPr fontId="3"/>
  <pageMargins left="0.59055118110236227" right="0.31496062992125984" top="0.86614173228346458" bottom="0.74803149606299213" header="0.31496062992125984" footer="0.31496062992125984"/>
  <pageSetup paperSize="9" scale="9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1"/>
  <sheetViews>
    <sheetView view="pageBreakPreview" zoomScale="70" zoomScaleNormal="100" zoomScaleSheetLayoutView="70" workbookViewId="0">
      <selection sqref="A1:A48"/>
    </sheetView>
  </sheetViews>
  <sheetFormatPr defaultRowHeight="13.5" x14ac:dyDescent="0.15"/>
  <cols>
    <col min="1" max="1" width="5.875" style="419" customWidth="1"/>
    <col min="2" max="2" width="13.625" style="419" customWidth="1"/>
    <col min="3" max="8" width="11.125" style="419" customWidth="1"/>
    <col min="9" max="9" width="8.375" style="419" customWidth="1"/>
    <col min="10" max="10" width="13.625" style="419" customWidth="1"/>
    <col min="11" max="11" width="11" style="419" customWidth="1"/>
    <col min="12" max="16" width="11.125" style="419" customWidth="1"/>
    <col min="17" max="17" width="1.375" style="419" customWidth="1"/>
    <col min="18" max="18" width="2.5" style="419" customWidth="1"/>
    <col min="19" max="16384" width="9" style="419"/>
  </cols>
  <sheetData>
    <row r="1" spans="1:16" s="337" customFormat="1" ht="21" customHeight="1" x14ac:dyDescent="0.15">
      <c r="A1" s="335">
        <v>18</v>
      </c>
      <c r="B1" s="336" t="s">
        <v>191</v>
      </c>
      <c r="C1" s="336"/>
      <c r="D1" s="336"/>
      <c r="E1" s="336"/>
      <c r="F1" s="336"/>
      <c r="G1" s="336"/>
      <c r="H1" s="336"/>
      <c r="I1" s="336"/>
      <c r="J1" s="336"/>
      <c r="K1" s="336"/>
      <c r="L1" s="336"/>
      <c r="M1" s="336"/>
      <c r="N1" s="336"/>
      <c r="O1" s="336"/>
      <c r="P1" s="336"/>
    </row>
    <row r="2" spans="1:16" s="337" customFormat="1" ht="9.75" customHeight="1" x14ac:dyDescent="0.15">
      <c r="A2" s="335"/>
      <c r="B2" s="338"/>
      <c r="C2" s="338"/>
      <c r="D2" s="338"/>
      <c r="E2" s="338"/>
      <c r="F2" s="338"/>
      <c r="G2" s="338"/>
      <c r="H2" s="338"/>
      <c r="I2" s="339"/>
      <c r="J2" s="338"/>
      <c r="K2" s="338"/>
      <c r="L2" s="338"/>
      <c r="M2" s="338"/>
      <c r="N2" s="338"/>
      <c r="O2" s="338"/>
      <c r="P2" s="338"/>
    </row>
    <row r="3" spans="1:16" s="337" customFormat="1" ht="18.75" x14ac:dyDescent="0.15">
      <c r="A3" s="335"/>
      <c r="B3" s="340" t="s">
        <v>192</v>
      </c>
      <c r="C3" s="339"/>
      <c r="D3" s="339"/>
      <c r="E3" s="339"/>
      <c r="F3" s="339"/>
      <c r="G3" s="339"/>
      <c r="H3" s="339"/>
      <c r="I3" s="339"/>
      <c r="J3" s="339"/>
      <c r="K3" s="339"/>
      <c r="L3" s="339"/>
      <c r="M3" s="339"/>
      <c r="N3" s="339"/>
      <c r="O3" s="339"/>
    </row>
    <row r="4" spans="1:16" s="337" customFormat="1" ht="18.75" x14ac:dyDescent="0.15">
      <c r="A4" s="335"/>
      <c r="B4" s="340" t="s">
        <v>193</v>
      </c>
      <c r="C4" s="339"/>
      <c r="D4" s="339"/>
      <c r="E4" s="339"/>
      <c r="F4" s="339"/>
      <c r="G4" s="339"/>
      <c r="H4" s="339"/>
      <c r="I4" s="339"/>
      <c r="J4" s="339"/>
      <c r="K4" s="339"/>
      <c r="L4" s="339"/>
      <c r="M4" s="339"/>
      <c r="N4" s="339"/>
      <c r="O4" s="339"/>
    </row>
    <row r="5" spans="1:16" s="337" customFormat="1" ht="19.5" thickBot="1" x14ac:dyDescent="0.2">
      <c r="A5" s="335"/>
      <c r="B5" s="339"/>
      <c r="C5" s="339"/>
      <c r="D5" s="339"/>
      <c r="E5" s="339"/>
      <c r="F5" s="341" t="s">
        <v>194</v>
      </c>
      <c r="G5" s="341"/>
      <c r="H5" s="341"/>
      <c r="I5" s="339"/>
      <c r="J5" s="339"/>
      <c r="K5" s="339"/>
      <c r="L5" s="339"/>
      <c r="M5" s="339"/>
      <c r="N5" s="341" t="s">
        <v>194</v>
      </c>
      <c r="O5" s="341"/>
      <c r="P5" s="341"/>
    </row>
    <row r="6" spans="1:16" s="355" customFormat="1" ht="15.75" customHeight="1" x14ac:dyDescent="0.15">
      <c r="A6" s="335"/>
      <c r="B6" s="342" t="s">
        <v>195</v>
      </c>
      <c r="C6" s="343" t="s">
        <v>196</v>
      </c>
      <c r="D6" s="344"/>
      <c r="E6" s="345"/>
      <c r="F6" s="346" t="s">
        <v>197</v>
      </c>
      <c r="G6" s="344"/>
      <c r="H6" s="347"/>
      <c r="I6" s="348"/>
      <c r="J6" s="349" t="s">
        <v>195</v>
      </c>
      <c r="K6" s="350" t="s">
        <v>196</v>
      </c>
      <c r="L6" s="351"/>
      <c r="M6" s="352"/>
      <c r="N6" s="353" t="s">
        <v>197</v>
      </c>
      <c r="O6" s="351"/>
      <c r="P6" s="354"/>
    </row>
    <row r="7" spans="1:16" s="355" customFormat="1" ht="15.75" customHeight="1" thickBot="1" x14ac:dyDescent="0.2">
      <c r="A7" s="335"/>
      <c r="B7" s="356"/>
      <c r="C7" s="357" t="s">
        <v>198</v>
      </c>
      <c r="D7" s="358" t="s">
        <v>199</v>
      </c>
      <c r="E7" s="358" t="s">
        <v>200</v>
      </c>
      <c r="F7" s="358" t="str">
        <f>C7</f>
        <v>R1決算 A</v>
      </c>
      <c r="G7" s="358" t="str">
        <f>D7</f>
        <v>H30決算 B</v>
      </c>
      <c r="H7" s="359" t="s">
        <v>200</v>
      </c>
      <c r="I7" s="348"/>
      <c r="J7" s="360"/>
      <c r="K7" s="357" t="str">
        <f>C7</f>
        <v>R1決算 A</v>
      </c>
      <c r="L7" s="358" t="str">
        <f>D7</f>
        <v>H30決算 B</v>
      </c>
      <c r="M7" s="358" t="s">
        <v>200</v>
      </c>
      <c r="N7" s="358" t="str">
        <f>K7</f>
        <v>R1決算 A</v>
      </c>
      <c r="O7" s="358" t="str">
        <f>L7</f>
        <v>H30決算 B</v>
      </c>
      <c r="P7" s="359" t="s">
        <v>200</v>
      </c>
    </row>
    <row r="8" spans="1:16" s="370" customFormat="1" ht="15.75" customHeight="1" x14ac:dyDescent="0.15">
      <c r="A8" s="335"/>
      <c r="B8" s="361" t="s">
        <v>201</v>
      </c>
      <c r="C8" s="362">
        <v>5.3</v>
      </c>
      <c r="D8" s="363">
        <v>5.0999999999999996</v>
      </c>
      <c r="E8" s="364">
        <f t="shared" ref="E8:E48" si="0">C8-D8</f>
        <v>0.20000000000000018</v>
      </c>
      <c r="F8" s="364">
        <v>32</v>
      </c>
      <c r="G8" s="364">
        <v>21.2</v>
      </c>
      <c r="H8" s="365">
        <f>IF(F8="-","-",IF(G8="-","-",F8-G8))</f>
        <v>10.8</v>
      </c>
      <c r="I8" s="366"/>
      <c r="J8" s="367" t="s">
        <v>68</v>
      </c>
      <c r="K8" s="368">
        <v>7</v>
      </c>
      <c r="L8" s="368">
        <v>8</v>
      </c>
      <c r="M8" s="369">
        <f t="shared" ref="M8:M32" si="1">K8-L8</f>
        <v>-1</v>
      </c>
      <c r="N8" s="369">
        <v>30.3</v>
      </c>
      <c r="O8" s="369">
        <v>39.700000000000003</v>
      </c>
      <c r="P8" s="365">
        <f>IF(N8="-","-",IF(O8="-","-",N8-O8))</f>
        <v>-9.4000000000000021</v>
      </c>
    </row>
    <row r="9" spans="1:16" s="370" customFormat="1" ht="15.75" customHeight="1" x14ac:dyDescent="0.15">
      <c r="A9" s="335"/>
      <c r="B9" s="371" t="s">
        <v>28</v>
      </c>
      <c r="C9" s="372">
        <v>5.7</v>
      </c>
      <c r="D9" s="372">
        <v>5.3</v>
      </c>
      <c r="E9" s="373">
        <f t="shared" si="0"/>
        <v>0.40000000000000036</v>
      </c>
      <c r="F9" s="373">
        <v>68.900000000000006</v>
      </c>
      <c r="G9" s="373">
        <v>68.900000000000006</v>
      </c>
      <c r="H9" s="374">
        <f t="shared" ref="H9:H47" si="2">IF(F9="-","-",IF(G9="-","-",F9-G9))</f>
        <v>0</v>
      </c>
      <c r="I9" s="366"/>
      <c r="J9" s="375" t="s">
        <v>69</v>
      </c>
      <c r="K9" s="376">
        <v>10.8</v>
      </c>
      <c r="L9" s="376">
        <v>10.4</v>
      </c>
      <c r="M9" s="377">
        <f t="shared" si="1"/>
        <v>0.40000000000000036</v>
      </c>
      <c r="N9" s="377">
        <v>105.1</v>
      </c>
      <c r="O9" s="377">
        <v>112.8</v>
      </c>
      <c r="P9" s="374">
        <f t="shared" ref="P9:P30" si="3">IF(N9="-","-",IF(O9="-","-",N9-O9))</f>
        <v>-7.7000000000000028</v>
      </c>
    </row>
    <row r="10" spans="1:16" s="370" customFormat="1" ht="15.75" customHeight="1" x14ac:dyDescent="0.15">
      <c r="A10" s="335"/>
      <c r="B10" s="371" t="s">
        <v>29</v>
      </c>
      <c r="C10" s="372">
        <v>0.6</v>
      </c>
      <c r="D10" s="372">
        <v>1</v>
      </c>
      <c r="E10" s="373">
        <f t="shared" si="0"/>
        <v>-0.4</v>
      </c>
      <c r="F10" s="373" t="s">
        <v>202</v>
      </c>
      <c r="G10" s="373" t="s">
        <v>202</v>
      </c>
      <c r="H10" s="374" t="str">
        <f t="shared" si="2"/>
        <v>-</v>
      </c>
      <c r="I10" s="366"/>
      <c r="J10" s="375" t="s">
        <v>70</v>
      </c>
      <c r="K10" s="376">
        <v>7.8</v>
      </c>
      <c r="L10" s="376">
        <v>6.7</v>
      </c>
      <c r="M10" s="377">
        <f t="shared" si="1"/>
        <v>1.0999999999999996</v>
      </c>
      <c r="N10" s="377">
        <v>47.4</v>
      </c>
      <c r="O10" s="377">
        <v>48.3</v>
      </c>
      <c r="P10" s="374">
        <f t="shared" si="3"/>
        <v>-0.89999999999999858</v>
      </c>
    </row>
    <row r="11" spans="1:16" s="370" customFormat="1" ht="15.75" customHeight="1" x14ac:dyDescent="0.15">
      <c r="A11" s="335"/>
      <c r="B11" s="371" t="s">
        <v>30</v>
      </c>
      <c r="C11" s="372">
        <v>5.8</v>
      </c>
      <c r="D11" s="372">
        <v>6.1</v>
      </c>
      <c r="E11" s="373">
        <f t="shared" si="0"/>
        <v>-0.29999999999999982</v>
      </c>
      <c r="F11" s="373">
        <v>7.9</v>
      </c>
      <c r="G11" s="373">
        <v>3.9</v>
      </c>
      <c r="H11" s="374">
        <f t="shared" si="2"/>
        <v>4</v>
      </c>
      <c r="I11" s="366"/>
      <c r="J11" s="375" t="s">
        <v>71</v>
      </c>
      <c r="K11" s="376">
        <v>3.7</v>
      </c>
      <c r="L11" s="376">
        <v>3.2</v>
      </c>
      <c r="M11" s="377">
        <f t="shared" si="1"/>
        <v>0.5</v>
      </c>
      <c r="N11" s="377">
        <v>9</v>
      </c>
      <c r="O11" s="377">
        <v>7.3</v>
      </c>
      <c r="P11" s="374">
        <f t="shared" si="3"/>
        <v>1.7000000000000002</v>
      </c>
    </row>
    <row r="12" spans="1:16" s="370" customFormat="1" ht="15.75" customHeight="1" x14ac:dyDescent="0.15">
      <c r="A12" s="335"/>
      <c r="B12" s="371" t="s">
        <v>31</v>
      </c>
      <c r="C12" s="372">
        <v>4.0999999999999996</v>
      </c>
      <c r="D12" s="372">
        <v>4.4000000000000004</v>
      </c>
      <c r="E12" s="373">
        <f t="shared" si="0"/>
        <v>-0.30000000000000071</v>
      </c>
      <c r="F12" s="373">
        <v>13.6</v>
      </c>
      <c r="G12" s="373">
        <v>17.3</v>
      </c>
      <c r="H12" s="374">
        <f t="shared" si="2"/>
        <v>-3.7000000000000011</v>
      </c>
      <c r="I12" s="366"/>
      <c r="J12" s="375" t="s">
        <v>72</v>
      </c>
      <c r="K12" s="376">
        <v>11.8</v>
      </c>
      <c r="L12" s="376">
        <v>12.2</v>
      </c>
      <c r="M12" s="377">
        <f t="shared" si="1"/>
        <v>-0.39999999999999858</v>
      </c>
      <c r="N12" s="377">
        <v>45.6</v>
      </c>
      <c r="O12" s="377">
        <v>54.1</v>
      </c>
      <c r="P12" s="374">
        <f t="shared" si="3"/>
        <v>-8.5</v>
      </c>
    </row>
    <row r="13" spans="1:16" s="370" customFormat="1" ht="15.75" customHeight="1" x14ac:dyDescent="0.15">
      <c r="A13" s="335"/>
      <c r="B13" s="371" t="s">
        <v>32</v>
      </c>
      <c r="C13" s="372">
        <v>2</v>
      </c>
      <c r="D13" s="372">
        <v>1.9</v>
      </c>
      <c r="E13" s="373">
        <f t="shared" si="0"/>
        <v>0.10000000000000009</v>
      </c>
      <c r="F13" s="373">
        <v>23.3</v>
      </c>
      <c r="G13" s="373">
        <v>21.9</v>
      </c>
      <c r="H13" s="374">
        <f t="shared" si="2"/>
        <v>1.4000000000000021</v>
      </c>
      <c r="I13" s="366"/>
      <c r="J13" s="375" t="s">
        <v>73</v>
      </c>
      <c r="K13" s="376">
        <v>9.1</v>
      </c>
      <c r="L13" s="376">
        <v>9</v>
      </c>
      <c r="M13" s="377">
        <f t="shared" si="1"/>
        <v>9.9999999999999645E-2</v>
      </c>
      <c r="N13" s="377">
        <v>74.3</v>
      </c>
      <c r="O13" s="377">
        <v>86.2</v>
      </c>
      <c r="P13" s="374">
        <f t="shared" si="3"/>
        <v>-11.900000000000006</v>
      </c>
    </row>
    <row r="14" spans="1:16" s="370" customFormat="1" ht="15.75" customHeight="1" x14ac:dyDescent="0.15">
      <c r="A14" s="335"/>
      <c r="B14" s="371" t="s">
        <v>33</v>
      </c>
      <c r="C14" s="372">
        <v>2.6</v>
      </c>
      <c r="D14" s="372">
        <v>2.4</v>
      </c>
      <c r="E14" s="373">
        <f t="shared" si="0"/>
        <v>0.20000000000000018</v>
      </c>
      <c r="F14" s="373">
        <v>6.2</v>
      </c>
      <c r="G14" s="373" t="s">
        <v>202</v>
      </c>
      <c r="H14" s="374" t="str">
        <f t="shared" si="2"/>
        <v>-</v>
      </c>
      <c r="I14" s="366"/>
      <c r="J14" s="375" t="s">
        <v>74</v>
      </c>
      <c r="K14" s="376">
        <v>6.5</v>
      </c>
      <c r="L14" s="376">
        <v>6.3</v>
      </c>
      <c r="M14" s="377">
        <f t="shared" si="1"/>
        <v>0.20000000000000018</v>
      </c>
      <c r="N14" s="377">
        <v>41.3</v>
      </c>
      <c r="O14" s="377">
        <v>44</v>
      </c>
      <c r="P14" s="374">
        <f t="shared" si="3"/>
        <v>-2.7000000000000028</v>
      </c>
    </row>
    <row r="15" spans="1:16" s="370" customFormat="1" ht="15.75" customHeight="1" x14ac:dyDescent="0.15">
      <c r="A15" s="335"/>
      <c r="B15" s="371" t="s">
        <v>34</v>
      </c>
      <c r="C15" s="372">
        <v>3.1</v>
      </c>
      <c r="D15" s="372">
        <v>3.1</v>
      </c>
      <c r="E15" s="373">
        <f t="shared" si="0"/>
        <v>0</v>
      </c>
      <c r="F15" s="373">
        <v>35.4</v>
      </c>
      <c r="G15" s="373">
        <v>35.6</v>
      </c>
      <c r="H15" s="374">
        <f t="shared" si="2"/>
        <v>-0.20000000000000284</v>
      </c>
      <c r="I15" s="366"/>
      <c r="J15" s="375" t="s">
        <v>75</v>
      </c>
      <c r="K15" s="376">
        <v>5.0999999999999996</v>
      </c>
      <c r="L15" s="376">
        <v>4.5999999999999996</v>
      </c>
      <c r="M15" s="377">
        <f t="shared" si="1"/>
        <v>0.5</v>
      </c>
      <c r="N15" s="377">
        <v>31.9</v>
      </c>
      <c r="O15" s="377">
        <v>38.200000000000003</v>
      </c>
      <c r="P15" s="374">
        <f t="shared" si="3"/>
        <v>-6.3000000000000043</v>
      </c>
    </row>
    <row r="16" spans="1:16" s="370" customFormat="1" ht="15.75" customHeight="1" x14ac:dyDescent="0.15">
      <c r="A16" s="335"/>
      <c r="B16" s="371" t="s">
        <v>35</v>
      </c>
      <c r="C16" s="372">
        <v>4.8</v>
      </c>
      <c r="D16" s="372">
        <v>5.5</v>
      </c>
      <c r="E16" s="373">
        <f t="shared" si="0"/>
        <v>-0.70000000000000018</v>
      </c>
      <c r="F16" s="373" t="s">
        <v>202</v>
      </c>
      <c r="G16" s="373" t="s">
        <v>202</v>
      </c>
      <c r="H16" s="374" t="str">
        <f t="shared" si="2"/>
        <v>-</v>
      </c>
      <c r="I16" s="366"/>
      <c r="J16" s="375" t="s">
        <v>76</v>
      </c>
      <c r="K16" s="376">
        <v>6.4</v>
      </c>
      <c r="L16" s="376">
        <v>6.4</v>
      </c>
      <c r="M16" s="377">
        <f t="shared" si="1"/>
        <v>0</v>
      </c>
      <c r="N16" s="377">
        <v>16.899999999999999</v>
      </c>
      <c r="O16" s="377">
        <v>24.2</v>
      </c>
      <c r="P16" s="374">
        <f t="shared" si="3"/>
        <v>-7.3000000000000007</v>
      </c>
    </row>
    <row r="17" spans="1:16" s="370" customFormat="1" ht="15.75" customHeight="1" x14ac:dyDescent="0.15">
      <c r="A17" s="335"/>
      <c r="B17" s="371" t="s">
        <v>36</v>
      </c>
      <c r="C17" s="372">
        <v>3.7</v>
      </c>
      <c r="D17" s="372">
        <v>3.7</v>
      </c>
      <c r="E17" s="373">
        <f t="shared" si="0"/>
        <v>0</v>
      </c>
      <c r="F17" s="373" t="s">
        <v>202</v>
      </c>
      <c r="G17" s="373" t="s">
        <v>202</v>
      </c>
      <c r="H17" s="374" t="str">
        <f t="shared" si="2"/>
        <v>-</v>
      </c>
      <c r="I17" s="366"/>
      <c r="J17" s="375" t="s">
        <v>77</v>
      </c>
      <c r="K17" s="376">
        <v>10.199999999999999</v>
      </c>
      <c r="L17" s="376">
        <v>9.3000000000000007</v>
      </c>
      <c r="M17" s="377">
        <f t="shared" si="1"/>
        <v>0.89999999999999858</v>
      </c>
      <c r="N17" s="377">
        <v>115.4</v>
      </c>
      <c r="O17" s="377">
        <v>109.4</v>
      </c>
      <c r="P17" s="374">
        <f t="shared" si="3"/>
        <v>6</v>
      </c>
    </row>
    <row r="18" spans="1:16" s="370" customFormat="1" ht="15.75" customHeight="1" x14ac:dyDescent="0.15">
      <c r="A18" s="335"/>
      <c r="B18" s="371" t="s">
        <v>37</v>
      </c>
      <c r="C18" s="372">
        <v>3</v>
      </c>
      <c r="D18" s="372">
        <v>3.1</v>
      </c>
      <c r="E18" s="373">
        <f t="shared" si="0"/>
        <v>-0.10000000000000009</v>
      </c>
      <c r="F18" s="373">
        <v>26.3</v>
      </c>
      <c r="G18" s="373">
        <v>23.4</v>
      </c>
      <c r="H18" s="374">
        <f t="shared" si="2"/>
        <v>2.9000000000000021</v>
      </c>
      <c r="I18" s="366"/>
      <c r="J18" s="375" t="s">
        <v>78</v>
      </c>
      <c r="K18" s="376">
        <v>4.4000000000000004</v>
      </c>
      <c r="L18" s="376">
        <v>4.5999999999999996</v>
      </c>
      <c r="M18" s="377">
        <f t="shared" si="1"/>
        <v>-0.19999999999999929</v>
      </c>
      <c r="N18" s="377">
        <v>33</v>
      </c>
      <c r="O18" s="377">
        <v>43</v>
      </c>
      <c r="P18" s="374">
        <f t="shared" si="3"/>
        <v>-10</v>
      </c>
    </row>
    <row r="19" spans="1:16" s="370" customFormat="1" ht="15.75" customHeight="1" x14ac:dyDescent="0.15">
      <c r="A19" s="335"/>
      <c r="B19" s="371" t="s">
        <v>38</v>
      </c>
      <c r="C19" s="372">
        <v>3.6</v>
      </c>
      <c r="D19" s="372">
        <v>3.9</v>
      </c>
      <c r="E19" s="373">
        <f t="shared" si="0"/>
        <v>-0.29999999999999982</v>
      </c>
      <c r="F19" s="373">
        <v>8.5</v>
      </c>
      <c r="G19" s="373">
        <v>17.3</v>
      </c>
      <c r="H19" s="374">
        <f t="shared" si="2"/>
        <v>-8.8000000000000007</v>
      </c>
      <c r="I19" s="366"/>
      <c r="J19" s="375" t="s">
        <v>79</v>
      </c>
      <c r="K19" s="376">
        <v>7.1</v>
      </c>
      <c r="L19" s="376">
        <v>7.4</v>
      </c>
      <c r="M19" s="377">
        <f t="shared" si="1"/>
        <v>-0.30000000000000071</v>
      </c>
      <c r="N19" s="377">
        <v>35.5</v>
      </c>
      <c r="O19" s="377">
        <v>37.200000000000003</v>
      </c>
      <c r="P19" s="374">
        <f t="shared" si="3"/>
        <v>-1.7000000000000028</v>
      </c>
    </row>
    <row r="20" spans="1:16" s="370" customFormat="1" ht="15.75" customHeight="1" x14ac:dyDescent="0.15">
      <c r="A20" s="335"/>
      <c r="B20" s="371" t="s">
        <v>39</v>
      </c>
      <c r="C20" s="372">
        <v>4.3</v>
      </c>
      <c r="D20" s="372">
        <v>4</v>
      </c>
      <c r="E20" s="373">
        <f t="shared" si="0"/>
        <v>0.29999999999999982</v>
      </c>
      <c r="F20" s="373" t="s">
        <v>202</v>
      </c>
      <c r="G20" s="373">
        <v>3.1</v>
      </c>
      <c r="H20" s="374" t="str">
        <f t="shared" si="2"/>
        <v>-</v>
      </c>
      <c r="I20" s="366"/>
      <c r="J20" s="375" t="s">
        <v>80</v>
      </c>
      <c r="K20" s="376">
        <v>7.1</v>
      </c>
      <c r="L20" s="376">
        <v>6.6</v>
      </c>
      <c r="M20" s="377">
        <f t="shared" si="1"/>
        <v>0.5</v>
      </c>
      <c r="N20" s="377">
        <v>0.9</v>
      </c>
      <c r="O20" s="377">
        <v>4.5</v>
      </c>
      <c r="P20" s="374">
        <f t="shared" si="3"/>
        <v>-3.6</v>
      </c>
    </row>
    <row r="21" spans="1:16" s="370" customFormat="1" ht="15.75" customHeight="1" x14ac:dyDescent="0.15">
      <c r="A21" s="335"/>
      <c r="B21" s="371" t="s">
        <v>40</v>
      </c>
      <c r="C21" s="372">
        <v>9.9</v>
      </c>
      <c r="D21" s="372">
        <v>9.8000000000000007</v>
      </c>
      <c r="E21" s="373">
        <f t="shared" si="0"/>
        <v>9.9999999999999645E-2</v>
      </c>
      <c r="F21" s="373">
        <v>81.8</v>
      </c>
      <c r="G21" s="373">
        <v>91.5</v>
      </c>
      <c r="H21" s="374">
        <f t="shared" si="2"/>
        <v>-9.7000000000000028</v>
      </c>
      <c r="I21" s="366"/>
      <c r="J21" s="375" t="s">
        <v>81</v>
      </c>
      <c r="K21" s="376">
        <v>12.9</v>
      </c>
      <c r="L21" s="376">
        <v>12.6</v>
      </c>
      <c r="M21" s="377">
        <f t="shared" si="1"/>
        <v>0.30000000000000071</v>
      </c>
      <c r="N21" s="377">
        <v>82.2</v>
      </c>
      <c r="O21" s="377">
        <v>99.2</v>
      </c>
      <c r="P21" s="374">
        <f t="shared" si="3"/>
        <v>-17</v>
      </c>
    </row>
    <row r="22" spans="1:16" s="370" customFormat="1" ht="15.75" customHeight="1" x14ac:dyDescent="0.15">
      <c r="A22" s="335"/>
      <c r="B22" s="371" t="s">
        <v>41</v>
      </c>
      <c r="C22" s="372">
        <v>4.4000000000000004</v>
      </c>
      <c r="D22" s="372">
        <v>4.5</v>
      </c>
      <c r="E22" s="373">
        <f t="shared" si="0"/>
        <v>-9.9999999999999645E-2</v>
      </c>
      <c r="F22" s="373">
        <v>9</v>
      </c>
      <c r="G22" s="373">
        <v>11.8</v>
      </c>
      <c r="H22" s="374">
        <f t="shared" si="2"/>
        <v>-2.8000000000000007</v>
      </c>
      <c r="I22" s="366"/>
      <c r="J22" s="375" t="s">
        <v>82</v>
      </c>
      <c r="K22" s="376">
        <v>8.1999999999999993</v>
      </c>
      <c r="L22" s="376">
        <v>8</v>
      </c>
      <c r="M22" s="377">
        <f t="shared" si="1"/>
        <v>0.19999999999999929</v>
      </c>
      <c r="N22" s="377">
        <v>29.7</v>
      </c>
      <c r="O22" s="377">
        <v>30.3</v>
      </c>
      <c r="P22" s="374">
        <f t="shared" si="3"/>
        <v>-0.60000000000000142</v>
      </c>
    </row>
    <row r="23" spans="1:16" s="370" customFormat="1" ht="15.75" customHeight="1" x14ac:dyDescent="0.15">
      <c r="A23" s="335"/>
      <c r="B23" s="371" t="s">
        <v>42</v>
      </c>
      <c r="C23" s="372">
        <v>-1</v>
      </c>
      <c r="D23" s="372">
        <v>-0.7</v>
      </c>
      <c r="E23" s="373">
        <f t="shared" si="0"/>
        <v>-0.30000000000000004</v>
      </c>
      <c r="F23" s="373" t="s">
        <v>202</v>
      </c>
      <c r="G23" s="373" t="s">
        <v>202</v>
      </c>
      <c r="H23" s="374" t="str">
        <f t="shared" si="2"/>
        <v>-</v>
      </c>
      <c r="I23" s="366"/>
      <c r="J23" s="375" t="s">
        <v>83</v>
      </c>
      <c r="K23" s="376">
        <v>1.1000000000000001</v>
      </c>
      <c r="L23" s="376">
        <v>0.7</v>
      </c>
      <c r="M23" s="377">
        <f t="shared" si="1"/>
        <v>0.40000000000000013</v>
      </c>
      <c r="N23" s="377" t="s">
        <v>202</v>
      </c>
      <c r="O23" s="377" t="s">
        <v>202</v>
      </c>
      <c r="P23" s="374" t="str">
        <f t="shared" si="3"/>
        <v>-</v>
      </c>
    </row>
    <row r="24" spans="1:16" s="370" customFormat="1" ht="15.75" customHeight="1" x14ac:dyDescent="0.15">
      <c r="A24" s="335"/>
      <c r="B24" s="371" t="s">
        <v>43</v>
      </c>
      <c r="C24" s="372">
        <v>4.8</v>
      </c>
      <c r="D24" s="372">
        <v>4.5</v>
      </c>
      <c r="E24" s="373">
        <f t="shared" si="0"/>
        <v>0.29999999999999982</v>
      </c>
      <c r="F24" s="373">
        <v>12.8</v>
      </c>
      <c r="G24" s="373">
        <v>14.4</v>
      </c>
      <c r="H24" s="374">
        <f t="shared" si="2"/>
        <v>-1.5999999999999996</v>
      </c>
      <c r="I24" s="366"/>
      <c r="J24" s="375" t="s">
        <v>84</v>
      </c>
      <c r="K24" s="376">
        <v>5.9</v>
      </c>
      <c r="L24" s="376">
        <v>5.7</v>
      </c>
      <c r="M24" s="377">
        <f t="shared" si="1"/>
        <v>0.20000000000000018</v>
      </c>
      <c r="N24" s="377">
        <v>25.6</v>
      </c>
      <c r="O24" s="377">
        <v>22.3</v>
      </c>
      <c r="P24" s="374">
        <f t="shared" si="3"/>
        <v>3.3000000000000007</v>
      </c>
    </row>
    <row r="25" spans="1:16" s="370" customFormat="1" ht="15.75" customHeight="1" x14ac:dyDescent="0.15">
      <c r="A25" s="335"/>
      <c r="B25" s="371" t="s">
        <v>44</v>
      </c>
      <c r="C25" s="372">
        <v>4.0999999999999996</v>
      </c>
      <c r="D25" s="372">
        <v>4.2</v>
      </c>
      <c r="E25" s="373">
        <f t="shared" si="0"/>
        <v>-0.10000000000000053</v>
      </c>
      <c r="F25" s="373">
        <v>5.4</v>
      </c>
      <c r="G25" s="373">
        <v>6.1</v>
      </c>
      <c r="H25" s="374">
        <f t="shared" si="2"/>
        <v>-0.69999999999999929</v>
      </c>
      <c r="I25" s="366"/>
      <c r="J25" s="375" t="s">
        <v>85</v>
      </c>
      <c r="K25" s="376">
        <v>6.6</v>
      </c>
      <c r="L25" s="376">
        <v>5.8</v>
      </c>
      <c r="M25" s="377">
        <f t="shared" si="1"/>
        <v>0.79999999999999982</v>
      </c>
      <c r="N25" s="377" t="s">
        <v>202</v>
      </c>
      <c r="O25" s="377">
        <v>2.9</v>
      </c>
      <c r="P25" s="374" t="str">
        <f t="shared" si="3"/>
        <v>-</v>
      </c>
    </row>
    <row r="26" spans="1:16" s="370" customFormat="1" ht="15.75" customHeight="1" x14ac:dyDescent="0.15">
      <c r="A26" s="335"/>
      <c r="B26" s="371" t="s">
        <v>45</v>
      </c>
      <c r="C26" s="372">
        <v>7.2</v>
      </c>
      <c r="D26" s="372">
        <v>7.2</v>
      </c>
      <c r="E26" s="373">
        <f t="shared" si="0"/>
        <v>0</v>
      </c>
      <c r="F26" s="373">
        <v>15.2</v>
      </c>
      <c r="G26" s="373">
        <v>23.9</v>
      </c>
      <c r="H26" s="374">
        <f t="shared" si="2"/>
        <v>-8.6999999999999993</v>
      </c>
      <c r="I26" s="366"/>
      <c r="J26" s="375" t="s">
        <v>86</v>
      </c>
      <c r="K26" s="376">
        <v>8.1</v>
      </c>
      <c r="L26" s="376">
        <v>7.7</v>
      </c>
      <c r="M26" s="377">
        <f t="shared" si="1"/>
        <v>0.39999999999999947</v>
      </c>
      <c r="N26" s="377" t="s">
        <v>202</v>
      </c>
      <c r="O26" s="377" t="s">
        <v>202</v>
      </c>
      <c r="P26" s="374" t="str">
        <f t="shared" si="3"/>
        <v>-</v>
      </c>
    </row>
    <row r="27" spans="1:16" s="370" customFormat="1" ht="15.75" customHeight="1" x14ac:dyDescent="0.15">
      <c r="A27" s="335"/>
      <c r="B27" s="371" t="s">
        <v>46</v>
      </c>
      <c r="C27" s="372">
        <v>1.9</v>
      </c>
      <c r="D27" s="372">
        <v>1.7</v>
      </c>
      <c r="E27" s="373">
        <f t="shared" si="0"/>
        <v>0.19999999999999996</v>
      </c>
      <c r="F27" s="373" t="s">
        <v>202</v>
      </c>
      <c r="G27" s="373" t="s">
        <v>202</v>
      </c>
      <c r="H27" s="374" t="str">
        <f t="shared" si="2"/>
        <v>-</v>
      </c>
      <c r="I27" s="366"/>
      <c r="J27" s="375" t="s">
        <v>87</v>
      </c>
      <c r="K27" s="376">
        <v>4</v>
      </c>
      <c r="L27" s="376">
        <v>4.4000000000000004</v>
      </c>
      <c r="M27" s="377">
        <f t="shared" si="1"/>
        <v>-0.40000000000000036</v>
      </c>
      <c r="N27" s="377">
        <v>43.3</v>
      </c>
      <c r="O27" s="377">
        <v>40.9</v>
      </c>
      <c r="P27" s="374">
        <f t="shared" si="3"/>
        <v>2.3999999999999986</v>
      </c>
    </row>
    <row r="28" spans="1:16" s="370" customFormat="1" ht="15.75" customHeight="1" x14ac:dyDescent="0.15">
      <c r="A28" s="335"/>
      <c r="B28" s="371" t="s">
        <v>47</v>
      </c>
      <c r="C28" s="372">
        <v>6.1</v>
      </c>
      <c r="D28" s="372">
        <v>5</v>
      </c>
      <c r="E28" s="373">
        <f t="shared" si="0"/>
        <v>1.0999999999999996</v>
      </c>
      <c r="F28" s="373">
        <v>20.3</v>
      </c>
      <c r="G28" s="373">
        <v>18.7</v>
      </c>
      <c r="H28" s="374">
        <f t="shared" si="2"/>
        <v>1.6000000000000014</v>
      </c>
      <c r="I28" s="366"/>
      <c r="J28" s="375" t="s">
        <v>88</v>
      </c>
      <c r="K28" s="376">
        <v>6.5</v>
      </c>
      <c r="L28" s="376">
        <v>6.5</v>
      </c>
      <c r="M28" s="377">
        <f t="shared" si="1"/>
        <v>0</v>
      </c>
      <c r="N28" s="377">
        <v>4.0999999999999996</v>
      </c>
      <c r="O28" s="377">
        <v>7.4</v>
      </c>
      <c r="P28" s="374">
        <f t="shared" si="3"/>
        <v>-3.3000000000000007</v>
      </c>
    </row>
    <row r="29" spans="1:16" s="370" customFormat="1" ht="15.75" customHeight="1" x14ac:dyDescent="0.15">
      <c r="A29" s="335"/>
      <c r="B29" s="371" t="s">
        <v>48</v>
      </c>
      <c r="C29" s="372">
        <v>1.4</v>
      </c>
      <c r="D29" s="372">
        <v>0.9</v>
      </c>
      <c r="E29" s="373">
        <f t="shared" si="0"/>
        <v>0.49999999999999989</v>
      </c>
      <c r="F29" s="373">
        <v>10.7</v>
      </c>
      <c r="G29" s="373">
        <v>7.1</v>
      </c>
      <c r="H29" s="374">
        <f t="shared" si="2"/>
        <v>3.5999999999999996</v>
      </c>
      <c r="I29" s="366"/>
      <c r="J29" s="375" t="s">
        <v>89</v>
      </c>
      <c r="K29" s="376">
        <v>8.1</v>
      </c>
      <c r="L29" s="376">
        <v>8.6</v>
      </c>
      <c r="M29" s="377">
        <f t="shared" si="1"/>
        <v>-0.5</v>
      </c>
      <c r="N29" s="377" t="s">
        <v>202</v>
      </c>
      <c r="O29" s="377" t="s">
        <v>202</v>
      </c>
      <c r="P29" s="374" t="str">
        <f t="shared" si="3"/>
        <v>-</v>
      </c>
    </row>
    <row r="30" spans="1:16" s="370" customFormat="1" ht="15.75" customHeight="1" thickBot="1" x14ac:dyDescent="0.2">
      <c r="A30" s="335"/>
      <c r="B30" s="371" t="s">
        <v>49</v>
      </c>
      <c r="C30" s="372">
        <v>4.7</v>
      </c>
      <c r="D30" s="372">
        <v>4.3</v>
      </c>
      <c r="E30" s="373">
        <f t="shared" si="0"/>
        <v>0.40000000000000036</v>
      </c>
      <c r="F30" s="373">
        <v>24.7</v>
      </c>
      <c r="G30" s="373">
        <v>26</v>
      </c>
      <c r="H30" s="374">
        <f t="shared" si="2"/>
        <v>-1.3000000000000007</v>
      </c>
      <c r="I30" s="366"/>
      <c r="J30" s="378" t="s">
        <v>90</v>
      </c>
      <c r="K30" s="379">
        <v>7.2</v>
      </c>
      <c r="L30" s="379">
        <v>7.7</v>
      </c>
      <c r="M30" s="380">
        <f t="shared" si="1"/>
        <v>-0.5</v>
      </c>
      <c r="N30" s="380">
        <v>21.8</v>
      </c>
      <c r="O30" s="380">
        <v>22.8</v>
      </c>
      <c r="P30" s="381">
        <f t="shared" si="3"/>
        <v>-1</v>
      </c>
    </row>
    <row r="31" spans="1:16" s="370" customFormat="1" ht="15.75" customHeight="1" thickTop="1" thickBot="1" x14ac:dyDescent="0.2">
      <c r="A31" s="335"/>
      <c r="B31" s="371" t="s">
        <v>50</v>
      </c>
      <c r="C31" s="372">
        <v>0.8</v>
      </c>
      <c r="D31" s="372">
        <v>0.8</v>
      </c>
      <c r="E31" s="373">
        <f t="shared" si="0"/>
        <v>0</v>
      </c>
      <c r="F31" s="373" t="s">
        <v>202</v>
      </c>
      <c r="G31" s="373" t="s">
        <v>202</v>
      </c>
      <c r="H31" s="374" t="str">
        <f t="shared" si="2"/>
        <v>-</v>
      </c>
      <c r="I31" s="366"/>
      <c r="J31" s="382" t="s">
        <v>203</v>
      </c>
      <c r="K31" s="383">
        <v>7.4</v>
      </c>
      <c r="L31" s="384">
        <v>7.3</v>
      </c>
      <c r="M31" s="385">
        <f t="shared" si="1"/>
        <v>0.10000000000000053</v>
      </c>
      <c r="N31" s="386">
        <v>33</v>
      </c>
      <c r="O31" s="386">
        <v>36.4</v>
      </c>
      <c r="P31" s="387">
        <f>N31-O31</f>
        <v>-3.3999999999999986</v>
      </c>
    </row>
    <row r="32" spans="1:16" s="370" customFormat="1" ht="15.75" customHeight="1" thickBot="1" x14ac:dyDescent="0.2">
      <c r="A32" s="335"/>
      <c r="B32" s="371" t="s">
        <v>51</v>
      </c>
      <c r="C32" s="372">
        <v>2.6</v>
      </c>
      <c r="D32" s="372">
        <v>2.2999999999999998</v>
      </c>
      <c r="E32" s="373">
        <f t="shared" si="0"/>
        <v>0.30000000000000027</v>
      </c>
      <c r="F32" s="373">
        <v>36.799999999999997</v>
      </c>
      <c r="G32" s="373">
        <v>51.1</v>
      </c>
      <c r="H32" s="374">
        <f t="shared" si="2"/>
        <v>-14.300000000000004</v>
      </c>
      <c r="I32" s="366"/>
      <c r="J32" s="388" t="s">
        <v>204</v>
      </c>
      <c r="K32" s="389">
        <v>4.8</v>
      </c>
      <c r="L32" s="390">
        <v>4.8</v>
      </c>
      <c r="M32" s="391">
        <f t="shared" si="1"/>
        <v>0</v>
      </c>
      <c r="N32" s="392">
        <v>17.3</v>
      </c>
      <c r="O32" s="392">
        <v>16.3</v>
      </c>
      <c r="P32" s="393">
        <f>N32-O32</f>
        <v>1</v>
      </c>
    </row>
    <row r="33" spans="1:16" s="370" customFormat="1" ht="15.75" customHeight="1" thickBot="1" x14ac:dyDescent="0.2">
      <c r="A33" s="335"/>
      <c r="B33" s="371" t="s">
        <v>52</v>
      </c>
      <c r="C33" s="372">
        <v>5.6</v>
      </c>
      <c r="D33" s="372">
        <v>5.8</v>
      </c>
      <c r="E33" s="373">
        <f t="shared" si="0"/>
        <v>-0.20000000000000018</v>
      </c>
      <c r="F33" s="373">
        <v>49.5</v>
      </c>
      <c r="G33" s="373">
        <v>51.8</v>
      </c>
      <c r="H33" s="374">
        <f t="shared" si="2"/>
        <v>-2.2999999999999972</v>
      </c>
      <c r="I33" s="366"/>
      <c r="J33" s="394" t="s">
        <v>205</v>
      </c>
      <c r="K33" s="395"/>
      <c r="L33" s="395"/>
      <c r="M33" s="395"/>
      <c r="N33" s="395"/>
      <c r="O33" s="395"/>
      <c r="P33" s="395"/>
    </row>
    <row r="34" spans="1:16" s="370" customFormat="1" ht="15.75" customHeight="1" x14ac:dyDescent="0.15">
      <c r="A34" s="335"/>
      <c r="B34" s="371" t="s">
        <v>53</v>
      </c>
      <c r="C34" s="372">
        <v>4.8</v>
      </c>
      <c r="D34" s="372">
        <v>4.3</v>
      </c>
      <c r="E34" s="373">
        <f t="shared" si="0"/>
        <v>0.5</v>
      </c>
      <c r="F34" s="373">
        <v>52.5</v>
      </c>
      <c r="G34" s="373">
        <v>46.7</v>
      </c>
      <c r="H34" s="374">
        <f t="shared" si="2"/>
        <v>5.7999999999999972</v>
      </c>
      <c r="I34" s="366"/>
      <c r="J34" s="396" t="s">
        <v>206</v>
      </c>
      <c r="K34" s="397">
        <v>25</v>
      </c>
      <c r="L34" s="398"/>
      <c r="M34" s="399"/>
      <c r="N34" s="400">
        <v>350</v>
      </c>
      <c r="O34" s="401" t="s">
        <v>207</v>
      </c>
      <c r="P34" s="402"/>
    </row>
    <row r="35" spans="1:16" s="370" customFormat="1" ht="15.75" customHeight="1" thickBot="1" x14ac:dyDescent="0.2">
      <c r="A35" s="335"/>
      <c r="B35" s="371" t="s">
        <v>54</v>
      </c>
      <c r="C35" s="372">
        <v>6.1</v>
      </c>
      <c r="D35" s="372">
        <v>6.5</v>
      </c>
      <c r="E35" s="373">
        <f t="shared" si="0"/>
        <v>-0.40000000000000036</v>
      </c>
      <c r="F35" s="373">
        <v>1.2</v>
      </c>
      <c r="G35" s="373">
        <v>16.600000000000001</v>
      </c>
      <c r="H35" s="374">
        <f t="shared" si="2"/>
        <v>-15.400000000000002</v>
      </c>
      <c r="I35" s="366"/>
      <c r="J35" s="403" t="s">
        <v>208</v>
      </c>
      <c r="K35" s="404">
        <v>35</v>
      </c>
      <c r="L35" s="405"/>
      <c r="M35" s="406"/>
      <c r="N35" s="407" t="s">
        <v>209</v>
      </c>
      <c r="O35" s="405"/>
      <c r="P35" s="408"/>
    </row>
    <row r="36" spans="1:16" s="370" customFormat="1" ht="15.75" customHeight="1" x14ac:dyDescent="0.15">
      <c r="A36" s="335"/>
      <c r="B36" s="371" t="s">
        <v>55</v>
      </c>
      <c r="C36" s="372">
        <v>7.3</v>
      </c>
      <c r="D36" s="372">
        <v>7.3</v>
      </c>
      <c r="E36" s="373">
        <f t="shared" si="0"/>
        <v>0</v>
      </c>
      <c r="F36" s="373">
        <v>27.1</v>
      </c>
      <c r="G36" s="373">
        <v>34.299999999999997</v>
      </c>
      <c r="H36" s="374">
        <f t="shared" si="2"/>
        <v>-7.1999999999999957</v>
      </c>
      <c r="I36" s="366"/>
      <c r="J36" s="370" t="s">
        <v>210</v>
      </c>
      <c r="K36" s="366"/>
      <c r="L36" s="366"/>
      <c r="M36" s="366"/>
      <c r="N36" s="366"/>
      <c r="O36" s="366"/>
    </row>
    <row r="37" spans="1:16" s="370" customFormat="1" ht="15.75" customHeight="1" x14ac:dyDescent="0.15">
      <c r="A37" s="335"/>
      <c r="B37" s="371" t="s">
        <v>56</v>
      </c>
      <c r="C37" s="372">
        <v>5.4</v>
      </c>
      <c r="D37" s="372">
        <v>6.1</v>
      </c>
      <c r="E37" s="373">
        <f t="shared" si="0"/>
        <v>-0.69999999999999929</v>
      </c>
      <c r="F37" s="373">
        <v>30.6</v>
      </c>
      <c r="G37" s="373">
        <v>41.4</v>
      </c>
      <c r="H37" s="374">
        <f t="shared" si="2"/>
        <v>-10.799999999999997</v>
      </c>
      <c r="I37" s="366"/>
      <c r="J37" s="370" t="s">
        <v>211</v>
      </c>
      <c r="K37" s="366"/>
      <c r="L37" s="366"/>
      <c r="M37" s="366"/>
      <c r="N37" s="366"/>
      <c r="O37" s="366"/>
    </row>
    <row r="38" spans="1:16" s="370" customFormat="1" ht="15.75" customHeight="1" x14ac:dyDescent="0.15">
      <c r="A38" s="335"/>
      <c r="B38" s="371" t="s">
        <v>57</v>
      </c>
      <c r="C38" s="372">
        <v>2.2000000000000002</v>
      </c>
      <c r="D38" s="372">
        <v>2.7</v>
      </c>
      <c r="E38" s="373">
        <f t="shared" si="0"/>
        <v>-0.5</v>
      </c>
      <c r="F38" s="373" t="s">
        <v>202</v>
      </c>
      <c r="G38" s="373" t="s">
        <v>202</v>
      </c>
      <c r="H38" s="374" t="str">
        <f t="shared" si="2"/>
        <v>-</v>
      </c>
      <c r="I38" s="366"/>
      <c r="J38" s="370" t="s">
        <v>212</v>
      </c>
    </row>
    <row r="39" spans="1:16" s="370" customFormat="1" ht="15.75" customHeight="1" x14ac:dyDescent="0.15">
      <c r="A39" s="335"/>
      <c r="B39" s="371" t="s">
        <v>58</v>
      </c>
      <c r="C39" s="372">
        <v>8.6999999999999993</v>
      </c>
      <c r="D39" s="372">
        <v>8</v>
      </c>
      <c r="E39" s="373">
        <f t="shared" si="0"/>
        <v>0.69999999999999929</v>
      </c>
      <c r="F39" s="373">
        <v>77.900000000000006</v>
      </c>
      <c r="G39" s="373">
        <v>72.900000000000006</v>
      </c>
      <c r="H39" s="374">
        <f t="shared" si="2"/>
        <v>5</v>
      </c>
      <c r="I39" s="366"/>
      <c r="J39" s="409"/>
    </row>
    <row r="40" spans="1:16" s="370" customFormat="1" ht="15.75" customHeight="1" x14ac:dyDescent="0.15">
      <c r="A40" s="335"/>
      <c r="B40" s="371" t="s">
        <v>59</v>
      </c>
      <c r="C40" s="372">
        <v>5.6</v>
      </c>
      <c r="D40" s="372">
        <v>5.7</v>
      </c>
      <c r="E40" s="373">
        <f t="shared" si="0"/>
        <v>-0.10000000000000053</v>
      </c>
      <c r="F40" s="373">
        <v>17.899999999999999</v>
      </c>
      <c r="G40" s="373" t="s">
        <v>202</v>
      </c>
      <c r="H40" s="374" t="str">
        <f t="shared" si="2"/>
        <v>-</v>
      </c>
      <c r="I40" s="366"/>
    </row>
    <row r="41" spans="1:16" s="370" customFormat="1" ht="15.75" customHeight="1" x14ac:dyDescent="0.15">
      <c r="A41" s="335"/>
      <c r="B41" s="371" t="s">
        <v>60</v>
      </c>
      <c r="C41" s="372">
        <v>5.6</v>
      </c>
      <c r="D41" s="372">
        <v>5.0999999999999996</v>
      </c>
      <c r="E41" s="373">
        <f t="shared" si="0"/>
        <v>0.5</v>
      </c>
      <c r="F41" s="373">
        <v>32.9</v>
      </c>
      <c r="G41" s="373">
        <v>30.6</v>
      </c>
      <c r="H41" s="374">
        <f t="shared" si="2"/>
        <v>2.2999999999999972</v>
      </c>
      <c r="I41" s="366"/>
    </row>
    <row r="42" spans="1:16" s="370" customFormat="1" ht="15.75" customHeight="1" x14ac:dyDescent="0.15">
      <c r="A42" s="335"/>
      <c r="B42" s="371" t="s">
        <v>61</v>
      </c>
      <c r="C42" s="372">
        <v>3.2</v>
      </c>
      <c r="D42" s="372">
        <v>3.7</v>
      </c>
      <c r="E42" s="373">
        <f t="shared" si="0"/>
        <v>-0.5</v>
      </c>
      <c r="F42" s="373">
        <v>33</v>
      </c>
      <c r="G42" s="373">
        <v>39.799999999999997</v>
      </c>
      <c r="H42" s="374">
        <f t="shared" si="2"/>
        <v>-6.7999999999999972</v>
      </c>
      <c r="I42" s="366"/>
    </row>
    <row r="43" spans="1:16" s="370" customFormat="1" ht="15.75" customHeight="1" x14ac:dyDescent="0.15">
      <c r="A43" s="335"/>
      <c r="B43" s="371" t="s">
        <v>213</v>
      </c>
      <c r="C43" s="372">
        <v>7.2</v>
      </c>
      <c r="D43" s="372">
        <v>7.7</v>
      </c>
      <c r="E43" s="373">
        <f t="shared" si="0"/>
        <v>-0.5</v>
      </c>
      <c r="F43" s="373" t="s">
        <v>202</v>
      </c>
      <c r="G43" s="373" t="s">
        <v>202</v>
      </c>
      <c r="H43" s="374" t="str">
        <f t="shared" si="2"/>
        <v>-</v>
      </c>
      <c r="I43" s="366"/>
    </row>
    <row r="44" spans="1:16" s="370" customFormat="1" ht="15.75" customHeight="1" x14ac:dyDescent="0.15">
      <c r="A44" s="335"/>
      <c r="B44" s="371" t="s">
        <v>63</v>
      </c>
      <c r="C44" s="372">
        <v>2.2999999999999998</v>
      </c>
      <c r="D44" s="372">
        <v>2.1</v>
      </c>
      <c r="E44" s="373">
        <f t="shared" si="0"/>
        <v>0.19999999999999973</v>
      </c>
      <c r="F44" s="373" t="s">
        <v>202</v>
      </c>
      <c r="G44" s="373">
        <v>3.7</v>
      </c>
      <c r="H44" s="374" t="str">
        <f t="shared" si="2"/>
        <v>-</v>
      </c>
      <c r="I44" s="366"/>
    </row>
    <row r="45" spans="1:16" s="370" customFormat="1" ht="15.75" customHeight="1" x14ac:dyDescent="0.15">
      <c r="A45" s="335"/>
      <c r="B45" s="371" t="s">
        <v>64</v>
      </c>
      <c r="C45" s="372">
        <v>7</v>
      </c>
      <c r="D45" s="372">
        <v>6.5</v>
      </c>
      <c r="E45" s="373">
        <f t="shared" si="0"/>
        <v>0.5</v>
      </c>
      <c r="F45" s="373">
        <v>42.9</v>
      </c>
      <c r="G45" s="373">
        <v>41.6</v>
      </c>
      <c r="H45" s="374">
        <f t="shared" si="2"/>
        <v>1.2999999999999972</v>
      </c>
      <c r="I45" s="366"/>
    </row>
    <row r="46" spans="1:16" s="370" customFormat="1" ht="15.75" customHeight="1" x14ac:dyDescent="0.15">
      <c r="A46" s="335"/>
      <c r="B46" s="410" t="s">
        <v>65</v>
      </c>
      <c r="C46" s="411">
        <v>2.2000000000000002</v>
      </c>
      <c r="D46" s="411">
        <v>2.1</v>
      </c>
      <c r="E46" s="412">
        <f t="shared" si="0"/>
        <v>0.10000000000000009</v>
      </c>
      <c r="F46" s="412" t="s">
        <v>202</v>
      </c>
      <c r="G46" s="412" t="s">
        <v>202</v>
      </c>
      <c r="H46" s="374" t="str">
        <f t="shared" si="2"/>
        <v>-</v>
      </c>
      <c r="I46" s="366"/>
    </row>
    <row r="47" spans="1:16" s="370" customFormat="1" ht="15.75" customHeight="1" thickBot="1" x14ac:dyDescent="0.2">
      <c r="A47" s="335"/>
      <c r="B47" s="410" t="s">
        <v>66</v>
      </c>
      <c r="C47" s="411">
        <v>7.3</v>
      </c>
      <c r="D47" s="411">
        <v>8.1999999999999993</v>
      </c>
      <c r="E47" s="412">
        <f t="shared" si="0"/>
        <v>-0.89999999999999947</v>
      </c>
      <c r="F47" s="412" t="s">
        <v>202</v>
      </c>
      <c r="G47" s="412">
        <v>1.9</v>
      </c>
      <c r="H47" s="381" t="str">
        <f t="shared" si="2"/>
        <v>-</v>
      </c>
      <c r="I47" s="366"/>
    </row>
    <row r="48" spans="1:16" s="370" customFormat="1" ht="15.75" customHeight="1" thickTop="1" thickBot="1" x14ac:dyDescent="0.2">
      <c r="A48" s="335"/>
      <c r="B48" s="382" t="s">
        <v>214</v>
      </c>
      <c r="C48" s="383">
        <v>4.5999999999999996</v>
      </c>
      <c r="D48" s="384">
        <v>4.5999999999999996</v>
      </c>
      <c r="E48" s="413">
        <f t="shared" si="0"/>
        <v>0</v>
      </c>
      <c r="F48" s="386">
        <v>16.100000000000001</v>
      </c>
      <c r="G48" s="386">
        <v>14.6</v>
      </c>
      <c r="H48" s="414">
        <f>F48-G48</f>
        <v>1.5000000000000018</v>
      </c>
      <c r="I48" s="366"/>
      <c r="N48" s="415"/>
    </row>
    <row r="49" spans="2:18" s="370" customFormat="1" ht="15.75" customHeight="1" x14ac:dyDescent="0.15">
      <c r="D49" s="416"/>
      <c r="G49" s="415"/>
      <c r="H49" s="417"/>
    </row>
    <row r="50" spans="2:18" s="370" customFormat="1" x14ac:dyDescent="0.15">
      <c r="H50" s="417"/>
      <c r="I50" s="418"/>
    </row>
    <row r="51" spans="2:18" s="370" customFormat="1" x14ac:dyDescent="0.15">
      <c r="C51" s="415"/>
      <c r="H51" s="417"/>
      <c r="J51" s="419"/>
    </row>
    <row r="52" spans="2:18" x14ac:dyDescent="0.15">
      <c r="B52" s="370"/>
      <c r="C52" s="370"/>
      <c r="D52" s="370"/>
      <c r="E52" s="370"/>
      <c r="F52" s="370"/>
      <c r="G52" s="370"/>
      <c r="H52" s="418"/>
      <c r="I52" s="370"/>
      <c r="J52" s="370"/>
      <c r="K52" s="370"/>
      <c r="L52" s="370"/>
      <c r="M52" s="370"/>
      <c r="N52" s="370"/>
      <c r="O52" s="370"/>
      <c r="P52" s="370"/>
      <c r="Q52" s="370"/>
      <c r="R52" s="370"/>
    </row>
    <row r="53" spans="2:18" x14ac:dyDescent="0.15">
      <c r="B53" s="370"/>
      <c r="C53" s="370"/>
      <c r="D53" s="370"/>
      <c r="E53" s="370"/>
      <c r="F53" s="370"/>
      <c r="G53" s="370"/>
      <c r="H53" s="370"/>
      <c r="I53" s="370"/>
      <c r="J53" s="370"/>
      <c r="K53" s="370"/>
      <c r="L53" s="370"/>
      <c r="M53" s="370"/>
      <c r="N53" s="370"/>
      <c r="O53" s="370"/>
      <c r="P53" s="370"/>
      <c r="Q53" s="370"/>
      <c r="R53" s="370"/>
    </row>
    <row r="54" spans="2:18" x14ac:dyDescent="0.15">
      <c r="B54" s="370"/>
      <c r="C54" s="370"/>
      <c r="D54" s="370"/>
      <c r="E54" s="370"/>
      <c r="F54" s="370"/>
      <c r="G54" s="370"/>
      <c r="H54" s="370"/>
      <c r="I54" s="370"/>
      <c r="J54" s="370"/>
      <c r="K54" s="418"/>
      <c r="L54" s="418"/>
      <c r="M54" s="418"/>
      <c r="N54" s="418"/>
      <c r="O54" s="418"/>
      <c r="P54" s="370"/>
      <c r="Q54" s="370"/>
      <c r="R54" s="370"/>
    </row>
    <row r="55" spans="2:18" x14ac:dyDescent="0.15">
      <c r="B55" s="370"/>
      <c r="C55" s="370"/>
      <c r="D55" s="370"/>
      <c r="E55" s="370"/>
      <c r="F55" s="370"/>
      <c r="G55" s="370"/>
      <c r="H55" s="370"/>
      <c r="I55" s="370"/>
      <c r="J55" s="418"/>
      <c r="K55" s="370"/>
      <c r="L55" s="370"/>
      <c r="M55" s="370"/>
      <c r="N55" s="370"/>
      <c r="O55" s="370"/>
      <c r="P55" s="370"/>
      <c r="Q55" s="370"/>
      <c r="R55" s="370"/>
    </row>
    <row r="56" spans="2:18" x14ac:dyDescent="0.15">
      <c r="B56" s="370"/>
      <c r="C56" s="370"/>
      <c r="D56" s="370"/>
      <c r="E56" s="370"/>
      <c r="F56" s="370"/>
      <c r="G56" s="370"/>
      <c r="H56" s="370"/>
      <c r="I56" s="370"/>
      <c r="J56" s="370"/>
      <c r="K56" s="370"/>
      <c r="L56" s="370"/>
      <c r="M56" s="370"/>
      <c r="N56" s="370"/>
      <c r="O56" s="370"/>
      <c r="P56" s="370"/>
      <c r="Q56" s="370"/>
      <c r="R56" s="370"/>
    </row>
    <row r="57" spans="2:18" x14ac:dyDescent="0.15">
      <c r="B57" s="370"/>
      <c r="C57" s="370"/>
      <c r="D57" s="370"/>
      <c r="E57" s="370"/>
      <c r="F57" s="370"/>
      <c r="G57" s="370"/>
      <c r="H57" s="370"/>
      <c r="I57" s="370"/>
      <c r="J57" s="370"/>
      <c r="K57" s="370"/>
      <c r="L57" s="370"/>
      <c r="M57" s="370"/>
      <c r="N57" s="370"/>
      <c r="O57" s="370"/>
      <c r="P57" s="370"/>
      <c r="Q57" s="370"/>
      <c r="R57" s="370"/>
    </row>
    <row r="58" spans="2:18" x14ac:dyDescent="0.15">
      <c r="B58" s="370"/>
      <c r="C58" s="370"/>
      <c r="D58" s="370"/>
      <c r="E58" s="370"/>
      <c r="F58" s="370"/>
      <c r="G58" s="370"/>
      <c r="H58" s="370"/>
      <c r="I58" s="370"/>
      <c r="J58" s="370"/>
      <c r="K58" s="370"/>
      <c r="L58" s="370"/>
      <c r="M58" s="370"/>
      <c r="N58" s="370"/>
      <c r="O58" s="370"/>
      <c r="P58" s="370"/>
      <c r="Q58" s="370"/>
      <c r="R58" s="370"/>
    </row>
    <row r="59" spans="2:18" x14ac:dyDescent="0.15">
      <c r="B59" s="370"/>
      <c r="C59" s="370"/>
      <c r="D59" s="370"/>
      <c r="E59" s="370"/>
      <c r="F59" s="370"/>
      <c r="G59" s="370"/>
      <c r="H59" s="370"/>
      <c r="I59" s="370"/>
      <c r="J59" s="370"/>
      <c r="K59" s="370"/>
      <c r="L59" s="370"/>
      <c r="M59" s="370"/>
      <c r="N59" s="370"/>
      <c r="O59" s="370"/>
      <c r="P59" s="370"/>
      <c r="Q59" s="370"/>
      <c r="R59" s="370"/>
    </row>
    <row r="60" spans="2:18" x14ac:dyDescent="0.15">
      <c r="B60" s="370"/>
      <c r="C60" s="370"/>
      <c r="D60" s="370"/>
      <c r="E60" s="370"/>
      <c r="F60" s="370"/>
      <c r="G60" s="370"/>
      <c r="H60" s="370"/>
      <c r="I60" s="370"/>
      <c r="J60" s="370"/>
      <c r="K60" s="370"/>
      <c r="L60" s="370"/>
      <c r="M60" s="370"/>
      <c r="N60" s="370"/>
      <c r="O60" s="370"/>
      <c r="P60" s="370"/>
      <c r="Q60" s="370"/>
      <c r="R60" s="370"/>
    </row>
    <row r="61" spans="2:18" x14ac:dyDescent="0.15">
      <c r="I61" s="370"/>
      <c r="J61" s="370"/>
      <c r="Q61" s="370"/>
      <c r="R61" s="370"/>
    </row>
  </sheetData>
  <mergeCells count="10">
    <mergeCell ref="A1:A48"/>
    <mergeCell ref="B1:P1"/>
    <mergeCell ref="F5:H5"/>
    <mergeCell ref="N5:P5"/>
    <mergeCell ref="B6:B7"/>
    <mergeCell ref="C6:E6"/>
    <mergeCell ref="F6:H6"/>
    <mergeCell ref="J6:J7"/>
    <mergeCell ref="K6:M6"/>
    <mergeCell ref="N6:P6"/>
  </mergeCells>
  <phoneticPr fontId="3"/>
  <pageMargins left="0.59055118110236227" right="0.51181102362204722" top="0.47244094488188981" bottom="0.15748031496062992" header="0.31496062992125984" footer="0.31496062992125984"/>
  <pageSetup paperSize="9" scale="76" orientation="landscape" r:id="rId1"/>
  <colBreaks count="1" manualBreakCount="1">
    <brk id="9" max="47"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7"/>
  <sheetViews>
    <sheetView view="pageBreakPreview" zoomScale="90" zoomScaleNormal="100" zoomScaleSheetLayoutView="90" workbookViewId="0">
      <selection sqref="A1:O1"/>
    </sheetView>
  </sheetViews>
  <sheetFormatPr defaultRowHeight="13.5" x14ac:dyDescent="0.15"/>
  <cols>
    <col min="1" max="1" width="4.125" style="421" customWidth="1"/>
    <col min="2" max="2" width="11.125" style="421" customWidth="1"/>
    <col min="3" max="8" width="15.625" style="421" customWidth="1"/>
    <col min="9" max="11" width="6.625" style="421" customWidth="1"/>
    <col min="12" max="16384" width="9" style="421"/>
  </cols>
  <sheetData>
    <row r="1" spans="1:11" ht="18.75" x14ac:dyDescent="0.15">
      <c r="A1" s="420" t="str">
        <f>[1]年度設定!B2&amp;"　市町村税（合計）収入状況"</f>
        <v>令和元年度　市町村税（合計）収入状況</v>
      </c>
      <c r="B1" s="420"/>
      <c r="C1" s="420"/>
      <c r="D1" s="420"/>
      <c r="E1" s="420"/>
      <c r="F1" s="420"/>
      <c r="G1" s="420"/>
      <c r="H1" s="420"/>
      <c r="I1" s="420"/>
      <c r="J1" s="420"/>
      <c r="K1" s="420"/>
    </row>
    <row r="2" spans="1:11" ht="6" customHeight="1" x14ac:dyDescent="0.15">
      <c r="G2" s="422"/>
      <c r="H2" s="423"/>
      <c r="I2" s="423"/>
      <c r="J2" s="423"/>
      <c r="K2" s="423"/>
    </row>
    <row r="3" spans="1:11" ht="16.5" customHeight="1" thickBot="1" x14ac:dyDescent="0.2">
      <c r="G3" s="422"/>
      <c r="H3" s="422"/>
      <c r="I3" s="424"/>
      <c r="J3" s="424"/>
      <c r="K3" s="425" t="s">
        <v>215</v>
      </c>
    </row>
    <row r="4" spans="1:11" s="431" customFormat="1" ht="17.25" customHeight="1" x14ac:dyDescent="0.15">
      <c r="A4" s="426" t="s">
        <v>8</v>
      </c>
      <c r="B4" s="427"/>
      <c r="C4" s="428" t="s">
        <v>216</v>
      </c>
      <c r="D4" s="429"/>
      <c r="E4" s="429"/>
      <c r="F4" s="429" t="s">
        <v>217</v>
      </c>
      <c r="G4" s="429"/>
      <c r="H4" s="429"/>
      <c r="I4" s="429" t="s">
        <v>218</v>
      </c>
      <c r="J4" s="429"/>
      <c r="K4" s="430"/>
    </row>
    <row r="5" spans="1:11" s="431" customFormat="1" ht="6" customHeight="1" x14ac:dyDescent="0.15">
      <c r="A5" s="432"/>
      <c r="B5" s="433"/>
      <c r="C5" s="434"/>
      <c r="D5" s="435"/>
      <c r="E5" s="435"/>
      <c r="F5" s="435"/>
      <c r="G5" s="435"/>
      <c r="H5" s="435"/>
      <c r="I5" s="435"/>
      <c r="J5" s="435"/>
      <c r="K5" s="436"/>
    </row>
    <row r="6" spans="1:11" s="431" customFormat="1" ht="17.25" customHeight="1" x14ac:dyDescent="0.15">
      <c r="A6" s="432"/>
      <c r="B6" s="433"/>
      <c r="C6" s="437" t="s">
        <v>219</v>
      </c>
      <c r="D6" s="438" t="s">
        <v>220</v>
      </c>
      <c r="E6" s="438" t="s">
        <v>113</v>
      </c>
      <c r="F6" s="438" t="s">
        <v>219</v>
      </c>
      <c r="G6" s="438" t="s">
        <v>220</v>
      </c>
      <c r="H6" s="438" t="s">
        <v>113</v>
      </c>
      <c r="I6" s="438" t="s">
        <v>221</v>
      </c>
      <c r="J6" s="438" t="s">
        <v>222</v>
      </c>
      <c r="K6" s="439" t="s">
        <v>113</v>
      </c>
    </row>
    <row r="7" spans="1:11" s="431" customFormat="1" ht="17.25" customHeight="1" x14ac:dyDescent="0.15">
      <c r="A7" s="432"/>
      <c r="B7" s="433"/>
      <c r="C7" s="437" t="s">
        <v>223</v>
      </c>
      <c r="D7" s="438" t="s">
        <v>224</v>
      </c>
      <c r="E7" s="438" t="s">
        <v>225</v>
      </c>
      <c r="F7" s="438" t="s">
        <v>226</v>
      </c>
      <c r="G7" s="438" t="s">
        <v>227</v>
      </c>
      <c r="H7" s="438" t="s">
        <v>228</v>
      </c>
      <c r="I7" s="438" t="s">
        <v>229</v>
      </c>
      <c r="J7" s="438" t="s">
        <v>230</v>
      </c>
      <c r="K7" s="439" t="s">
        <v>231</v>
      </c>
    </row>
    <row r="8" spans="1:11" s="431" customFormat="1" ht="6" customHeight="1" thickBot="1" x14ac:dyDescent="0.2">
      <c r="A8" s="440"/>
      <c r="B8" s="441"/>
      <c r="C8" s="442"/>
      <c r="D8" s="443"/>
      <c r="E8" s="443"/>
      <c r="F8" s="443"/>
      <c r="G8" s="443"/>
      <c r="H8" s="443"/>
      <c r="I8" s="443"/>
      <c r="J8" s="443"/>
      <c r="K8" s="444"/>
    </row>
    <row r="9" spans="1:11" s="431" customFormat="1" ht="16.5" customHeight="1" x14ac:dyDescent="0.15">
      <c r="A9" s="445">
        <v>1</v>
      </c>
      <c r="B9" s="446" t="s">
        <v>232</v>
      </c>
      <c r="C9" s="447">
        <f ca="1">ROUND('[1]19 税（千円）'!C10/1000,0)</f>
        <v>274311</v>
      </c>
      <c r="D9" s="448">
        <f ca="1">ROUND('[1]19 税（千円）'!D10/1000,0)</f>
        <v>4603</v>
      </c>
      <c r="E9" s="448">
        <f>ROUND('[1]19 税（千円）'!E10/1000,0)</f>
        <v>278932</v>
      </c>
      <c r="F9" s="448">
        <f ca="1">ROUND('[1]19 税（千円）'!F10/1000,0)</f>
        <v>272448</v>
      </c>
      <c r="G9" s="448">
        <f ca="1">ROUND('[1]19 税（千円）'!G10/1000,0)</f>
        <v>1545</v>
      </c>
      <c r="H9" s="448">
        <f>ROUND('[1]19 税（千円）'!H10/1000,0)</f>
        <v>274012</v>
      </c>
      <c r="I9" s="449">
        <f ca="1">'[1]19 税（千円）'!I10</f>
        <v>99.320760093060102</v>
      </c>
      <c r="J9" s="449">
        <f ca="1">'[1]19 税（千円）'!J10</f>
        <v>33.568938527337181</v>
      </c>
      <c r="K9" s="450">
        <f>'[1]19 税（千円）'!K10</f>
        <v>98.235846319888083</v>
      </c>
    </row>
    <row r="10" spans="1:11" s="431" customFormat="1" ht="16.5" customHeight="1" x14ac:dyDescent="0.15">
      <c r="A10" s="451">
        <v>2</v>
      </c>
      <c r="B10" s="452" t="s">
        <v>28</v>
      </c>
      <c r="C10" s="453">
        <f ca="1">ROUND('[1]19 税（千円）'!C11/1000,0)</f>
        <v>57946</v>
      </c>
      <c r="D10" s="454">
        <f ca="1">ROUND('[1]19 税（千円）'!D11/1000,0)</f>
        <v>1837</v>
      </c>
      <c r="E10" s="448">
        <f>ROUND('[1]19 税（千円）'!E11/1000,0)</f>
        <v>59789</v>
      </c>
      <c r="F10" s="454">
        <f ca="1">ROUND('[1]19 税（千円）'!F11/1000,0)</f>
        <v>57307</v>
      </c>
      <c r="G10" s="454">
        <f ca="1">ROUND('[1]19 税（千円）'!G11/1000,0)</f>
        <v>575</v>
      </c>
      <c r="H10" s="448">
        <f>ROUND('[1]19 税（千円）'!H11/1000,0)</f>
        <v>57888</v>
      </c>
      <c r="I10" s="455">
        <f ca="1">'[1]19 税（千円）'!I11</f>
        <v>98.897103508783886</v>
      </c>
      <c r="J10" s="455">
        <f ca="1">'[1]19 税（千円）'!J11</f>
        <v>31.325478933668354</v>
      </c>
      <c r="K10" s="456">
        <f>'[1]19 税（千円）'!K11</f>
        <v>96.820974154165143</v>
      </c>
    </row>
    <row r="11" spans="1:11" s="431" customFormat="1" ht="16.5" customHeight="1" x14ac:dyDescent="0.15">
      <c r="A11" s="451">
        <v>3</v>
      </c>
      <c r="B11" s="452" t="s">
        <v>29</v>
      </c>
      <c r="C11" s="453">
        <f ca="1">ROUND('[1]19 税（千円）'!C12/1000,0)</f>
        <v>31129</v>
      </c>
      <c r="D11" s="454">
        <f ca="1">ROUND('[1]19 税（千円）'!D12/1000,0)</f>
        <v>806</v>
      </c>
      <c r="E11" s="448">
        <f>ROUND('[1]19 税（千円）'!E12/1000,0)</f>
        <v>31943</v>
      </c>
      <c r="F11" s="454">
        <f ca="1">ROUND('[1]19 税（千円）'!F12/1000,0)</f>
        <v>30816</v>
      </c>
      <c r="G11" s="454">
        <f ca="1">ROUND('[1]19 税（千円）'!G12/1000,0)</f>
        <v>293</v>
      </c>
      <c r="H11" s="448">
        <f>ROUND('[1]19 税（千円）'!H12/1000,0)</f>
        <v>31117</v>
      </c>
      <c r="I11" s="455">
        <f ca="1">'[1]19 税（千円）'!I12</f>
        <v>98.995668420718872</v>
      </c>
      <c r="J11" s="455">
        <f ca="1">'[1]19 税（千円）'!J12</f>
        <v>36.300323714540603</v>
      </c>
      <c r="K11" s="456">
        <f>'[1]19 税（千円）'!K12</f>
        <v>97.414029166715324</v>
      </c>
    </row>
    <row r="12" spans="1:11" s="431" customFormat="1" ht="16.5" customHeight="1" x14ac:dyDescent="0.15">
      <c r="A12" s="451">
        <v>4</v>
      </c>
      <c r="B12" s="452" t="s">
        <v>30</v>
      </c>
      <c r="C12" s="453">
        <f ca="1">ROUND('[1]19 税（千円）'!C13/1000,0)</f>
        <v>97150</v>
      </c>
      <c r="D12" s="454">
        <f ca="1">ROUND('[1]19 税（千円）'!D13/1000,0)</f>
        <v>3073</v>
      </c>
      <c r="E12" s="448">
        <f>ROUND('[1]19 税（千円）'!E13/1000,0)</f>
        <v>100231</v>
      </c>
      <c r="F12" s="454">
        <f ca="1">ROUND('[1]19 税（千円）'!F13/1000,0)</f>
        <v>96009</v>
      </c>
      <c r="G12" s="454">
        <f ca="1">ROUND('[1]19 税（千円）'!G13/1000,0)</f>
        <v>1397</v>
      </c>
      <c r="H12" s="448">
        <f>ROUND('[1]19 税（千円）'!H13/1000,0)</f>
        <v>97415</v>
      </c>
      <c r="I12" s="455">
        <f ca="1">'[1]19 税（千円）'!I13</f>
        <v>98.825514866645619</v>
      </c>
      <c r="J12" s="455">
        <f ca="1">'[1]19 税（千円）'!J13</f>
        <v>45.478997864785356</v>
      </c>
      <c r="K12" s="456">
        <f>'[1]19 税（千円）'!K13</f>
        <v>97.190174678442588</v>
      </c>
    </row>
    <row r="13" spans="1:11" s="431" customFormat="1" ht="16.5" customHeight="1" x14ac:dyDescent="0.15">
      <c r="A13" s="451">
        <v>5</v>
      </c>
      <c r="B13" s="452" t="s">
        <v>31</v>
      </c>
      <c r="C13" s="453">
        <f ca="1">ROUND('[1]19 税（千円）'!C14/1000,0)</f>
        <v>10700</v>
      </c>
      <c r="D13" s="454">
        <f ca="1">ROUND('[1]19 税（千円）'!D14/1000,0)</f>
        <v>218</v>
      </c>
      <c r="E13" s="448">
        <f>ROUND('[1]19 税（千円）'!E14/1000,0)</f>
        <v>10920</v>
      </c>
      <c r="F13" s="454">
        <f ca="1">ROUND('[1]19 税（千円）'!F14/1000,0)</f>
        <v>10590</v>
      </c>
      <c r="G13" s="454">
        <f ca="1">ROUND('[1]19 税（千円）'!G14/1000,0)</f>
        <v>67</v>
      </c>
      <c r="H13" s="448">
        <f>ROUND('[1]19 税（千円）'!H14/1000,0)</f>
        <v>10660</v>
      </c>
      <c r="I13" s="455">
        <f ca="1">'[1]19 税（千円）'!I14</f>
        <v>98.974018167320438</v>
      </c>
      <c r="J13" s="455">
        <f ca="1">'[1]19 税（千円）'!J14</f>
        <v>30.935235288988029</v>
      </c>
      <c r="K13" s="456">
        <f>'[1]19 税（千円）'!K14</f>
        <v>97.616663829361698</v>
      </c>
    </row>
    <row r="14" spans="1:11" s="431" customFormat="1" ht="16.5" customHeight="1" x14ac:dyDescent="0.15">
      <c r="A14" s="451">
        <v>6</v>
      </c>
      <c r="B14" s="452" t="s">
        <v>32</v>
      </c>
      <c r="C14" s="453">
        <f ca="1">ROUND('[1]19 税（千円）'!C15/1000,0)</f>
        <v>8995</v>
      </c>
      <c r="D14" s="454">
        <f ca="1">ROUND('[1]19 税（千円）'!D15/1000,0)</f>
        <v>399</v>
      </c>
      <c r="E14" s="448">
        <f>ROUND('[1]19 税（千円）'!E15/1000,0)</f>
        <v>9397</v>
      </c>
      <c r="F14" s="454">
        <f ca="1">ROUND('[1]19 税（千円）'!F15/1000,0)</f>
        <v>8885</v>
      </c>
      <c r="G14" s="454">
        <f ca="1">ROUND('[1]19 税（千円）'!G15/1000,0)</f>
        <v>114</v>
      </c>
      <c r="H14" s="448">
        <f>ROUND('[1]19 税（千円）'!H15/1000,0)</f>
        <v>9001</v>
      </c>
      <c r="I14" s="455">
        <f ca="1">'[1]19 税（千円）'!I15</f>
        <v>98.771301698710829</v>
      </c>
      <c r="J14" s="455">
        <f ca="1">'[1]19 税（千円）'!J15</f>
        <v>28.47082394189832</v>
      </c>
      <c r="K14" s="456">
        <f>'[1]19 税（千円）'!K15</f>
        <v>95.784362614986875</v>
      </c>
    </row>
    <row r="15" spans="1:11" s="431" customFormat="1" ht="16.5" customHeight="1" x14ac:dyDescent="0.15">
      <c r="A15" s="451">
        <v>7</v>
      </c>
      <c r="B15" s="452" t="s">
        <v>33</v>
      </c>
      <c r="C15" s="453">
        <f ca="1">ROUND('[1]19 税（千円）'!C16/1000,0)</f>
        <v>53470</v>
      </c>
      <c r="D15" s="454">
        <f ca="1">ROUND('[1]19 税（千円）'!D16/1000,0)</f>
        <v>1251</v>
      </c>
      <c r="E15" s="448">
        <f>ROUND('[1]19 税（千円）'!E16/1000,0)</f>
        <v>54726</v>
      </c>
      <c r="F15" s="454">
        <f ca="1">ROUND('[1]19 税（千円）'!F16/1000,0)</f>
        <v>52977</v>
      </c>
      <c r="G15" s="454">
        <f ca="1">ROUND('[1]19 税（千円）'!G16/1000,0)</f>
        <v>494</v>
      </c>
      <c r="H15" s="448">
        <f>ROUND('[1]19 税（千円）'!H16/1000,0)</f>
        <v>53477</v>
      </c>
      <c r="I15" s="455">
        <f ca="1">'[1]19 税（千円）'!I16</f>
        <v>99.078049571176521</v>
      </c>
      <c r="J15" s="455">
        <f ca="1">'[1]19 税（千円）'!J16</f>
        <v>39.532648861443207</v>
      </c>
      <c r="K15" s="456">
        <f>'[1]19 税（千円）'!K16</f>
        <v>97.717200216474282</v>
      </c>
    </row>
    <row r="16" spans="1:11" s="431" customFormat="1" ht="16.5" customHeight="1" x14ac:dyDescent="0.15">
      <c r="A16" s="451">
        <v>8</v>
      </c>
      <c r="B16" s="452" t="s">
        <v>34</v>
      </c>
      <c r="C16" s="453">
        <f ca="1">ROUND('[1]19 税（千円）'!C17/1000,0)</f>
        <v>12194</v>
      </c>
      <c r="D16" s="454">
        <f ca="1">ROUND('[1]19 税（千円）'!D17/1000,0)</f>
        <v>258</v>
      </c>
      <c r="E16" s="448">
        <f>ROUND('[1]19 税（千円）'!E17/1000,0)</f>
        <v>12454</v>
      </c>
      <c r="F16" s="454">
        <f ca="1">ROUND('[1]19 税（千円）'!F17/1000,0)</f>
        <v>12097</v>
      </c>
      <c r="G16" s="454">
        <f ca="1">ROUND('[1]19 税（千円）'!G17/1000,0)</f>
        <v>92</v>
      </c>
      <c r="H16" s="448">
        <f>ROUND('[1]19 税（千円）'!H17/1000,0)</f>
        <v>12190</v>
      </c>
      <c r="I16" s="455">
        <f ca="1">'[1]19 税（千円）'!I17</f>
        <v>99.203000595697333</v>
      </c>
      <c r="J16" s="455">
        <f ca="1">'[1]19 税（千円）'!J17</f>
        <v>35.493743357408285</v>
      </c>
      <c r="K16" s="456">
        <f>'[1]19 税（千円）'!K17</f>
        <v>97.884227187015767</v>
      </c>
    </row>
    <row r="17" spans="1:11" s="431" customFormat="1" ht="16.5" customHeight="1" x14ac:dyDescent="0.15">
      <c r="A17" s="445">
        <v>9</v>
      </c>
      <c r="B17" s="452" t="s">
        <v>35</v>
      </c>
      <c r="C17" s="453">
        <f ca="1">ROUND('[1]19 税（千円）'!C18/1000,0)</f>
        <v>15916</v>
      </c>
      <c r="D17" s="454">
        <f ca="1">ROUND('[1]19 税（千円）'!D18/1000,0)</f>
        <v>326</v>
      </c>
      <c r="E17" s="448">
        <f>ROUND('[1]19 税（千円）'!E18/1000,0)</f>
        <v>16245</v>
      </c>
      <c r="F17" s="454">
        <f ca="1">ROUND('[1]19 税（千円）'!F18/1000,0)</f>
        <v>15764</v>
      </c>
      <c r="G17" s="454">
        <f ca="1">ROUND('[1]19 税（千円）'!G18/1000,0)</f>
        <v>102</v>
      </c>
      <c r="H17" s="448">
        <f>ROUND('[1]19 税（千円）'!H18/1000,0)</f>
        <v>15869</v>
      </c>
      <c r="I17" s="455">
        <f ca="1">'[1]19 税（千円）'!I18</f>
        <v>99.046927422109803</v>
      </c>
      <c r="J17" s="455">
        <f ca="1">'[1]19 税（千円）'!J18</f>
        <v>31.428527621471613</v>
      </c>
      <c r="K17" s="456">
        <f>'[1]19 税（千円）'!K18</f>
        <v>97.689676374201241</v>
      </c>
    </row>
    <row r="18" spans="1:11" s="431" customFormat="1" ht="16.5" customHeight="1" x14ac:dyDescent="0.15">
      <c r="A18" s="451">
        <v>10</v>
      </c>
      <c r="B18" s="452" t="s">
        <v>36</v>
      </c>
      <c r="C18" s="453">
        <f ca="1">ROUND('[1]19 税（千円）'!C19/1000,0)</f>
        <v>11485</v>
      </c>
      <c r="D18" s="454">
        <f ca="1">ROUND('[1]19 税（千円）'!D19/1000,0)</f>
        <v>346</v>
      </c>
      <c r="E18" s="448">
        <f>ROUND('[1]19 税（千円）'!E19/1000,0)</f>
        <v>11834</v>
      </c>
      <c r="F18" s="454">
        <f ca="1">ROUND('[1]19 税（千円）'!F19/1000,0)</f>
        <v>11360</v>
      </c>
      <c r="G18" s="454">
        <f ca="1">ROUND('[1]19 税（千円）'!G19/1000,0)</f>
        <v>103</v>
      </c>
      <c r="H18" s="448">
        <f>ROUND('[1]19 税（千円）'!H19/1000,0)</f>
        <v>11465</v>
      </c>
      <c r="I18" s="455">
        <f ca="1">'[1]19 税（千円）'!I19</f>
        <v>98.904374916796584</v>
      </c>
      <c r="J18" s="455">
        <f ca="1">'[1]19 税（千円）'!J19</f>
        <v>29.756692826862686</v>
      </c>
      <c r="K18" s="456">
        <f>'[1]19 税（千円）'!K19</f>
        <v>96.883926733478475</v>
      </c>
    </row>
    <row r="19" spans="1:11" s="431" customFormat="1" ht="16.5" customHeight="1" x14ac:dyDescent="0.15">
      <c r="A19" s="451">
        <v>11</v>
      </c>
      <c r="B19" s="452" t="s">
        <v>37</v>
      </c>
      <c r="C19" s="453">
        <f ca="1">ROUND('[1]19 税（千円）'!C20/1000,0)</f>
        <v>13520</v>
      </c>
      <c r="D19" s="454">
        <f ca="1">ROUND('[1]19 税（千円）'!D20/1000,0)</f>
        <v>207</v>
      </c>
      <c r="E19" s="448">
        <f>ROUND('[1]19 税（千円）'!E20/1000,0)</f>
        <v>13730</v>
      </c>
      <c r="F19" s="454">
        <f ca="1">ROUND('[1]19 税（千円）'!F20/1000,0)</f>
        <v>13415</v>
      </c>
      <c r="G19" s="454">
        <f ca="1">ROUND('[1]19 税（千円）'!G20/1000,0)</f>
        <v>70</v>
      </c>
      <c r="H19" s="448">
        <f>ROUND('[1]19 税（千円）'!H20/1000,0)</f>
        <v>13488</v>
      </c>
      <c r="I19" s="455">
        <f ca="1">'[1]19 税（千円）'!I20</f>
        <v>99.225481456673265</v>
      </c>
      <c r="J19" s="455">
        <f ca="1">'[1]19 税（千円）'!J20</f>
        <v>33.834971384414771</v>
      </c>
      <c r="K19" s="456">
        <f>'[1]19 税（千円）'!K20</f>
        <v>98.239535815981156</v>
      </c>
    </row>
    <row r="20" spans="1:11" s="431" customFormat="1" ht="16.5" customHeight="1" x14ac:dyDescent="0.15">
      <c r="A20" s="451">
        <v>12</v>
      </c>
      <c r="B20" s="452" t="s">
        <v>38</v>
      </c>
      <c r="C20" s="453">
        <f ca="1">ROUND('[1]19 税（千円）'!C21/1000,0)</f>
        <v>28739</v>
      </c>
      <c r="D20" s="454">
        <f ca="1">ROUND('[1]19 税（千円）'!D21/1000,0)</f>
        <v>687</v>
      </c>
      <c r="E20" s="448">
        <f>ROUND('[1]19 税（千円）'!E21/1000,0)</f>
        <v>29430</v>
      </c>
      <c r="F20" s="454">
        <f ca="1">ROUND('[1]19 税（千円）'!F21/1000,0)</f>
        <v>28376</v>
      </c>
      <c r="G20" s="454">
        <f ca="1">ROUND('[1]19 税（千円）'!G21/1000,0)</f>
        <v>318</v>
      </c>
      <c r="H20" s="448">
        <f>ROUND('[1]19 税（千円）'!H21/1000,0)</f>
        <v>28699</v>
      </c>
      <c r="I20" s="455">
        <f ca="1">'[1]19 税（千円）'!I21</f>
        <v>98.737741574928336</v>
      </c>
      <c r="J20" s="455">
        <f ca="1">'[1]19 税（千円）'!J21</f>
        <v>46.364263709898147</v>
      </c>
      <c r="K20" s="456">
        <f>'[1]19 税（千円）'!K21</f>
        <v>97.515561612725747</v>
      </c>
    </row>
    <row r="21" spans="1:11" s="431" customFormat="1" ht="16.5" customHeight="1" x14ac:dyDescent="0.15">
      <c r="A21" s="451">
        <v>13</v>
      </c>
      <c r="B21" s="452" t="s">
        <v>39</v>
      </c>
      <c r="C21" s="453">
        <f ca="1">ROUND('[1]19 税（千円）'!C22/1000,0)</f>
        <v>21784</v>
      </c>
      <c r="D21" s="454">
        <f ca="1">ROUND('[1]19 税（千円）'!D22/1000,0)</f>
        <v>437</v>
      </c>
      <c r="E21" s="448">
        <f>ROUND('[1]19 税（千円）'!E22/1000,0)</f>
        <v>22223</v>
      </c>
      <c r="F21" s="454">
        <f ca="1">ROUND('[1]19 税（千円）'!F22/1000,0)</f>
        <v>21618</v>
      </c>
      <c r="G21" s="454">
        <f ca="1">ROUND('[1]19 税（千円）'!G22/1000,0)</f>
        <v>219</v>
      </c>
      <c r="H21" s="448">
        <f>ROUND('[1]19 税（千円）'!H22/1000,0)</f>
        <v>21839</v>
      </c>
      <c r="I21" s="455">
        <f ca="1">'[1]19 税（千円）'!I22</f>
        <v>99.240128236250257</v>
      </c>
      <c r="J21" s="455">
        <f ca="1">'[1]19 税（千円）'!J22</f>
        <v>50.043055670065314</v>
      </c>
      <c r="K21" s="456">
        <f>'[1]19 税（千円）'!K22</f>
        <v>98.273582972422844</v>
      </c>
    </row>
    <row r="22" spans="1:11" s="431" customFormat="1" ht="16.5" customHeight="1" x14ac:dyDescent="0.15">
      <c r="A22" s="451">
        <v>14</v>
      </c>
      <c r="B22" s="452" t="s">
        <v>40</v>
      </c>
      <c r="C22" s="453">
        <f ca="1">ROUND('[1]19 税（千円）'!C23/1000,0)</f>
        <v>7858</v>
      </c>
      <c r="D22" s="454">
        <f ca="1">ROUND('[1]19 税（千円）'!D23/1000,0)</f>
        <v>179</v>
      </c>
      <c r="E22" s="448">
        <f>ROUND('[1]19 税（千円）'!E23/1000,0)</f>
        <v>8039</v>
      </c>
      <c r="F22" s="454">
        <f ca="1">ROUND('[1]19 税（千円）'!F23/1000,0)</f>
        <v>7787</v>
      </c>
      <c r="G22" s="454">
        <f ca="1">ROUND('[1]19 税（千円）'!G23/1000,0)</f>
        <v>67</v>
      </c>
      <c r="H22" s="448">
        <f>ROUND('[1]19 税（千円）'!H23/1000,0)</f>
        <v>7855</v>
      </c>
      <c r="I22" s="455">
        <f ca="1">'[1]19 税（千円）'!I23</f>
        <v>99.090801968425382</v>
      </c>
      <c r="J22" s="455">
        <f ca="1">'[1]19 税（千円）'!J23</f>
        <v>37.358069918945105</v>
      </c>
      <c r="K22" s="456">
        <f>'[1]19 税（千円）'!K23</f>
        <v>97.720003468299694</v>
      </c>
    </row>
    <row r="23" spans="1:11" s="431" customFormat="1" ht="16.5" customHeight="1" x14ac:dyDescent="0.15">
      <c r="A23" s="451">
        <v>15</v>
      </c>
      <c r="B23" s="452" t="s">
        <v>41</v>
      </c>
      <c r="C23" s="453">
        <f ca="1">ROUND('[1]19 税（千円）'!C24/1000,0)</f>
        <v>15293</v>
      </c>
      <c r="D23" s="454">
        <f ca="1">ROUND('[1]19 税（千円）'!D24/1000,0)</f>
        <v>261</v>
      </c>
      <c r="E23" s="448">
        <f>ROUND('[1]19 税（千円）'!E24/1000,0)</f>
        <v>15556</v>
      </c>
      <c r="F23" s="454">
        <f ca="1">ROUND('[1]19 税（千円）'!F24/1000,0)</f>
        <v>15215</v>
      </c>
      <c r="G23" s="454">
        <f ca="1">ROUND('[1]19 税（千円）'!G24/1000,0)</f>
        <v>99</v>
      </c>
      <c r="H23" s="448">
        <f>ROUND('[1]19 税（千円）'!H24/1000,0)</f>
        <v>15317</v>
      </c>
      <c r="I23" s="455">
        <f ca="1">'[1]19 税（千円）'!I24</f>
        <v>99.49296586589189</v>
      </c>
      <c r="J23" s="455">
        <f ca="1">'[1]19 税（千円）'!J24</f>
        <v>37.877747911146557</v>
      </c>
      <c r="K23" s="456">
        <f>'[1]19 税（千円）'!K24</f>
        <v>98.460116524286519</v>
      </c>
    </row>
    <row r="24" spans="1:11" s="431" customFormat="1" ht="16.5" customHeight="1" x14ac:dyDescent="0.15">
      <c r="A24" s="451">
        <v>16</v>
      </c>
      <c r="B24" s="452" t="s">
        <v>42</v>
      </c>
      <c r="C24" s="453">
        <f ca="1">ROUND('[1]19 税（千円）'!C25/1000,0)</f>
        <v>19556</v>
      </c>
      <c r="D24" s="454">
        <f ca="1">ROUND('[1]19 税（千円）'!D25/1000,0)</f>
        <v>622</v>
      </c>
      <c r="E24" s="448">
        <f>ROUND('[1]19 税（千円）'!E25/1000,0)</f>
        <v>20181</v>
      </c>
      <c r="F24" s="454">
        <f ca="1">ROUND('[1]19 税（千円）'!F25/1000,0)</f>
        <v>19369</v>
      </c>
      <c r="G24" s="454">
        <f ca="1">ROUND('[1]19 税（千円）'!G25/1000,0)</f>
        <v>201</v>
      </c>
      <c r="H24" s="448">
        <f>ROUND('[1]19 税（千円）'!H25/1000,0)</f>
        <v>19573</v>
      </c>
      <c r="I24" s="455">
        <f ca="1">'[1]19 税（千円）'!I25</f>
        <v>99.044495262745386</v>
      </c>
      <c r="J24" s="455">
        <f ca="1">'[1]19 税（千円）'!J25</f>
        <v>32.322673328968307</v>
      </c>
      <c r="K24" s="456">
        <f>'[1]19 税（千円）'!K25</f>
        <v>96.989521486312057</v>
      </c>
    </row>
    <row r="25" spans="1:11" s="431" customFormat="1" ht="16.5" customHeight="1" x14ac:dyDescent="0.15">
      <c r="A25" s="445">
        <v>17</v>
      </c>
      <c r="B25" s="452" t="s">
        <v>43</v>
      </c>
      <c r="C25" s="453">
        <f ca="1">ROUND('[1]19 税（千円）'!C26/1000,0)</f>
        <v>31532</v>
      </c>
      <c r="D25" s="454">
        <f ca="1">ROUND('[1]19 税（千円）'!D26/1000,0)</f>
        <v>693</v>
      </c>
      <c r="E25" s="448">
        <f>ROUND('[1]19 税（千円）'!E26/1000,0)</f>
        <v>32228</v>
      </c>
      <c r="F25" s="454">
        <f ca="1">ROUND('[1]19 税（千円）'!F26/1000,0)</f>
        <v>31248</v>
      </c>
      <c r="G25" s="454">
        <f ca="1">ROUND('[1]19 税（千円）'!G26/1000,0)</f>
        <v>271</v>
      </c>
      <c r="H25" s="448">
        <f>ROUND('[1]19 税（千円）'!H26/1000,0)</f>
        <v>31522</v>
      </c>
      <c r="I25" s="455">
        <f ca="1">'[1]19 税（千円）'!I26</f>
        <v>99.098305109686834</v>
      </c>
      <c r="J25" s="455">
        <f ca="1">'[1]19 税（千円）'!J26</f>
        <v>39.057449060177788</v>
      </c>
      <c r="K25" s="456">
        <f>'[1]19 税（千円）'!K26</f>
        <v>97.808046021200582</v>
      </c>
    </row>
    <row r="26" spans="1:11" s="431" customFormat="1" ht="16.5" customHeight="1" x14ac:dyDescent="0.15">
      <c r="A26" s="451">
        <v>18</v>
      </c>
      <c r="B26" s="452" t="s">
        <v>44</v>
      </c>
      <c r="C26" s="453">
        <f ca="1">ROUND('[1]19 税（千円）'!C27/1000,0)</f>
        <v>37528</v>
      </c>
      <c r="D26" s="454">
        <f ca="1">ROUND('[1]19 税（千円）'!D27/1000,0)</f>
        <v>1128</v>
      </c>
      <c r="E26" s="448">
        <f>ROUND('[1]19 税（千円）'!E27/1000,0)</f>
        <v>38659</v>
      </c>
      <c r="F26" s="454">
        <f ca="1">ROUND('[1]19 税（千円）'!F27/1000,0)</f>
        <v>37105</v>
      </c>
      <c r="G26" s="454">
        <f ca="1">ROUND('[1]19 税（千円）'!G27/1000,0)</f>
        <v>424</v>
      </c>
      <c r="H26" s="448">
        <f>ROUND('[1]19 税（千円）'!H27/1000,0)</f>
        <v>37532</v>
      </c>
      <c r="I26" s="455">
        <f ca="1">'[1]19 税（千円）'!I27</f>
        <v>98.874468965703954</v>
      </c>
      <c r="J26" s="455">
        <f ca="1">'[1]19 税（千円）'!J27</f>
        <v>37.561182683539194</v>
      </c>
      <c r="K26" s="456">
        <f>'[1]19 税（千円）'!K27</f>
        <v>97.084926498661844</v>
      </c>
    </row>
    <row r="27" spans="1:11" s="431" customFormat="1" ht="16.5" customHeight="1" x14ac:dyDescent="0.15">
      <c r="A27" s="451">
        <v>19</v>
      </c>
      <c r="B27" s="452" t="s">
        <v>45</v>
      </c>
      <c r="C27" s="453">
        <f ca="1">ROUND('[1]19 税（千円）'!C28/1000,0)</f>
        <v>49665</v>
      </c>
      <c r="D27" s="454">
        <f ca="1">ROUND('[1]19 税（千円）'!D28/1000,0)</f>
        <v>1279</v>
      </c>
      <c r="E27" s="448">
        <f>ROUND('[1]19 税（千円）'!E28/1000,0)</f>
        <v>50948</v>
      </c>
      <c r="F27" s="454">
        <f ca="1">ROUND('[1]19 税（千円）'!F28/1000,0)</f>
        <v>49103</v>
      </c>
      <c r="G27" s="454">
        <f ca="1">ROUND('[1]19 税（千円）'!G28/1000,0)</f>
        <v>459</v>
      </c>
      <c r="H27" s="448">
        <f>ROUND('[1]19 税（千円）'!H28/1000,0)</f>
        <v>49566</v>
      </c>
      <c r="I27" s="455">
        <f ca="1">'[1]19 税（千円）'!I28</f>
        <v>98.868319934971865</v>
      </c>
      <c r="J27" s="455">
        <f ca="1">'[1]19 税（千円）'!J28</f>
        <v>35.871331620132352</v>
      </c>
      <c r="K27" s="456">
        <f>'[1]19 税（千円）'!K28</f>
        <v>97.287336917918068</v>
      </c>
    </row>
    <row r="28" spans="1:11" s="431" customFormat="1" ht="16.5" customHeight="1" x14ac:dyDescent="0.15">
      <c r="A28" s="451">
        <v>20</v>
      </c>
      <c r="B28" s="452" t="s">
        <v>46</v>
      </c>
      <c r="C28" s="453">
        <f ca="1">ROUND('[1]19 税（千円）'!C29/1000,0)</f>
        <v>11950</v>
      </c>
      <c r="D28" s="454">
        <f ca="1">ROUND('[1]19 税（千円）'!D29/1000,0)</f>
        <v>465</v>
      </c>
      <c r="E28" s="448">
        <f>ROUND('[1]19 税（千円）'!E29/1000,0)</f>
        <v>12416</v>
      </c>
      <c r="F28" s="454">
        <f ca="1">ROUND('[1]19 税（千円）'!F29/1000,0)</f>
        <v>11795</v>
      </c>
      <c r="G28" s="454">
        <f ca="1">ROUND('[1]19 税（千円）'!G29/1000,0)</f>
        <v>144</v>
      </c>
      <c r="H28" s="448">
        <f>ROUND('[1]19 税（千円）'!H29/1000,0)</f>
        <v>11940</v>
      </c>
      <c r="I28" s="455">
        <f ca="1">'[1]19 税（千円）'!I29</f>
        <v>98.703965625189852</v>
      </c>
      <c r="J28" s="455">
        <f ca="1">'[1]19 税（千円）'!J29</f>
        <v>30.947711996697329</v>
      </c>
      <c r="K28" s="456">
        <f>'[1]19 税（千円）'!K29</f>
        <v>96.165979868102141</v>
      </c>
    </row>
    <row r="29" spans="1:11" s="431" customFormat="1" ht="16.5" customHeight="1" x14ac:dyDescent="0.15">
      <c r="A29" s="451">
        <v>21</v>
      </c>
      <c r="B29" s="452" t="s">
        <v>47</v>
      </c>
      <c r="C29" s="453">
        <f ca="1">ROUND('[1]19 税（千円）'!C30/1000,0)</f>
        <v>29621</v>
      </c>
      <c r="D29" s="454">
        <f ca="1">ROUND('[1]19 税（千円）'!D30/1000,0)</f>
        <v>786</v>
      </c>
      <c r="E29" s="448">
        <f>ROUND('[1]19 税（千円）'!E30/1000,0)</f>
        <v>30408</v>
      </c>
      <c r="F29" s="454">
        <f ca="1">ROUND('[1]19 税（千円）'!F30/1000,0)</f>
        <v>29398</v>
      </c>
      <c r="G29" s="454">
        <f ca="1">ROUND('[1]19 税（千円）'!G30/1000,0)</f>
        <v>223</v>
      </c>
      <c r="H29" s="448">
        <f>ROUND('[1]19 税（千円）'!H30/1000,0)</f>
        <v>29622</v>
      </c>
      <c r="I29" s="455">
        <f ca="1">'[1]19 税（千円）'!I30</f>
        <v>99.245492928156764</v>
      </c>
      <c r="J29" s="455">
        <f ca="1">'[1]19 税（千円）'!J30</f>
        <v>28.36894325829541</v>
      </c>
      <c r="K29" s="456">
        <f>'[1]19 税（千円）'!K30</f>
        <v>97.414112974261727</v>
      </c>
    </row>
    <row r="30" spans="1:11" s="431" customFormat="1" ht="16.5" customHeight="1" x14ac:dyDescent="0.15">
      <c r="A30" s="451">
        <v>22</v>
      </c>
      <c r="B30" s="452" t="s">
        <v>48</v>
      </c>
      <c r="C30" s="453">
        <f ca="1">ROUND('[1]19 税（千円）'!C31/1000,0)</f>
        <v>21520</v>
      </c>
      <c r="D30" s="454">
        <f ca="1">ROUND('[1]19 税（千円）'!D31/1000,0)</f>
        <v>493</v>
      </c>
      <c r="E30" s="448">
        <f>ROUND('[1]19 税（千円）'!E31/1000,0)</f>
        <v>22016</v>
      </c>
      <c r="F30" s="454">
        <f ca="1">ROUND('[1]19 税（千円）'!F31/1000,0)</f>
        <v>21361</v>
      </c>
      <c r="G30" s="454">
        <f ca="1">ROUND('[1]19 税（千円）'!G31/1000,0)</f>
        <v>185</v>
      </c>
      <c r="H30" s="448">
        <f>ROUND('[1]19 税（千円）'!H31/1000,0)</f>
        <v>21548</v>
      </c>
      <c r="I30" s="455">
        <f ca="1">'[1]19 税（千円）'!I31</f>
        <v>99.259677269531295</v>
      </c>
      <c r="J30" s="455">
        <f ca="1">'[1]19 税（千円）'!J31</f>
        <v>37.404448624729127</v>
      </c>
      <c r="K30" s="456">
        <f>'[1]19 税（千円）'!K31</f>
        <v>97.873759023933331</v>
      </c>
    </row>
    <row r="31" spans="1:11" s="431" customFormat="1" ht="16.5" customHeight="1" x14ac:dyDescent="0.15">
      <c r="A31" s="451">
        <v>23</v>
      </c>
      <c r="B31" s="452" t="s">
        <v>49</v>
      </c>
      <c r="C31" s="453">
        <f ca="1">ROUND('[1]19 税（千円）'!C32/1000,0)</f>
        <v>22999</v>
      </c>
      <c r="D31" s="454">
        <f ca="1">ROUND('[1]19 税（千円）'!D32/1000,0)</f>
        <v>553</v>
      </c>
      <c r="E31" s="448">
        <f>ROUND('[1]19 税（千円）'!E32/1000,0)</f>
        <v>23556</v>
      </c>
      <c r="F31" s="454">
        <f ca="1">ROUND('[1]19 税（千円）'!F32/1000,0)</f>
        <v>22771</v>
      </c>
      <c r="G31" s="454">
        <f ca="1">ROUND('[1]19 税（千円）'!G32/1000,0)</f>
        <v>204</v>
      </c>
      <c r="H31" s="448">
        <f>ROUND('[1]19 税（千円）'!H32/1000,0)</f>
        <v>22979</v>
      </c>
      <c r="I31" s="455">
        <f ca="1">'[1]19 税（千円）'!I32</f>
        <v>99.008520520661193</v>
      </c>
      <c r="J31" s="455">
        <f ca="1">'[1]19 税（千円）'!J32</f>
        <v>36.862342247188572</v>
      </c>
      <c r="K31" s="456">
        <f>'[1]19 税（千円）'!K32</f>
        <v>97.549951118567392</v>
      </c>
    </row>
    <row r="32" spans="1:11" s="431" customFormat="1" ht="16.5" customHeight="1" x14ac:dyDescent="0.15">
      <c r="A32" s="451">
        <v>24</v>
      </c>
      <c r="B32" s="452" t="s">
        <v>50</v>
      </c>
      <c r="C32" s="453">
        <f ca="1">ROUND('[1]19 税（千円）'!C33/1000,0)</f>
        <v>11249</v>
      </c>
      <c r="D32" s="454">
        <f ca="1">ROUND('[1]19 税（千円）'!D33/1000,0)</f>
        <v>250</v>
      </c>
      <c r="E32" s="448">
        <f>ROUND('[1]19 税（千円）'!E33/1000,0)</f>
        <v>11499</v>
      </c>
      <c r="F32" s="454">
        <f ca="1">ROUND('[1]19 税（千円）'!F33/1000,0)</f>
        <v>11149</v>
      </c>
      <c r="G32" s="454">
        <f ca="1">ROUND('[1]19 税（千円）'!G33/1000,0)</f>
        <v>93</v>
      </c>
      <c r="H32" s="448">
        <f>ROUND('[1]19 税（千円）'!H33/1000,0)</f>
        <v>11243</v>
      </c>
      <c r="I32" s="455">
        <f ca="1">'[1]19 税（千円）'!I33</f>
        <v>99.114878483482968</v>
      </c>
      <c r="J32" s="455">
        <f ca="1">'[1]19 税（千円）'!J33</f>
        <v>37.223529787854694</v>
      </c>
      <c r="K32" s="456">
        <f>'[1]19 税（千円）'!K33</f>
        <v>97.768047485265214</v>
      </c>
    </row>
    <row r="33" spans="1:11" s="431" customFormat="1" ht="16.5" customHeight="1" x14ac:dyDescent="0.15">
      <c r="A33" s="445">
        <v>25</v>
      </c>
      <c r="B33" s="452" t="s">
        <v>51</v>
      </c>
      <c r="C33" s="453">
        <f ca="1">ROUND('[1]19 税（千円）'!C34/1000,0)</f>
        <v>15672</v>
      </c>
      <c r="D33" s="454">
        <f ca="1">ROUND('[1]19 税（千円）'!D34/1000,0)</f>
        <v>372</v>
      </c>
      <c r="E33" s="448">
        <f>ROUND('[1]19 税（千円）'!E34/1000,0)</f>
        <v>16045</v>
      </c>
      <c r="F33" s="454">
        <f ca="1">ROUND('[1]19 税（千円）'!F34/1000,0)</f>
        <v>15543</v>
      </c>
      <c r="G33" s="454">
        <f ca="1">ROUND('[1]19 税（千円）'!G34/1000,0)</f>
        <v>113</v>
      </c>
      <c r="H33" s="448">
        <f>ROUND('[1]19 税（千円）'!H34/1000,0)</f>
        <v>15657</v>
      </c>
      <c r="I33" s="455">
        <f ca="1">'[1]19 税（千円）'!I34</f>
        <v>99.178961505948081</v>
      </c>
      <c r="J33" s="455">
        <f ca="1">'[1]19 税（千円）'!J34</f>
        <v>30.34202733423982</v>
      </c>
      <c r="K33" s="456">
        <f>'[1]19 税（千円）'!K34</f>
        <v>97.582409555306981</v>
      </c>
    </row>
    <row r="34" spans="1:11" s="431" customFormat="1" ht="16.5" customHeight="1" x14ac:dyDescent="0.15">
      <c r="A34" s="451">
        <v>26</v>
      </c>
      <c r="B34" s="452" t="s">
        <v>52</v>
      </c>
      <c r="C34" s="453">
        <f ca="1">ROUND('[1]19 税（千円）'!C35/1000,0)</f>
        <v>24514</v>
      </c>
      <c r="D34" s="454">
        <f ca="1">ROUND('[1]19 税（千円）'!D35/1000,0)</f>
        <v>923</v>
      </c>
      <c r="E34" s="448">
        <f>ROUND('[1]19 税（千円）'!E35/1000,0)</f>
        <v>25440</v>
      </c>
      <c r="F34" s="454">
        <f ca="1">ROUND('[1]19 税（千円）'!F35/1000,0)</f>
        <v>24241</v>
      </c>
      <c r="G34" s="454">
        <f ca="1">ROUND('[1]19 税（千円）'!G35/1000,0)</f>
        <v>298</v>
      </c>
      <c r="H34" s="448">
        <f>ROUND('[1]19 税（千円）'!H35/1000,0)</f>
        <v>24541</v>
      </c>
      <c r="I34" s="455">
        <f ca="1">'[1]19 税（千円）'!I35</f>
        <v>98.885668253324297</v>
      </c>
      <c r="J34" s="455">
        <f ca="1">'[1]19 税（千円）'!J35</f>
        <v>32.294738164824757</v>
      </c>
      <c r="K34" s="456">
        <f>'[1]19 税（千円）'!K35</f>
        <v>96.469359623555803</v>
      </c>
    </row>
    <row r="35" spans="1:11" s="431" customFormat="1" ht="16.5" customHeight="1" x14ac:dyDescent="0.15">
      <c r="A35" s="451">
        <v>27</v>
      </c>
      <c r="B35" s="452" t="s">
        <v>53</v>
      </c>
      <c r="C35" s="453">
        <f ca="1">ROUND('[1]19 税（千円）'!C36/1000,0)</f>
        <v>10372</v>
      </c>
      <c r="D35" s="454">
        <f ca="1">ROUND('[1]19 税（千円）'!D36/1000,0)</f>
        <v>167</v>
      </c>
      <c r="E35" s="448">
        <f>ROUND('[1]19 税（千円）'!E36/1000,0)</f>
        <v>10543</v>
      </c>
      <c r="F35" s="454">
        <f ca="1">ROUND('[1]19 税（千円）'!F36/1000,0)</f>
        <v>10320</v>
      </c>
      <c r="G35" s="454">
        <f ca="1">ROUND('[1]19 税（千円）'!G36/1000,0)</f>
        <v>48</v>
      </c>
      <c r="H35" s="448">
        <f>ROUND('[1]19 税（千円）'!H36/1000,0)</f>
        <v>10372</v>
      </c>
      <c r="I35" s="455">
        <f ca="1">'[1]19 税（千円）'!I36</f>
        <v>99.500875278502093</v>
      </c>
      <c r="J35" s="455">
        <f ca="1">'[1]19 税（千円）'!J36</f>
        <v>28.604281652450243</v>
      </c>
      <c r="K35" s="456">
        <f>'[1]19 税（千円）'!K36</f>
        <v>98.375374651075731</v>
      </c>
    </row>
    <row r="36" spans="1:11" s="431" customFormat="1" ht="16.5" customHeight="1" x14ac:dyDescent="0.15">
      <c r="A36" s="451">
        <v>28</v>
      </c>
      <c r="B36" s="452" t="s">
        <v>54</v>
      </c>
      <c r="C36" s="453">
        <f ca="1">ROUND('[1]19 税（千円）'!C37/1000,0)</f>
        <v>23211</v>
      </c>
      <c r="D36" s="454">
        <f ca="1">ROUND('[1]19 税（千円）'!D37/1000,0)</f>
        <v>529</v>
      </c>
      <c r="E36" s="448">
        <f>ROUND('[1]19 税（千円）'!E37/1000,0)</f>
        <v>23745</v>
      </c>
      <c r="F36" s="454">
        <f ca="1">ROUND('[1]19 税（千円）'!F37/1000,0)</f>
        <v>23017</v>
      </c>
      <c r="G36" s="454">
        <f ca="1">ROUND('[1]19 税（千円）'!G37/1000,0)</f>
        <v>191</v>
      </c>
      <c r="H36" s="448">
        <f>ROUND('[1]19 税（千円）'!H37/1000,0)</f>
        <v>23213</v>
      </c>
      <c r="I36" s="455">
        <f ca="1">'[1]19 税（千円）'!I37</f>
        <v>99.164279770613263</v>
      </c>
      <c r="J36" s="455">
        <f ca="1">'[1]19 税（千円）'!J37</f>
        <v>36.056067559292046</v>
      </c>
      <c r="K36" s="456">
        <f>'[1]19 税（千円）'!K37</f>
        <v>97.758307352731165</v>
      </c>
    </row>
    <row r="37" spans="1:11" s="431" customFormat="1" ht="16.5" customHeight="1" x14ac:dyDescent="0.15">
      <c r="A37" s="451">
        <v>29</v>
      </c>
      <c r="B37" s="452" t="s">
        <v>55</v>
      </c>
      <c r="C37" s="453">
        <f ca="1">ROUND('[1]19 税（千円）'!C38/1000,0)</f>
        <v>8897</v>
      </c>
      <c r="D37" s="454">
        <f ca="1">ROUND('[1]19 税（千円）'!D38/1000,0)</f>
        <v>285</v>
      </c>
      <c r="E37" s="448">
        <f>ROUND('[1]19 税（千円）'!E38/1000,0)</f>
        <v>9184</v>
      </c>
      <c r="F37" s="454">
        <f ca="1">ROUND('[1]19 税（千円）'!F38/1000,0)</f>
        <v>8806</v>
      </c>
      <c r="G37" s="454">
        <f ca="1">ROUND('[1]19 税（千円）'!G38/1000,0)</f>
        <v>118</v>
      </c>
      <c r="H37" s="448">
        <f>ROUND('[1]19 税（千円）'!H38/1000,0)</f>
        <v>8926</v>
      </c>
      <c r="I37" s="455">
        <f ca="1">'[1]19 税（千円）'!I38</f>
        <v>98.983885661425234</v>
      </c>
      <c r="J37" s="455">
        <f ca="1">'[1]19 税（千円）'!J38</f>
        <v>41.452560666781402</v>
      </c>
      <c r="K37" s="456">
        <f>'[1]19 税（千円）'!K38</f>
        <v>97.200505775783469</v>
      </c>
    </row>
    <row r="38" spans="1:11" s="431" customFormat="1" ht="16.5" customHeight="1" x14ac:dyDescent="0.15">
      <c r="A38" s="451">
        <v>30</v>
      </c>
      <c r="B38" s="452" t="s">
        <v>56</v>
      </c>
      <c r="C38" s="453">
        <f ca="1">ROUND('[1]19 税（千円）'!C39/1000,0)</f>
        <v>17375</v>
      </c>
      <c r="D38" s="454">
        <f ca="1">ROUND('[1]19 税（千円）'!D39/1000,0)</f>
        <v>366</v>
      </c>
      <c r="E38" s="448">
        <f>ROUND('[1]19 税（千円）'!E39/1000,0)</f>
        <v>17743</v>
      </c>
      <c r="F38" s="454">
        <f ca="1">ROUND('[1]19 税（千円）'!F39/1000,0)</f>
        <v>17216</v>
      </c>
      <c r="G38" s="454">
        <f ca="1">ROUND('[1]19 税（千円）'!G39/1000,0)</f>
        <v>153</v>
      </c>
      <c r="H38" s="448">
        <f>ROUND('[1]19 税（千円）'!H39/1000,0)</f>
        <v>17370</v>
      </c>
      <c r="I38" s="455">
        <f ca="1">'[1]19 税（千円）'!I39</f>
        <v>99.081002146100957</v>
      </c>
      <c r="J38" s="455">
        <f ca="1">'[1]19 税（千円）'!J39</f>
        <v>41.764151844824525</v>
      </c>
      <c r="K38" s="456">
        <f>'[1]19 税（千円）'!K39</f>
        <v>97.89781261324832</v>
      </c>
    </row>
    <row r="39" spans="1:11" s="431" customFormat="1" ht="16.5" customHeight="1" x14ac:dyDescent="0.15">
      <c r="A39" s="451">
        <v>31</v>
      </c>
      <c r="B39" s="452" t="s">
        <v>57</v>
      </c>
      <c r="C39" s="453">
        <f ca="1">ROUND('[1]19 税（千円）'!C40/1000,0)</f>
        <v>15863</v>
      </c>
      <c r="D39" s="454">
        <f ca="1">ROUND('[1]19 税（千円）'!D40/1000,0)</f>
        <v>328</v>
      </c>
      <c r="E39" s="448">
        <f>ROUND('[1]19 税（千円）'!E40/1000,0)</f>
        <v>16193</v>
      </c>
      <c r="F39" s="454">
        <f ca="1">ROUND('[1]19 税（千円）'!F40/1000,0)</f>
        <v>15768</v>
      </c>
      <c r="G39" s="454">
        <f ca="1">ROUND('[1]19 税（千円）'!G40/1000,0)</f>
        <v>120</v>
      </c>
      <c r="H39" s="448">
        <f>ROUND('[1]19 税（千円）'!H40/1000,0)</f>
        <v>15889</v>
      </c>
      <c r="I39" s="455">
        <f ca="1">'[1]19 税（千円）'!I40</f>
        <v>99.39620469179124</v>
      </c>
      <c r="J39" s="455">
        <f ca="1">'[1]19 税（千円）'!J40</f>
        <v>36.67314641592678</v>
      </c>
      <c r="K39" s="456">
        <f>'[1]19 税（千円）'!K40</f>
        <v>98.124963023812853</v>
      </c>
    </row>
    <row r="40" spans="1:11" s="431" customFormat="1" ht="16.5" customHeight="1" x14ac:dyDescent="0.15">
      <c r="A40" s="451">
        <v>32</v>
      </c>
      <c r="B40" s="452" t="s">
        <v>58</v>
      </c>
      <c r="C40" s="453">
        <f ca="1">ROUND('[1]19 税（千円）'!C41/1000,0)</f>
        <v>22679</v>
      </c>
      <c r="D40" s="454">
        <f ca="1">ROUND('[1]19 税（千円）'!D41/1000,0)</f>
        <v>648</v>
      </c>
      <c r="E40" s="448">
        <f>ROUND('[1]19 税（千円）'!E41/1000,0)</f>
        <v>23330</v>
      </c>
      <c r="F40" s="454">
        <f ca="1">ROUND('[1]19 税（千円）'!F41/1000,0)</f>
        <v>22440</v>
      </c>
      <c r="G40" s="454">
        <f ca="1">ROUND('[1]19 税（千円）'!G41/1000,0)</f>
        <v>191</v>
      </c>
      <c r="H40" s="448">
        <f>ROUND('[1]19 税（千円）'!H41/1000,0)</f>
        <v>22633</v>
      </c>
      <c r="I40" s="455">
        <f ca="1">'[1]19 税（千円）'!I41</f>
        <v>98.944330588578751</v>
      </c>
      <c r="J40" s="455">
        <f ca="1">'[1]19 税（千円）'!J41</f>
        <v>29.535250426609309</v>
      </c>
      <c r="K40" s="456">
        <f>'[1]19 税（千円）'!K41</f>
        <v>97.016122626830878</v>
      </c>
    </row>
    <row r="41" spans="1:11" s="431" customFormat="1" ht="16.5" customHeight="1" x14ac:dyDescent="0.15">
      <c r="A41" s="445">
        <v>33</v>
      </c>
      <c r="B41" s="452" t="s">
        <v>59</v>
      </c>
      <c r="C41" s="453">
        <f ca="1">ROUND('[1]19 税（千円）'!C42/1000,0)</f>
        <v>8170</v>
      </c>
      <c r="D41" s="454">
        <f ca="1">ROUND('[1]19 税（千円）'!D42/1000,0)</f>
        <v>199</v>
      </c>
      <c r="E41" s="448">
        <f>ROUND('[1]19 税（千円）'!E42/1000,0)</f>
        <v>8371</v>
      </c>
      <c r="F41" s="454">
        <f ca="1">ROUND('[1]19 税（千円）'!F42/1000,0)</f>
        <v>8116</v>
      </c>
      <c r="G41" s="454">
        <f ca="1">ROUND('[1]19 税（千円）'!G42/1000,0)</f>
        <v>58</v>
      </c>
      <c r="H41" s="448">
        <f>ROUND('[1]19 税（千円）'!H42/1000,0)</f>
        <v>8175</v>
      </c>
      <c r="I41" s="455">
        <f ca="1">'[1]19 税（千円）'!I42</f>
        <v>99.337971895444355</v>
      </c>
      <c r="J41" s="455">
        <f ca="1">'[1]19 税（千円）'!J42</f>
        <v>28.923703807784179</v>
      </c>
      <c r="K41" s="456">
        <f>'[1]19 税（千円）'!K42</f>
        <v>97.661717711859936</v>
      </c>
    </row>
    <row r="42" spans="1:11" s="431" customFormat="1" ht="16.5" customHeight="1" x14ac:dyDescent="0.15">
      <c r="A42" s="451">
        <v>34</v>
      </c>
      <c r="B42" s="452" t="s">
        <v>60</v>
      </c>
      <c r="C42" s="453">
        <f ca="1">ROUND('[1]19 税（千円）'!C43/1000,0)</f>
        <v>13587</v>
      </c>
      <c r="D42" s="454">
        <f ca="1">ROUND('[1]19 税（千円）'!D43/1000,0)</f>
        <v>526</v>
      </c>
      <c r="E42" s="448">
        <f>ROUND('[1]19 税（千円）'!E43/1000,0)</f>
        <v>14117</v>
      </c>
      <c r="F42" s="454">
        <f ca="1">ROUND('[1]19 税（千円）'!F43/1000,0)</f>
        <v>13415</v>
      </c>
      <c r="G42" s="454">
        <f ca="1">ROUND('[1]19 税（千円）'!G43/1000,0)</f>
        <v>206</v>
      </c>
      <c r="H42" s="448">
        <f>ROUND('[1]19 税（千円）'!H43/1000,0)</f>
        <v>13624</v>
      </c>
      <c r="I42" s="455">
        <f ca="1">'[1]19 税（千円）'!I43</f>
        <v>98.731573145899517</v>
      </c>
      <c r="J42" s="455">
        <f ca="1">'[1]19 税（千円）'!J43</f>
        <v>39.063096606289719</v>
      </c>
      <c r="K42" s="456">
        <f>'[1]19 税（千円）'!K43</f>
        <v>96.506871735282019</v>
      </c>
    </row>
    <row r="43" spans="1:11" s="431" customFormat="1" ht="16.5" customHeight="1" x14ac:dyDescent="0.15">
      <c r="A43" s="451">
        <v>35</v>
      </c>
      <c r="B43" s="452" t="s">
        <v>61</v>
      </c>
      <c r="C43" s="453">
        <f ca="1">ROUND('[1]19 税（千円）'!C44/1000,0)</f>
        <v>6751</v>
      </c>
      <c r="D43" s="454">
        <f ca="1">ROUND('[1]19 税（千円）'!D44/1000,0)</f>
        <v>127</v>
      </c>
      <c r="E43" s="448">
        <f>ROUND('[1]19 税（千円）'!E44/1000,0)</f>
        <v>6879</v>
      </c>
      <c r="F43" s="454">
        <f ca="1">ROUND('[1]19 税（千円）'!F44/1000,0)</f>
        <v>6703</v>
      </c>
      <c r="G43" s="454">
        <f ca="1">ROUND('[1]19 税（千円）'!G44/1000,0)</f>
        <v>45</v>
      </c>
      <c r="H43" s="448">
        <f>ROUND('[1]19 税（千円）'!H44/1000,0)</f>
        <v>6749</v>
      </c>
      <c r="I43" s="455">
        <f ca="1">'[1]19 税（千円）'!I44</f>
        <v>99.295746586682512</v>
      </c>
      <c r="J43" s="455">
        <f ca="1">'[1]19 税（千円）'!J44</f>
        <v>35.07212371263897</v>
      </c>
      <c r="K43" s="456">
        <f>'[1]19 税（千円）'!K44</f>
        <v>98.110066349167582</v>
      </c>
    </row>
    <row r="44" spans="1:11" s="431" customFormat="1" ht="16.5" customHeight="1" x14ac:dyDescent="0.15">
      <c r="A44" s="451">
        <v>36</v>
      </c>
      <c r="B44" s="452" t="s">
        <v>62</v>
      </c>
      <c r="C44" s="453">
        <f ca="1">ROUND('[1]19 税（千円）'!C45/1000,0)</f>
        <v>10041</v>
      </c>
      <c r="D44" s="454">
        <f ca="1">ROUND('[1]19 税（千円）'!D45/1000,0)</f>
        <v>198</v>
      </c>
      <c r="E44" s="448">
        <f>ROUND('[1]19 税（千円）'!E45/1000,0)</f>
        <v>10240</v>
      </c>
      <c r="F44" s="454">
        <f ca="1">ROUND('[1]19 税（千円）'!F45/1000,0)</f>
        <v>10002</v>
      </c>
      <c r="G44" s="454">
        <f ca="1">ROUND('[1]19 税（千円）'!G45/1000,0)</f>
        <v>62</v>
      </c>
      <c r="H44" s="448">
        <f>ROUND('[1]19 税（千円）'!H45/1000,0)</f>
        <v>10065</v>
      </c>
      <c r="I44" s="455">
        <f ca="1">'[1]19 税（千円）'!I45</f>
        <v>99.612240048457295</v>
      </c>
      <c r="J44" s="455">
        <f ca="1">'[1]19 税（千円）'!J45</f>
        <v>31.20475828904075</v>
      </c>
      <c r="K44" s="456">
        <f>'[1]19 税（千円）'!K45</f>
        <v>98.292553113571003</v>
      </c>
    </row>
    <row r="45" spans="1:11" s="431" customFormat="1" ht="16.5" customHeight="1" x14ac:dyDescent="0.15">
      <c r="A45" s="451">
        <v>37</v>
      </c>
      <c r="B45" s="452" t="s">
        <v>63</v>
      </c>
      <c r="C45" s="453">
        <f ca="1">ROUND('[1]19 税（千円）'!C46/1000,0)</f>
        <v>8405</v>
      </c>
      <c r="D45" s="454">
        <f ca="1">ROUND('[1]19 税（千円）'!D46/1000,0)</f>
        <v>221</v>
      </c>
      <c r="E45" s="448">
        <f>ROUND('[1]19 税（千円）'!E46/1000,0)</f>
        <v>8627</v>
      </c>
      <c r="F45" s="454">
        <f ca="1">ROUND('[1]19 税（千円）'!F46/1000,0)</f>
        <v>8334</v>
      </c>
      <c r="G45" s="454">
        <f ca="1">ROUND('[1]19 税（千円）'!G46/1000,0)</f>
        <v>73</v>
      </c>
      <c r="H45" s="448">
        <f>ROUND('[1]19 税（千円）'!H46/1000,0)</f>
        <v>8408</v>
      </c>
      <c r="I45" s="455">
        <f ca="1">'[1]19 税（千円）'!I46</f>
        <v>99.153279391627009</v>
      </c>
      <c r="J45" s="455">
        <f ca="1">'[1]19 税（千円）'!J46</f>
        <v>33.271957950304085</v>
      </c>
      <c r="K45" s="456">
        <f>'[1]19 税（千円）'!K46</f>
        <v>97.469415310740999</v>
      </c>
    </row>
    <row r="46" spans="1:11" s="431" customFormat="1" ht="16.5" customHeight="1" x14ac:dyDescent="0.15">
      <c r="A46" s="451">
        <v>38</v>
      </c>
      <c r="B46" s="452" t="s">
        <v>64</v>
      </c>
      <c r="C46" s="453">
        <f ca="1">ROUND('[1]19 税（千円）'!C47/1000,0)</f>
        <v>9785</v>
      </c>
      <c r="D46" s="454">
        <f ca="1">ROUND('[1]19 税（千円）'!D47/1000,0)</f>
        <v>272</v>
      </c>
      <c r="E46" s="448">
        <f>ROUND('[1]19 税（千円）'!E47/1000,0)</f>
        <v>10058</v>
      </c>
      <c r="F46" s="454">
        <f ca="1">ROUND('[1]19 税（千円）'!F47/1000,0)</f>
        <v>9702</v>
      </c>
      <c r="G46" s="454">
        <f ca="1">ROUND('[1]19 税（千円）'!G47/1000,0)</f>
        <v>90</v>
      </c>
      <c r="H46" s="448">
        <f>ROUND('[1]19 税（千円）'!H47/1000,0)</f>
        <v>9793</v>
      </c>
      <c r="I46" s="455">
        <f ca="1">'[1]19 税（千円）'!I47</f>
        <v>99.148571825097903</v>
      </c>
      <c r="J46" s="455">
        <f ca="1">'[1]19 税（千円）'!J47</f>
        <v>33.216448719175204</v>
      </c>
      <c r="K46" s="456">
        <f>'[1]19 税（千円）'!K47</f>
        <v>97.367045569902416</v>
      </c>
    </row>
    <row r="47" spans="1:11" s="431" customFormat="1" ht="16.5" customHeight="1" x14ac:dyDescent="0.15">
      <c r="A47" s="457">
        <v>39</v>
      </c>
      <c r="B47" s="458" t="s">
        <v>65</v>
      </c>
      <c r="C47" s="459">
        <f ca="1">ROUND('[1]19 税（千円）'!C48/1000,0)</f>
        <v>16530</v>
      </c>
      <c r="D47" s="460">
        <f ca="1">ROUND('[1]19 税（千円）'!D48/1000,0)</f>
        <v>452</v>
      </c>
      <c r="E47" s="461">
        <f>ROUND('[1]19 税（千円）'!E48/1000,0)</f>
        <v>16983</v>
      </c>
      <c r="F47" s="460">
        <f ca="1">ROUND('[1]19 税（千円）'!F48/1000,0)</f>
        <v>16398</v>
      </c>
      <c r="G47" s="460">
        <f ca="1">ROUND('[1]19 税（千円）'!G48/1000,0)</f>
        <v>234</v>
      </c>
      <c r="H47" s="461">
        <f>ROUND('[1]19 税（千円）'!H48/1000,0)</f>
        <v>16634</v>
      </c>
      <c r="I47" s="462">
        <f ca="1">'[1]19 税（千円）'!I48</f>
        <v>99.201754653955859</v>
      </c>
      <c r="J47" s="462">
        <f ca="1">'[1]19 税（千円）'!J48</f>
        <v>51.891827253119096</v>
      </c>
      <c r="K47" s="463">
        <f>'[1]19 税（千円）'!K48</f>
        <v>97.943854882290651</v>
      </c>
    </row>
    <row r="48" spans="1:11" s="431" customFormat="1" ht="16.5" customHeight="1" thickBot="1" x14ac:dyDescent="0.2">
      <c r="A48" s="464">
        <v>40</v>
      </c>
      <c r="B48" s="465" t="s">
        <v>233</v>
      </c>
      <c r="C48" s="466">
        <f ca="1">ROUND('[1]19 税（千円）'!C49/1000,0)</f>
        <v>7331</v>
      </c>
      <c r="D48" s="466">
        <f ca="1">ROUND('[1]19 税（千円）'!D49/1000,0)</f>
        <v>123</v>
      </c>
      <c r="E48" s="466">
        <f>ROUND('[1]19 税（千円）'!E49/1000,0)</f>
        <v>7456</v>
      </c>
      <c r="F48" s="466">
        <f ca="1">ROUND('[1]19 税（千円）'!F49/1000,0)</f>
        <v>7287</v>
      </c>
      <c r="G48" s="466">
        <f ca="1">ROUND('[1]19 税（千円）'!G49/1000,0)</f>
        <v>57</v>
      </c>
      <c r="H48" s="466">
        <f>ROUND('[1]19 税（千円）'!H49/1000,0)</f>
        <v>7345</v>
      </c>
      <c r="I48" s="467">
        <f ca="1">'[1]19 税（千円）'!I49</f>
        <v>99.392371305489192</v>
      </c>
      <c r="J48" s="467">
        <f ca="1">'[1]19 税（千円）'!J49</f>
        <v>46.437221056724205</v>
      </c>
      <c r="K48" s="468">
        <f>'[1]19 税（千円）'!K49</f>
        <v>98.515591553028557</v>
      </c>
    </row>
    <row r="49" spans="1:11" s="474" customFormat="1" ht="18" customHeight="1" thickTop="1" thickBot="1" x14ac:dyDescent="0.2">
      <c r="A49" s="469" t="s">
        <v>234</v>
      </c>
      <c r="B49" s="470"/>
      <c r="C49" s="471">
        <f ca="1">ROUND('[1]19 税（千円）'!C50/1000,0)</f>
        <v>1115293</v>
      </c>
      <c r="D49" s="471">
        <f ca="1">ROUND('[1]19 税（千円）'!D50/1000,0)</f>
        <v>26891</v>
      </c>
      <c r="E49" s="471">
        <f>ROUND('[1]19 税（千円）'!E50/1000,0)</f>
        <v>1142311</v>
      </c>
      <c r="F49" s="471">
        <f ca="1">ROUND('[1]19 税（千円）'!F50/1000,0)</f>
        <v>1105269</v>
      </c>
      <c r="G49" s="471">
        <f ca="1">ROUND('[1]19 税（千円）'!G50/1000,0)</f>
        <v>9815</v>
      </c>
      <c r="H49" s="471">
        <f>ROUND('[1]19 税（千円）'!H50/1000,0)</f>
        <v>1115211</v>
      </c>
      <c r="I49" s="472">
        <f ca="1">'[1]19 税（千円）'!I50</f>
        <v>99.101259904986676</v>
      </c>
      <c r="J49" s="472">
        <f ca="1">'[1]19 税（千円）'!J50</f>
        <v>36.498979521561395</v>
      </c>
      <c r="K49" s="473">
        <f>'[1]19 税（千円）'!K50</f>
        <v>97.62762977550544</v>
      </c>
    </row>
    <row r="50" spans="1:11" s="431" customFormat="1" ht="16.5" customHeight="1" x14ac:dyDescent="0.15">
      <c r="A50" s="475">
        <v>41</v>
      </c>
      <c r="B50" s="476" t="s">
        <v>68</v>
      </c>
      <c r="C50" s="477">
        <f ca="1">ROUND('[1]19 税（千円）'!C51/1000,0)</f>
        <v>5800</v>
      </c>
      <c r="D50" s="478">
        <f ca="1">ROUND('[1]19 税（千円）'!D51/1000,0)</f>
        <v>115</v>
      </c>
      <c r="E50" s="478">
        <f>ROUND('[1]19 税（千円）'!E51/1000,0)</f>
        <v>5916</v>
      </c>
      <c r="F50" s="478">
        <f ca="1">ROUND('[1]19 税（千円）'!F51/1000,0)</f>
        <v>5757</v>
      </c>
      <c r="G50" s="478">
        <f ca="1">ROUND('[1]19 税（千円）'!G51/1000,0)</f>
        <v>56</v>
      </c>
      <c r="H50" s="478">
        <f>ROUND('[1]19 税（千円）'!H51/1000,0)</f>
        <v>5814</v>
      </c>
      <c r="I50" s="479">
        <f ca="1">'[1]19 税（千円）'!I51</f>
        <v>99.251524879061321</v>
      </c>
      <c r="J50" s="479">
        <f ca="1">'[1]19 税（千円）'!J51</f>
        <v>48.803255355006591</v>
      </c>
      <c r="K50" s="480">
        <f>'[1]19 税（千円）'!K51</f>
        <v>98.275239027582657</v>
      </c>
    </row>
    <row r="51" spans="1:11" s="431" customFormat="1" ht="16.5" customHeight="1" x14ac:dyDescent="0.15">
      <c r="A51" s="481">
        <v>42</v>
      </c>
      <c r="B51" s="465" t="s">
        <v>69</v>
      </c>
      <c r="C51" s="453">
        <f ca="1">ROUND('[1]19 税（千円）'!C52/1000,0)</f>
        <v>7660</v>
      </c>
      <c r="D51" s="454">
        <f ca="1">ROUND('[1]19 税（千円）'!D52/1000,0)</f>
        <v>56</v>
      </c>
      <c r="E51" s="454">
        <f>ROUND('[1]19 税（千円）'!E52/1000,0)</f>
        <v>7718</v>
      </c>
      <c r="F51" s="454">
        <f ca="1">ROUND('[1]19 税（千円）'!F52/1000,0)</f>
        <v>7594</v>
      </c>
      <c r="G51" s="454">
        <f ca="1">ROUND('[1]19 税（千円）'!G52/1000,0)</f>
        <v>27</v>
      </c>
      <c r="H51" s="454">
        <f>ROUND('[1]19 税（千円）'!H52/1000,0)</f>
        <v>7624</v>
      </c>
      <c r="I51" s="455">
        <f ca="1">'[1]19 税（千円）'!I52</f>
        <v>99.139118488769256</v>
      </c>
      <c r="J51" s="455">
        <f ca="1">'[1]19 税（千円）'!J52</f>
        <v>48.44663840746901</v>
      </c>
      <c r="K51" s="456">
        <f>'[1]19 税（千円）'!K52</f>
        <v>98.772198403077965</v>
      </c>
    </row>
    <row r="52" spans="1:11" s="431" customFormat="1" ht="16.5" customHeight="1" x14ac:dyDescent="0.15">
      <c r="A52" s="481">
        <v>43</v>
      </c>
      <c r="B52" s="465" t="s">
        <v>70</v>
      </c>
      <c r="C52" s="453">
        <f ca="1">ROUND('[1]19 税（千円）'!C53/1000,0)</f>
        <v>3558</v>
      </c>
      <c r="D52" s="454">
        <f ca="1">ROUND('[1]19 税（千円）'!D53/1000,0)</f>
        <v>154</v>
      </c>
      <c r="E52" s="454">
        <f>ROUND('[1]19 税（千円）'!E53/1000,0)</f>
        <v>3713</v>
      </c>
      <c r="F52" s="454">
        <f ca="1">ROUND('[1]19 税（千円）'!F53/1000,0)</f>
        <v>3511</v>
      </c>
      <c r="G52" s="454">
        <f ca="1">ROUND('[1]19 税（千円）'!G53/1000,0)</f>
        <v>51</v>
      </c>
      <c r="H52" s="454">
        <f>ROUND('[1]19 税（千円）'!H53/1000,0)</f>
        <v>3563</v>
      </c>
      <c r="I52" s="455">
        <f ca="1">'[1]19 税（千円）'!I53</f>
        <v>98.688360843120719</v>
      </c>
      <c r="J52" s="455">
        <f ca="1">'[1]19 税（千円）'!J53</f>
        <v>32.960079788611992</v>
      </c>
      <c r="K52" s="456">
        <f>'[1]19 税（千円）'!K53</f>
        <v>95.955346795940585</v>
      </c>
    </row>
    <row r="53" spans="1:11" s="431" customFormat="1" ht="16.5" customHeight="1" x14ac:dyDescent="0.15">
      <c r="A53" s="481">
        <v>44</v>
      </c>
      <c r="B53" s="465" t="s">
        <v>71</v>
      </c>
      <c r="C53" s="453">
        <f ca="1">ROUND('[1]19 税（千円）'!C54/1000,0)</f>
        <v>1340</v>
      </c>
      <c r="D53" s="454">
        <f ca="1">ROUND('[1]19 税（千円）'!D54/1000,0)</f>
        <v>31</v>
      </c>
      <c r="E53" s="454">
        <f>ROUND('[1]19 税（千円）'!E54/1000,0)</f>
        <v>1371</v>
      </c>
      <c r="F53" s="454">
        <f ca="1">ROUND('[1]19 税（千円）'!F54/1000,0)</f>
        <v>1331</v>
      </c>
      <c r="G53" s="454">
        <f ca="1">ROUND('[1]19 税（千円）'!G54/1000,0)</f>
        <v>11</v>
      </c>
      <c r="H53" s="454">
        <f>ROUND('[1]19 税（千円）'!H54/1000,0)</f>
        <v>1342</v>
      </c>
      <c r="I53" s="455">
        <f ca="1">'[1]19 税（千円）'!I54</f>
        <v>99.320362344089602</v>
      </c>
      <c r="J53" s="455">
        <f ca="1">'[1]19 税（千円）'!J54</f>
        <v>34.525018841956943</v>
      </c>
      <c r="K53" s="456">
        <f>'[1]19 税（千円）'!K54</f>
        <v>97.878506772150615</v>
      </c>
    </row>
    <row r="54" spans="1:11" s="431" customFormat="1" ht="16.5" customHeight="1" x14ac:dyDescent="0.15">
      <c r="A54" s="481">
        <v>45</v>
      </c>
      <c r="B54" s="465" t="s">
        <v>72</v>
      </c>
      <c r="C54" s="453">
        <f ca="1">ROUND('[1]19 税（千円）'!C55/1000,0)</f>
        <v>3168</v>
      </c>
      <c r="D54" s="454">
        <f ca="1">ROUND('[1]19 税（千円）'!D55/1000,0)</f>
        <v>69</v>
      </c>
      <c r="E54" s="454">
        <f>ROUND('[1]19 税（千円）'!E55/1000,0)</f>
        <v>3238</v>
      </c>
      <c r="F54" s="454">
        <f ca="1">ROUND('[1]19 税（千円）'!F55/1000,0)</f>
        <v>3139</v>
      </c>
      <c r="G54" s="454">
        <f ca="1">ROUND('[1]19 税（千円）'!G55/1000,0)</f>
        <v>23</v>
      </c>
      <c r="H54" s="454">
        <f>ROUND('[1]19 税（千円）'!H55/1000,0)</f>
        <v>3162</v>
      </c>
      <c r="I54" s="455">
        <f ca="1">'[1]19 税（千円）'!I55</f>
        <v>99.064904077552242</v>
      </c>
      <c r="J54" s="455">
        <f ca="1">'[1]19 税（千円）'!J55</f>
        <v>33.379424778761063</v>
      </c>
      <c r="K54" s="456">
        <f>'[1]19 税（千円）'!K55</f>
        <v>97.671133064387845</v>
      </c>
    </row>
    <row r="55" spans="1:11" s="431" customFormat="1" ht="16.5" customHeight="1" x14ac:dyDescent="0.15">
      <c r="A55" s="481">
        <v>46</v>
      </c>
      <c r="B55" s="465" t="s">
        <v>73</v>
      </c>
      <c r="C55" s="453">
        <f ca="1">ROUND('[1]19 税（千円）'!C56/1000,0)</f>
        <v>2816</v>
      </c>
      <c r="D55" s="454">
        <f ca="1">ROUND('[1]19 税（千円）'!D56/1000,0)</f>
        <v>47</v>
      </c>
      <c r="E55" s="454">
        <f>ROUND('[1]19 税（千円）'!E56/1000,0)</f>
        <v>2863</v>
      </c>
      <c r="F55" s="454">
        <f ca="1">ROUND('[1]19 税（千円）'!F56/1000,0)</f>
        <v>2799</v>
      </c>
      <c r="G55" s="454">
        <f ca="1">ROUND('[1]19 税（千円）'!G56/1000,0)</f>
        <v>20</v>
      </c>
      <c r="H55" s="454">
        <f>ROUND('[1]19 税（千円）'!H56/1000,0)</f>
        <v>2819</v>
      </c>
      <c r="I55" s="455">
        <f ca="1">'[1]19 税（千円）'!I56</f>
        <v>99.399416249071791</v>
      </c>
      <c r="J55" s="455">
        <f ca="1">'[1]19 税（千円）'!J56</f>
        <v>43.241210349866762</v>
      </c>
      <c r="K55" s="456">
        <f>'[1]19 税（千円）'!K56</f>
        <v>98.48668606499254</v>
      </c>
    </row>
    <row r="56" spans="1:11" s="431" customFormat="1" ht="16.5" customHeight="1" x14ac:dyDescent="0.15">
      <c r="A56" s="481">
        <v>47</v>
      </c>
      <c r="B56" s="465" t="s">
        <v>74</v>
      </c>
      <c r="C56" s="453">
        <f ca="1">ROUND('[1]19 税（千円）'!C57/1000,0)</f>
        <v>3657</v>
      </c>
      <c r="D56" s="454">
        <f ca="1">ROUND('[1]19 税（千円）'!D57/1000,0)</f>
        <v>119</v>
      </c>
      <c r="E56" s="454">
        <f>ROUND('[1]19 税（千円）'!E57/1000,0)</f>
        <v>3777</v>
      </c>
      <c r="F56" s="454">
        <f ca="1">ROUND('[1]19 税（千円）'!F57/1000,0)</f>
        <v>3619</v>
      </c>
      <c r="G56" s="454">
        <f ca="1">ROUND('[1]19 税（千円）'!G57/1000,0)</f>
        <v>42</v>
      </c>
      <c r="H56" s="454">
        <f>ROUND('[1]19 税（千円）'!H57/1000,0)</f>
        <v>3662</v>
      </c>
      <c r="I56" s="455">
        <f ca="1">'[1]19 税（千円）'!I57</f>
        <v>98.963110139092379</v>
      </c>
      <c r="J56" s="455">
        <f ca="1">'[1]19 税（千円）'!J57</f>
        <v>35.645512567166435</v>
      </c>
      <c r="K56" s="456">
        <f>'[1]19 税（千円）'!K57</f>
        <v>96.96954532058875</v>
      </c>
    </row>
    <row r="57" spans="1:11" s="431" customFormat="1" ht="16.5" customHeight="1" x14ac:dyDescent="0.15">
      <c r="A57" s="481">
        <v>48</v>
      </c>
      <c r="B57" s="465" t="s">
        <v>75</v>
      </c>
      <c r="C57" s="453">
        <f ca="1">ROUND('[1]19 税（千円）'!C58/1000,0)</f>
        <v>3421</v>
      </c>
      <c r="D57" s="454">
        <f ca="1">ROUND('[1]19 税（千円）'!D58/1000,0)</f>
        <v>43</v>
      </c>
      <c r="E57" s="454">
        <f>ROUND('[1]19 税（千円）'!E58/1000,0)</f>
        <v>3465</v>
      </c>
      <c r="F57" s="454">
        <f ca="1">ROUND('[1]19 税（千円）'!F58/1000,0)</f>
        <v>3409</v>
      </c>
      <c r="G57" s="454">
        <f ca="1">ROUND('[1]19 税（千円）'!G58/1000,0)</f>
        <v>12</v>
      </c>
      <c r="H57" s="454">
        <f>ROUND('[1]19 税（千円）'!H58/1000,0)</f>
        <v>3421</v>
      </c>
      <c r="I57" s="455">
        <f ca="1">'[1]19 税（千円）'!I58</f>
        <v>99.647947534711975</v>
      </c>
      <c r="J57" s="455">
        <f ca="1">'[1]19 税（千円）'!J58</f>
        <v>26.795128577019589</v>
      </c>
      <c r="K57" s="456">
        <f>'[1]19 税（千円）'!K58</f>
        <v>98.734794563558665</v>
      </c>
    </row>
    <row r="58" spans="1:11" s="431" customFormat="1" ht="16.5" customHeight="1" x14ac:dyDescent="0.15">
      <c r="A58" s="481">
        <v>49</v>
      </c>
      <c r="B58" s="465" t="s">
        <v>76</v>
      </c>
      <c r="C58" s="453">
        <f ca="1">ROUND('[1]19 税（千円）'!C59/1000,0)</f>
        <v>2805</v>
      </c>
      <c r="D58" s="454">
        <f ca="1">ROUND('[1]19 税（千円）'!D59/1000,0)</f>
        <v>43</v>
      </c>
      <c r="E58" s="454">
        <f>ROUND('[1]19 税（千円）'!E59/1000,0)</f>
        <v>2849</v>
      </c>
      <c r="F58" s="454">
        <f ca="1">ROUND('[1]19 税（千円）'!F59/1000,0)</f>
        <v>2787</v>
      </c>
      <c r="G58" s="454">
        <f ca="1">ROUND('[1]19 税（千円）'!G59/1000,0)</f>
        <v>13</v>
      </c>
      <c r="H58" s="454">
        <f>ROUND('[1]19 税（千円）'!H59/1000,0)</f>
        <v>2801</v>
      </c>
      <c r="I58" s="455">
        <f ca="1">'[1]19 税（千円）'!I59</f>
        <v>99.355536319843935</v>
      </c>
      <c r="J58" s="455">
        <f ca="1">'[1]19 税（千円）'!J59</f>
        <v>30.954043860874425</v>
      </c>
      <c r="K58" s="456">
        <f>'[1]19 税（千円）'!K59</f>
        <v>98.324219841574092</v>
      </c>
    </row>
    <row r="59" spans="1:11" s="431" customFormat="1" ht="16.5" customHeight="1" x14ac:dyDescent="0.15">
      <c r="A59" s="481">
        <v>50</v>
      </c>
      <c r="B59" s="465" t="s">
        <v>77</v>
      </c>
      <c r="C59" s="453">
        <f ca="1">ROUND('[1]19 税（千円）'!C60/1000,0)</f>
        <v>1764</v>
      </c>
      <c r="D59" s="454">
        <f ca="1">ROUND('[1]19 税（千円）'!D60/1000,0)</f>
        <v>49</v>
      </c>
      <c r="E59" s="454">
        <f>ROUND('[1]19 税（千円）'!E60/1000,0)</f>
        <v>1813</v>
      </c>
      <c r="F59" s="454">
        <f ca="1">ROUND('[1]19 税（千円）'!F60/1000,0)</f>
        <v>1751</v>
      </c>
      <c r="G59" s="454">
        <f ca="1">ROUND('[1]19 税（千円）'!G60/1000,0)</f>
        <v>15</v>
      </c>
      <c r="H59" s="454">
        <f>ROUND('[1]19 税（千円）'!H60/1000,0)</f>
        <v>1766</v>
      </c>
      <c r="I59" s="455">
        <f ca="1">'[1]19 税（千円）'!I60</f>
        <v>99.28461326087438</v>
      </c>
      <c r="J59" s="455">
        <f ca="1">'[1]19 税（千円）'!J60</f>
        <v>29.644961967493934</v>
      </c>
      <c r="K59" s="456">
        <f>'[1]19 税（千円）'!K60</f>
        <v>97.401459338758841</v>
      </c>
    </row>
    <row r="60" spans="1:11" s="431" customFormat="1" ht="16.5" customHeight="1" x14ac:dyDescent="0.15">
      <c r="A60" s="481">
        <v>51</v>
      </c>
      <c r="B60" s="465" t="s">
        <v>78</v>
      </c>
      <c r="C60" s="453">
        <f ca="1">ROUND('[1]19 税（千円）'!C61/1000,0)</f>
        <v>1346</v>
      </c>
      <c r="D60" s="454">
        <f ca="1">ROUND('[1]19 税（千円）'!D61/1000,0)</f>
        <v>10</v>
      </c>
      <c r="E60" s="454">
        <f>ROUND('[1]19 税（千円）'!E61/1000,0)</f>
        <v>1356</v>
      </c>
      <c r="F60" s="454">
        <f ca="1">ROUND('[1]19 税（千円）'!F61/1000,0)</f>
        <v>1340</v>
      </c>
      <c r="G60" s="454">
        <f ca="1">ROUND('[1]19 税（千円）'!G61/1000,0)</f>
        <v>3</v>
      </c>
      <c r="H60" s="454">
        <f>ROUND('[1]19 税（千円）'!H61/1000,0)</f>
        <v>1343</v>
      </c>
      <c r="I60" s="455">
        <f ca="1">'[1]19 税（千円）'!I61</f>
        <v>99.551713762476652</v>
      </c>
      <c r="J60" s="455">
        <f ca="1">'[1]19 税（千円）'!J61</f>
        <v>27.317564167086061</v>
      </c>
      <c r="K60" s="456">
        <f>'[1]19 税（千円）'!K61</f>
        <v>99.022633896575414</v>
      </c>
    </row>
    <row r="61" spans="1:11" s="431" customFormat="1" ht="16.5" customHeight="1" x14ac:dyDescent="0.15">
      <c r="A61" s="481">
        <v>52</v>
      </c>
      <c r="B61" s="465" t="s">
        <v>79</v>
      </c>
      <c r="C61" s="453">
        <f ca="1">ROUND('[1]19 税（千円）'!C62/1000,0)</f>
        <v>1161</v>
      </c>
      <c r="D61" s="454">
        <f ca="1">ROUND('[1]19 税（千円）'!D62/1000,0)</f>
        <v>63</v>
      </c>
      <c r="E61" s="454">
        <f>ROUND('[1]19 税（千円）'!E62/1000,0)</f>
        <v>1224</v>
      </c>
      <c r="F61" s="454">
        <f ca="1">ROUND('[1]19 税（千円）'!F62/1000,0)</f>
        <v>1152</v>
      </c>
      <c r="G61" s="454">
        <f ca="1">ROUND('[1]19 税（千円）'!G62/1000,0)</f>
        <v>10</v>
      </c>
      <c r="H61" s="454">
        <f>ROUND('[1]19 税（千円）'!H62/1000,0)</f>
        <v>1162</v>
      </c>
      <c r="I61" s="455">
        <f ca="1">'[1]19 税（千円）'!I62</f>
        <v>99.280229706225171</v>
      </c>
      <c r="J61" s="455">
        <f ca="1">'[1]19 税（千円）'!J62</f>
        <v>15.430384141914713</v>
      </c>
      <c r="K61" s="456">
        <f>'[1]19 税（千円）'!K62</f>
        <v>94.940993228249098</v>
      </c>
    </row>
    <row r="62" spans="1:11" s="431" customFormat="1" ht="16.5" customHeight="1" x14ac:dyDescent="0.15">
      <c r="A62" s="481">
        <v>53</v>
      </c>
      <c r="B62" s="465" t="s">
        <v>80</v>
      </c>
      <c r="C62" s="453">
        <f ca="1">ROUND('[1]19 税（千円）'!C63/1000,0)</f>
        <v>1077</v>
      </c>
      <c r="D62" s="454">
        <f ca="1">ROUND('[1]19 税（千円）'!D63/1000,0)</f>
        <v>58</v>
      </c>
      <c r="E62" s="454">
        <f>ROUND('[1]19 税（千円）'!E63/1000,0)</f>
        <v>1136</v>
      </c>
      <c r="F62" s="454">
        <f ca="1">ROUND('[1]19 税（千円）'!F63/1000,0)</f>
        <v>1066</v>
      </c>
      <c r="G62" s="454">
        <f ca="1">ROUND('[1]19 税（千円）'!G63/1000,0)</f>
        <v>11</v>
      </c>
      <c r="H62" s="454">
        <f>ROUND('[1]19 税（千円）'!H63/1000,0)</f>
        <v>1077</v>
      </c>
      <c r="I62" s="455">
        <f ca="1">'[1]19 税（千円）'!I63</f>
        <v>98.906706215811369</v>
      </c>
      <c r="J62" s="455">
        <f ca="1">'[1]19 税（千円）'!J63</f>
        <v>19.182150998134972</v>
      </c>
      <c r="K62" s="456">
        <f>'[1]19 税（千円）'!K63</f>
        <v>94.842451781150203</v>
      </c>
    </row>
    <row r="63" spans="1:11" s="431" customFormat="1" ht="16.5" customHeight="1" x14ac:dyDescent="0.15">
      <c r="A63" s="481">
        <v>54</v>
      </c>
      <c r="B63" s="465" t="s">
        <v>81</v>
      </c>
      <c r="C63" s="453">
        <f ca="1">ROUND('[1]19 税（千円）'!C64/1000,0)</f>
        <v>859</v>
      </c>
      <c r="D63" s="454">
        <f ca="1">ROUND('[1]19 税（千円）'!D64/1000,0)</f>
        <v>88</v>
      </c>
      <c r="E63" s="454">
        <f>ROUND('[1]19 税（千円）'!E64/1000,0)</f>
        <v>947</v>
      </c>
      <c r="F63" s="454">
        <f ca="1">ROUND('[1]19 税（千円）'!F64/1000,0)</f>
        <v>836</v>
      </c>
      <c r="G63" s="454">
        <f ca="1">ROUND('[1]19 税（千円）'!G64/1000,0)</f>
        <v>6</v>
      </c>
      <c r="H63" s="454">
        <f>ROUND('[1]19 税（千円）'!H64/1000,0)</f>
        <v>842</v>
      </c>
      <c r="I63" s="455">
        <f ca="1">'[1]19 税（千円）'!I64</f>
        <v>97.327909100226407</v>
      </c>
      <c r="J63" s="455">
        <f ca="1">'[1]19 税（千円）'!J64</f>
        <v>7.0132735813646647</v>
      </c>
      <c r="K63" s="456">
        <f>'[1]19 税（千円）'!K64</f>
        <v>88.940298570529151</v>
      </c>
    </row>
    <row r="64" spans="1:11" s="431" customFormat="1" ht="16.5" customHeight="1" x14ac:dyDescent="0.15">
      <c r="A64" s="481">
        <v>55</v>
      </c>
      <c r="B64" s="465" t="s">
        <v>82</v>
      </c>
      <c r="C64" s="453">
        <f ca="1">ROUND('[1]19 税（千円）'!C65/1000,0)</f>
        <v>1276</v>
      </c>
      <c r="D64" s="454">
        <f ca="1">ROUND('[1]19 税（千円）'!D65/1000,0)</f>
        <v>32</v>
      </c>
      <c r="E64" s="454">
        <f>ROUND('[1]19 税（千円）'!E65/1000,0)</f>
        <v>1309</v>
      </c>
      <c r="F64" s="454">
        <f ca="1">ROUND('[1]19 税（千円）'!F65/1000,0)</f>
        <v>1269</v>
      </c>
      <c r="G64" s="454">
        <f ca="1">ROUND('[1]19 税（千円）'!G65/1000,0)</f>
        <v>13</v>
      </c>
      <c r="H64" s="454">
        <f>ROUND('[1]19 税（千円）'!H65/1000,0)</f>
        <v>1283</v>
      </c>
      <c r="I64" s="455">
        <f ca="1">'[1]19 税（千円）'!I65</f>
        <v>99.43415033217515</v>
      </c>
      <c r="J64" s="455">
        <f ca="1">'[1]19 税（千円）'!J65</f>
        <v>41.737479378715719</v>
      </c>
      <c r="K64" s="456">
        <f>'[1]19 税（千円）'!K65</f>
        <v>98.01831411161433</v>
      </c>
    </row>
    <row r="65" spans="1:11" s="431" customFormat="1" ht="16.5" customHeight="1" x14ac:dyDescent="0.15">
      <c r="A65" s="481">
        <v>56</v>
      </c>
      <c r="B65" s="465" t="s">
        <v>83</v>
      </c>
      <c r="C65" s="453">
        <f ca="1">ROUND('[1]19 税（千円）'!C66/1000,0)</f>
        <v>244</v>
      </c>
      <c r="D65" s="454">
        <f ca="1">ROUND('[1]19 税（千円）'!D66/1000,0)</f>
        <v>0</v>
      </c>
      <c r="E65" s="454">
        <f>ROUND('[1]19 税（千円）'!E66/1000,0)</f>
        <v>244</v>
      </c>
      <c r="F65" s="454">
        <f ca="1">ROUND('[1]19 税（千円）'!F66/1000,0)</f>
        <v>244</v>
      </c>
      <c r="G65" s="454">
        <f ca="1">ROUND('[1]19 税（千円）'!G66/1000,0)</f>
        <v>0</v>
      </c>
      <c r="H65" s="454">
        <f>ROUND('[1]19 税（千円）'!H66/1000,0)</f>
        <v>244</v>
      </c>
      <c r="I65" s="455">
        <f ca="1">'[1]19 税（千円）'!I66</f>
        <v>99.9721238357602</v>
      </c>
      <c r="J65" s="455">
        <f ca="1">'[1]19 税（千円）'!J66</f>
        <v>25.954198473282442</v>
      </c>
      <c r="K65" s="456">
        <f>'[1]19 税（千円）'!K66</f>
        <v>99.932458154756787</v>
      </c>
    </row>
    <row r="66" spans="1:11" s="431" customFormat="1" ht="16.5" customHeight="1" x14ac:dyDescent="0.15">
      <c r="A66" s="481">
        <v>57</v>
      </c>
      <c r="B66" s="465" t="s">
        <v>84</v>
      </c>
      <c r="C66" s="453">
        <f ca="1">ROUND('[1]19 税（千円）'!C67/1000,0)</f>
        <v>1796</v>
      </c>
      <c r="D66" s="454">
        <f ca="1">ROUND('[1]19 税（千円）'!D67/1000,0)</f>
        <v>22</v>
      </c>
      <c r="E66" s="454">
        <f>ROUND('[1]19 税（千円）'!E67/1000,0)</f>
        <v>1818</v>
      </c>
      <c r="F66" s="454">
        <f ca="1">ROUND('[1]19 税（千円）'!F67/1000,0)</f>
        <v>1788</v>
      </c>
      <c r="G66" s="454">
        <f ca="1">ROUND('[1]19 税（千円）'!G67/1000,0)</f>
        <v>9</v>
      </c>
      <c r="H66" s="454">
        <f>ROUND('[1]19 税（千円）'!H67/1000,0)</f>
        <v>1798</v>
      </c>
      <c r="I66" s="455">
        <f ca="1">'[1]19 税（千円）'!I67</f>
        <v>99.599470267127487</v>
      </c>
      <c r="J66" s="455">
        <f ca="1">'[1]19 税（千円）'!J67</f>
        <v>40.974316790055752</v>
      </c>
      <c r="K66" s="456">
        <f>'[1]19 税（千円）'!K67</f>
        <v>98.893999888893958</v>
      </c>
    </row>
    <row r="67" spans="1:11" s="431" customFormat="1" ht="16.5" customHeight="1" x14ac:dyDescent="0.15">
      <c r="A67" s="481">
        <v>58</v>
      </c>
      <c r="B67" s="465" t="s">
        <v>85</v>
      </c>
      <c r="C67" s="453">
        <f ca="1">ROUND('[1]19 税（千円）'!C68/1000,0)</f>
        <v>1841</v>
      </c>
      <c r="D67" s="454">
        <f ca="1">ROUND('[1]19 税（千円）'!D68/1000,0)</f>
        <v>59</v>
      </c>
      <c r="E67" s="454">
        <f>ROUND('[1]19 税（千円）'!E68/1000,0)</f>
        <v>1901</v>
      </c>
      <c r="F67" s="454">
        <f ca="1">ROUND('[1]19 税（千円）'!F68/1000,0)</f>
        <v>1821</v>
      </c>
      <c r="G67" s="454">
        <f ca="1">ROUND('[1]19 税（千円）'!G68/1000,0)</f>
        <v>17</v>
      </c>
      <c r="H67" s="454">
        <f>ROUND('[1]19 税（千円）'!H68/1000,0)</f>
        <v>1838</v>
      </c>
      <c r="I67" s="455">
        <f ca="1">'[1]19 税（千円）'!I68</f>
        <v>98.916298008813015</v>
      </c>
      <c r="J67" s="455">
        <f ca="1">'[1]19 税（千円）'!J68</f>
        <v>28.819578865866589</v>
      </c>
      <c r="K67" s="456">
        <f>'[1]19 税（千円）'!K68</f>
        <v>96.725393758786439</v>
      </c>
    </row>
    <row r="68" spans="1:11" s="431" customFormat="1" ht="16.5" customHeight="1" x14ac:dyDescent="0.15">
      <c r="A68" s="481">
        <v>59</v>
      </c>
      <c r="B68" s="465" t="s">
        <v>86</v>
      </c>
      <c r="C68" s="453">
        <f ca="1">ROUND('[1]19 税（千円）'!C69/1000,0)</f>
        <v>4013</v>
      </c>
      <c r="D68" s="454">
        <f ca="1">ROUND('[1]19 税（千円）'!D69/1000,0)</f>
        <v>115</v>
      </c>
      <c r="E68" s="454">
        <f>ROUND('[1]19 税（千円）'!E69/1000,0)</f>
        <v>4129</v>
      </c>
      <c r="F68" s="454">
        <f ca="1">ROUND('[1]19 税（千円）'!F69/1000,0)</f>
        <v>3978</v>
      </c>
      <c r="G68" s="454">
        <f ca="1">ROUND('[1]19 税（千円）'!G69/1000,0)</f>
        <v>37</v>
      </c>
      <c r="H68" s="454">
        <f>ROUND('[1]19 税（千円）'!H69/1000,0)</f>
        <v>4016</v>
      </c>
      <c r="I68" s="455">
        <f ca="1">'[1]19 税（千円）'!I69</f>
        <v>99.126457244000648</v>
      </c>
      <c r="J68" s="455">
        <f ca="1">'[1]19 税（千円）'!J69</f>
        <v>31.964620838256756</v>
      </c>
      <c r="K68" s="456">
        <f>'[1]19 税（千円）'!K69</f>
        <v>97.25464582192069</v>
      </c>
    </row>
    <row r="69" spans="1:11" s="431" customFormat="1" ht="16.5" customHeight="1" x14ac:dyDescent="0.15">
      <c r="A69" s="481">
        <v>60</v>
      </c>
      <c r="B69" s="465" t="s">
        <v>87</v>
      </c>
      <c r="C69" s="453">
        <f ca="1">ROUND('[1]19 税（千円）'!C70/1000,0)</f>
        <v>5052</v>
      </c>
      <c r="D69" s="454">
        <f ca="1">ROUND('[1]19 税（千円）'!D70/1000,0)</f>
        <v>126</v>
      </c>
      <c r="E69" s="454">
        <f>ROUND('[1]19 税（千円）'!E70/1000,0)</f>
        <v>5180</v>
      </c>
      <c r="F69" s="454">
        <f ca="1">ROUND('[1]19 税（千円）'!F70/1000,0)</f>
        <v>5007</v>
      </c>
      <c r="G69" s="454">
        <f ca="1">ROUND('[1]19 税（千円）'!G70/1000,0)</f>
        <v>35</v>
      </c>
      <c r="H69" s="454">
        <f>ROUND('[1]19 税（千円）'!H70/1000,0)</f>
        <v>5043</v>
      </c>
      <c r="I69" s="455">
        <f ca="1">'[1]19 税（千円）'!I70</f>
        <v>99.108847729009582</v>
      </c>
      <c r="J69" s="455">
        <f ca="1">'[1]19 税（千円）'!J70</f>
        <v>27.434055414022819</v>
      </c>
      <c r="K69" s="456">
        <f>'[1]19 税（千円）'!K70</f>
        <v>97.360189482881538</v>
      </c>
    </row>
    <row r="70" spans="1:11" s="431" customFormat="1" ht="16.5" customHeight="1" x14ac:dyDescent="0.15">
      <c r="A70" s="481">
        <v>61</v>
      </c>
      <c r="B70" s="465" t="s">
        <v>88</v>
      </c>
      <c r="C70" s="453">
        <f ca="1">ROUND('[1]19 税（千円）'!C71/1000,0)</f>
        <v>3763</v>
      </c>
      <c r="D70" s="454">
        <f ca="1">ROUND('[1]19 税（千円）'!D71/1000,0)</f>
        <v>76</v>
      </c>
      <c r="E70" s="454">
        <f>ROUND('[1]19 税（千円）'!E71/1000,0)</f>
        <v>3840</v>
      </c>
      <c r="F70" s="454">
        <f ca="1">ROUND('[1]19 税（千円）'!F71/1000,0)</f>
        <v>3735</v>
      </c>
      <c r="G70" s="454">
        <f ca="1">ROUND('[1]19 税（千円）'!G71/1000,0)</f>
        <v>32</v>
      </c>
      <c r="H70" s="454">
        <f>ROUND('[1]19 税（千円）'!H71/1000,0)</f>
        <v>3768</v>
      </c>
      <c r="I70" s="455">
        <f ca="1">'[1]19 税（千円）'!I71</f>
        <v>99.263882097833715</v>
      </c>
      <c r="J70" s="455">
        <f ca="1">'[1]19 税（千円）'!J71</f>
        <v>42.001627766546775</v>
      </c>
      <c r="K70" s="456">
        <f>'[1]19 税（千円）'!K71</f>
        <v>98.127900617235724</v>
      </c>
    </row>
    <row r="71" spans="1:11" s="431" customFormat="1" ht="16.5" customHeight="1" x14ac:dyDescent="0.15">
      <c r="A71" s="481">
        <v>62</v>
      </c>
      <c r="B71" s="465" t="s">
        <v>89</v>
      </c>
      <c r="C71" s="453">
        <f ca="1">ROUND('[1]19 税（千円）'!C72/1000,0)</f>
        <v>5519</v>
      </c>
      <c r="D71" s="454">
        <f ca="1">ROUND('[1]19 税（千円）'!D72/1000,0)</f>
        <v>122</v>
      </c>
      <c r="E71" s="454">
        <f>ROUND('[1]19 税（千円）'!E72/1000,0)</f>
        <v>5642</v>
      </c>
      <c r="F71" s="454">
        <f ca="1">ROUND('[1]19 税（千円）'!F72/1000,0)</f>
        <v>5476</v>
      </c>
      <c r="G71" s="454">
        <f ca="1">ROUND('[1]19 税（千円）'!G72/1000,0)</f>
        <v>38</v>
      </c>
      <c r="H71" s="454">
        <f>ROUND('[1]19 税（千円）'!H72/1000,0)</f>
        <v>5515</v>
      </c>
      <c r="I71" s="455">
        <f ca="1">'[1]19 税（千円）'!I72</f>
        <v>99.223250202073814</v>
      </c>
      <c r="J71" s="455">
        <f ca="1">'[1]19 税（千円）'!J72</f>
        <v>30.82211400744772</v>
      </c>
      <c r="K71" s="456">
        <f>'[1]19 税（千円）'!K72</f>
        <v>97.74214427704095</v>
      </c>
    </row>
    <row r="72" spans="1:11" s="431" customFormat="1" ht="16.5" customHeight="1" thickBot="1" x14ac:dyDescent="0.2">
      <c r="A72" s="481">
        <v>63</v>
      </c>
      <c r="B72" s="482" t="s">
        <v>90</v>
      </c>
      <c r="C72" s="459">
        <f ca="1">ROUND('[1]19 税（千円）'!C73/1000,0)</f>
        <v>3174</v>
      </c>
      <c r="D72" s="460">
        <f ca="1">ROUND('[1]19 税（千円）'!D73/1000,0)</f>
        <v>106</v>
      </c>
      <c r="E72" s="483">
        <f>ROUND('[1]19 税（千円）'!E73/1000,0)</f>
        <v>3280</v>
      </c>
      <c r="F72" s="460">
        <f ca="1">ROUND('[1]19 税（千円）'!F73/1000,0)</f>
        <v>3146</v>
      </c>
      <c r="G72" s="460">
        <f ca="1">ROUND('[1]19 税（千円）'!G73/1000,0)</f>
        <v>33</v>
      </c>
      <c r="H72" s="483">
        <f>ROUND('[1]19 税（千円）'!H73/1000,0)</f>
        <v>3180</v>
      </c>
      <c r="I72" s="462">
        <f ca="1">'[1]19 税（千円）'!I73</f>
        <v>99.125206907610988</v>
      </c>
      <c r="J72" s="462">
        <f ca="1">'[1]19 税（千円）'!J73</f>
        <v>31.450475604562016</v>
      </c>
      <c r="K72" s="463">
        <f>'[1]19 税（千円）'!K73</f>
        <v>96.945732979273743</v>
      </c>
    </row>
    <row r="73" spans="1:11" s="474" customFormat="1" ht="18" customHeight="1" thickTop="1" thickBot="1" x14ac:dyDescent="0.2">
      <c r="A73" s="484" t="s">
        <v>235</v>
      </c>
      <c r="B73" s="485"/>
      <c r="C73" s="486">
        <f ca="1">ROUND('[1]19 税（千円）'!C74/1000,0)</f>
        <v>67111</v>
      </c>
      <c r="D73" s="486">
        <f ca="1">ROUND('[1]19 税（千円）'!D74/1000,0)</f>
        <v>1603</v>
      </c>
      <c r="E73" s="486">
        <f>ROUND('[1]19 税（千円）'!E74/1000,0)</f>
        <v>68730</v>
      </c>
      <c r="F73" s="486">
        <f ca="1">ROUND('[1]19 税（千円）'!F74/1000,0)</f>
        <v>66557</v>
      </c>
      <c r="G73" s="486">
        <f ca="1">ROUND('[1]19 税（千円）'!G74/1000,0)</f>
        <v>513</v>
      </c>
      <c r="H73" s="486">
        <f>ROUND('[1]19 税（千円）'!H74/1000,0)</f>
        <v>67085</v>
      </c>
      <c r="I73" s="487">
        <f ca="1">'[1]19 税（千円）'!I74</f>
        <v>99.174066056834604</v>
      </c>
      <c r="J73" s="487">
        <f ca="1">'[1]19 税（千円）'!J74</f>
        <v>31.997981439976847</v>
      </c>
      <c r="K73" s="488">
        <f>'[1]19 税（千円）'!K74</f>
        <v>97.607371455331304</v>
      </c>
    </row>
    <row r="74" spans="1:11" s="474" customFormat="1" ht="18" customHeight="1" thickTop="1" thickBot="1" x14ac:dyDescent="0.2">
      <c r="A74" s="489" t="s">
        <v>236</v>
      </c>
      <c r="B74" s="490"/>
      <c r="C74" s="471">
        <f ca="1">ROUND('[1]19 税（千円）'!C75/1000,0)</f>
        <v>1182403</v>
      </c>
      <c r="D74" s="471">
        <f ca="1">ROUND('[1]19 税（千円）'!D75/1000,0)</f>
        <v>28494</v>
      </c>
      <c r="E74" s="471">
        <f>ROUND('[1]19 税（千円）'!E75/1000,0)</f>
        <v>1211040</v>
      </c>
      <c r="F74" s="471">
        <f ca="1">ROUND('[1]19 税（千円）'!F75/1000,0)</f>
        <v>1171826</v>
      </c>
      <c r="G74" s="471">
        <f ca="1">ROUND('[1]19 税（千円）'!G75/1000,0)</f>
        <v>10328</v>
      </c>
      <c r="H74" s="471">
        <f>ROUND('[1]19 税（千円）'!H75/1000,0)</f>
        <v>1182296</v>
      </c>
      <c r="I74" s="491">
        <f ca="1">'[1]19 税（千円）'!I75</f>
        <v>99.105392241539889</v>
      </c>
      <c r="J74" s="491">
        <f ca="1">'[1]19 税（千円）'!J75</f>
        <v>36.245749213241005</v>
      </c>
      <c r="K74" s="492">
        <f>'[1]19 税（千円）'!K75</f>
        <v>97.626480061861983</v>
      </c>
    </row>
    <row r="75" spans="1:11" ht="15.75" customHeight="1" x14ac:dyDescent="0.15">
      <c r="A75" s="493" t="s">
        <v>156</v>
      </c>
    </row>
    <row r="76" spans="1:11" x14ac:dyDescent="0.15">
      <c r="A76" s="494" t="s">
        <v>237</v>
      </c>
    </row>
    <row r="77" spans="1:11" x14ac:dyDescent="0.15">
      <c r="A77" s="494" t="s">
        <v>238</v>
      </c>
    </row>
  </sheetData>
  <mergeCells count="8">
    <mergeCell ref="A73:B73"/>
    <mergeCell ref="A74:B74"/>
    <mergeCell ref="A1:K1"/>
    <mergeCell ref="A4:B8"/>
    <mergeCell ref="C4:E4"/>
    <mergeCell ref="F4:H4"/>
    <mergeCell ref="I4:K4"/>
    <mergeCell ref="A49:B49"/>
  </mergeCells>
  <phoneticPr fontId="3"/>
  <pageMargins left="0.78740157480314965" right="0.31496062992125984" top="0.6692913385826772" bottom="0.55118110236220474" header="0.31496062992125984" footer="0.31496062992125984"/>
  <pageSetup paperSize="9" scale="67" orientation="portrait" r:id="rId1"/>
  <headerFooter>
    <oddFooter>&amp;C&amp;"ＭＳ ゴシック,標準"&amp;14 19</oddFooter>
  </headerFooter>
  <rowBreaks count="1" manualBreakCount="1">
    <brk id="49" max="10" man="1"/>
  </rowBreaks>
  <colBreaks count="1" manualBreakCount="1">
    <brk id="4" max="76"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75"/>
  <sheetViews>
    <sheetView view="pageBreakPreview" zoomScale="90" zoomScaleNormal="100" zoomScaleSheetLayoutView="90" workbookViewId="0">
      <selection sqref="A1:O1"/>
    </sheetView>
  </sheetViews>
  <sheetFormatPr defaultRowHeight="13.5" x14ac:dyDescent="0.15"/>
  <cols>
    <col min="1" max="1" width="4.125" style="421" customWidth="1"/>
    <col min="2" max="2" width="11.125" style="421" customWidth="1"/>
    <col min="3" max="8" width="15.625" style="421" customWidth="1"/>
    <col min="9" max="9" width="6.625" style="421" customWidth="1"/>
    <col min="10" max="10" width="7.875" style="421" customWidth="1"/>
    <col min="11" max="11" width="6.625" style="421" customWidth="1"/>
    <col min="12" max="16384" width="9" style="421"/>
  </cols>
  <sheetData>
    <row r="1" spans="1:11" ht="18.75" x14ac:dyDescent="0.15">
      <c r="A1" s="420" t="str">
        <f>[1]年度設定!B2&amp;"　市町村税（個人市町村民税）収入状況"</f>
        <v>令和元年度　市町村税（個人市町村民税）収入状況</v>
      </c>
      <c r="B1" s="420"/>
      <c r="C1" s="420"/>
      <c r="D1" s="420"/>
      <c r="E1" s="420"/>
      <c r="F1" s="420"/>
      <c r="G1" s="420"/>
      <c r="H1" s="420"/>
      <c r="I1" s="420"/>
      <c r="J1" s="420"/>
      <c r="K1" s="420"/>
    </row>
    <row r="2" spans="1:11" ht="6" customHeight="1" x14ac:dyDescent="0.15">
      <c r="G2" s="422"/>
      <c r="H2" s="423"/>
      <c r="I2" s="423"/>
      <c r="J2" s="423"/>
      <c r="K2" s="423"/>
    </row>
    <row r="3" spans="1:11" ht="16.5" customHeight="1" thickBot="1" x14ac:dyDescent="0.2">
      <c r="G3" s="422"/>
      <c r="H3" s="422"/>
      <c r="I3" s="424"/>
      <c r="J3" s="424"/>
      <c r="K3" s="425" t="s">
        <v>95</v>
      </c>
    </row>
    <row r="4" spans="1:11" s="431" customFormat="1" ht="17.25" customHeight="1" x14ac:dyDescent="0.15">
      <c r="A4" s="426" t="s">
        <v>8</v>
      </c>
      <c r="B4" s="427"/>
      <c r="C4" s="428" t="s">
        <v>216</v>
      </c>
      <c r="D4" s="429"/>
      <c r="E4" s="429"/>
      <c r="F4" s="429" t="s">
        <v>217</v>
      </c>
      <c r="G4" s="429"/>
      <c r="H4" s="429"/>
      <c r="I4" s="429" t="s">
        <v>218</v>
      </c>
      <c r="J4" s="429"/>
      <c r="K4" s="430"/>
    </row>
    <row r="5" spans="1:11" s="431" customFormat="1" ht="6" customHeight="1" x14ac:dyDescent="0.15">
      <c r="A5" s="432"/>
      <c r="B5" s="433"/>
      <c r="C5" s="434"/>
      <c r="D5" s="435"/>
      <c r="E5" s="435"/>
      <c r="F5" s="435"/>
      <c r="G5" s="435"/>
      <c r="H5" s="435"/>
      <c r="I5" s="435"/>
      <c r="J5" s="435"/>
      <c r="K5" s="436"/>
    </row>
    <row r="6" spans="1:11" s="431" customFormat="1" ht="17.25" customHeight="1" x14ac:dyDescent="0.15">
      <c r="A6" s="432"/>
      <c r="B6" s="433"/>
      <c r="C6" s="437" t="s">
        <v>219</v>
      </c>
      <c r="D6" s="438" t="s">
        <v>220</v>
      </c>
      <c r="E6" s="438" t="s">
        <v>113</v>
      </c>
      <c r="F6" s="438" t="s">
        <v>219</v>
      </c>
      <c r="G6" s="438" t="s">
        <v>220</v>
      </c>
      <c r="H6" s="438" t="s">
        <v>113</v>
      </c>
      <c r="I6" s="438" t="s">
        <v>221</v>
      </c>
      <c r="J6" s="438" t="s">
        <v>222</v>
      </c>
      <c r="K6" s="439" t="s">
        <v>113</v>
      </c>
    </row>
    <row r="7" spans="1:11" s="431" customFormat="1" ht="17.25" customHeight="1" x14ac:dyDescent="0.15">
      <c r="A7" s="432"/>
      <c r="B7" s="433"/>
      <c r="C7" s="437" t="s">
        <v>223</v>
      </c>
      <c r="D7" s="438" t="s">
        <v>224</v>
      </c>
      <c r="E7" s="438" t="s">
        <v>239</v>
      </c>
      <c r="F7" s="438" t="s">
        <v>226</v>
      </c>
      <c r="G7" s="438" t="s">
        <v>227</v>
      </c>
      <c r="H7" s="438" t="s">
        <v>240</v>
      </c>
      <c r="I7" s="438" t="s">
        <v>229</v>
      </c>
      <c r="J7" s="438" t="s">
        <v>230</v>
      </c>
      <c r="K7" s="439" t="s">
        <v>231</v>
      </c>
    </row>
    <row r="8" spans="1:11" s="431" customFormat="1" ht="6" customHeight="1" thickBot="1" x14ac:dyDescent="0.2">
      <c r="A8" s="440"/>
      <c r="B8" s="441"/>
      <c r="C8" s="442"/>
      <c r="D8" s="443"/>
      <c r="E8" s="443"/>
      <c r="F8" s="443"/>
      <c r="G8" s="443"/>
      <c r="H8" s="443"/>
      <c r="I8" s="443"/>
      <c r="J8" s="443"/>
      <c r="K8" s="444"/>
    </row>
    <row r="9" spans="1:11" s="431" customFormat="1" ht="16.5" customHeight="1" x14ac:dyDescent="0.15">
      <c r="A9" s="445">
        <v>1</v>
      </c>
      <c r="B9" s="446" t="s">
        <v>232</v>
      </c>
      <c r="C9" s="447">
        <f ca="1">ROUND('[1]20 税（千円）'!C11/1000,0)</f>
        <v>133084</v>
      </c>
      <c r="D9" s="448">
        <f ca="1">ROUND('[1]20 税（千円）'!D11/1000,0)</f>
        <v>3236</v>
      </c>
      <c r="E9" s="448">
        <f ca="1">ROUND('[1]20 税（千円）'!E11/1000,0)</f>
        <v>136320</v>
      </c>
      <c r="F9" s="448">
        <f ca="1">ROUND('[1]20 税（千円）'!F11/1000,0)</f>
        <v>131856</v>
      </c>
      <c r="G9" s="448">
        <f ca="1">ROUND('[1]20 税（千円）'!G11/1000,0)</f>
        <v>964</v>
      </c>
      <c r="H9" s="448">
        <f ca="1">ROUND('[1]20 税（千円）'!H11/1000,0)</f>
        <v>132820</v>
      </c>
      <c r="I9" s="449">
        <f ca="1">'[1]20 税（千円）'!I11</f>
        <v>99.077507273977631</v>
      </c>
      <c r="J9" s="449">
        <f ca="1">'[1]20 税（千円）'!J11</f>
        <v>29.77886030332003</v>
      </c>
      <c r="K9" s="450">
        <f ca="1">'[1]20 税（千円）'!K11</f>
        <v>97.432446761823613</v>
      </c>
    </row>
    <row r="10" spans="1:11" s="431" customFormat="1" ht="16.5" customHeight="1" x14ac:dyDescent="0.15">
      <c r="A10" s="451">
        <v>2</v>
      </c>
      <c r="B10" s="452" t="s">
        <v>28</v>
      </c>
      <c r="C10" s="453">
        <f ca="1">ROUND('[1]20 税（千円）'!C12/1000,0)</f>
        <v>21874</v>
      </c>
      <c r="D10" s="454">
        <f ca="1">ROUND('[1]20 税（千円）'!D12/1000,0)</f>
        <v>1002</v>
      </c>
      <c r="E10" s="448">
        <f ca="1">ROUND('[1]20 税（千円）'!E12/1000,0)</f>
        <v>22875</v>
      </c>
      <c r="F10" s="454">
        <f ca="1">ROUND('[1]20 税（千円）'!F12/1000,0)</f>
        <v>21536</v>
      </c>
      <c r="G10" s="454">
        <f ca="1">ROUND('[1]20 税（千円）'!G12/1000,0)</f>
        <v>355</v>
      </c>
      <c r="H10" s="448">
        <f ca="1">ROUND('[1]20 税（千円）'!H12/1000,0)</f>
        <v>21891</v>
      </c>
      <c r="I10" s="455">
        <f ca="1">'[1]20 税（千円）'!I12</f>
        <v>98.457600929562233</v>
      </c>
      <c r="J10" s="455">
        <f ca="1">'[1]20 税（千円）'!J12</f>
        <v>35.41730314956699</v>
      </c>
      <c r="K10" s="456">
        <f ca="1">'[1]20 税（千円）'!K12</f>
        <v>95.697351533019287</v>
      </c>
    </row>
    <row r="11" spans="1:11" s="431" customFormat="1" ht="16.5" customHeight="1" x14ac:dyDescent="0.15">
      <c r="A11" s="451">
        <v>3</v>
      </c>
      <c r="B11" s="452" t="s">
        <v>29</v>
      </c>
      <c r="C11" s="453">
        <f ca="1">ROUND('[1]20 税（千円）'!C13/1000,0)</f>
        <v>11300</v>
      </c>
      <c r="D11" s="454">
        <f ca="1">ROUND('[1]20 税（千円）'!D13/1000,0)</f>
        <v>332</v>
      </c>
      <c r="E11" s="448">
        <f ca="1">ROUND('[1]20 税（千円）'!E13/1000,0)</f>
        <v>11632</v>
      </c>
      <c r="F11" s="454">
        <f ca="1">ROUND('[1]20 税（千円）'!F13/1000,0)</f>
        <v>11169</v>
      </c>
      <c r="G11" s="454">
        <f ca="1">ROUND('[1]20 税（千円）'!G13/1000,0)</f>
        <v>113</v>
      </c>
      <c r="H11" s="448">
        <f ca="1">ROUND('[1]20 税（千円）'!H13/1000,0)</f>
        <v>11282</v>
      </c>
      <c r="I11" s="455">
        <f ca="1">'[1]20 税（千円）'!I13</f>
        <v>98.84275868855778</v>
      </c>
      <c r="J11" s="455">
        <f ca="1">'[1]20 税（千円）'!J13</f>
        <v>34.163266781971465</v>
      </c>
      <c r="K11" s="456">
        <f ca="1">'[1]20 税（千円）'!K13</f>
        <v>96.99732919016499</v>
      </c>
    </row>
    <row r="12" spans="1:11" s="431" customFormat="1" ht="16.5" customHeight="1" x14ac:dyDescent="0.15">
      <c r="A12" s="451">
        <v>4</v>
      </c>
      <c r="B12" s="452" t="s">
        <v>30</v>
      </c>
      <c r="C12" s="453">
        <f ca="1">ROUND('[1]20 税（千円）'!C14/1000,0)</f>
        <v>39952</v>
      </c>
      <c r="D12" s="454">
        <f ca="1">ROUND('[1]20 税（千円）'!D14/1000,0)</f>
        <v>2023</v>
      </c>
      <c r="E12" s="448">
        <f ca="1">ROUND('[1]20 税（千円）'!E14/1000,0)</f>
        <v>41975</v>
      </c>
      <c r="F12" s="454">
        <f ca="1">ROUND('[1]20 税（千円）'!F14/1000,0)</f>
        <v>39297</v>
      </c>
      <c r="G12" s="454">
        <f ca="1">ROUND('[1]20 税（千円）'!G14/1000,0)</f>
        <v>748</v>
      </c>
      <c r="H12" s="448">
        <f ca="1">ROUND('[1]20 税（千円）'!H14/1000,0)</f>
        <v>40045</v>
      </c>
      <c r="I12" s="455">
        <f ca="1">'[1]20 税（千円）'!I14</f>
        <v>98.360560582123071</v>
      </c>
      <c r="J12" s="455">
        <f ca="1">'[1]20 税（千円）'!J14</f>
        <v>36.971912264442388</v>
      </c>
      <c r="K12" s="456">
        <f ca="1">'[1]20 税（千円）'!K14</f>
        <v>95.401726725024005</v>
      </c>
    </row>
    <row r="13" spans="1:11" s="431" customFormat="1" ht="16.5" customHeight="1" x14ac:dyDescent="0.15">
      <c r="A13" s="451">
        <v>5</v>
      </c>
      <c r="B13" s="452" t="s">
        <v>31</v>
      </c>
      <c r="C13" s="453">
        <f ca="1">ROUND('[1]20 税（千円）'!C15/1000,0)</f>
        <v>4181</v>
      </c>
      <c r="D13" s="454">
        <f ca="1">ROUND('[1]20 税（千円）'!D15/1000,0)</f>
        <v>99</v>
      </c>
      <c r="E13" s="448">
        <f ca="1">ROUND('[1]20 税（千円）'!E15/1000,0)</f>
        <v>4280</v>
      </c>
      <c r="F13" s="454">
        <f ca="1">ROUND('[1]20 税（千円）'!F15/1000,0)</f>
        <v>4126</v>
      </c>
      <c r="G13" s="454">
        <f ca="1">ROUND('[1]20 税（千円）'!G15/1000,0)</f>
        <v>35</v>
      </c>
      <c r="H13" s="448">
        <f ca="1">ROUND('[1]20 税（千円）'!H15/1000,0)</f>
        <v>4161</v>
      </c>
      <c r="I13" s="455">
        <f ca="1">'[1]20 税（千円）'!I15</f>
        <v>98.684547596170745</v>
      </c>
      <c r="J13" s="455">
        <f ca="1">'[1]20 税（千円）'!J15</f>
        <v>35.05575497973917</v>
      </c>
      <c r="K13" s="456">
        <f ca="1">'[1]20 税（千円）'!K15</f>
        <v>97.206101555527525</v>
      </c>
    </row>
    <row r="14" spans="1:11" s="431" customFormat="1" ht="16.5" customHeight="1" x14ac:dyDescent="0.15">
      <c r="A14" s="451">
        <v>6</v>
      </c>
      <c r="B14" s="452" t="s">
        <v>32</v>
      </c>
      <c r="C14" s="453">
        <f ca="1">ROUND('[1]20 税（千円）'!C16/1000,0)</f>
        <v>2801</v>
      </c>
      <c r="D14" s="454">
        <f ca="1">ROUND('[1]20 税（千円）'!D16/1000,0)</f>
        <v>86</v>
      </c>
      <c r="E14" s="448">
        <f ca="1">ROUND('[1]20 税（千円）'!E16/1000,0)</f>
        <v>2887</v>
      </c>
      <c r="F14" s="454">
        <f ca="1">ROUND('[1]20 税（千円）'!F16/1000,0)</f>
        <v>2770</v>
      </c>
      <c r="G14" s="454">
        <f ca="1">ROUND('[1]20 税（千円）'!G16/1000,0)</f>
        <v>32</v>
      </c>
      <c r="H14" s="448">
        <f ca="1">ROUND('[1]20 税（千円）'!H16/1000,0)</f>
        <v>2802</v>
      </c>
      <c r="I14" s="455">
        <f ca="1">'[1]20 税（千円）'!I16</f>
        <v>98.890212713692875</v>
      </c>
      <c r="J14" s="455">
        <f ca="1">'[1]20 税（千円）'!J16</f>
        <v>36.835346383451338</v>
      </c>
      <c r="K14" s="456">
        <f ca="1">'[1]20 税（千円）'!K16</f>
        <v>97.032463149101062</v>
      </c>
    </row>
    <row r="15" spans="1:11" s="431" customFormat="1" ht="16.5" customHeight="1" x14ac:dyDescent="0.15">
      <c r="A15" s="451">
        <v>7</v>
      </c>
      <c r="B15" s="452" t="s">
        <v>33</v>
      </c>
      <c r="C15" s="453">
        <f ca="1">ROUND('[1]20 税（千円）'!C17/1000,0)</f>
        <v>23028</v>
      </c>
      <c r="D15" s="454">
        <f ca="1">ROUND('[1]20 税（千円）'!D17/1000,0)</f>
        <v>605</v>
      </c>
      <c r="E15" s="448">
        <f ca="1">ROUND('[1]20 税（千円）'!E17/1000,0)</f>
        <v>23633</v>
      </c>
      <c r="F15" s="454">
        <f ca="1">ROUND('[1]20 税（千円）'!F17/1000,0)</f>
        <v>22756</v>
      </c>
      <c r="G15" s="454">
        <f ca="1">ROUND('[1]20 税（千円）'!G17/1000,0)</f>
        <v>271</v>
      </c>
      <c r="H15" s="448">
        <f ca="1">ROUND('[1]20 税（千円）'!H17/1000,0)</f>
        <v>23027</v>
      </c>
      <c r="I15" s="455">
        <f ca="1">'[1]20 税（千円）'!I17</f>
        <v>98.81901670115731</v>
      </c>
      <c r="J15" s="455">
        <f ca="1">'[1]20 税（千円）'!J17</f>
        <v>44.786288364533675</v>
      </c>
      <c r="K15" s="456">
        <f ca="1">'[1]20 税（千円）'!K17</f>
        <v>97.434776228509463</v>
      </c>
    </row>
    <row r="16" spans="1:11" s="431" customFormat="1" ht="16.5" customHeight="1" x14ac:dyDescent="0.15">
      <c r="A16" s="451">
        <v>8</v>
      </c>
      <c r="B16" s="452" t="s">
        <v>34</v>
      </c>
      <c r="C16" s="453">
        <f ca="1">ROUND('[1]20 税（千円）'!C18/1000,0)</f>
        <v>4502</v>
      </c>
      <c r="D16" s="454">
        <f ca="1">ROUND('[1]20 税（千円）'!D18/1000,0)</f>
        <v>119</v>
      </c>
      <c r="E16" s="448">
        <f ca="1">ROUND('[1]20 税（千円）'!E18/1000,0)</f>
        <v>4621</v>
      </c>
      <c r="F16" s="454">
        <f ca="1">ROUND('[1]20 税（千円）'!F18/1000,0)</f>
        <v>4455</v>
      </c>
      <c r="G16" s="454">
        <f ca="1">ROUND('[1]20 税（千円）'!G18/1000,0)</f>
        <v>40</v>
      </c>
      <c r="H16" s="448">
        <f ca="1">ROUND('[1]20 税（千円）'!H18/1000,0)</f>
        <v>4495</v>
      </c>
      <c r="I16" s="455">
        <f ca="1">'[1]20 税（千円）'!I18</f>
        <v>98.950482311684311</v>
      </c>
      <c r="J16" s="455">
        <f ca="1">'[1]20 税（千円）'!J18</f>
        <v>33.874368861893124</v>
      </c>
      <c r="K16" s="456">
        <f ca="1">'[1]20 税（千円）'!K18</f>
        <v>97.274241473727358</v>
      </c>
    </row>
    <row r="17" spans="1:11" s="431" customFormat="1" ht="16.5" customHeight="1" x14ac:dyDescent="0.15">
      <c r="A17" s="445">
        <v>9</v>
      </c>
      <c r="B17" s="452" t="s">
        <v>35</v>
      </c>
      <c r="C17" s="453">
        <f ca="1">ROUND('[1]20 税（千円）'!C19/1000,0)</f>
        <v>5650</v>
      </c>
      <c r="D17" s="454">
        <f ca="1">ROUND('[1]20 税（千円）'!D19/1000,0)</f>
        <v>152</v>
      </c>
      <c r="E17" s="448">
        <f ca="1">ROUND('[1]20 税（千円）'!E19/1000,0)</f>
        <v>5802</v>
      </c>
      <c r="F17" s="454">
        <f ca="1">ROUND('[1]20 税（千円）'!F19/1000,0)</f>
        <v>5586</v>
      </c>
      <c r="G17" s="454">
        <f ca="1">ROUND('[1]20 税（千円）'!G19/1000,0)</f>
        <v>49</v>
      </c>
      <c r="H17" s="448">
        <f ca="1">ROUND('[1]20 税（千円）'!H19/1000,0)</f>
        <v>5634</v>
      </c>
      <c r="I17" s="455">
        <f ca="1">'[1]20 税（千円）'!I19</f>
        <v>98.858430921265722</v>
      </c>
      <c r="J17" s="455">
        <f ca="1">'[1]20 税（千円）'!J19</f>
        <v>32.080585597467689</v>
      </c>
      <c r="K17" s="456">
        <f ca="1">'[1]20 税（千円）'!K19</f>
        <v>97.113064695218242</v>
      </c>
    </row>
    <row r="18" spans="1:11" s="431" customFormat="1" ht="16.5" customHeight="1" x14ac:dyDescent="0.15">
      <c r="A18" s="451">
        <v>10</v>
      </c>
      <c r="B18" s="452" t="s">
        <v>36</v>
      </c>
      <c r="C18" s="453">
        <f ca="1">ROUND('[1]20 税（千円）'!C20/1000,0)</f>
        <v>4044</v>
      </c>
      <c r="D18" s="454">
        <f ca="1">ROUND('[1]20 税（千円）'!D20/1000,0)</f>
        <v>89</v>
      </c>
      <c r="E18" s="448">
        <f ca="1">ROUND('[1]20 税（千円）'!E20/1000,0)</f>
        <v>4133</v>
      </c>
      <c r="F18" s="454">
        <f ca="1">ROUND('[1]20 税（千円）'!F20/1000,0)</f>
        <v>4004</v>
      </c>
      <c r="G18" s="454">
        <f ca="1">ROUND('[1]20 税（千円）'!G20/1000,0)</f>
        <v>32</v>
      </c>
      <c r="H18" s="448">
        <f ca="1">ROUND('[1]20 税（千円）'!H20/1000,0)</f>
        <v>4036</v>
      </c>
      <c r="I18" s="455">
        <f ca="1">'[1]20 税（千円）'!I20</f>
        <v>99.025707869636406</v>
      </c>
      <c r="J18" s="455">
        <f ca="1">'[1]20 税（千円）'!J20</f>
        <v>36.023522254892022</v>
      </c>
      <c r="K18" s="456">
        <f ca="1">'[1]20 税（千円）'!K20</f>
        <v>97.672448462551415</v>
      </c>
    </row>
    <row r="19" spans="1:11" s="431" customFormat="1" ht="16.5" customHeight="1" x14ac:dyDescent="0.15">
      <c r="A19" s="451">
        <v>11</v>
      </c>
      <c r="B19" s="452" t="s">
        <v>37</v>
      </c>
      <c r="C19" s="453">
        <f ca="1">ROUND('[1]20 税（千円）'!C21/1000,0)</f>
        <v>4979</v>
      </c>
      <c r="D19" s="454">
        <f ca="1">ROUND('[1]20 税（千円）'!D21/1000,0)</f>
        <v>113</v>
      </c>
      <c r="E19" s="448">
        <f ca="1">ROUND('[1]20 税（千円）'!E21/1000,0)</f>
        <v>5092</v>
      </c>
      <c r="F19" s="454">
        <f ca="1">ROUND('[1]20 税（千円）'!F21/1000,0)</f>
        <v>4923</v>
      </c>
      <c r="G19" s="454">
        <f ca="1">ROUND('[1]20 税（千円）'!G21/1000,0)</f>
        <v>40</v>
      </c>
      <c r="H19" s="448">
        <f ca="1">ROUND('[1]20 税（千円）'!H21/1000,0)</f>
        <v>4963</v>
      </c>
      <c r="I19" s="455">
        <f ca="1">'[1]20 税（千円）'!I21</f>
        <v>98.875383095416993</v>
      </c>
      <c r="J19" s="455">
        <f ca="1">'[1]20 税（千円）'!J21</f>
        <v>35.54381812079351</v>
      </c>
      <c r="K19" s="456">
        <f ca="1">'[1]20 税（千円）'!K21</f>
        <v>97.467257415404234</v>
      </c>
    </row>
    <row r="20" spans="1:11" s="431" customFormat="1" ht="16.5" customHeight="1" x14ac:dyDescent="0.15">
      <c r="A20" s="451">
        <v>12</v>
      </c>
      <c r="B20" s="452" t="s">
        <v>38</v>
      </c>
      <c r="C20" s="453">
        <f ca="1">ROUND('[1]20 税（千円）'!C22/1000,0)</f>
        <v>12700</v>
      </c>
      <c r="D20" s="454">
        <f ca="1">ROUND('[1]20 税（千円）'!D22/1000,0)</f>
        <v>310</v>
      </c>
      <c r="E20" s="448">
        <f ca="1">ROUND('[1]20 税（千円）'!E22/1000,0)</f>
        <v>13010</v>
      </c>
      <c r="F20" s="454">
        <f ca="1">ROUND('[1]20 税（千円）'!F22/1000,0)</f>
        <v>12498</v>
      </c>
      <c r="G20" s="454">
        <f ca="1">ROUND('[1]20 税（千円）'!G22/1000,0)</f>
        <v>166</v>
      </c>
      <c r="H20" s="448">
        <f ca="1">ROUND('[1]20 税（千円）'!H22/1000,0)</f>
        <v>12664</v>
      </c>
      <c r="I20" s="455">
        <f ca="1">'[1]20 税（千円）'!I22</f>
        <v>98.407407039950968</v>
      </c>
      <c r="J20" s="455">
        <f ca="1">'[1]20 税（千円）'!J22</f>
        <v>53.609346613237818</v>
      </c>
      <c r="K20" s="456">
        <f ca="1">'[1]20 税（千円）'!K22</f>
        <v>97.338467599902287</v>
      </c>
    </row>
    <row r="21" spans="1:11" s="431" customFormat="1" ht="16.5" customHeight="1" x14ac:dyDescent="0.15">
      <c r="A21" s="451">
        <v>13</v>
      </c>
      <c r="B21" s="452" t="s">
        <v>39</v>
      </c>
      <c r="C21" s="453">
        <f ca="1">ROUND('[1]20 税（千円）'!C23/1000,0)</f>
        <v>8737</v>
      </c>
      <c r="D21" s="454">
        <f ca="1">ROUND('[1]20 税（千円）'!D23/1000,0)</f>
        <v>246</v>
      </c>
      <c r="E21" s="448">
        <f ca="1">ROUND('[1]20 税（千円）'!E23/1000,0)</f>
        <v>8984</v>
      </c>
      <c r="F21" s="454">
        <f ca="1">ROUND('[1]20 税（千円）'!F23/1000,0)</f>
        <v>8637</v>
      </c>
      <c r="G21" s="454">
        <f ca="1">ROUND('[1]20 税（千円）'!G23/1000,0)</f>
        <v>127</v>
      </c>
      <c r="H21" s="448">
        <f ca="1">ROUND('[1]20 税（千円）'!H23/1000,0)</f>
        <v>8765</v>
      </c>
      <c r="I21" s="455">
        <f ca="1">'[1]20 税（千円）'!I23</f>
        <v>98.856622987965594</v>
      </c>
      <c r="J21" s="455">
        <f ca="1">'[1]20 税（千円）'!J23</f>
        <v>51.605618242227806</v>
      </c>
      <c r="K21" s="456">
        <f ca="1">'[1]20 税（千円）'!K23</f>
        <v>97.561690737114162</v>
      </c>
    </row>
    <row r="22" spans="1:11" s="431" customFormat="1" ht="16.5" customHeight="1" x14ac:dyDescent="0.15">
      <c r="A22" s="451">
        <v>14</v>
      </c>
      <c r="B22" s="452" t="s">
        <v>40</v>
      </c>
      <c r="C22" s="453">
        <f ca="1">ROUND('[1]20 税（千円）'!C24/1000,0)</f>
        <v>2747</v>
      </c>
      <c r="D22" s="454">
        <f ca="1">ROUND('[1]20 税（千円）'!D24/1000,0)</f>
        <v>91</v>
      </c>
      <c r="E22" s="448">
        <f ca="1">ROUND('[1]20 税（千円）'!E24/1000,0)</f>
        <v>2838</v>
      </c>
      <c r="F22" s="454">
        <f ca="1">ROUND('[1]20 税（千円）'!F24/1000,0)</f>
        <v>2710</v>
      </c>
      <c r="G22" s="454">
        <f ca="1">ROUND('[1]20 税（千円）'!G24/1000,0)</f>
        <v>36</v>
      </c>
      <c r="H22" s="448">
        <f ca="1">ROUND('[1]20 税（千円）'!H24/1000,0)</f>
        <v>2746</v>
      </c>
      <c r="I22" s="455">
        <f ca="1">'[1]20 税（千円）'!I24</f>
        <v>98.651160183509475</v>
      </c>
      <c r="J22" s="455">
        <f ca="1">'[1]20 税（千円）'!J24</f>
        <v>39.483260953218625</v>
      </c>
      <c r="K22" s="456">
        <f ca="1">'[1]20 税（千円）'!K24</f>
        <v>96.755075875204653</v>
      </c>
    </row>
    <row r="23" spans="1:11" s="431" customFormat="1" ht="16.5" customHeight="1" x14ac:dyDescent="0.15">
      <c r="A23" s="451">
        <v>15</v>
      </c>
      <c r="B23" s="452" t="s">
        <v>41</v>
      </c>
      <c r="C23" s="453">
        <f ca="1">ROUND('[1]20 税（千円）'!C25/1000,0)</f>
        <v>6782</v>
      </c>
      <c r="D23" s="454">
        <f ca="1">ROUND('[1]20 税（千円）'!D25/1000,0)</f>
        <v>136</v>
      </c>
      <c r="E23" s="448">
        <f ca="1">ROUND('[1]20 税（千円）'!E25/1000,0)</f>
        <v>6918</v>
      </c>
      <c r="F23" s="454">
        <f ca="1">ROUND('[1]20 税（千円）'!F25/1000,0)</f>
        <v>6737</v>
      </c>
      <c r="G23" s="454">
        <f ca="1">ROUND('[1]20 税（千円）'!G25/1000,0)</f>
        <v>48</v>
      </c>
      <c r="H23" s="448">
        <f ca="1">ROUND('[1]20 税（千円）'!H25/1000,0)</f>
        <v>6785</v>
      </c>
      <c r="I23" s="455">
        <f ca="1">'[1]20 税（千円）'!I25</f>
        <v>99.330690045087081</v>
      </c>
      <c r="J23" s="455">
        <f ca="1">'[1]20 税（千円）'!J25</f>
        <v>35.439267458537124</v>
      </c>
      <c r="K23" s="456">
        <f ca="1">'[1]20 税（千円）'!K25</f>
        <v>98.075012279251723</v>
      </c>
    </row>
    <row r="24" spans="1:11" s="431" customFormat="1" ht="16.5" customHeight="1" x14ac:dyDescent="0.15">
      <c r="A24" s="451">
        <v>16</v>
      </c>
      <c r="B24" s="452" t="s">
        <v>42</v>
      </c>
      <c r="C24" s="453">
        <f ca="1">ROUND('[1]20 税（千円）'!C26/1000,0)</f>
        <v>7538</v>
      </c>
      <c r="D24" s="454">
        <f ca="1">ROUND('[1]20 税（千円）'!D26/1000,0)</f>
        <v>259</v>
      </c>
      <c r="E24" s="448">
        <f ca="1">ROUND('[1]20 税（千円）'!E26/1000,0)</f>
        <v>7797</v>
      </c>
      <c r="F24" s="454">
        <f ca="1">ROUND('[1]20 税（千円）'!F26/1000,0)</f>
        <v>7446</v>
      </c>
      <c r="G24" s="454">
        <f ca="1">ROUND('[1]20 税（千円）'!G26/1000,0)</f>
        <v>83</v>
      </c>
      <c r="H24" s="448">
        <f ca="1">ROUND('[1]20 税（千円）'!H26/1000,0)</f>
        <v>7529</v>
      </c>
      <c r="I24" s="455">
        <f ca="1">'[1]20 税（千円）'!I26</f>
        <v>98.77820849281737</v>
      </c>
      <c r="J24" s="455">
        <f ca="1">'[1]20 税（千円）'!J26</f>
        <v>31.915484804630967</v>
      </c>
      <c r="K24" s="456">
        <f ca="1">'[1]20 税（千円）'!K26</f>
        <v>96.55616426128438</v>
      </c>
    </row>
    <row r="25" spans="1:11" s="431" customFormat="1" ht="16.5" customHeight="1" x14ac:dyDescent="0.15">
      <c r="A25" s="445">
        <v>17</v>
      </c>
      <c r="B25" s="452" t="s">
        <v>43</v>
      </c>
      <c r="C25" s="453">
        <f ca="1">ROUND('[1]20 税（千円）'!C27/1000,0)</f>
        <v>13880</v>
      </c>
      <c r="D25" s="454">
        <f ca="1">ROUND('[1]20 税（千円）'!D27/1000,0)</f>
        <v>438</v>
      </c>
      <c r="E25" s="448">
        <f ca="1">ROUND('[1]20 税（千円）'!E27/1000,0)</f>
        <v>14318</v>
      </c>
      <c r="F25" s="454">
        <f ca="1">ROUND('[1]20 税（千円）'!F27/1000,0)</f>
        <v>13700</v>
      </c>
      <c r="G25" s="454">
        <f ca="1">ROUND('[1]20 税（千円）'!G27/1000,0)</f>
        <v>170</v>
      </c>
      <c r="H25" s="448">
        <f ca="1">ROUND('[1]20 税（千円）'!H27/1000,0)</f>
        <v>13869</v>
      </c>
      <c r="I25" s="455">
        <f ca="1">'[1]20 税（千円）'!I27</f>
        <v>98.704907020000078</v>
      </c>
      <c r="J25" s="455">
        <f ca="1">'[1]20 税（千円）'!J27</f>
        <v>38.680693526643658</v>
      </c>
      <c r="K25" s="456">
        <f ca="1">'[1]20 税（千円）'!K27</f>
        <v>96.867042544734602</v>
      </c>
    </row>
    <row r="26" spans="1:11" s="431" customFormat="1" ht="16.5" customHeight="1" x14ac:dyDescent="0.15">
      <c r="A26" s="451">
        <v>18</v>
      </c>
      <c r="B26" s="452" t="s">
        <v>44</v>
      </c>
      <c r="C26" s="453">
        <f ca="1">ROUND('[1]20 税（千円）'!C28/1000,0)</f>
        <v>16006</v>
      </c>
      <c r="D26" s="454">
        <f ca="1">ROUND('[1]20 税（千円）'!D28/1000,0)</f>
        <v>650</v>
      </c>
      <c r="E26" s="448">
        <f ca="1">ROUND('[1]20 税（千円）'!E28/1000,0)</f>
        <v>16656</v>
      </c>
      <c r="F26" s="454">
        <f ca="1">ROUND('[1]20 税（千円）'!F28/1000,0)</f>
        <v>15753</v>
      </c>
      <c r="G26" s="454">
        <f ca="1">ROUND('[1]20 税（千円）'!G28/1000,0)</f>
        <v>241</v>
      </c>
      <c r="H26" s="448">
        <f ca="1">ROUND('[1]20 税（千円）'!H28/1000,0)</f>
        <v>15994</v>
      </c>
      <c r="I26" s="455">
        <f ca="1">'[1]20 税（千円）'!I28</f>
        <v>98.415483102568118</v>
      </c>
      <c r="J26" s="455">
        <f ca="1">'[1]20 税（千円）'!J28</f>
        <v>37.126135639452365</v>
      </c>
      <c r="K26" s="456">
        <f ca="1">'[1]20 税（千円）'!K28</f>
        <v>96.025027482440365</v>
      </c>
    </row>
    <row r="27" spans="1:11" s="431" customFormat="1" ht="16.5" customHeight="1" x14ac:dyDescent="0.15">
      <c r="A27" s="451">
        <v>19</v>
      </c>
      <c r="B27" s="452" t="s">
        <v>45</v>
      </c>
      <c r="C27" s="453">
        <f ca="1">ROUND('[1]20 税（千円）'!C29/1000,0)</f>
        <v>21738</v>
      </c>
      <c r="D27" s="454">
        <f ca="1">ROUND('[1]20 税（千円）'!D29/1000,0)</f>
        <v>789</v>
      </c>
      <c r="E27" s="448">
        <f ca="1">ROUND('[1]20 税（千円）'!E29/1000,0)</f>
        <v>22528</v>
      </c>
      <c r="F27" s="454">
        <f ca="1">ROUND('[1]20 税（千円）'!F29/1000,0)</f>
        <v>21399</v>
      </c>
      <c r="G27" s="454">
        <f ca="1">ROUND('[1]20 税（千円）'!G29/1000,0)</f>
        <v>289</v>
      </c>
      <c r="H27" s="448">
        <f ca="1">ROUND('[1]20 税（千円）'!H29/1000,0)</f>
        <v>21688</v>
      </c>
      <c r="I27" s="455">
        <f ca="1">'[1]20 税（千円）'!I29</f>
        <v>98.441122488963501</v>
      </c>
      <c r="J27" s="455">
        <f ca="1">'[1]20 税（千円）'!J29</f>
        <v>36.604986200109188</v>
      </c>
      <c r="K27" s="456">
        <f ca="1">'[1]20 税（千円）'!K29</f>
        <v>96.274044645128541</v>
      </c>
    </row>
    <row r="28" spans="1:11" s="431" customFormat="1" ht="16.5" customHeight="1" x14ac:dyDescent="0.15">
      <c r="A28" s="451">
        <v>20</v>
      </c>
      <c r="B28" s="452" t="s">
        <v>46</v>
      </c>
      <c r="C28" s="453">
        <f ca="1">ROUND('[1]20 税（千円）'!C30/1000,0)</f>
        <v>5155</v>
      </c>
      <c r="D28" s="454">
        <f ca="1">ROUND('[1]20 税（千円）'!D30/1000,0)</f>
        <v>281</v>
      </c>
      <c r="E28" s="448">
        <f ca="1">ROUND('[1]20 税（千円）'!E30/1000,0)</f>
        <v>5437</v>
      </c>
      <c r="F28" s="454">
        <f ca="1">ROUND('[1]20 税（千円）'!F30/1000,0)</f>
        <v>5055</v>
      </c>
      <c r="G28" s="454">
        <f ca="1">ROUND('[1]20 税（千円）'!G30/1000,0)</f>
        <v>92</v>
      </c>
      <c r="H28" s="448">
        <f ca="1">ROUND('[1]20 税（千円）'!H30/1000,0)</f>
        <v>5147</v>
      </c>
      <c r="I28" s="455">
        <f ca="1">'[1]20 税（千円）'!I30</f>
        <v>98.053355244628278</v>
      </c>
      <c r="J28" s="455">
        <f ca="1">'[1]20 税（千円）'!J30</f>
        <v>32.861743649535399</v>
      </c>
      <c r="K28" s="456">
        <f ca="1">'[1]20 税（千円）'!K30</f>
        <v>94.680032740750278</v>
      </c>
    </row>
    <row r="29" spans="1:11" s="431" customFormat="1" ht="16.5" customHeight="1" x14ac:dyDescent="0.15">
      <c r="A29" s="451">
        <v>21</v>
      </c>
      <c r="B29" s="452" t="s">
        <v>47</v>
      </c>
      <c r="C29" s="453">
        <f ca="1">ROUND('[1]20 税（千円）'!C31/1000,0)</f>
        <v>10525</v>
      </c>
      <c r="D29" s="454">
        <f ca="1">ROUND('[1]20 税（千円）'!D31/1000,0)</f>
        <v>505</v>
      </c>
      <c r="E29" s="448">
        <f ca="1">ROUND('[1]20 税（千円）'!E31/1000,0)</f>
        <v>11030</v>
      </c>
      <c r="F29" s="454">
        <f ca="1">ROUND('[1]20 税（千円）'!F31/1000,0)</f>
        <v>10367</v>
      </c>
      <c r="G29" s="454">
        <f ca="1">ROUND('[1]20 税（千円）'!G31/1000,0)</f>
        <v>120</v>
      </c>
      <c r="H29" s="448">
        <f ca="1">ROUND('[1]20 税（千円）'!H31/1000,0)</f>
        <v>10486</v>
      </c>
      <c r="I29" s="455">
        <f ca="1">'[1]20 税（千円）'!I31</f>
        <v>98.493155357327282</v>
      </c>
      <c r="J29" s="455">
        <f ca="1">'[1]20 税（千円）'!J31</f>
        <v>23.75399348358609</v>
      </c>
      <c r="K29" s="456">
        <f ca="1">'[1]20 税（千円）'!K31</f>
        <v>95.074122303636926</v>
      </c>
    </row>
    <row r="30" spans="1:11" s="431" customFormat="1" ht="16.5" customHeight="1" x14ac:dyDescent="0.15">
      <c r="A30" s="451">
        <v>22</v>
      </c>
      <c r="B30" s="452" t="s">
        <v>48</v>
      </c>
      <c r="C30" s="453">
        <f ca="1">ROUND('[1]20 税（千円）'!C32/1000,0)</f>
        <v>8573</v>
      </c>
      <c r="D30" s="454">
        <f ca="1">ROUND('[1]20 税（千円）'!D32/1000,0)</f>
        <v>235</v>
      </c>
      <c r="E30" s="448">
        <f ca="1">ROUND('[1]20 税（千円）'!E32/1000,0)</f>
        <v>8808</v>
      </c>
      <c r="F30" s="454">
        <f ca="1">ROUND('[1]20 税（千円）'!F32/1000,0)</f>
        <v>8482</v>
      </c>
      <c r="G30" s="454">
        <f ca="1">ROUND('[1]20 税（千円）'!G32/1000,0)</f>
        <v>93</v>
      </c>
      <c r="H30" s="448">
        <f ca="1">ROUND('[1]20 税（千円）'!H32/1000,0)</f>
        <v>8576</v>
      </c>
      <c r="I30" s="455">
        <f ca="1">'[1]20 税（千円）'!I32</f>
        <v>98.947558376728182</v>
      </c>
      <c r="J30" s="455">
        <f ca="1">'[1]20 税（千円）'!J32</f>
        <v>39.599383012445983</v>
      </c>
      <c r="K30" s="456">
        <f ca="1">'[1]20 税（千円）'!K32</f>
        <v>97.361856426914969</v>
      </c>
    </row>
    <row r="31" spans="1:11" s="431" customFormat="1" ht="16.5" customHeight="1" x14ac:dyDescent="0.15">
      <c r="A31" s="451">
        <v>23</v>
      </c>
      <c r="B31" s="452" t="s">
        <v>49</v>
      </c>
      <c r="C31" s="453">
        <f ca="1">ROUND('[1]20 税（千円）'!C33/1000,0)</f>
        <v>10573</v>
      </c>
      <c r="D31" s="454">
        <f ca="1">ROUND('[1]20 税（千円）'!D33/1000,0)</f>
        <v>324</v>
      </c>
      <c r="E31" s="448">
        <f ca="1">ROUND('[1]20 税（千円）'!E33/1000,0)</f>
        <v>10897</v>
      </c>
      <c r="F31" s="454">
        <f ca="1">ROUND('[1]20 税（千円）'!F33/1000,0)</f>
        <v>10430</v>
      </c>
      <c r="G31" s="454">
        <f ca="1">ROUND('[1]20 税（千円）'!G33/1000,0)</f>
        <v>126</v>
      </c>
      <c r="H31" s="448">
        <f ca="1">ROUND('[1]20 税（千円）'!H33/1000,0)</f>
        <v>10556</v>
      </c>
      <c r="I31" s="455">
        <f ca="1">'[1]20 税（千円）'!I33</f>
        <v>98.642825371643823</v>
      </c>
      <c r="J31" s="455">
        <f ca="1">'[1]20 税（千円）'!J33</f>
        <v>38.887226210935211</v>
      </c>
      <c r="K31" s="456">
        <f ca="1">'[1]20 税（千円）'!K33</f>
        <v>96.865594148808086</v>
      </c>
    </row>
    <row r="32" spans="1:11" s="431" customFormat="1" ht="16.5" customHeight="1" x14ac:dyDescent="0.15">
      <c r="A32" s="451">
        <v>24</v>
      </c>
      <c r="B32" s="452" t="s">
        <v>50</v>
      </c>
      <c r="C32" s="453">
        <f ca="1">ROUND('[1]20 税（千円）'!C34/1000,0)</f>
        <v>5418</v>
      </c>
      <c r="D32" s="454">
        <f ca="1">ROUND('[1]20 税（千円）'!D34/1000,0)</f>
        <v>177</v>
      </c>
      <c r="E32" s="448">
        <f ca="1">ROUND('[1]20 税（千円）'!E34/1000,0)</f>
        <v>5596</v>
      </c>
      <c r="F32" s="454">
        <f ca="1">ROUND('[1]20 税（千円）'!F34/1000,0)</f>
        <v>5354</v>
      </c>
      <c r="G32" s="454">
        <f ca="1">ROUND('[1]20 税（千円）'!G34/1000,0)</f>
        <v>65</v>
      </c>
      <c r="H32" s="448">
        <f ca="1">ROUND('[1]20 税（千円）'!H34/1000,0)</f>
        <v>5419</v>
      </c>
      <c r="I32" s="455">
        <f ca="1">'[1]20 税（千円）'!I34</f>
        <v>98.807899204269489</v>
      </c>
      <c r="J32" s="455">
        <f ca="1">'[1]20 税（千円）'!J34</f>
        <v>36.780177733197341</v>
      </c>
      <c r="K32" s="456">
        <f ca="1">'[1]20 税（千円）'!K34</f>
        <v>96.840780731654007</v>
      </c>
    </row>
    <row r="33" spans="1:11" s="431" customFormat="1" ht="16.5" customHeight="1" x14ac:dyDescent="0.15">
      <c r="A33" s="445">
        <v>25</v>
      </c>
      <c r="B33" s="452" t="s">
        <v>51</v>
      </c>
      <c r="C33" s="453">
        <f ca="1">ROUND('[1]20 税（千円）'!C35/1000,0)</f>
        <v>7114</v>
      </c>
      <c r="D33" s="454">
        <f ca="1">ROUND('[1]20 税（千円）'!D35/1000,0)</f>
        <v>250</v>
      </c>
      <c r="E33" s="448">
        <f ca="1">ROUND('[1]20 税（千円）'!E35/1000,0)</f>
        <v>7363</v>
      </c>
      <c r="F33" s="454">
        <f ca="1">ROUND('[1]20 税（千円）'!F35/1000,0)</f>
        <v>7026</v>
      </c>
      <c r="G33" s="454">
        <f ca="1">ROUND('[1]20 税（千円）'!G35/1000,0)</f>
        <v>76</v>
      </c>
      <c r="H33" s="448">
        <f ca="1">ROUND('[1]20 税（千円）'!H35/1000,0)</f>
        <v>7102</v>
      </c>
      <c r="I33" s="455">
        <f ca="1">'[1]20 税（千円）'!I35</f>
        <v>98.762516779594321</v>
      </c>
      <c r="J33" s="455">
        <f ca="1">'[1]20 税（千円）'!J35</f>
        <v>30.620178314777224</v>
      </c>
      <c r="K33" s="456">
        <f ca="1">'[1]20 税（千円）'!K35</f>
        <v>96.450955504666766</v>
      </c>
    </row>
    <row r="34" spans="1:11" s="431" customFormat="1" ht="16.5" customHeight="1" x14ac:dyDescent="0.15">
      <c r="A34" s="451">
        <v>26</v>
      </c>
      <c r="B34" s="452" t="s">
        <v>52</v>
      </c>
      <c r="C34" s="453">
        <f ca="1">ROUND('[1]20 税（千円）'!C36/1000,0)</f>
        <v>10456</v>
      </c>
      <c r="D34" s="454">
        <f ca="1">ROUND('[1]20 税（千円）'!D36/1000,0)</f>
        <v>573</v>
      </c>
      <c r="E34" s="448">
        <f ca="1">ROUND('[1]20 税（千円）'!E36/1000,0)</f>
        <v>11029</v>
      </c>
      <c r="F34" s="454">
        <f ca="1">ROUND('[1]20 税（千円）'!F36/1000,0)</f>
        <v>10283</v>
      </c>
      <c r="G34" s="454">
        <f ca="1">ROUND('[1]20 税（千円）'!G36/1000,0)</f>
        <v>179</v>
      </c>
      <c r="H34" s="448">
        <f ca="1">ROUND('[1]20 税（千円）'!H36/1000,0)</f>
        <v>10462</v>
      </c>
      <c r="I34" s="455">
        <f ca="1">'[1]20 税（千円）'!I36</f>
        <v>98.343563263759862</v>
      </c>
      <c r="J34" s="455">
        <f ca="1">'[1]20 税（千円）'!J36</f>
        <v>31.28480214148232</v>
      </c>
      <c r="K34" s="456">
        <f ca="1">'[1]20 税（千円）'!K36</f>
        <v>94.859168045025314</v>
      </c>
    </row>
    <row r="35" spans="1:11" s="431" customFormat="1" ht="16.5" customHeight="1" x14ac:dyDescent="0.15">
      <c r="A35" s="451">
        <v>27</v>
      </c>
      <c r="B35" s="452" t="s">
        <v>53</v>
      </c>
      <c r="C35" s="453">
        <f ca="1">ROUND('[1]20 税（千円）'!C37/1000,0)</f>
        <v>4413</v>
      </c>
      <c r="D35" s="454">
        <f ca="1">ROUND('[1]20 税（千円）'!D37/1000,0)</f>
        <v>76</v>
      </c>
      <c r="E35" s="448">
        <f ca="1">ROUND('[1]20 税（千円）'!E37/1000,0)</f>
        <v>4489</v>
      </c>
      <c r="F35" s="454">
        <f ca="1">ROUND('[1]20 税（千円）'!F37/1000,0)</f>
        <v>4386</v>
      </c>
      <c r="G35" s="454">
        <f ca="1">ROUND('[1]20 税（千円）'!G37/1000,0)</f>
        <v>25</v>
      </c>
      <c r="H35" s="448">
        <f ca="1">ROUND('[1]20 税（千円）'!H37/1000,0)</f>
        <v>4410</v>
      </c>
      <c r="I35" s="455">
        <f ca="1">'[1]20 税（千円）'!I37</f>
        <v>99.387934722705651</v>
      </c>
      <c r="J35" s="455">
        <f ca="1">'[1]20 税（千円）'!J37</f>
        <v>32.231350727072289</v>
      </c>
      <c r="K35" s="456">
        <f ca="1">'[1]20 税（千円）'!K37</f>
        <v>98.248054631594044</v>
      </c>
    </row>
    <row r="36" spans="1:11" s="431" customFormat="1" ht="16.5" customHeight="1" x14ac:dyDescent="0.15">
      <c r="A36" s="451">
        <v>28</v>
      </c>
      <c r="B36" s="452" t="s">
        <v>54</v>
      </c>
      <c r="C36" s="453">
        <f ca="1">ROUND('[1]20 税（千円）'!C38/1000,0)</f>
        <v>8761</v>
      </c>
      <c r="D36" s="454">
        <f ca="1">ROUND('[1]20 税（千円）'!D38/1000,0)</f>
        <v>288</v>
      </c>
      <c r="E36" s="448">
        <f ca="1">ROUND('[1]20 税（千円）'!E38/1000,0)</f>
        <v>9049</v>
      </c>
      <c r="F36" s="454">
        <f ca="1">ROUND('[1]20 税（千円）'!F38/1000,0)</f>
        <v>8658</v>
      </c>
      <c r="G36" s="454">
        <f ca="1">ROUND('[1]20 税（千円）'!G38/1000,0)</f>
        <v>107</v>
      </c>
      <c r="H36" s="448">
        <f ca="1">ROUND('[1]20 税（千円）'!H38/1000,0)</f>
        <v>8765</v>
      </c>
      <c r="I36" s="455">
        <f ca="1">'[1]20 税（千円）'!I38</f>
        <v>98.815092498777872</v>
      </c>
      <c r="J36" s="455">
        <f ca="1">'[1]20 税（千円）'!J38</f>
        <v>37.167754478544644</v>
      </c>
      <c r="K36" s="456">
        <f ca="1">'[1]20 税（千円）'!K38</f>
        <v>96.852873875933639</v>
      </c>
    </row>
    <row r="37" spans="1:11" s="431" customFormat="1" ht="16.5" customHeight="1" x14ac:dyDescent="0.15">
      <c r="A37" s="451">
        <v>29</v>
      </c>
      <c r="B37" s="452" t="s">
        <v>55</v>
      </c>
      <c r="C37" s="453">
        <f ca="1">ROUND('[1]20 税（千円）'!C39/1000,0)</f>
        <v>3820</v>
      </c>
      <c r="D37" s="454">
        <f ca="1">ROUND('[1]20 税（千円）'!D39/1000,0)</f>
        <v>118</v>
      </c>
      <c r="E37" s="448">
        <f ca="1">ROUND('[1]20 税（千円）'!E39/1000,0)</f>
        <v>3938</v>
      </c>
      <c r="F37" s="454">
        <f ca="1">ROUND('[1]20 税（千円）'!F39/1000,0)</f>
        <v>3768</v>
      </c>
      <c r="G37" s="454">
        <f ca="1">ROUND('[1]20 税（千円）'!G39/1000,0)</f>
        <v>62</v>
      </c>
      <c r="H37" s="448">
        <f ca="1">ROUND('[1]20 税（千円）'!H39/1000,0)</f>
        <v>3830</v>
      </c>
      <c r="I37" s="455">
        <f ca="1">'[1]20 税（千円）'!I39</f>
        <v>98.636066061247448</v>
      </c>
      <c r="J37" s="455">
        <f ca="1">'[1]20 税（千円）'!J39</f>
        <v>52.379578397094264</v>
      </c>
      <c r="K37" s="456">
        <f ca="1">'[1]20 税（千円）'!K39</f>
        <v>97.251980582558787</v>
      </c>
    </row>
    <row r="38" spans="1:11" s="431" customFormat="1" ht="16.5" customHeight="1" x14ac:dyDescent="0.15">
      <c r="A38" s="451">
        <v>30</v>
      </c>
      <c r="B38" s="452" t="s">
        <v>56</v>
      </c>
      <c r="C38" s="453">
        <f ca="1">ROUND('[1]20 税（千円）'!C40/1000,0)</f>
        <v>5833</v>
      </c>
      <c r="D38" s="454">
        <f ca="1">ROUND('[1]20 税（千円）'!D40/1000,0)</f>
        <v>199</v>
      </c>
      <c r="E38" s="448">
        <f ca="1">ROUND('[1]20 税（千円）'!E40/1000,0)</f>
        <v>6032</v>
      </c>
      <c r="F38" s="454">
        <f ca="1">ROUND('[1]20 税（千円）'!F40/1000,0)</f>
        <v>5748</v>
      </c>
      <c r="G38" s="454">
        <f ca="1">ROUND('[1]20 税（千円）'!G40/1000,0)</f>
        <v>81</v>
      </c>
      <c r="H38" s="448">
        <f ca="1">ROUND('[1]20 税（千円）'!H40/1000,0)</f>
        <v>5829</v>
      </c>
      <c r="I38" s="455">
        <f ca="1">'[1]20 税（千円）'!I40</f>
        <v>98.539552598050037</v>
      </c>
      <c r="J38" s="455">
        <f ca="1">'[1]20 税（千円）'!J40</f>
        <v>40.902101486417223</v>
      </c>
      <c r="K38" s="456">
        <f ca="1">'[1]20 税（千円）'!K40</f>
        <v>96.638078720243186</v>
      </c>
    </row>
    <row r="39" spans="1:11" s="431" customFormat="1" ht="16.5" customHeight="1" x14ac:dyDescent="0.15">
      <c r="A39" s="451">
        <v>31</v>
      </c>
      <c r="B39" s="452" t="s">
        <v>57</v>
      </c>
      <c r="C39" s="453">
        <f ca="1">ROUND('[1]20 税（千円）'!C41/1000,0)</f>
        <v>7364</v>
      </c>
      <c r="D39" s="454">
        <f ca="1">ROUND('[1]20 税（千円）'!D41/1000,0)</f>
        <v>218</v>
      </c>
      <c r="E39" s="448">
        <f ca="1">ROUND('[1]20 税（千円）'!E41/1000,0)</f>
        <v>7582</v>
      </c>
      <c r="F39" s="454">
        <f ca="1">ROUND('[1]20 税（千円）'!F41/1000,0)</f>
        <v>7299</v>
      </c>
      <c r="G39" s="454">
        <f ca="1">ROUND('[1]20 税（千円）'!G41/1000,0)</f>
        <v>78</v>
      </c>
      <c r="H39" s="448">
        <f ca="1">ROUND('[1]20 税（千円）'!H41/1000,0)</f>
        <v>7377</v>
      </c>
      <c r="I39" s="455">
        <f ca="1">'[1]20 税（千円）'!I41</f>
        <v>99.114788775329941</v>
      </c>
      <c r="J39" s="455">
        <f ca="1">'[1]20 税（千円）'!J41</f>
        <v>35.780864395739485</v>
      </c>
      <c r="K39" s="456">
        <f ca="1">'[1]20 税（千円）'!K41</f>
        <v>97.293885796151358</v>
      </c>
    </row>
    <row r="40" spans="1:11" s="431" customFormat="1" ht="16.5" customHeight="1" x14ac:dyDescent="0.15">
      <c r="A40" s="451">
        <v>32</v>
      </c>
      <c r="B40" s="452" t="s">
        <v>58</v>
      </c>
      <c r="C40" s="453">
        <f ca="1">ROUND('[1]20 税（千円）'!C42/1000,0)</f>
        <v>8716</v>
      </c>
      <c r="D40" s="454">
        <f ca="1">ROUND('[1]20 税（千円）'!D42/1000,0)</f>
        <v>436</v>
      </c>
      <c r="E40" s="448">
        <f ca="1">ROUND('[1]20 税（千円）'!E42/1000,0)</f>
        <v>9153</v>
      </c>
      <c r="F40" s="454">
        <f ca="1">ROUND('[1]20 税（千円）'!F42/1000,0)</f>
        <v>8574</v>
      </c>
      <c r="G40" s="454">
        <f ca="1">ROUND('[1]20 税（千円）'!G42/1000,0)</f>
        <v>118</v>
      </c>
      <c r="H40" s="448">
        <f ca="1">ROUND('[1]20 税（千円）'!H42/1000,0)</f>
        <v>8691</v>
      </c>
      <c r="I40" s="455">
        <f ca="1">'[1]20 税（千円）'!I42</f>
        <v>98.362395804807306</v>
      </c>
      <c r="J40" s="455">
        <f ca="1">'[1]20 税（千円）'!J42</f>
        <v>26.929034978367678</v>
      </c>
      <c r="K40" s="456">
        <f ca="1">'[1]20 税（千円）'!K42</f>
        <v>94.956634757070404</v>
      </c>
    </row>
    <row r="41" spans="1:11" s="431" customFormat="1" ht="16.5" customHeight="1" x14ac:dyDescent="0.15">
      <c r="A41" s="445">
        <v>33</v>
      </c>
      <c r="B41" s="452" t="s">
        <v>59</v>
      </c>
      <c r="C41" s="453">
        <f ca="1">ROUND('[1]20 税（千円）'!C43/1000,0)</f>
        <v>3693</v>
      </c>
      <c r="D41" s="454">
        <f ca="1">ROUND('[1]20 税（千円）'!D43/1000,0)</f>
        <v>104</v>
      </c>
      <c r="E41" s="448">
        <f ca="1">ROUND('[1]20 税（千円）'!E43/1000,0)</f>
        <v>3796</v>
      </c>
      <c r="F41" s="454">
        <f ca="1">ROUND('[1]20 税（千円）'!F43/1000,0)</f>
        <v>3662</v>
      </c>
      <c r="G41" s="454">
        <f ca="1">ROUND('[1]20 税（千円）'!G43/1000,0)</f>
        <v>32</v>
      </c>
      <c r="H41" s="448">
        <f ca="1">ROUND('[1]20 税（千円）'!H43/1000,0)</f>
        <v>3694</v>
      </c>
      <c r="I41" s="455">
        <f ca="1">'[1]20 税（千円）'!I43</f>
        <v>99.186812865402047</v>
      </c>
      <c r="J41" s="455">
        <f ca="1">'[1]20 税（千円）'!J43</f>
        <v>30.464623096202043</v>
      </c>
      <c r="K41" s="456">
        <f ca="1">'[1]20 税（千円）'!K43</f>
        <v>97.308842836400572</v>
      </c>
    </row>
    <row r="42" spans="1:11" s="431" customFormat="1" ht="16.5" customHeight="1" x14ac:dyDescent="0.15">
      <c r="A42" s="451">
        <v>34</v>
      </c>
      <c r="B42" s="452" t="s">
        <v>60</v>
      </c>
      <c r="C42" s="453">
        <f ca="1">ROUND('[1]20 税（千円）'!C44/1000,0)</f>
        <v>5640</v>
      </c>
      <c r="D42" s="454">
        <f ca="1">ROUND('[1]20 税（千円）'!D44/1000,0)</f>
        <v>241</v>
      </c>
      <c r="E42" s="448">
        <f ca="1">ROUND('[1]20 税（千円）'!E44/1000,0)</f>
        <v>5881</v>
      </c>
      <c r="F42" s="454">
        <f ca="1">ROUND('[1]20 税（千円）'!F44/1000,0)</f>
        <v>5552</v>
      </c>
      <c r="G42" s="454">
        <f ca="1">ROUND('[1]20 税（千円）'!G44/1000,0)</f>
        <v>103</v>
      </c>
      <c r="H42" s="448">
        <f ca="1">ROUND('[1]20 税（千円）'!H44/1000,0)</f>
        <v>5655</v>
      </c>
      <c r="I42" s="455">
        <f ca="1">'[1]20 税（千円）'!I44</f>
        <v>98.435146112660192</v>
      </c>
      <c r="J42" s="455">
        <f ca="1">'[1]20 税（千円）'!J44</f>
        <v>42.835223620643184</v>
      </c>
      <c r="K42" s="456">
        <f ca="1">'[1]20 税（千円）'!K44</f>
        <v>96.155483645435041</v>
      </c>
    </row>
    <row r="43" spans="1:11" s="431" customFormat="1" ht="16.5" customHeight="1" x14ac:dyDescent="0.15">
      <c r="A43" s="451">
        <v>35</v>
      </c>
      <c r="B43" s="452" t="s">
        <v>61</v>
      </c>
      <c r="C43" s="453">
        <f ca="1">ROUND('[1]20 税（千円）'!C45/1000,0)</f>
        <v>2520</v>
      </c>
      <c r="D43" s="454">
        <f ca="1">ROUND('[1]20 税（千円）'!D45/1000,0)</f>
        <v>64</v>
      </c>
      <c r="E43" s="448">
        <f ca="1">ROUND('[1]20 税（千円）'!E45/1000,0)</f>
        <v>2584</v>
      </c>
      <c r="F43" s="454">
        <f ca="1">ROUND('[1]20 税（千円）'!F45/1000,0)</f>
        <v>2495</v>
      </c>
      <c r="G43" s="454">
        <f ca="1">ROUND('[1]20 税（千円）'!G45/1000,0)</f>
        <v>23</v>
      </c>
      <c r="H43" s="448">
        <f ca="1">ROUND('[1]20 税（千円）'!H45/1000,0)</f>
        <v>2518</v>
      </c>
      <c r="I43" s="455">
        <f ca="1">'[1]20 税（千円）'!I45</f>
        <v>99.041321146302707</v>
      </c>
      <c r="J43" s="455">
        <f ca="1">'[1]20 税（千円）'!J45</f>
        <v>35.298328612779734</v>
      </c>
      <c r="K43" s="456">
        <f ca="1">'[1]20 税（千円）'!K45</f>
        <v>97.456039960259574</v>
      </c>
    </row>
    <row r="44" spans="1:11" s="431" customFormat="1" ht="16.5" customHeight="1" x14ac:dyDescent="0.15">
      <c r="A44" s="451">
        <v>36</v>
      </c>
      <c r="B44" s="452" t="s">
        <v>62</v>
      </c>
      <c r="C44" s="453">
        <f ca="1">ROUND('[1]20 税（千円）'!C46/1000,0)</f>
        <v>4153</v>
      </c>
      <c r="D44" s="454">
        <f ca="1">ROUND('[1]20 税（千円）'!D46/1000,0)</f>
        <v>124</v>
      </c>
      <c r="E44" s="448">
        <f ca="1">ROUND('[1]20 税（千円）'!E46/1000,0)</f>
        <v>4277</v>
      </c>
      <c r="F44" s="454">
        <f ca="1">ROUND('[1]20 税（千円）'!F46/1000,0)</f>
        <v>4130</v>
      </c>
      <c r="G44" s="454">
        <f ca="1">ROUND('[1]20 税（千円）'!G46/1000,0)</f>
        <v>36</v>
      </c>
      <c r="H44" s="448">
        <f ca="1">ROUND('[1]20 税（千円）'!H46/1000,0)</f>
        <v>4166</v>
      </c>
      <c r="I44" s="455">
        <f ca="1">'[1]20 税（千円）'!I46</f>
        <v>99.450825050719089</v>
      </c>
      <c r="J44" s="455">
        <f ca="1">'[1]20 税（千円）'!J46</f>
        <v>28.96772064800135</v>
      </c>
      <c r="K44" s="456">
        <f ca="1">'[1]20 税（千円）'!K46</f>
        <v>97.403106919421262</v>
      </c>
    </row>
    <row r="45" spans="1:11" s="431" customFormat="1" ht="16.5" customHeight="1" x14ac:dyDescent="0.15">
      <c r="A45" s="451">
        <v>37</v>
      </c>
      <c r="B45" s="452" t="s">
        <v>63</v>
      </c>
      <c r="C45" s="453">
        <f ca="1">ROUND('[1]20 税（千円）'!C47/1000,0)</f>
        <v>2932</v>
      </c>
      <c r="D45" s="454">
        <f ca="1">ROUND('[1]20 税（千円）'!D47/1000,0)</f>
        <v>103</v>
      </c>
      <c r="E45" s="448">
        <f ca="1">ROUND('[1]20 税（千円）'!E47/1000,0)</f>
        <v>3035</v>
      </c>
      <c r="F45" s="454">
        <f ca="1">ROUND('[1]20 税（千円）'!F47/1000,0)</f>
        <v>2894</v>
      </c>
      <c r="G45" s="454">
        <f ca="1">ROUND('[1]20 税（千円）'!G47/1000,0)</f>
        <v>37</v>
      </c>
      <c r="H45" s="448">
        <f ca="1">ROUND('[1]20 税（千円）'!H47/1000,0)</f>
        <v>2931</v>
      </c>
      <c r="I45" s="455">
        <f ca="1">'[1]20 税（千円）'!I47</f>
        <v>98.720413593213834</v>
      </c>
      <c r="J45" s="455">
        <f ca="1">'[1]20 税（千円）'!J47</f>
        <v>35.858178887993553</v>
      </c>
      <c r="K45" s="456">
        <f ca="1">'[1]20 税（千円）'!K47</f>
        <v>96.586946937791069</v>
      </c>
    </row>
    <row r="46" spans="1:11" s="431" customFormat="1" ht="16.5" customHeight="1" x14ac:dyDescent="0.15">
      <c r="A46" s="451">
        <v>38</v>
      </c>
      <c r="B46" s="452" t="s">
        <v>64</v>
      </c>
      <c r="C46" s="453">
        <f ca="1">ROUND('[1]20 税（千円）'!C48/1000,0)</f>
        <v>4342</v>
      </c>
      <c r="D46" s="454">
        <f ca="1">ROUND('[1]20 税（千円）'!D48/1000,0)</f>
        <v>147</v>
      </c>
      <c r="E46" s="448">
        <f ca="1">ROUND('[1]20 税（千円）'!E48/1000,0)</f>
        <v>4489</v>
      </c>
      <c r="F46" s="454">
        <f ca="1">ROUND('[1]20 税（千円）'!F48/1000,0)</f>
        <v>4291</v>
      </c>
      <c r="G46" s="454">
        <f ca="1">ROUND('[1]20 税（千円）'!G48/1000,0)</f>
        <v>51</v>
      </c>
      <c r="H46" s="448">
        <f ca="1">ROUND('[1]20 税（千円）'!H48/1000,0)</f>
        <v>4342</v>
      </c>
      <c r="I46" s="455">
        <f ca="1">'[1]20 税（千円）'!I48</f>
        <v>98.828826857589675</v>
      </c>
      <c r="J46" s="455">
        <f ca="1">'[1]20 税（千円）'!J48</f>
        <v>34.87903225806452</v>
      </c>
      <c r="K46" s="456">
        <f ca="1">'[1]20 税（千円）'!K48</f>
        <v>96.737083914536854</v>
      </c>
    </row>
    <row r="47" spans="1:11" s="431" customFormat="1" ht="16.5" customHeight="1" x14ac:dyDescent="0.15">
      <c r="A47" s="457">
        <v>39</v>
      </c>
      <c r="B47" s="458" t="s">
        <v>65</v>
      </c>
      <c r="C47" s="459">
        <f ca="1">ROUND('[1]20 税（千円）'!C49/1000,0)</f>
        <v>7237</v>
      </c>
      <c r="D47" s="460">
        <f ca="1">ROUND('[1]20 税（千円）'!D49/1000,0)</f>
        <v>245</v>
      </c>
      <c r="E47" s="461">
        <f ca="1">ROUND('[1]20 税（千円）'!E49/1000,0)</f>
        <v>7482</v>
      </c>
      <c r="F47" s="460">
        <f ca="1">ROUND('[1]20 税（千円）'!F49/1000,0)</f>
        <v>7162</v>
      </c>
      <c r="G47" s="460">
        <f ca="1">ROUND('[1]20 税（千円）'!G49/1000,0)</f>
        <v>131</v>
      </c>
      <c r="H47" s="461">
        <f ca="1">ROUND('[1]20 税（千円）'!H49/1000,0)</f>
        <v>7293</v>
      </c>
      <c r="I47" s="462">
        <f ca="1">'[1]20 税（千円）'!I49</f>
        <v>98.966009300250974</v>
      </c>
      <c r="J47" s="462">
        <f ca="1">'[1]20 税（千円）'!J49</f>
        <v>53.353729520417289</v>
      </c>
      <c r="K47" s="463">
        <f ca="1">'[1]20 税（千円）'!K49</f>
        <v>97.473504462680637</v>
      </c>
    </row>
    <row r="48" spans="1:11" s="431" customFormat="1" ht="16.5" customHeight="1" thickBot="1" x14ac:dyDescent="0.2">
      <c r="A48" s="464">
        <v>40</v>
      </c>
      <c r="B48" s="465" t="s">
        <v>233</v>
      </c>
      <c r="C48" s="466">
        <f ca="1">ROUND('[1]20 税（千円）'!C50/1000,0)</f>
        <v>3258</v>
      </c>
      <c r="D48" s="466">
        <f ca="1">ROUND('[1]20 税（千円）'!D50/1000,0)</f>
        <v>60</v>
      </c>
      <c r="E48" s="466">
        <f ca="1">ROUND('[1]20 税（千円）'!E50/1000,0)</f>
        <v>3318</v>
      </c>
      <c r="F48" s="466">
        <f ca="1">ROUND('[1]20 税（千円）'!F50/1000,0)</f>
        <v>3232</v>
      </c>
      <c r="G48" s="466">
        <f ca="1">ROUND('[1]20 税（千円）'!G50/1000,0)</f>
        <v>27</v>
      </c>
      <c r="H48" s="466">
        <f ca="1">ROUND('[1]20 税（千円）'!H50/1000,0)</f>
        <v>3259</v>
      </c>
      <c r="I48" s="467">
        <f ca="1">'[1]20 税（千円）'!I50</f>
        <v>99.20422074832959</v>
      </c>
      <c r="J48" s="467">
        <f ca="1">'[1]20 税（千円）'!J50</f>
        <v>44.990199855929511</v>
      </c>
      <c r="K48" s="468">
        <f ca="1">'[1]20 税（千円）'!K50</f>
        <v>98.228840498595034</v>
      </c>
    </row>
    <row r="49" spans="1:11" s="474" customFormat="1" ht="18" customHeight="1" thickTop="1" thickBot="1" x14ac:dyDescent="0.2">
      <c r="A49" s="469" t="s">
        <v>234</v>
      </c>
      <c r="B49" s="470"/>
      <c r="C49" s="471">
        <f ca="1">ROUND('[1]20 税（千円）'!C51/1000,0)</f>
        <v>476019</v>
      </c>
      <c r="D49" s="471">
        <f ca="1">ROUND('[1]20 税（千円）'!D51/1000,0)</f>
        <v>15546</v>
      </c>
      <c r="E49" s="471">
        <f ca="1">ROUND('[1]20 税（千円）'!E51/1000,0)</f>
        <v>491564</v>
      </c>
      <c r="F49" s="471">
        <f ca="1">ROUND('[1]20 税（千円）'!F51/1000,0)</f>
        <v>470205</v>
      </c>
      <c r="G49" s="471">
        <f ca="1">ROUND('[1]20 税（千円）'!G51/1000,0)</f>
        <v>5501</v>
      </c>
      <c r="H49" s="471">
        <f ca="1">ROUND('[1]20 税（千円）'!H51/1000,0)</f>
        <v>475706</v>
      </c>
      <c r="I49" s="472">
        <f ca="1">'[1]20 税（千円）'!I51</f>
        <v>98.778648032684799</v>
      </c>
      <c r="J49" s="472">
        <f ca="1">'[1]20 税（千円）'!J51</f>
        <v>35.385090510336539</v>
      </c>
      <c r="K49" s="473">
        <f ca="1">'[1]20 税（千円）'!K51</f>
        <v>96.773831760665956</v>
      </c>
    </row>
    <row r="50" spans="1:11" s="431" customFormat="1" ht="16.5" customHeight="1" x14ac:dyDescent="0.15">
      <c r="A50" s="475">
        <v>41</v>
      </c>
      <c r="B50" s="476" t="s">
        <v>68</v>
      </c>
      <c r="C50" s="477">
        <f ca="1">ROUND('[1]20 税（千円）'!C52/1000,0)</f>
        <v>2570</v>
      </c>
      <c r="D50" s="478">
        <f ca="1">ROUND('[1]20 税（千円）'!D52/1000,0)</f>
        <v>68</v>
      </c>
      <c r="E50" s="478">
        <f ca="1">ROUND('[1]20 税（千円）'!E52/1000,0)</f>
        <v>2637</v>
      </c>
      <c r="F50" s="478">
        <f ca="1">ROUND('[1]20 税（千円）'!F52/1000,0)</f>
        <v>2541</v>
      </c>
      <c r="G50" s="478">
        <f ca="1">ROUND('[1]20 税（千円）'!G52/1000,0)</f>
        <v>31</v>
      </c>
      <c r="H50" s="478">
        <f ca="1">ROUND('[1]20 税（千円）'!H52/1000,0)</f>
        <v>2572</v>
      </c>
      <c r="I50" s="479">
        <f ca="1">'[1]20 税（千円）'!I52</f>
        <v>98.873814803025567</v>
      </c>
      <c r="J50" s="479">
        <f ca="1">'[1]20 税（千円）'!J52</f>
        <v>45.851696293886249</v>
      </c>
      <c r="K50" s="480">
        <f ca="1">'[1]20 税（千円）'!K52</f>
        <v>97.514449595896636</v>
      </c>
    </row>
    <row r="51" spans="1:11" s="431" customFormat="1" ht="16.5" customHeight="1" x14ac:dyDescent="0.15">
      <c r="A51" s="481">
        <v>42</v>
      </c>
      <c r="B51" s="465" t="s">
        <v>69</v>
      </c>
      <c r="C51" s="453">
        <f ca="1">ROUND('[1]20 税（千円）'!C53/1000,0)</f>
        <v>2287</v>
      </c>
      <c r="D51" s="454">
        <f ca="1">ROUND('[1]20 税（千円）'!D53/1000,0)</f>
        <v>28</v>
      </c>
      <c r="E51" s="454">
        <f ca="1">ROUND('[1]20 税（千円）'!E53/1000,0)</f>
        <v>2315</v>
      </c>
      <c r="F51" s="454">
        <f ca="1">ROUND('[1]20 税（千円）'!F53/1000,0)</f>
        <v>2275</v>
      </c>
      <c r="G51" s="454">
        <f ca="1">ROUND('[1]20 税（千円）'!G53/1000,0)</f>
        <v>14</v>
      </c>
      <c r="H51" s="454">
        <f ca="1">ROUND('[1]20 税（千円）'!H53/1000,0)</f>
        <v>2288</v>
      </c>
      <c r="I51" s="455">
        <f ca="1">'[1]20 税（千円）'!I53</f>
        <v>99.463525131407479</v>
      </c>
      <c r="J51" s="455">
        <f ca="1">'[1]20 税（千円）'!J53</f>
        <v>49.051094890510946</v>
      </c>
      <c r="K51" s="456">
        <f ca="1">'[1]20 税（千円）'!K53</f>
        <v>98.851898490840711</v>
      </c>
    </row>
    <row r="52" spans="1:11" s="431" customFormat="1" ht="16.5" customHeight="1" x14ac:dyDescent="0.15">
      <c r="A52" s="481">
        <v>43</v>
      </c>
      <c r="B52" s="465" t="s">
        <v>70</v>
      </c>
      <c r="C52" s="453">
        <f ca="1">ROUND('[1]20 税（千円）'!C54/1000,0)</f>
        <v>1628</v>
      </c>
      <c r="D52" s="454">
        <f ca="1">ROUND('[1]20 税（千円）'!D54/1000,0)</f>
        <v>60</v>
      </c>
      <c r="E52" s="454">
        <f ca="1">ROUND('[1]20 税（千円）'!E54/1000,0)</f>
        <v>1687</v>
      </c>
      <c r="F52" s="454">
        <f ca="1">ROUND('[1]20 税（千円）'!F54/1000,0)</f>
        <v>1603</v>
      </c>
      <c r="G52" s="454">
        <f ca="1">ROUND('[1]20 税（千円）'!G54/1000,0)</f>
        <v>22</v>
      </c>
      <c r="H52" s="454">
        <f ca="1">ROUND('[1]20 税（千円）'!H54/1000,0)</f>
        <v>1625</v>
      </c>
      <c r="I52" s="455">
        <f ca="1">'[1]20 税（千円）'!I54</f>
        <v>98.475985902685267</v>
      </c>
      <c r="J52" s="455">
        <f ca="1">'[1]20 税（千円）'!J54</f>
        <v>37.680575829264612</v>
      </c>
      <c r="K52" s="456">
        <f ca="1">'[1]20 税（千円）'!K54</f>
        <v>96.328294248567843</v>
      </c>
    </row>
    <row r="53" spans="1:11" s="431" customFormat="1" ht="16.5" customHeight="1" x14ac:dyDescent="0.15">
      <c r="A53" s="481">
        <v>44</v>
      </c>
      <c r="B53" s="465" t="s">
        <v>71</v>
      </c>
      <c r="C53" s="453">
        <f ca="1">ROUND('[1]20 税（千円）'!C55/1000,0)</f>
        <v>562</v>
      </c>
      <c r="D53" s="454">
        <f ca="1">ROUND('[1]20 税（千円）'!D55/1000,0)</f>
        <v>16</v>
      </c>
      <c r="E53" s="454">
        <f ca="1">ROUND('[1]20 税（千円）'!E55/1000,0)</f>
        <v>578</v>
      </c>
      <c r="F53" s="454">
        <f ca="1">ROUND('[1]20 税（千円）'!F55/1000,0)</f>
        <v>559</v>
      </c>
      <c r="G53" s="454">
        <f ca="1">ROUND('[1]20 税（千円）'!G55/1000,0)</f>
        <v>5</v>
      </c>
      <c r="H53" s="454">
        <f ca="1">ROUND('[1]20 税（千円）'!H55/1000,0)</f>
        <v>564</v>
      </c>
      <c r="I53" s="455">
        <f ca="1">'[1]20 税（千円）'!I55</f>
        <v>99.327694334744564</v>
      </c>
      <c r="J53" s="455">
        <f ca="1">'[1]20 税（千円）'!J55</f>
        <v>31.353651667814002</v>
      </c>
      <c r="K53" s="456">
        <f ca="1">'[1]20 税（千円）'!K55</f>
        <v>97.449738230758058</v>
      </c>
    </row>
    <row r="54" spans="1:11" s="431" customFormat="1" ht="16.5" customHeight="1" x14ac:dyDescent="0.15">
      <c r="A54" s="481">
        <v>45</v>
      </c>
      <c r="B54" s="465" t="s">
        <v>72</v>
      </c>
      <c r="C54" s="453">
        <f ca="1">ROUND('[1]20 税（千円）'!C56/1000,0)</f>
        <v>1054</v>
      </c>
      <c r="D54" s="454">
        <f ca="1">ROUND('[1]20 税（千円）'!D56/1000,0)</f>
        <v>23</v>
      </c>
      <c r="E54" s="454">
        <f ca="1">ROUND('[1]20 税（千円）'!E56/1000,0)</f>
        <v>1077</v>
      </c>
      <c r="F54" s="454">
        <f ca="1">ROUND('[1]20 税（千円）'!F56/1000,0)</f>
        <v>1042</v>
      </c>
      <c r="G54" s="454">
        <f ca="1">ROUND('[1]20 税（千円）'!G56/1000,0)</f>
        <v>7</v>
      </c>
      <c r="H54" s="454">
        <f ca="1">ROUND('[1]20 税（千円）'!H56/1000,0)</f>
        <v>1049</v>
      </c>
      <c r="I54" s="455">
        <f ca="1">'[1]20 税（千円）'!I56</f>
        <v>98.867116405804694</v>
      </c>
      <c r="J54" s="455">
        <f ca="1">'[1]20 税（千円）'!J56</f>
        <v>29.909949483856796</v>
      </c>
      <c r="K54" s="456">
        <f ca="1">'[1]20 税（千円）'!K56</f>
        <v>97.409748281118581</v>
      </c>
    </row>
    <row r="55" spans="1:11" s="431" customFormat="1" ht="16.5" customHeight="1" x14ac:dyDescent="0.15">
      <c r="A55" s="481">
        <v>46</v>
      </c>
      <c r="B55" s="465" t="s">
        <v>73</v>
      </c>
      <c r="C55" s="453">
        <f ca="1">ROUND('[1]20 税（千円）'!C57/1000,0)</f>
        <v>874</v>
      </c>
      <c r="D55" s="454">
        <f ca="1">ROUND('[1]20 税（千円）'!D57/1000,0)</f>
        <v>23</v>
      </c>
      <c r="E55" s="454">
        <f ca="1">ROUND('[1]20 税（千円）'!E57/1000,0)</f>
        <v>897</v>
      </c>
      <c r="F55" s="454">
        <f ca="1">ROUND('[1]20 税（千円）'!F57/1000,0)</f>
        <v>866</v>
      </c>
      <c r="G55" s="454">
        <f ca="1">ROUND('[1]20 税（千円）'!G57/1000,0)</f>
        <v>11</v>
      </c>
      <c r="H55" s="454">
        <f ca="1">ROUND('[1]20 税（千円）'!H57/1000,0)</f>
        <v>878</v>
      </c>
      <c r="I55" s="455">
        <f ca="1">'[1]20 税（千円）'!I57</f>
        <v>99.121292326212355</v>
      </c>
      <c r="J55" s="455">
        <f ca="1">'[1]20 税（千円）'!J57</f>
        <v>49.610366868050079</v>
      </c>
      <c r="K55" s="456">
        <f ca="1">'[1]20 税（千円）'!K57</f>
        <v>97.86013544632273</v>
      </c>
    </row>
    <row r="56" spans="1:11" s="431" customFormat="1" ht="16.5" customHeight="1" x14ac:dyDescent="0.15">
      <c r="A56" s="481">
        <v>47</v>
      </c>
      <c r="B56" s="465" t="s">
        <v>74</v>
      </c>
      <c r="C56" s="453">
        <f ca="1">ROUND('[1]20 税（千円）'!C58/1000,0)</f>
        <v>1462</v>
      </c>
      <c r="D56" s="454">
        <f ca="1">ROUND('[1]20 税（千円）'!D58/1000,0)</f>
        <v>37</v>
      </c>
      <c r="E56" s="454">
        <f ca="1">ROUND('[1]20 税（千円）'!E58/1000,0)</f>
        <v>1499</v>
      </c>
      <c r="F56" s="454">
        <f ca="1">ROUND('[1]20 税（千円）'!F58/1000,0)</f>
        <v>1448</v>
      </c>
      <c r="G56" s="454">
        <f ca="1">ROUND('[1]20 税（千円）'!G58/1000,0)</f>
        <v>15</v>
      </c>
      <c r="H56" s="454">
        <f ca="1">ROUND('[1]20 税（千円）'!H58/1000,0)</f>
        <v>1463</v>
      </c>
      <c r="I56" s="455">
        <f ca="1">'[1]20 税（千円）'!I58</f>
        <v>99.050196193805945</v>
      </c>
      <c r="J56" s="455">
        <f ca="1">'[1]20 税（千円）'!J58</f>
        <v>40.54746962211243</v>
      </c>
      <c r="K56" s="456">
        <f ca="1">'[1]20 税（千円）'!K58</f>
        <v>97.588808613685032</v>
      </c>
    </row>
    <row r="57" spans="1:11" s="431" customFormat="1" ht="16.5" customHeight="1" x14ac:dyDescent="0.15">
      <c r="A57" s="481">
        <v>48</v>
      </c>
      <c r="B57" s="465" t="s">
        <v>75</v>
      </c>
      <c r="C57" s="453">
        <f ca="1">ROUND('[1]20 税（千円）'!C59/1000,0)</f>
        <v>987</v>
      </c>
      <c r="D57" s="454">
        <f ca="1">ROUND('[1]20 税（千円）'!D59/1000,0)</f>
        <v>11</v>
      </c>
      <c r="E57" s="454">
        <f ca="1">ROUND('[1]20 税（千円）'!E59/1000,0)</f>
        <v>998</v>
      </c>
      <c r="F57" s="454">
        <f ca="1">ROUND('[1]20 税（千円）'!F59/1000,0)</f>
        <v>982</v>
      </c>
      <c r="G57" s="454">
        <f ca="1">ROUND('[1]20 税（千円）'!G59/1000,0)</f>
        <v>4</v>
      </c>
      <c r="H57" s="454">
        <f ca="1">ROUND('[1]20 税（千円）'!H59/1000,0)</f>
        <v>986</v>
      </c>
      <c r="I57" s="455">
        <f ca="1">'[1]20 税（千円）'!I59</f>
        <v>99.473161204972797</v>
      </c>
      <c r="J57" s="455">
        <f ca="1">'[1]20 税（千円）'!J59</f>
        <v>35.50089529733296</v>
      </c>
      <c r="K57" s="456">
        <f ca="1">'[1]20 税（千円）'!K59</f>
        <v>98.792868453228039</v>
      </c>
    </row>
    <row r="58" spans="1:11" s="431" customFormat="1" ht="16.5" customHeight="1" x14ac:dyDescent="0.15">
      <c r="A58" s="481">
        <v>49</v>
      </c>
      <c r="B58" s="465" t="s">
        <v>76</v>
      </c>
      <c r="C58" s="453">
        <f ca="1">ROUND('[1]20 税（千円）'!C60/1000,0)</f>
        <v>949</v>
      </c>
      <c r="D58" s="454">
        <f ca="1">ROUND('[1]20 税（千円）'!D60/1000,0)</f>
        <v>16</v>
      </c>
      <c r="E58" s="454">
        <f ca="1">ROUND('[1]20 税（千円）'!E60/1000,0)</f>
        <v>965</v>
      </c>
      <c r="F58" s="454">
        <f ca="1">ROUND('[1]20 税（千円）'!F60/1000,0)</f>
        <v>940</v>
      </c>
      <c r="G58" s="454">
        <f ca="1">ROUND('[1]20 税（千円）'!G60/1000,0)</f>
        <v>7</v>
      </c>
      <c r="H58" s="454">
        <f ca="1">ROUND('[1]20 税（千円）'!H60/1000,0)</f>
        <v>947</v>
      </c>
      <c r="I58" s="455">
        <f ca="1">'[1]20 税（千円）'!I60</f>
        <v>99.131304761272219</v>
      </c>
      <c r="J58" s="455">
        <f ca="1">'[1]20 税（千円）'!J60</f>
        <v>43.819806403574084</v>
      </c>
      <c r="K58" s="456">
        <f ca="1">'[1]20 税（千円）'!K60</f>
        <v>98.207253295185367</v>
      </c>
    </row>
    <row r="59" spans="1:11" s="431" customFormat="1" ht="16.5" customHeight="1" x14ac:dyDescent="0.15">
      <c r="A59" s="481">
        <v>50</v>
      </c>
      <c r="B59" s="465" t="s">
        <v>77</v>
      </c>
      <c r="C59" s="453">
        <f ca="1">ROUND('[1]20 税（千円）'!C61/1000,0)</f>
        <v>695</v>
      </c>
      <c r="D59" s="454">
        <f ca="1">ROUND('[1]20 税（千円）'!D61/1000,0)</f>
        <v>14</v>
      </c>
      <c r="E59" s="454">
        <f ca="1">ROUND('[1]20 税（千円）'!E61/1000,0)</f>
        <v>709</v>
      </c>
      <c r="F59" s="454">
        <f ca="1">ROUND('[1]20 税（千円）'!F61/1000,0)</f>
        <v>691</v>
      </c>
      <c r="G59" s="454">
        <f ca="1">ROUND('[1]20 税（千円）'!G61/1000,0)</f>
        <v>6</v>
      </c>
      <c r="H59" s="454">
        <f ca="1">ROUND('[1]20 税（千円）'!H61/1000,0)</f>
        <v>697</v>
      </c>
      <c r="I59" s="455">
        <f ca="1">'[1]20 税（千円）'!I61</f>
        <v>99.444745804658154</v>
      </c>
      <c r="J59" s="455">
        <f ca="1">'[1]20 税（千円）'!J61</f>
        <v>43.701603982300888</v>
      </c>
      <c r="K59" s="456">
        <f ca="1">'[1]20 税（千円）'!K61</f>
        <v>98.308293197230014</v>
      </c>
    </row>
    <row r="60" spans="1:11" s="431" customFormat="1" ht="16.5" customHeight="1" x14ac:dyDescent="0.15">
      <c r="A60" s="481">
        <v>51</v>
      </c>
      <c r="B60" s="465" t="s">
        <v>78</v>
      </c>
      <c r="C60" s="453">
        <f ca="1">ROUND('[1]20 税（千円）'!C62/1000,0)</f>
        <v>492</v>
      </c>
      <c r="D60" s="454">
        <f ca="1">ROUND('[1]20 税（千円）'!D62/1000,0)</f>
        <v>2</v>
      </c>
      <c r="E60" s="454">
        <f ca="1">ROUND('[1]20 税（千円）'!E62/1000,0)</f>
        <v>493</v>
      </c>
      <c r="F60" s="454">
        <f ca="1">ROUND('[1]20 税（千円）'!F62/1000,0)</f>
        <v>490</v>
      </c>
      <c r="G60" s="454">
        <f ca="1">ROUND('[1]20 税（千円）'!G62/1000,0)</f>
        <v>1</v>
      </c>
      <c r="H60" s="454">
        <f ca="1">ROUND('[1]20 税（千円）'!H62/1000,0)</f>
        <v>490</v>
      </c>
      <c r="I60" s="455">
        <f ca="1">'[1]20 税（千円）'!I62</f>
        <v>99.546335402716295</v>
      </c>
      <c r="J60" s="455">
        <f ca="1">'[1]20 税（千円）'!J62</f>
        <v>43.725743855109961</v>
      </c>
      <c r="K60" s="456">
        <f ca="1">'[1]20 税（千円）'!K62</f>
        <v>99.371400655559583</v>
      </c>
    </row>
    <row r="61" spans="1:11" s="431" customFormat="1" ht="16.5" customHeight="1" x14ac:dyDescent="0.15">
      <c r="A61" s="481">
        <v>52</v>
      </c>
      <c r="B61" s="465" t="s">
        <v>79</v>
      </c>
      <c r="C61" s="453">
        <f ca="1">ROUND('[1]20 税（千円）'!C63/1000,0)</f>
        <v>374</v>
      </c>
      <c r="D61" s="454">
        <f ca="1">ROUND('[1]20 税（千円）'!D63/1000,0)</f>
        <v>11</v>
      </c>
      <c r="E61" s="454">
        <f ca="1">ROUND('[1]20 税（千円）'!E63/1000,0)</f>
        <v>384</v>
      </c>
      <c r="F61" s="454">
        <f ca="1">ROUND('[1]20 税（千円）'!F63/1000,0)</f>
        <v>372</v>
      </c>
      <c r="G61" s="454">
        <f ca="1">ROUND('[1]20 税（千円）'!G63/1000,0)</f>
        <v>3</v>
      </c>
      <c r="H61" s="454">
        <f ca="1">ROUND('[1]20 税（千円）'!H63/1000,0)</f>
        <v>374</v>
      </c>
      <c r="I61" s="455">
        <f ca="1">'[1]20 税（千円）'!I63</f>
        <v>99.478730211426168</v>
      </c>
      <c r="J61" s="455">
        <f ca="1">'[1]20 税（千円）'!J63</f>
        <v>24.536200171249167</v>
      </c>
      <c r="K61" s="456">
        <f ca="1">'[1]20 税（千円）'!K63</f>
        <v>97.427491133320487</v>
      </c>
    </row>
    <row r="62" spans="1:11" s="431" customFormat="1" ht="16.5" customHeight="1" x14ac:dyDescent="0.15">
      <c r="A62" s="481">
        <v>53</v>
      </c>
      <c r="B62" s="465" t="s">
        <v>80</v>
      </c>
      <c r="C62" s="453">
        <f ca="1">ROUND('[1]20 税（千円）'!C64/1000,0)</f>
        <v>400</v>
      </c>
      <c r="D62" s="454">
        <f ca="1">ROUND('[1]20 税（千円）'!D64/1000,0)</f>
        <v>14</v>
      </c>
      <c r="E62" s="454">
        <f ca="1">ROUND('[1]20 税（千円）'!E64/1000,0)</f>
        <v>414</v>
      </c>
      <c r="F62" s="454">
        <f ca="1">ROUND('[1]20 税（千円）'!F64/1000,0)</f>
        <v>397</v>
      </c>
      <c r="G62" s="454">
        <f ca="1">ROUND('[1]20 税（千円）'!G64/1000,0)</f>
        <v>4</v>
      </c>
      <c r="H62" s="454">
        <f ca="1">ROUND('[1]20 税（千円）'!H64/1000,0)</f>
        <v>401</v>
      </c>
      <c r="I62" s="455">
        <f ca="1">'[1]20 税（千円）'!I64</f>
        <v>99.199504157430013</v>
      </c>
      <c r="J62" s="455">
        <f ca="1">'[1]20 税（千円）'!J64</f>
        <v>31.239363669996301</v>
      </c>
      <c r="K62" s="456">
        <f ca="1">'[1]20 税（千円）'!K64</f>
        <v>96.979030175852557</v>
      </c>
    </row>
    <row r="63" spans="1:11" s="431" customFormat="1" ht="16.5" customHeight="1" x14ac:dyDescent="0.15">
      <c r="A63" s="481">
        <v>54</v>
      </c>
      <c r="B63" s="465" t="s">
        <v>81</v>
      </c>
      <c r="C63" s="453">
        <f ca="1">ROUND('[1]20 税（千円）'!C65/1000,0)</f>
        <v>337</v>
      </c>
      <c r="D63" s="454">
        <f ca="1">ROUND('[1]20 税（千円）'!D65/1000,0)</f>
        <v>6</v>
      </c>
      <c r="E63" s="454">
        <f ca="1">ROUND('[1]20 税（千円）'!E65/1000,0)</f>
        <v>343</v>
      </c>
      <c r="F63" s="454">
        <f ca="1">ROUND('[1]20 税（千円）'!F65/1000,0)</f>
        <v>334</v>
      </c>
      <c r="G63" s="454">
        <f ca="1">ROUND('[1]20 税（千円）'!G65/1000,0)</f>
        <v>2</v>
      </c>
      <c r="H63" s="454">
        <f ca="1">ROUND('[1]20 税（千円）'!H65/1000,0)</f>
        <v>336</v>
      </c>
      <c r="I63" s="455">
        <f ca="1">'[1]20 税（千円）'!I65</f>
        <v>99.326648330432405</v>
      </c>
      <c r="J63" s="455">
        <f ca="1">'[1]20 税（千円）'!J65</f>
        <v>30.356271351878966</v>
      </c>
      <c r="K63" s="456">
        <f ca="1">'[1]20 税（千円）'!K65</f>
        <v>98.089965317177189</v>
      </c>
    </row>
    <row r="64" spans="1:11" s="431" customFormat="1" ht="16.5" customHeight="1" x14ac:dyDescent="0.15">
      <c r="A64" s="481">
        <v>55</v>
      </c>
      <c r="B64" s="465" t="s">
        <v>82</v>
      </c>
      <c r="C64" s="453">
        <f ca="1">ROUND('[1]20 税（千円）'!C66/1000,0)</f>
        <v>465</v>
      </c>
      <c r="D64" s="454">
        <f ca="1">ROUND('[1]20 税（千円）'!D66/1000,0)</f>
        <v>11</v>
      </c>
      <c r="E64" s="454">
        <f ca="1">ROUND('[1]20 税（千円）'!E66/1000,0)</f>
        <v>476</v>
      </c>
      <c r="F64" s="454">
        <f ca="1">ROUND('[1]20 税（千円）'!F66/1000,0)</f>
        <v>461</v>
      </c>
      <c r="G64" s="454">
        <f ca="1">ROUND('[1]20 税（千円）'!G66/1000,0)</f>
        <v>5</v>
      </c>
      <c r="H64" s="454">
        <f ca="1">ROUND('[1]20 税（千円）'!H66/1000,0)</f>
        <v>466</v>
      </c>
      <c r="I64" s="455">
        <f ca="1">'[1]20 税（千円）'!I66</f>
        <v>99.312642302841965</v>
      </c>
      <c r="J64" s="455">
        <f ca="1">'[1]20 税（千円）'!J66</f>
        <v>45.324924595557988</v>
      </c>
      <c r="K64" s="456">
        <f ca="1">'[1]20 税（千円）'!K66</f>
        <v>98.070724676684478</v>
      </c>
    </row>
    <row r="65" spans="1:11" s="431" customFormat="1" ht="16.5" customHeight="1" x14ac:dyDescent="0.15">
      <c r="A65" s="481">
        <v>56</v>
      </c>
      <c r="B65" s="465" t="s">
        <v>83</v>
      </c>
      <c r="C65" s="453">
        <f ca="1">ROUND('[1]20 税（千円）'!C67/1000,0)</f>
        <v>94</v>
      </c>
      <c r="D65" s="454">
        <f ca="1">ROUND('[1]20 税（千円）'!D67/1000,0)</f>
        <v>0</v>
      </c>
      <c r="E65" s="454">
        <f ca="1">ROUND('[1]20 税（千円）'!E67/1000,0)</f>
        <v>94</v>
      </c>
      <c r="F65" s="454">
        <f ca="1">ROUND('[1]20 税（千円）'!F67/1000,0)</f>
        <v>94</v>
      </c>
      <c r="G65" s="454">
        <f ca="1">ROUND('[1]20 税（千円）'!G67/1000,0)</f>
        <v>0</v>
      </c>
      <c r="H65" s="454">
        <f ca="1">ROUND('[1]20 税（千円）'!H67/1000,0)</f>
        <v>94</v>
      </c>
      <c r="I65" s="455">
        <f ca="1">'[1]20 税（千円）'!I67</f>
        <v>99.974387159429256</v>
      </c>
      <c r="J65" s="455">
        <f>'[1]20 税（千円）'!J67</f>
        <v>0</v>
      </c>
      <c r="K65" s="456">
        <f ca="1">'[1]20 税（千円）'!K67</f>
        <v>99.974387159429256</v>
      </c>
    </row>
    <row r="66" spans="1:11" s="431" customFormat="1" ht="16.5" customHeight="1" x14ac:dyDescent="0.15">
      <c r="A66" s="481">
        <v>57</v>
      </c>
      <c r="B66" s="465" t="s">
        <v>84</v>
      </c>
      <c r="C66" s="453">
        <f ca="1">ROUND('[1]20 税（千円）'!C68/1000,0)</f>
        <v>484</v>
      </c>
      <c r="D66" s="454">
        <f ca="1">ROUND('[1]20 税（千円）'!D68/1000,0)</f>
        <v>7</v>
      </c>
      <c r="E66" s="454">
        <f ca="1">ROUND('[1]20 税（千円）'!E68/1000,0)</f>
        <v>491</v>
      </c>
      <c r="F66" s="454">
        <f ca="1">ROUND('[1]20 税（千円）'!F68/1000,0)</f>
        <v>481</v>
      </c>
      <c r="G66" s="454">
        <f ca="1">ROUND('[1]20 税（千円）'!G68/1000,0)</f>
        <v>3</v>
      </c>
      <c r="H66" s="454">
        <f ca="1">ROUND('[1]20 税（千円）'!H68/1000,0)</f>
        <v>485</v>
      </c>
      <c r="I66" s="455">
        <f ca="1">'[1]20 税（千円）'!I68</f>
        <v>99.42056040028001</v>
      </c>
      <c r="J66" s="455">
        <f ca="1">'[1]20 税（千円）'!J68</f>
        <v>47.476552032157215</v>
      </c>
      <c r="K66" s="456">
        <f ca="1">'[1]20 税（千円）'!K68</f>
        <v>98.70992182949135</v>
      </c>
    </row>
    <row r="67" spans="1:11" s="431" customFormat="1" ht="16.5" customHeight="1" x14ac:dyDescent="0.15">
      <c r="A67" s="481">
        <v>58</v>
      </c>
      <c r="B67" s="465" t="s">
        <v>85</v>
      </c>
      <c r="C67" s="453">
        <f ca="1">ROUND('[1]20 税（千円）'!C69/1000,0)</f>
        <v>561</v>
      </c>
      <c r="D67" s="454">
        <f ca="1">ROUND('[1]20 税（千円）'!D69/1000,0)</f>
        <v>17</v>
      </c>
      <c r="E67" s="454">
        <f ca="1">ROUND('[1]20 税（千円）'!E69/1000,0)</f>
        <v>578</v>
      </c>
      <c r="F67" s="454">
        <f ca="1">ROUND('[1]20 税（千円）'!F69/1000,0)</f>
        <v>556</v>
      </c>
      <c r="G67" s="454">
        <f ca="1">ROUND('[1]20 税（千円）'!G69/1000,0)</f>
        <v>7</v>
      </c>
      <c r="H67" s="454">
        <f ca="1">ROUND('[1]20 税（千円）'!H69/1000,0)</f>
        <v>563</v>
      </c>
      <c r="I67" s="455">
        <f ca="1">'[1]20 税（千円）'!I69</f>
        <v>99.12239262545971</v>
      </c>
      <c r="J67" s="455">
        <f ca="1">'[1]20 税（千円）'!J69</f>
        <v>40.603136308805794</v>
      </c>
      <c r="K67" s="456">
        <f ca="1">'[1]20 税（千円）'!K69</f>
        <v>97.442414944843364</v>
      </c>
    </row>
    <row r="68" spans="1:11" s="431" customFormat="1" ht="16.5" customHeight="1" x14ac:dyDescent="0.15">
      <c r="A68" s="481">
        <v>59</v>
      </c>
      <c r="B68" s="465" t="s">
        <v>86</v>
      </c>
      <c r="C68" s="453">
        <f ca="1">ROUND('[1]20 税（千円）'!C70/1000,0)</f>
        <v>1465</v>
      </c>
      <c r="D68" s="454">
        <f ca="1">ROUND('[1]20 税（千円）'!D70/1000,0)</f>
        <v>43</v>
      </c>
      <c r="E68" s="454">
        <f ca="1">ROUND('[1]20 税（千円）'!E70/1000,0)</f>
        <v>1509</v>
      </c>
      <c r="F68" s="454">
        <f ca="1">ROUND('[1]20 税（千円）'!F70/1000,0)</f>
        <v>1450</v>
      </c>
      <c r="G68" s="454">
        <f ca="1">ROUND('[1]20 税（千円）'!G70/1000,0)</f>
        <v>18</v>
      </c>
      <c r="H68" s="454">
        <f ca="1">ROUND('[1]20 税（千円）'!H70/1000,0)</f>
        <v>1468</v>
      </c>
      <c r="I68" s="455">
        <f ca="1">'[1]20 税（千円）'!I70</f>
        <v>98.947273592161849</v>
      </c>
      <c r="J68" s="455">
        <f ca="1">'[1]20 税（千円）'!J70</f>
        <v>41.566945654930713</v>
      </c>
      <c r="K68" s="456">
        <f ca="1">'[1]20 税（千円）'!K70</f>
        <v>97.297652017016944</v>
      </c>
    </row>
    <row r="69" spans="1:11" s="431" customFormat="1" ht="16.5" customHeight="1" x14ac:dyDescent="0.15">
      <c r="A69" s="481">
        <v>60</v>
      </c>
      <c r="B69" s="465" t="s">
        <v>87</v>
      </c>
      <c r="C69" s="453">
        <f ca="1">ROUND('[1]20 税（千円）'!C71/1000,0)</f>
        <v>1524</v>
      </c>
      <c r="D69" s="454">
        <f ca="1">ROUND('[1]20 税（千円）'!D71/1000,0)</f>
        <v>41</v>
      </c>
      <c r="E69" s="454">
        <f ca="1">ROUND('[1]20 税（千円）'!E71/1000,0)</f>
        <v>1565</v>
      </c>
      <c r="F69" s="454">
        <f ca="1">ROUND('[1]20 税（千円）'!F71/1000,0)</f>
        <v>1506</v>
      </c>
      <c r="G69" s="454">
        <f ca="1">ROUND('[1]20 税（千円）'!G71/1000,0)</f>
        <v>13</v>
      </c>
      <c r="H69" s="454">
        <f ca="1">ROUND('[1]20 税（千円）'!H71/1000,0)</f>
        <v>1519</v>
      </c>
      <c r="I69" s="455">
        <f ca="1">'[1]20 税（千円）'!I71</f>
        <v>98.782847950791705</v>
      </c>
      <c r="J69" s="455">
        <f ca="1">'[1]20 税（千円）'!J71</f>
        <v>32.415693350564482</v>
      </c>
      <c r="K69" s="456">
        <f ca="1">'[1]20 税（千円）'!K71</f>
        <v>97.044030340374121</v>
      </c>
    </row>
    <row r="70" spans="1:11" s="431" customFormat="1" ht="16.5" customHeight="1" x14ac:dyDescent="0.15">
      <c r="A70" s="481">
        <v>61</v>
      </c>
      <c r="B70" s="465" t="s">
        <v>88</v>
      </c>
      <c r="C70" s="453">
        <f ca="1">ROUND('[1]20 税（千円）'!C72/1000,0)</f>
        <v>1749</v>
      </c>
      <c r="D70" s="454">
        <f ca="1">ROUND('[1]20 税（千円）'!D72/1000,0)</f>
        <v>43</v>
      </c>
      <c r="E70" s="454">
        <f ca="1">ROUND('[1]20 税（千円）'!E72/1000,0)</f>
        <v>1792</v>
      </c>
      <c r="F70" s="454">
        <f ca="1">ROUND('[1]20 税（千円）'!F72/1000,0)</f>
        <v>1734</v>
      </c>
      <c r="G70" s="454">
        <f ca="1">ROUND('[1]20 税（千円）'!G72/1000,0)</f>
        <v>18</v>
      </c>
      <c r="H70" s="454">
        <f ca="1">ROUND('[1]20 税（千円）'!H72/1000,0)</f>
        <v>1752</v>
      </c>
      <c r="I70" s="455">
        <f ca="1">'[1]20 税（千円）'!I72</f>
        <v>99.106496125901216</v>
      </c>
      <c r="J70" s="455">
        <f ca="1">'[1]20 税（千円）'!J72</f>
        <v>42.264168552696049</v>
      </c>
      <c r="K70" s="456">
        <f ca="1">'[1]20 税（千円）'!K72</f>
        <v>97.747036896497846</v>
      </c>
    </row>
    <row r="71" spans="1:11" s="431" customFormat="1" ht="16.5" customHeight="1" x14ac:dyDescent="0.15">
      <c r="A71" s="481">
        <v>62</v>
      </c>
      <c r="B71" s="465" t="s">
        <v>89</v>
      </c>
      <c r="C71" s="453">
        <f ca="1">ROUND('[1]20 税（千円）'!C73/1000,0)</f>
        <v>2339</v>
      </c>
      <c r="D71" s="454">
        <f ca="1">ROUND('[1]20 税（千円）'!D73/1000,0)</f>
        <v>52</v>
      </c>
      <c r="E71" s="454">
        <f ca="1">ROUND('[1]20 税（千円）'!E73/1000,0)</f>
        <v>2390</v>
      </c>
      <c r="F71" s="454">
        <f ca="1">ROUND('[1]20 税（千円）'!F73/1000,0)</f>
        <v>2315</v>
      </c>
      <c r="G71" s="454">
        <f ca="1">ROUND('[1]20 税（千円）'!G73/1000,0)</f>
        <v>18</v>
      </c>
      <c r="H71" s="454">
        <f ca="1">ROUND('[1]20 税（千円）'!H73/1000,0)</f>
        <v>2333</v>
      </c>
      <c r="I71" s="455">
        <f ca="1">'[1]20 税（千円）'!I73</f>
        <v>98.969314177446094</v>
      </c>
      <c r="J71" s="455">
        <f ca="1">'[1]20 税（千円）'!J73</f>
        <v>35.117263780669361</v>
      </c>
      <c r="K71" s="456">
        <f ca="1">'[1]20 税（千円）'!K73</f>
        <v>97.587725353273441</v>
      </c>
    </row>
    <row r="72" spans="1:11" s="431" customFormat="1" ht="16.5" customHeight="1" thickBot="1" x14ac:dyDescent="0.2">
      <c r="A72" s="481">
        <v>63</v>
      </c>
      <c r="B72" s="482" t="s">
        <v>90</v>
      </c>
      <c r="C72" s="459">
        <f ca="1">ROUND('[1]20 税（千円）'!C74/1000,0)</f>
        <v>1490</v>
      </c>
      <c r="D72" s="460">
        <f ca="1">ROUND('[1]20 税（千円）'!D74/1000,0)</f>
        <v>58</v>
      </c>
      <c r="E72" s="483">
        <f ca="1">ROUND('[1]20 税（千円）'!E74/1000,0)</f>
        <v>1548</v>
      </c>
      <c r="F72" s="460">
        <f ca="1">ROUND('[1]20 税（千円）'!F74/1000,0)</f>
        <v>1471</v>
      </c>
      <c r="G72" s="460">
        <f ca="1">ROUND('[1]20 税（千円）'!G74/1000,0)</f>
        <v>18</v>
      </c>
      <c r="H72" s="483">
        <f ca="1">ROUND('[1]20 税（千円）'!H74/1000,0)</f>
        <v>1489</v>
      </c>
      <c r="I72" s="462">
        <f ca="1">'[1]20 税（千円）'!I74</f>
        <v>98.697164147653837</v>
      </c>
      <c r="J72" s="462">
        <f ca="1">'[1]20 税（千円）'!J74</f>
        <v>31.39423076923077</v>
      </c>
      <c r="K72" s="463">
        <f ca="1">'[1]20 税（千円）'!K74</f>
        <v>96.165655067832446</v>
      </c>
    </row>
    <row r="73" spans="1:11" s="474" customFormat="1" ht="18" customHeight="1" thickTop="1" thickBot="1" x14ac:dyDescent="0.2">
      <c r="A73" s="484" t="s">
        <v>235</v>
      </c>
      <c r="B73" s="485"/>
      <c r="C73" s="486">
        <f ca="1">ROUND('[1]20 税（千円）'!C75/1000,0)</f>
        <v>24840</v>
      </c>
      <c r="D73" s="486">
        <f ca="1">ROUND('[1]20 税（千円）'!D75/1000,0)</f>
        <v>599</v>
      </c>
      <c r="E73" s="486">
        <f ca="1">ROUND('[1]20 税（千円）'!E75/1000,0)</f>
        <v>25439</v>
      </c>
      <c r="F73" s="486">
        <f ca="1">ROUND('[1]20 税（千円）'!F75/1000,0)</f>
        <v>24606</v>
      </c>
      <c r="G73" s="486">
        <f ca="1">ROUND('[1]20 税（千円）'!G75/1000,0)</f>
        <v>233</v>
      </c>
      <c r="H73" s="486">
        <f ca="1">ROUND('[1]20 税（千円）'!H75/1000,0)</f>
        <v>24839</v>
      </c>
      <c r="I73" s="487">
        <f ca="1">'[1]20 税（千円）'!I75</f>
        <v>99.056695073703551</v>
      </c>
      <c r="J73" s="487">
        <f ca="1">'[1]20 税（千円）'!J75</f>
        <v>38.88990036496655</v>
      </c>
      <c r="K73" s="488">
        <f ca="1">'[1]20 税（千円）'!K75</f>
        <v>97.640721774971666</v>
      </c>
    </row>
    <row r="74" spans="1:11" s="474" customFormat="1" ht="18" customHeight="1" thickTop="1" thickBot="1" x14ac:dyDescent="0.2">
      <c r="A74" s="489" t="s">
        <v>236</v>
      </c>
      <c r="B74" s="490"/>
      <c r="C74" s="471">
        <f ca="1">ROUND('[1]20 税（千円）'!C76/1000,0)</f>
        <v>500859</v>
      </c>
      <c r="D74" s="471">
        <f ca="1">ROUND('[1]20 税（千円）'!D76/1000,0)</f>
        <v>16144</v>
      </c>
      <c r="E74" s="471">
        <f ca="1">ROUND('[1]20 税（千円）'!E76/1000,0)</f>
        <v>517003</v>
      </c>
      <c r="F74" s="471">
        <f ca="1">ROUND('[1]20 税（千円）'!F76/1000,0)</f>
        <v>494811</v>
      </c>
      <c r="G74" s="471">
        <f ca="1">ROUND('[1]20 税（千円）'!G76/1000,0)</f>
        <v>5734</v>
      </c>
      <c r="H74" s="471">
        <f ca="1">ROUND('[1]20 税（千円）'!H76/1000,0)</f>
        <v>500544</v>
      </c>
      <c r="I74" s="491">
        <f ca="1">'[1]20 税（千円）'!I76</f>
        <v>98.792437899913239</v>
      </c>
      <c r="J74" s="491">
        <f ca="1">'[1]20 税（千円）'!J76</f>
        <v>35.515060112603976</v>
      </c>
      <c r="K74" s="492">
        <f ca="1">'[1]20 税（千円）'!K76</f>
        <v>96.816486849320682</v>
      </c>
    </row>
    <row r="75" spans="1:11" ht="15.75" customHeight="1" x14ac:dyDescent="0.15">
      <c r="A75" s="493" t="s">
        <v>156</v>
      </c>
    </row>
  </sheetData>
  <mergeCells count="8">
    <mergeCell ref="A73:B73"/>
    <mergeCell ref="A74:B74"/>
    <mergeCell ref="A1:K1"/>
    <mergeCell ref="A4:B8"/>
    <mergeCell ref="C4:E4"/>
    <mergeCell ref="F4:H4"/>
    <mergeCell ref="I4:K4"/>
    <mergeCell ref="A49:B49"/>
  </mergeCells>
  <phoneticPr fontId="3"/>
  <pageMargins left="0.78740157480314965" right="0.31496062992125984" top="0.6692913385826772" bottom="0.55118110236220474" header="0.31496062992125984" footer="0.31496062992125984"/>
  <pageSetup paperSize="9" scale="69" orientation="portrait" r:id="rId1"/>
  <headerFooter>
    <oddFooter>&amp;C&amp;"ＭＳ ゴシック,標準"&amp;14 20</oddFooter>
  </headerFooter>
  <rowBreaks count="1" manualBreakCount="1">
    <brk id="49" max="10" man="1"/>
  </rowBreaks>
  <colBreaks count="1" manualBreakCount="1">
    <brk id="4" max="74"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12 決算（市）</vt:lpstr>
      <vt:lpstr>13 決算（町村）</vt:lpstr>
      <vt:lpstr>14歳入 </vt:lpstr>
      <vt:lpstr>15 税動向</vt:lpstr>
      <vt:lpstr>16 性質別</vt:lpstr>
      <vt:lpstr>17 目的別</vt:lpstr>
      <vt:lpstr>18 健全化判断比率一覧</vt:lpstr>
      <vt:lpstr>19 税（合計）</vt:lpstr>
      <vt:lpstr>20 税（個人）</vt:lpstr>
      <vt:lpstr>21 税（固定)</vt:lpstr>
      <vt:lpstr>'12 決算（市）'!Print_Area</vt:lpstr>
      <vt:lpstr>'13 決算（町村）'!Print_Area</vt:lpstr>
      <vt:lpstr>'14歳入 '!Print_Area</vt:lpstr>
      <vt:lpstr>'15 税動向'!Print_Area</vt:lpstr>
      <vt:lpstr>'16 性質別'!Print_Area</vt:lpstr>
      <vt:lpstr>'17 目的別'!Print_Area</vt:lpstr>
      <vt:lpstr>'18 健全化判断比率一覧'!Print_Area</vt:lpstr>
      <vt:lpstr>'19 税（合計）'!Print_Area</vt:lpstr>
      <vt:lpstr>'20 税（個人）'!Print_Area</vt:lpstr>
      <vt:lpstr>'21 税（固定)'!Print_Area</vt:lpstr>
      <vt:lpstr>'12 決算（市）'!Print_Titles</vt:lpstr>
      <vt:lpstr>'13 決算（町村）'!Print_Titles</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櫻井陽子</dc:creator>
  <cp:lastModifiedBy> </cp:lastModifiedBy>
  <dcterms:created xsi:type="dcterms:W3CDTF">2020-12-02T05:39:56Z</dcterms:created>
  <dcterms:modified xsi:type="dcterms:W3CDTF">2020-12-02T05:45:22Z</dcterms:modified>
</cp:coreProperties>
</file>