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ad-koshigaya.local.jp\Shr_Data2\615100総務課\02経営企画担当\001照会と回答\160.公営企業に係る経営比較分析表（平成30年度決算）の分析等について（県市町村課）\"/>
    </mc:Choice>
  </mc:AlternateContent>
  <workbookProtection workbookAlgorithmName="SHA-512" workbookHashValue="I7ntUxs9fj/q9BtOO+ukx0hdmPJP7wGT9QXwvIOMQd0r941XhBPc7O4gD3o0pq60ar0Gfu2i480cN4IQkMkUbg==" workbookSaltValue="dl9bITgHdtRZ8cZs6nExT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<sst xmlns="http://schemas.openxmlformats.org/spreadsheetml/2006/main" count="223" uniqueCount="108">
  <si>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</si>
  <si>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</si>
  <si>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</si>
  <si>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</si>
  <si>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</si>
  <si>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</si>
  <si>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</si>
  <si>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</si>
  <si>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</si>
  <si>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</si>
  <si>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</si>
  <si>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</si>
  <si>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</si>
  <si>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</si>
  <si>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</si>
  <si>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</si>
  <si>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</si>
  <si>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</si>
  <si>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</si>
  <si>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</si>
  <si>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</si>
  <si>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</si>
  <si>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</si>
  <si>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</si>
  <si>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</si>
  <si>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</si>
  <si>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</si>
  <si>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</si>
  <si>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</si>
  <si>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</si>
  <si>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</si>
  <si>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</si>
  <si>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</si>
  <si>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</si>
  <si>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</si>
  <si>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</si>
  <si>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</si>
  <si>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</si>
  <si>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</si>
  <si>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</si>
  <si>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</si>
  <si>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</si>
  <si>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</si>
  <si>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</si>
  <si>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</si>
  <si>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</si>
  <si>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</si>
  <si>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</si>
  <si>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</si>
  <si>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</si>
  <si>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</si>
  <si>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</si>
  <si>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</si>
  <si>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</si>
  <si>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</si>
  <si>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</si>
  <si>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</si>
  <si>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</si>
  <si>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</si>
  <si>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</si>
  <si>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</si>
  <si>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</si>
  <si>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</si>
  <si>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</si>
  <si>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</si>
  <si>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</si>
  <si>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</si>
  <si>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</si>
  <si>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</si>
  <si>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</si>
  <si>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</si>
  <si>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</si>
  <si>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</si>
  <si>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</si>
  <si>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</si>
  <si>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</si>
  <si>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</si>
  <si>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</si>
  <si>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</si>
  <si>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</si>
  <si>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</si>
  <si>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</si>
  <si>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</si>
  <si>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</si>
  <si>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</si>
  <si>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</si>
  <si>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</si>
  <si>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</si>
  <si>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</si>
  <si>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</si>
  <si>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</si>
  <si>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</si>
  <si>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</si>
  <si>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越谷・松伏水道企業団</t>
  </si>
  <si>
    <t>法適用</t>
  </si>
  <si>
    <t>水道事業</t>
  </si>
  <si>
    <t>末端給水事業</t>
  </si>
  <si>
    <t>A1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</si>
  <si>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</si>
  <si>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</si>
  <si>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</si>
  <si>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</si>
  <si>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</si>
  <si>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</si>
  <si>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</si>
  <si>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有形固定資産減価償却率は、類似団体平均値は下回っているものの、徐々に上昇しつつあり、水道施設総合管理計画に基づき着実に施設更新を進めていかなければならない。
②管路経年化率
　類似団体と比較すると管路経年化率は低い状況にあるが、徐々に上昇しており、管路更新計画に基づき計画的に管路を更新していく必要がある。
③管路更新率
　管路更新率の減少は、大口径管である基幹管路の計画的な更新を平成29年度から実施していることによるもので、投資額に対して更新距離の捗が行かないためである。しかし、今後も管路を健全に維持して行くために、新材料や新工法の採用などでコストダウンを図り、必要な投資を進めていく必要がある。</t>
    <rPh sb="198" eb="201">
      <t>ケイカクテキ</t>
    </rPh>
    <rPh sb="213" eb="215">
      <t>ジッシ</t>
    </rPh>
    <rPh sb="295" eb="296">
      <t>ハカ</t>
    </rPh>
    <phoneticPr fontId="4"/>
  </si>
  <si>
    <t xml:space="preserve">①経営収支比率、②累積欠損金比率
　経常収支比率は経常費用の増加に伴い前年度を下回ったが、100％以上で推移しており収支は黒字である。累積欠損金もなく、健全な経営状態である。
③流動比率
　流動比率は100％を大きく上回っており、望ましいとされる200％も超えているため、支払い能力は十分あるといえる。
④企業債残高対給水収益比率
　企業債借入の抑制により企業債残高対給水収益比率は減少傾向にあり、類似団体よりも低く抑えられている。
⑤料金回収率
　料金回収率は100％を超えており、類似団体平均値よりも高い数値であることから、経営に必要な経費を水道料金で賄うことかできている。
⑥給水原価
　給水原価は主に委託料の増加により上昇したが、類似団体平均値よりも低く抑えられている。今後も費用の削減に努めていく。
⑦施設利用率
　施設利用率は、ほぼ横ばいで推移しているが、今後、水需要の減少とともに低下していくことが見込まれることから、施設の更新時には、ダウンサイジングやスペックダウンを考慮し、さらなる水需要の減少を見据えた計画的な対応を図る必要がある。
⑧有収率
　有収率は累次の漏水対策の効果により、類似団体平均値よりも高い水準を維持しており、効率的に水道事業を行っている。
</t>
    <rPh sb="1" eb="3">
      <t>ケイエイ</t>
    </rPh>
    <rPh sb="3" eb="5">
      <t>シュウシ</t>
    </rPh>
    <rPh sb="5" eb="7">
      <t>ヒリツ</t>
    </rPh>
    <rPh sb="9" eb="11">
      <t>ルイセキ</t>
    </rPh>
    <rPh sb="11" eb="13">
      <t>ケッソン</t>
    </rPh>
    <rPh sb="13" eb="14">
      <t>キン</t>
    </rPh>
    <rPh sb="14" eb="16">
      <t>ヒリツ</t>
    </rPh>
    <rPh sb="18" eb="20">
      <t>ケイジョウ</t>
    </rPh>
    <rPh sb="20" eb="22">
      <t>シュウシ</t>
    </rPh>
    <rPh sb="22" eb="24">
      <t>ヒリツ</t>
    </rPh>
    <rPh sb="25" eb="27">
      <t>ケイジョウ</t>
    </rPh>
    <rPh sb="27" eb="29">
      <t>ヒヨウ</t>
    </rPh>
    <rPh sb="30" eb="32">
      <t>ゾウカ</t>
    </rPh>
    <rPh sb="33" eb="34">
      <t>トモナ</t>
    </rPh>
    <rPh sb="35" eb="38">
      <t>ゼンネンド</t>
    </rPh>
    <rPh sb="39" eb="41">
      <t>シタマワ</t>
    </rPh>
    <rPh sb="49" eb="51">
      <t>イジョウ</t>
    </rPh>
    <rPh sb="52" eb="54">
      <t>スイイ</t>
    </rPh>
    <rPh sb="58" eb="60">
      <t>シュウシ</t>
    </rPh>
    <rPh sb="61" eb="63">
      <t>クロジ</t>
    </rPh>
    <rPh sb="67" eb="69">
      <t>ルイセキ</t>
    </rPh>
    <rPh sb="69" eb="71">
      <t>ケッソン</t>
    </rPh>
    <rPh sb="71" eb="72">
      <t>キン</t>
    </rPh>
    <rPh sb="76" eb="78">
      <t>ケンゼン</t>
    </rPh>
    <rPh sb="79" eb="81">
      <t>ケイエイ</t>
    </rPh>
    <rPh sb="81" eb="83">
      <t>ジョウタイ</t>
    </rPh>
    <rPh sb="89" eb="91">
      <t>リュウドウ</t>
    </rPh>
    <rPh sb="91" eb="93">
      <t>ヒリツ</t>
    </rPh>
    <rPh sb="95" eb="97">
      <t>リュウドウ</t>
    </rPh>
    <rPh sb="97" eb="99">
      <t>ヒリツ</t>
    </rPh>
    <rPh sb="105" eb="106">
      <t>オオ</t>
    </rPh>
    <rPh sb="108" eb="110">
      <t>ウワマワ</t>
    </rPh>
    <rPh sb="115" eb="116">
      <t>ノゾ</t>
    </rPh>
    <rPh sb="128" eb="129">
      <t>コ</t>
    </rPh>
    <rPh sb="136" eb="138">
      <t>シハラ</t>
    </rPh>
    <rPh sb="139" eb="141">
      <t>ノウリョク</t>
    </rPh>
    <rPh sb="142" eb="144">
      <t>ジュウブン</t>
    </rPh>
    <rPh sb="153" eb="155">
      <t>キギョウ</t>
    </rPh>
    <rPh sb="155" eb="156">
      <t>サイ</t>
    </rPh>
    <rPh sb="156" eb="158">
      <t>ザンダカ</t>
    </rPh>
    <rPh sb="158" eb="159">
      <t>タイ</t>
    </rPh>
    <rPh sb="159" eb="161">
      <t>キュウスイ</t>
    </rPh>
    <rPh sb="161" eb="163">
      <t>シュウエキ</t>
    </rPh>
    <rPh sb="163" eb="165">
      <t>ヒリツ</t>
    </rPh>
    <rPh sb="167" eb="169">
      <t>キギョウ</t>
    </rPh>
    <rPh sb="169" eb="170">
      <t>サイ</t>
    </rPh>
    <rPh sb="170" eb="172">
      <t>カリイレ</t>
    </rPh>
    <rPh sb="173" eb="175">
      <t>ヨクセイ</t>
    </rPh>
    <rPh sb="178" eb="180">
      <t>キギョウ</t>
    </rPh>
    <rPh sb="180" eb="181">
      <t>サイ</t>
    </rPh>
    <rPh sb="181" eb="183">
      <t>ザンダカ</t>
    </rPh>
    <rPh sb="183" eb="184">
      <t>タイ</t>
    </rPh>
    <rPh sb="184" eb="186">
      <t>キュウスイ</t>
    </rPh>
    <rPh sb="186" eb="188">
      <t>シュウエキ</t>
    </rPh>
    <rPh sb="188" eb="190">
      <t>ヒリツ</t>
    </rPh>
    <rPh sb="191" eb="193">
      <t>ゲンショウ</t>
    </rPh>
    <rPh sb="193" eb="195">
      <t>ケイコウ</t>
    </rPh>
    <rPh sb="199" eb="201">
      <t>ルイジ</t>
    </rPh>
    <rPh sb="201" eb="203">
      <t>ダンタイ</t>
    </rPh>
    <rPh sb="206" eb="207">
      <t>ヒク</t>
    </rPh>
    <rPh sb="208" eb="209">
      <t>オサ</t>
    </rPh>
    <rPh sb="218" eb="220">
      <t>リョウキン</t>
    </rPh>
    <rPh sb="220" eb="222">
      <t>カイシュウ</t>
    </rPh>
    <rPh sb="222" eb="223">
      <t>リツ</t>
    </rPh>
    <rPh sb="225" eb="227">
      <t>リョウキン</t>
    </rPh>
    <rPh sb="227" eb="229">
      <t>カイシュウ</t>
    </rPh>
    <rPh sb="229" eb="230">
      <t>リツ</t>
    </rPh>
    <rPh sb="236" eb="237">
      <t>コ</t>
    </rPh>
    <rPh sb="242" eb="244">
      <t>ルイジ</t>
    </rPh>
    <rPh sb="244" eb="246">
      <t>ダンタイ</t>
    </rPh>
    <rPh sb="246" eb="249">
      <t>ヘイキンチ</t>
    </rPh>
    <rPh sb="252" eb="253">
      <t>タカ</t>
    </rPh>
    <rPh sb="254" eb="256">
      <t>スウチ</t>
    </rPh>
    <rPh sb="264" eb="266">
      <t>ケイエイ</t>
    </rPh>
    <rPh sb="267" eb="269">
      <t>ヒツヨウ</t>
    </rPh>
    <rPh sb="270" eb="272">
      <t>ケイヒ</t>
    </rPh>
    <rPh sb="273" eb="275">
      <t>スイドウ</t>
    </rPh>
    <rPh sb="275" eb="277">
      <t>リョウキン</t>
    </rPh>
    <rPh sb="278" eb="279">
      <t>マカナ</t>
    </rPh>
    <rPh sb="291" eb="293">
      <t>キュウスイ</t>
    </rPh>
    <rPh sb="293" eb="295">
      <t>ゲンカ</t>
    </rPh>
    <rPh sb="297" eb="299">
      <t>キュウスイ</t>
    </rPh>
    <rPh sb="299" eb="301">
      <t>ゲンカ</t>
    </rPh>
    <rPh sb="302" eb="303">
      <t>オモ</t>
    </rPh>
    <rPh sb="304" eb="307">
      <t>イタクリョウ</t>
    </rPh>
    <rPh sb="308" eb="310">
      <t>ゾウカ</t>
    </rPh>
    <rPh sb="313" eb="315">
      <t>ジョウショウ</t>
    </rPh>
    <rPh sb="319" eb="321">
      <t>ルイジ</t>
    </rPh>
    <rPh sb="321" eb="323">
      <t>ダンタイ</t>
    </rPh>
    <rPh sb="323" eb="325">
      <t>ヘイキン</t>
    </rPh>
    <rPh sb="325" eb="326">
      <t>アタイ</t>
    </rPh>
    <rPh sb="329" eb="330">
      <t>ヒク</t>
    </rPh>
    <rPh sb="331" eb="332">
      <t>オサ</t>
    </rPh>
    <rPh sb="339" eb="341">
      <t>コンゴ</t>
    </rPh>
    <rPh sb="342" eb="344">
      <t>ヒヨウ</t>
    </rPh>
    <rPh sb="345" eb="347">
      <t>サクゲン</t>
    </rPh>
    <rPh sb="348" eb="349">
      <t>ツト</t>
    </rPh>
    <rPh sb="356" eb="358">
      <t>シセツ</t>
    </rPh>
    <rPh sb="358" eb="360">
      <t>リヨウ</t>
    </rPh>
    <rPh sb="360" eb="361">
      <t>リツ</t>
    </rPh>
    <phoneticPr fontId="4"/>
  </si>
  <si>
    <t>　現在のところ全般的に経営の健全性が確保されており、施設も有効に活用できているものと考えられる。
　しかしながら、節水型機器の普及によって逓減している水需要が、近い将来、給水人口が減少に転じることで、さらに落ち込むことが想定され、また、施設の老朽化も徐々に進んでいくことから、今後、厳しい経営状況となることが予想される。
　令和2年度に当企業団の基本計画である「水道事業マスタープラン」の後期見直し計画策定を予定しており、現状の分析とともに将来的な需要動向を改めて把握し、水道施設総合管理計画、管路更新計画を踏まえ投資・財政計画の修正を行う。今後も、社会生活と経済活動に欠かすことのできないライフラインとしての水道を堅持し、災害に強い「強靭」な施設により、「安全」で良質な水を「持続」して送り続けられるよう、長期的な視点による計画的で効率的な事業運営に取り組んで行く。</t>
    <rPh sb="162" eb="164">
      <t>レイワ</t>
    </rPh>
    <rPh sb="165" eb="167">
      <t>ネンド</t>
    </rPh>
    <rPh sb="194" eb="196">
      <t>コウキ</t>
    </rPh>
    <rPh sb="196" eb="198">
      <t>ミナオ</t>
    </rPh>
    <rPh sb="199" eb="201">
      <t>ケイカク</t>
    </rPh>
    <rPh sb="201" eb="203">
      <t>サクテイ</t>
    </rPh>
    <rPh sb="204" eb="206">
      <t>ヨテイ</t>
    </rPh>
    <rPh sb="211" eb="213">
      <t>ゲンジョウ</t>
    </rPh>
    <rPh sb="214" eb="216">
      <t>ブンセキ</t>
    </rPh>
    <rPh sb="220" eb="223">
      <t>ショウライテキ</t>
    </rPh>
    <rPh sb="224" eb="226">
      <t>ジュヨウ</t>
    </rPh>
    <rPh sb="226" eb="228">
      <t>ドウコウ</t>
    </rPh>
    <rPh sb="229" eb="230">
      <t>アラタ</t>
    </rPh>
    <rPh sb="232" eb="234">
      <t>ハアク</t>
    </rPh>
    <rPh sb="236" eb="238">
      <t>スイドウ</t>
    </rPh>
    <rPh sb="238" eb="240">
      <t>シセツ</t>
    </rPh>
    <rPh sb="240" eb="242">
      <t>ソウゴウ</t>
    </rPh>
    <rPh sb="242" eb="244">
      <t>カンリ</t>
    </rPh>
    <rPh sb="244" eb="246">
      <t>ケイカク</t>
    </rPh>
    <rPh sb="247" eb="249">
      <t>カンロ</t>
    </rPh>
    <rPh sb="249" eb="251">
      <t>コウシン</t>
    </rPh>
    <rPh sb="251" eb="253">
      <t>ケイカク</t>
    </rPh>
    <rPh sb="254" eb="255">
      <t>フ</t>
    </rPh>
    <rPh sb="257" eb="259">
      <t>トウシ</t>
    </rPh>
    <rPh sb="260" eb="262">
      <t>ザイセイ</t>
    </rPh>
    <rPh sb="262" eb="264">
      <t>ケイカク</t>
    </rPh>
    <rPh sb="265" eb="267">
      <t>シュウセイ</t>
    </rPh>
    <rPh sb="268" eb="26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</si>
</sst>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0.75</c:v>
                </c:pt>
                <c:pt idx="1">
                  <c:v>0.79</c:v>
                </c:pt>
                <c:pt idx="2">
                  <c:v>0.71</c:v>
                </c:pt>
                <c:pt idx="3">
                  <c:v>0.64</c:v>
                </c:pt>
                <c:pt idx="4">
                  <c:v>0.51</c:v>
                </c:pt>
              </c:numCache>
            </c:numRef>
          </c:val>
          <c:extLst>
            <c:ext xmlns:c16="http://schemas.microsoft.com/office/drawing/2014/chart" uri="{C3380CC4-5D6E-409C-BE32-E72D297353CC}">
              <c16:uniqueId val="{00000000-87EF-41C2-B3F0-D31D92A28F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87EF-41C2-B3F0-D31D92A28F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67.599999999999994</c:v>
                </c:pt>
                <c:pt idx="1">
                  <c:v>67.78</c:v>
                </c:pt>
                <c:pt idx="2">
                  <c:v>67.510000000000005</c:v>
                </c:pt>
                <c:pt idx="3">
                  <c:v>68.08</c:v>
                </c:pt>
                <c:pt idx="4">
                  <c:v>68.11</c:v>
                </c:pt>
              </c:numCache>
            </c:numRef>
          </c:val>
          <c:extLst>
            <c:ext xmlns:c16="http://schemas.microsoft.com/office/drawing/2014/chart" uri="{C3380CC4-5D6E-409C-BE32-E72D297353CC}">
              <c16:uniqueId val="{00000000-58C8-42FF-8649-9DF31DA415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58C8-42FF-8649-9DF31DA415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96.65</c:v>
                </c:pt>
                <c:pt idx="1">
                  <c:v>96.82</c:v>
                </c:pt>
                <c:pt idx="2">
                  <c:v>97.31</c:v>
                </c:pt>
                <c:pt idx="3">
                  <c:v>96.68</c:v>
                </c:pt>
                <c:pt idx="4">
                  <c:v>96.72</c:v>
                </c:pt>
              </c:numCache>
            </c:numRef>
          </c:val>
          <c:extLst>
            <c:ext xmlns:c16="http://schemas.microsoft.com/office/drawing/2014/chart" uri="{C3380CC4-5D6E-409C-BE32-E72D297353CC}">
              <c16:uniqueId val="{00000000-A5EE-4ED3-8623-38158473F3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A5EE-4ED3-8623-38158473F3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115.6</c:v>
                </c:pt>
                <c:pt idx="1">
                  <c:v>118.14</c:v>
                </c:pt>
                <c:pt idx="2">
                  <c:v>120.75</c:v>
                </c:pt>
                <c:pt idx="3">
                  <c:v>121.32</c:v>
                </c:pt>
                <c:pt idx="4">
                  <c:v>119.18</c:v>
                </c:pt>
              </c:numCache>
            </c:numRef>
          </c:val>
          <c:extLst>
            <c:ext xmlns:c16="http://schemas.microsoft.com/office/drawing/2014/chart" uri="{C3380CC4-5D6E-409C-BE32-E72D297353CC}">
              <c16:uniqueId val="{00000000-0F09-453B-9BD2-1FA7B10710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0F09-453B-9BD2-1FA7B10710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40.56</c:v>
                </c:pt>
                <c:pt idx="1">
                  <c:v>42.13</c:v>
                </c:pt>
                <c:pt idx="2">
                  <c:v>43.51</c:v>
                </c:pt>
                <c:pt idx="3">
                  <c:v>44.9</c:v>
                </c:pt>
                <c:pt idx="4">
                  <c:v>45.14</c:v>
                </c:pt>
              </c:numCache>
            </c:numRef>
          </c:val>
          <c:extLst>
            <c:ext xmlns:c16="http://schemas.microsoft.com/office/drawing/2014/chart" uri="{C3380CC4-5D6E-409C-BE32-E72D297353CC}">
              <c16:uniqueId val="{00000000-B414-4425-9EC5-8746E18F80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B414-4425-9EC5-8746E18F80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4.3899999999999997</c:v>
                </c:pt>
                <c:pt idx="1">
                  <c:v>5.28</c:v>
                </c:pt>
                <c:pt idx="2">
                  <c:v>7.4</c:v>
                </c:pt>
                <c:pt idx="3">
                  <c:v>7.68</c:v>
                </c:pt>
                <c:pt idx="4">
                  <c:v>8.33</c:v>
                </c:pt>
              </c:numCache>
            </c:numRef>
          </c:val>
          <c:extLst>
            <c:ext xmlns:c16="http://schemas.microsoft.com/office/drawing/2014/chart" uri="{C3380CC4-5D6E-409C-BE32-E72D297353CC}">
              <c16:uniqueId val="{00000000-C828-44C1-96A4-76387FC021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C828-44C1-96A4-76387FC021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39-4DCF-B015-2D7558165A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939-4DCF-B015-2D7558165A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293</c:v>
                </c:pt>
                <c:pt idx="1">
                  <c:v>411.27</c:v>
                </c:pt>
                <c:pt idx="2">
                  <c:v>438.9</c:v>
                </c:pt>
                <c:pt idx="3">
                  <c:v>396.3</c:v>
                </c:pt>
                <c:pt idx="4">
                  <c:v>289.36</c:v>
                </c:pt>
              </c:numCache>
            </c:numRef>
          </c:val>
          <c:extLst>
            <c:ext xmlns:c16="http://schemas.microsoft.com/office/drawing/2014/chart" uri="{C3380CC4-5D6E-409C-BE32-E72D297353CC}">
              <c16:uniqueId val="{00000000-3EF4-4431-84EC-A0D33F3558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3EF4-4431-84EC-A0D33F3558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261.27999999999997</c:v>
                </c:pt>
                <c:pt idx="1">
                  <c:v>241.08</c:v>
                </c:pt>
                <c:pt idx="2">
                  <c:v>223.53</c:v>
                </c:pt>
                <c:pt idx="3">
                  <c:v>206.14</c:v>
                </c:pt>
                <c:pt idx="4">
                  <c:v>197.88</c:v>
                </c:pt>
              </c:numCache>
            </c:numRef>
          </c:val>
          <c:extLst>
            <c:ext xmlns:c16="http://schemas.microsoft.com/office/drawing/2014/chart" uri="{C3380CC4-5D6E-409C-BE32-E72D297353CC}">
              <c16:uniqueId val="{00000000-E4A2-4FFA-8EFA-841A8CFABA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E4A2-4FFA-8EFA-841A8CFABA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112.13</c:v>
                </c:pt>
                <c:pt idx="1">
                  <c:v>115.12</c:v>
                </c:pt>
                <c:pt idx="2">
                  <c:v>118.07</c:v>
                </c:pt>
                <c:pt idx="3">
                  <c:v>118.71</c:v>
                </c:pt>
                <c:pt idx="4">
                  <c:v>116.43</c:v>
                </c:pt>
              </c:numCache>
            </c:numRef>
          </c:val>
          <c:extLst>
            <c:ext xmlns:c16="http://schemas.microsoft.com/office/drawing/2014/chart" uri="{C3380CC4-5D6E-409C-BE32-E72D297353CC}">
              <c16:uniqueId val="{00000000-4CA2-4FE2-8732-2B81D5927D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4CA2-4FE2-8732-2B81D5927D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155.88</c:v>
                </c:pt>
                <c:pt idx="1">
                  <c:v>151.91999999999999</c:v>
                </c:pt>
                <c:pt idx="2">
                  <c:v>147.51</c:v>
                </c:pt>
                <c:pt idx="3">
                  <c:v>146.26</c:v>
                </c:pt>
                <c:pt idx="4">
                  <c:v>148.88999999999999</c:v>
                </c:pt>
              </c:numCache>
            </c:numRef>
          </c:val>
          <c:extLst>
            <c:ext xmlns:c16="http://schemas.microsoft.com/office/drawing/2014/chart" uri="{C3380CC4-5D6E-409C-BE32-E72D297353CC}">
              <c16:uniqueId val="{00000000-9948-4FB0-99DF-9A3436724F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9948-4FB0-99DF-9A3436724F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越谷・松伏水道企業団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 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77.040000000000006</v>
      </c>
      <c r="J10" s="67"/>
      <c r="K10" s="67"/>
      <c r="L10" s="67"/>
      <c r="M10" s="67"/>
      <c r="N10" s="67"/>
      <c r="O10" s="68"/>
      <c r="P10" s="69">
        <f>データ!$P$6</f>
        <v>99.99</v>
      </c>
      <c r="Q10" s="69"/>
      <c r="R10" s="69"/>
      <c r="S10" s="69"/>
      <c r="T10" s="69"/>
      <c r="U10" s="69"/>
      <c r="V10" s="69"/>
      <c r="W10" s="70">
        <f>データ!$Q$6</f>
        <v>2754</v>
      </c>
      <c r="X10" s="70"/>
      <c r="Y10" s="70"/>
      <c r="Z10" s="70"/>
      <c r="AA10" s="70"/>
      <c r="AB10" s="70"/>
      <c r="AC10" s="70"/>
      <c r="AD10" s="2"/>
      <c r="AE10" s="2"/>
      <c r="AF10" s="2"/>
      <c r="AG10" s="2"/>
      <c r="AH10" s="4"/>
      <c r="AI10" s="4"/>
      <c r="AJ10" s="4"/>
      <c r="AK10" s="4"/>
      <c r="AL10" s="70">
        <f>データ!$U$6</f>
        <v>372717</v>
      </c>
      <c r="AM10" s="70"/>
      <c r="AN10" s="70"/>
      <c r="AO10" s="70"/>
      <c r="AP10" s="70"/>
      <c r="AQ10" s="70"/>
      <c r="AR10" s="70"/>
      <c r="AS10" s="70"/>
      <c r="AT10" s="66">
        <f>データ!$V$6</f>
        <v>76.44</v>
      </c>
      <c r="AU10" s="67"/>
      <c r="AV10" s="67"/>
      <c r="AW10" s="67"/>
      <c r="AX10" s="67"/>
      <c r="AY10" s="67"/>
      <c r="AZ10" s="67"/>
      <c r="BA10" s="67"/>
      <c r="BB10" s="69">
        <f>データ!$W$6</f>
        <v>4875.9399999999996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UAVjMqpjKN+ZphE7QBj1lD8ySiaCrmlr0P+mISfKnDB/D6OvfLY7OyCpuvhRTs5KVHzbL45DSvk8l+i7GblZQ==" saltValue="+V1pUoNkbqV8TCwu6z+N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118362</v>
      </c>
      <c r="D6" s="34">
        <f t="shared" si="3"/>
        <v>46</v>
      </c>
      <c r="E6" s="34">
        <f t="shared" si="3"/>
        <v>1</v>
      </c>
      <c r="F6" s="34">
        <f t="shared" si="3"/>
        <v>0</v>
      </c>
      <c r="G6" s="34">
        <f t="shared" si="3"/>
        <v>1</v>
      </c>
      <c r="H6" s="34" t="str">
        <f t="shared" si="3"/>
        <v>埼玉県　越谷・松伏水道企業団</v>
      </c>
      <c r="I6" s="34" t="str">
        <f t="shared" si="3"/>
        <v>法適用</v>
      </c>
      <c r="J6" s="34" t="str">
        <f t="shared" si="3"/>
        <v>水道事業</v>
      </c>
      <c r="K6" s="34" t="str">
        <f t="shared" si="3"/>
        <v>末端給水事業</v>
      </c>
      <c r="L6" s="34" t="str">
        <f t="shared" si="3"/>
        <v>A1</v>
      </c>
      <c r="M6" s="34" t="str">
        <f t="shared" si="3"/>
        <v>自治体職員 その他</v>
      </c>
      <c r="N6" s="35" t="str">
        <f t="shared" si="3"/>
        <v>-</v>
      </c>
      <c r="O6" s="35">
        <f t="shared" si="3"/>
        <v>77.040000000000006</v>
      </c>
      <c r="P6" s="35">
        <f t="shared" si="3"/>
        <v>99.99</v>
      </c>
      <c r="Q6" s="35">
        <f t="shared" si="3"/>
        <v>2754</v>
      </c>
      <c r="R6" s="35" t="str">
        <f t="shared" si="3"/>
        <v>-</v>
      </c>
      <c r="S6" s="35" t="str">
        <f t="shared" si="3"/>
        <v>-</v>
      </c>
      <c r="T6" s="35" t="str">
        <f t="shared" si="3"/>
        <v>-</v>
      </c>
      <c r="U6" s="35">
        <f t="shared" si="3"/>
        <v>372717</v>
      </c>
      <c r="V6" s="35">
        <f t="shared" si="3"/>
        <v>76.44</v>
      </c>
      <c r="W6" s="35">
        <f t="shared" si="3"/>
        <v>4875.9399999999996</v>
      </c>
      <c r="X6" s="36">
        <f>IF(X7="",NA(),X7)</f>
        <v>115.6</v>
      </c>
      <c r="Y6" s="36">
        <f t="shared" ref="Y6:AG6" si="4">IF(Y7="",NA(),Y7)</f>
        <v>118.14</v>
      </c>
      <c r="Z6" s="36">
        <f t="shared" si="4"/>
        <v>120.75</v>
      </c>
      <c r="AA6" s="36">
        <f t="shared" si="4"/>
        <v>121.32</v>
      </c>
      <c r="AB6" s="36">
        <f t="shared" si="4"/>
        <v>119.18</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293</v>
      </c>
      <c r="AU6" s="36">
        <f t="shared" ref="AU6:BC6" si="6">IF(AU7="",NA(),AU7)</f>
        <v>411.27</v>
      </c>
      <c r="AV6" s="36">
        <f t="shared" si="6"/>
        <v>438.9</v>
      </c>
      <c r="AW6" s="36">
        <f t="shared" si="6"/>
        <v>396.3</v>
      </c>
      <c r="AX6" s="36">
        <f t="shared" si="6"/>
        <v>289.36</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261.27999999999997</v>
      </c>
      <c r="BF6" s="36">
        <f t="shared" ref="BF6:BN6" si="7">IF(BF7="",NA(),BF7)</f>
        <v>241.08</v>
      </c>
      <c r="BG6" s="36">
        <f t="shared" si="7"/>
        <v>223.53</v>
      </c>
      <c r="BH6" s="36">
        <f t="shared" si="7"/>
        <v>206.14</v>
      </c>
      <c r="BI6" s="36">
        <f t="shared" si="7"/>
        <v>197.88</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112.13</v>
      </c>
      <c r="BQ6" s="36">
        <f t="shared" ref="BQ6:BY6" si="8">IF(BQ7="",NA(),BQ7)</f>
        <v>115.12</v>
      </c>
      <c r="BR6" s="36">
        <f t="shared" si="8"/>
        <v>118.07</v>
      </c>
      <c r="BS6" s="36">
        <f t="shared" si="8"/>
        <v>118.71</v>
      </c>
      <c r="BT6" s="36">
        <f t="shared" si="8"/>
        <v>116.43</v>
      </c>
      <c r="BU6" s="36">
        <f t="shared" si="8"/>
        <v>107.74</v>
      </c>
      <c r="BV6" s="36">
        <f t="shared" si="8"/>
        <v>108.81</v>
      </c>
      <c r="BW6" s="36">
        <f t="shared" si="8"/>
        <v>110.87</v>
      </c>
      <c r="BX6" s="36">
        <f t="shared" si="8"/>
        <v>110.3</v>
      </c>
      <c r="BY6" s="36">
        <f t="shared" si="8"/>
        <v>109.12</v>
      </c>
      <c r="BZ6" s="35" t="str">
        <f>IF(BZ7="","",IF(BZ7="-","【-】","【"&amp;SUBSTITUTE(TEXT(BZ7,"#,##0.00"),"-","△")&amp;"】"))</f>
        <v>【103.91】</v>
      </c>
      <c r="CA6" s="36">
        <f>IF(CA7="",NA(),CA7)</f>
        <v>155.88</v>
      </c>
      <c r="CB6" s="36">
        <f t="shared" ref="CB6:CJ6" si="9">IF(CB7="",NA(),CB7)</f>
        <v>151.91999999999999</v>
      </c>
      <c r="CC6" s="36">
        <f t="shared" si="9"/>
        <v>147.51</v>
      </c>
      <c r="CD6" s="36">
        <f t="shared" si="9"/>
        <v>146.26</v>
      </c>
      <c r="CE6" s="36">
        <f t="shared" si="9"/>
        <v>148.88999999999999</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67.599999999999994</v>
      </c>
      <c r="CM6" s="36">
        <f t="shared" ref="CM6:CU6" si="10">IF(CM7="",NA(),CM7)</f>
        <v>67.78</v>
      </c>
      <c r="CN6" s="36">
        <f t="shared" si="10"/>
        <v>67.510000000000005</v>
      </c>
      <c r="CO6" s="36">
        <f t="shared" si="10"/>
        <v>68.08</v>
      </c>
      <c r="CP6" s="36">
        <f t="shared" si="10"/>
        <v>68.11</v>
      </c>
      <c r="CQ6" s="36">
        <f t="shared" si="10"/>
        <v>63.25</v>
      </c>
      <c r="CR6" s="36">
        <f t="shared" si="10"/>
        <v>63.03</v>
      </c>
      <c r="CS6" s="36">
        <f t="shared" si="10"/>
        <v>63.18</v>
      </c>
      <c r="CT6" s="36">
        <f t="shared" si="10"/>
        <v>63.54</v>
      </c>
      <c r="CU6" s="36">
        <f t="shared" si="10"/>
        <v>63.53</v>
      </c>
      <c r="CV6" s="35" t="str">
        <f>IF(CV7="","",IF(CV7="-","【-】","【"&amp;SUBSTITUTE(TEXT(CV7,"#,##0.00"),"-","△")&amp;"】"))</f>
        <v>【60.27】</v>
      </c>
      <c r="CW6" s="36">
        <f>IF(CW7="",NA(),CW7)</f>
        <v>96.65</v>
      </c>
      <c r="CX6" s="36">
        <f t="shared" ref="CX6:DF6" si="11">IF(CX7="",NA(),CX7)</f>
        <v>96.82</v>
      </c>
      <c r="CY6" s="36">
        <f t="shared" si="11"/>
        <v>97.31</v>
      </c>
      <c r="CZ6" s="36">
        <f t="shared" si="11"/>
        <v>96.68</v>
      </c>
      <c r="DA6" s="36">
        <f t="shared" si="11"/>
        <v>96.72</v>
      </c>
      <c r="DB6" s="36">
        <f t="shared" si="11"/>
        <v>91.07</v>
      </c>
      <c r="DC6" s="36">
        <f t="shared" si="11"/>
        <v>91.21</v>
      </c>
      <c r="DD6" s="36">
        <f t="shared" si="11"/>
        <v>91.6</v>
      </c>
      <c r="DE6" s="36">
        <f t="shared" si="11"/>
        <v>91.48</v>
      </c>
      <c r="DF6" s="36">
        <f t="shared" si="11"/>
        <v>91.58</v>
      </c>
      <c r="DG6" s="35" t="str">
        <f>IF(DG7="","",IF(DG7="-","【-】","【"&amp;SUBSTITUTE(TEXT(DG7,"#,##0.00"),"-","△")&amp;"】"))</f>
        <v>【89.92】</v>
      </c>
      <c r="DH6" s="36">
        <f>IF(DH7="",NA(),DH7)</f>
        <v>40.56</v>
      </c>
      <c r="DI6" s="36">
        <f t="shared" ref="DI6:DQ6" si="12">IF(DI7="",NA(),DI7)</f>
        <v>42.13</v>
      </c>
      <c r="DJ6" s="36">
        <f t="shared" si="12"/>
        <v>43.51</v>
      </c>
      <c r="DK6" s="36">
        <f t="shared" si="12"/>
        <v>44.9</v>
      </c>
      <c r="DL6" s="36">
        <f t="shared" si="12"/>
        <v>45.14</v>
      </c>
      <c r="DM6" s="36">
        <f t="shared" si="12"/>
        <v>47.7</v>
      </c>
      <c r="DN6" s="36">
        <f t="shared" si="12"/>
        <v>48.41</v>
      </c>
      <c r="DO6" s="36">
        <f t="shared" si="12"/>
        <v>49.1</v>
      </c>
      <c r="DP6" s="36">
        <f t="shared" si="12"/>
        <v>49.66</v>
      </c>
      <c r="DQ6" s="36">
        <f t="shared" si="12"/>
        <v>50.41</v>
      </c>
      <c r="DR6" s="35" t="str">
        <f>IF(DR7="","",IF(DR7="-","【-】","【"&amp;SUBSTITUTE(TEXT(DR7,"#,##0.00"),"-","△")&amp;"】"))</f>
        <v>【48.85】</v>
      </c>
      <c r="DS6" s="36">
        <f>IF(DS7="",NA(),DS7)</f>
        <v>4.3899999999999997</v>
      </c>
      <c r="DT6" s="36">
        <f t="shared" ref="DT6:EB6" si="13">IF(DT7="",NA(),DT7)</f>
        <v>5.28</v>
      </c>
      <c r="DU6" s="36">
        <f t="shared" si="13"/>
        <v>7.4</v>
      </c>
      <c r="DV6" s="36">
        <f t="shared" si="13"/>
        <v>7.68</v>
      </c>
      <c r="DW6" s="36">
        <f t="shared" si="13"/>
        <v>8.33</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0.75</v>
      </c>
      <c r="EE6" s="36">
        <f t="shared" ref="EE6:EM6" si="14">IF(EE7="",NA(),EE7)</f>
        <v>0.79</v>
      </c>
      <c r="EF6" s="36">
        <f t="shared" si="14"/>
        <v>0.71</v>
      </c>
      <c r="EG6" s="36">
        <f t="shared" si="14"/>
        <v>0.64</v>
      </c>
      <c r="EH6" s="36">
        <f t="shared" si="14"/>
        <v>0.51</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118362</v>
      </c>
      <c r="D7" s="38">
        <v>46</v>
      </c>
      <c r="E7" s="38">
        <v>1</v>
      </c>
      <c r="F7" s="38">
        <v>0</v>
      </c>
      <c r="G7" s="38">
        <v>1</v>
      </c>
      <c r="H7" s="38" t="s">
        <v>93</v>
      </c>
      <c r="I7" s="38" t="s">
        <v>94</v>
      </c>
      <c r="J7" s="38" t="s">
        <v>95</v>
      </c>
      <c r="K7" s="38" t="s">
        <v>96</v>
      </c>
      <c r="L7" s="38" t="s">
        <v>97</v>
      </c>
      <c r="M7" s="38" t="s">
        <v>98</v>
      </c>
      <c r="N7" s="39" t="s">
        <v>99</v>
      </c>
      <c r="O7" s="39">
        <v>77.040000000000006</v>
      </c>
      <c r="P7" s="39">
        <v>99.99</v>
      </c>
      <c r="Q7" s="39">
        <v>2754</v>
      </c>
      <c r="R7" s="39" t="s">
        <v>99</v>
      </c>
      <c r="S7" s="39" t="s">
        <v>99</v>
      </c>
      <c r="T7" s="39" t="s">
        <v>99</v>
      </c>
      <c r="U7" s="39">
        <v>372717</v>
      </c>
      <c r="V7" s="39">
        <v>76.44</v>
      </c>
      <c r="W7" s="39">
        <v>4875.9399999999996</v>
      </c>
      <c r="X7" s="39">
        <v>115.6</v>
      </c>
      <c r="Y7" s="39">
        <v>118.14</v>
      </c>
      <c r="Z7" s="39">
        <v>120.75</v>
      </c>
      <c r="AA7" s="39">
        <v>121.32</v>
      </c>
      <c r="AB7" s="39">
        <v>119.18</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293</v>
      </c>
      <c r="AU7" s="39">
        <v>411.27</v>
      </c>
      <c r="AV7" s="39">
        <v>438.9</v>
      </c>
      <c r="AW7" s="39">
        <v>396.3</v>
      </c>
      <c r="AX7" s="39">
        <v>289.36</v>
      </c>
      <c r="AY7" s="39">
        <v>240.81</v>
      </c>
      <c r="AZ7" s="39">
        <v>241.71</v>
      </c>
      <c r="BA7" s="39">
        <v>249.08</v>
      </c>
      <c r="BB7" s="39">
        <v>254.05</v>
      </c>
      <c r="BC7" s="39">
        <v>258.22000000000003</v>
      </c>
      <c r="BD7" s="39">
        <v>261.93</v>
      </c>
      <c r="BE7" s="39">
        <v>261.27999999999997</v>
      </c>
      <c r="BF7" s="39">
        <v>241.08</v>
      </c>
      <c r="BG7" s="39">
        <v>223.53</v>
      </c>
      <c r="BH7" s="39">
        <v>206.14</v>
      </c>
      <c r="BI7" s="39">
        <v>197.88</v>
      </c>
      <c r="BJ7" s="39">
        <v>283.10000000000002</v>
      </c>
      <c r="BK7" s="39">
        <v>274.14</v>
      </c>
      <c r="BL7" s="39">
        <v>266.66000000000003</v>
      </c>
      <c r="BM7" s="39">
        <v>258.63</v>
      </c>
      <c r="BN7" s="39">
        <v>255.12</v>
      </c>
      <c r="BO7" s="39">
        <v>270.45999999999998</v>
      </c>
      <c r="BP7" s="39">
        <v>112.13</v>
      </c>
      <c r="BQ7" s="39">
        <v>115.12</v>
      </c>
      <c r="BR7" s="39">
        <v>118.07</v>
      </c>
      <c r="BS7" s="39">
        <v>118.71</v>
      </c>
      <c r="BT7" s="39">
        <v>116.43</v>
      </c>
      <c r="BU7" s="39">
        <v>107.74</v>
      </c>
      <c r="BV7" s="39">
        <v>108.81</v>
      </c>
      <c r="BW7" s="39">
        <v>110.87</v>
      </c>
      <c r="BX7" s="39">
        <v>110.3</v>
      </c>
      <c r="BY7" s="39">
        <v>109.12</v>
      </c>
      <c r="BZ7" s="39">
        <v>103.91</v>
      </c>
      <c r="CA7" s="39">
        <v>155.88</v>
      </c>
      <c r="CB7" s="39">
        <v>151.91999999999999</v>
      </c>
      <c r="CC7" s="39">
        <v>147.51</v>
      </c>
      <c r="CD7" s="39">
        <v>146.26</v>
      </c>
      <c r="CE7" s="39">
        <v>148.88999999999999</v>
      </c>
      <c r="CF7" s="39">
        <v>154.33000000000001</v>
      </c>
      <c r="CG7" s="39">
        <v>152.94999999999999</v>
      </c>
      <c r="CH7" s="39">
        <v>150.54</v>
      </c>
      <c r="CI7" s="39">
        <v>151.85</v>
      </c>
      <c r="CJ7" s="39">
        <v>153.88</v>
      </c>
      <c r="CK7" s="39">
        <v>167.11</v>
      </c>
      <c r="CL7" s="39">
        <v>67.599999999999994</v>
      </c>
      <c r="CM7" s="39">
        <v>67.78</v>
      </c>
      <c r="CN7" s="39">
        <v>67.510000000000005</v>
      </c>
      <c r="CO7" s="39">
        <v>68.08</v>
      </c>
      <c r="CP7" s="39">
        <v>68.11</v>
      </c>
      <c r="CQ7" s="39">
        <v>63.25</v>
      </c>
      <c r="CR7" s="39">
        <v>63.03</v>
      </c>
      <c r="CS7" s="39">
        <v>63.18</v>
      </c>
      <c r="CT7" s="39">
        <v>63.54</v>
      </c>
      <c r="CU7" s="39">
        <v>63.53</v>
      </c>
      <c r="CV7" s="39">
        <v>60.27</v>
      </c>
      <c r="CW7" s="39">
        <v>96.65</v>
      </c>
      <c r="CX7" s="39">
        <v>96.82</v>
      </c>
      <c r="CY7" s="39">
        <v>97.31</v>
      </c>
      <c r="CZ7" s="39">
        <v>96.68</v>
      </c>
      <c r="DA7" s="39">
        <v>96.72</v>
      </c>
      <c r="DB7" s="39">
        <v>91.07</v>
      </c>
      <c r="DC7" s="39">
        <v>91.21</v>
      </c>
      <c r="DD7" s="39">
        <v>91.6</v>
      </c>
      <c r="DE7" s="39">
        <v>91.48</v>
      </c>
      <c r="DF7" s="39">
        <v>91.58</v>
      </c>
      <c r="DG7" s="39">
        <v>89.92</v>
      </c>
      <c r="DH7" s="39">
        <v>40.56</v>
      </c>
      <c r="DI7" s="39">
        <v>42.13</v>
      </c>
      <c r="DJ7" s="39">
        <v>43.51</v>
      </c>
      <c r="DK7" s="39">
        <v>44.9</v>
      </c>
      <c r="DL7" s="39">
        <v>45.14</v>
      </c>
      <c r="DM7" s="39">
        <v>47.7</v>
      </c>
      <c r="DN7" s="39">
        <v>48.41</v>
      </c>
      <c r="DO7" s="39">
        <v>49.1</v>
      </c>
      <c r="DP7" s="39">
        <v>49.66</v>
      </c>
      <c r="DQ7" s="39">
        <v>50.41</v>
      </c>
      <c r="DR7" s="39">
        <v>48.85</v>
      </c>
      <c r="DS7" s="39">
        <v>4.3899999999999997</v>
      </c>
      <c r="DT7" s="39">
        <v>5.28</v>
      </c>
      <c r="DU7" s="39">
        <v>7.4</v>
      </c>
      <c r="DV7" s="39">
        <v>7.68</v>
      </c>
      <c r="DW7" s="39">
        <v>8.33</v>
      </c>
      <c r="DX7" s="39">
        <v>14.54</v>
      </c>
      <c r="DY7" s="39">
        <v>16.16</v>
      </c>
      <c r="DZ7" s="39">
        <v>17.420000000000002</v>
      </c>
      <c r="EA7" s="39">
        <v>18.940000000000001</v>
      </c>
      <c r="EB7" s="39">
        <v>20.36</v>
      </c>
      <c r="EC7" s="39">
        <v>17.8</v>
      </c>
      <c r="ED7" s="39">
        <v>0.75</v>
      </c>
      <c r="EE7" s="39">
        <v>0.79</v>
      </c>
      <c r="EF7" s="39">
        <v>0.71</v>
      </c>
      <c r="EG7" s="39">
        <v>0.64</v>
      </c>
      <c r="EH7" s="39">
        <v>0.51</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2020-01-22T01:42:02Z</cp:lastPrinted>
  <dcterms:created xsi:type="dcterms:W3CDTF">2019-12-05T04:12:46Z</dcterms:created>
  <dcterms:modified xsi:type="dcterms:W3CDTF">2020-01-23T06:44:07Z</dcterms:modified>
  <cp:category/>
</cp:coreProperties>
</file>