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0.5\public\11Soumu\経営比較分析表\H30経営比較分析表\"/>
    </mc:Choice>
  </mc:AlternateContent>
  <workbookProtection workbookAlgorithmName="SHA-512" workbookHashValue="5F63fv+ViVVofeNQ7gLWWLILpWskdOOZsHHRe2mgW+YRYHgm0/aKcoJz/DM0/36h099Cy1SO/gb3Bg/YGKp9Sw==" workbookSaltValue="EwkXKzbbWjxzYryKyRBQ3w=="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<sst xmlns="http://schemas.openxmlformats.org/spreadsheetml/2006/main" count="231" uniqueCount="112">
  <si>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</si>
  <si>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</si>
  <si>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</si>
  <si>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</si>
  <si>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</si>
  <si>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</si>
  <si>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</si>
  <si>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</si>
  <si>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</si>
  <si>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</si>
  <si>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</si>
  <si>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</si>
  <si>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</si>
  <si>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</si>
  <si>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</si>
  <si>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</si>
  <si>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</si>
  <si>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</si>
  <si>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</si>
  <si>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</si>
  <si>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</si>
  <si>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</si>
  <si>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</si>
  <si>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</si>
  <si>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</si>
  <si>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</si>
  <si>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</si>
  <si>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</si>
  <si>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</si>
  <si>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</si>
  <si>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</si>
  <si>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</si>
  <si>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</si>
  <si>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</si>
  <si>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</si>
  <si>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</si>
  <si>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</si>
  <si>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</si>
  <si>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</si>
  <si>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</si>
  <si>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</si>
  <si>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</si>
  <si>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</si>
  <si>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</si>
  <si>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</si>
  <si>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</si>
  <si>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</si>
  <si>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</si>
  <si>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</si>
  <si>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</si>
  <si>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</si>
  <si>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</si>
  <si>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</si>
  <si>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</si>
  <si>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</si>
  <si>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</si>
  <si>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</si>
  <si>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</si>
  <si>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</si>
  <si>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</si>
  <si>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</si>
  <si>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</si>
  <si>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</si>
  <si>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</si>
  <si>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</si>
  <si>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</si>
  <si>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</si>
  <si>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</si>
  <si>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</si>
  <si>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</si>
  <si>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</si>
  <si>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</si>
  <si>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</si>
  <si>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</si>
  <si>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</si>
  <si>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</si>
  <si>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</si>
  <si>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</si>
  <si>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</si>
  <si>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</si>
  <si>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</si>
  <si>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</si>
  <si>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</si>
  <si>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</si>
  <si>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</si>
  <si>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</si>
  <si>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</si>
  <si>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</si>
  <si>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</si>
  <si>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</si>
  <si>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</si>
  <si>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</si>
  <si>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</si>
  <si>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</si>
  <si>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</si>
  <si>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</si>
  <si>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毛呂山・越生・鳩山公共下水道組合</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</si>
  <si>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</si>
  <si>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</si>
  <si>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</si>
  <si>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</si>
  <si>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</si>
  <si>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</si>
  <si>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</si>
  <si>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</si>
  <si>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</si>
  <si>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</si>
  <si>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</si>
  <si>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</si>
  <si>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現在まで、埋設した下水道管渠は耐用年数を経過している管渠はまだない。しかし、今後は更新、管更生の計画策定が必要になるため、調査等の準備が必要になる。</t>
    <rPh sb="1" eb="2">
      <t>カン</t>
    </rPh>
    <rPh sb="2" eb="3">
      <t>キョ</t>
    </rPh>
    <rPh sb="3" eb="5">
      <t>カイゼン</t>
    </rPh>
    <rPh sb="5" eb="6">
      <t>リツ</t>
    </rPh>
    <rPh sb="23" eb="25">
      <t>ゲンザイ</t>
    </rPh>
    <rPh sb="28" eb="30">
      <t>マイセツ</t>
    </rPh>
    <rPh sb="32" eb="35">
      <t>ゲスイドウ</t>
    </rPh>
    <rPh sb="35" eb="36">
      <t>カン</t>
    </rPh>
    <rPh sb="36" eb="37">
      <t>キョ</t>
    </rPh>
    <rPh sb="38" eb="40">
      <t>タイヨウ</t>
    </rPh>
    <rPh sb="40" eb="42">
      <t>ネンスウ</t>
    </rPh>
    <rPh sb="43" eb="45">
      <t>ケイカ</t>
    </rPh>
    <rPh sb="49" eb="50">
      <t>カン</t>
    </rPh>
    <rPh sb="50" eb="51">
      <t>キョ</t>
    </rPh>
    <rPh sb="61" eb="63">
      <t>コンゴ</t>
    </rPh>
    <rPh sb="64" eb="66">
      <t>コウシン</t>
    </rPh>
    <rPh sb="67" eb="70">
      <t>カンコウセイ</t>
    </rPh>
    <rPh sb="71" eb="73">
      <t>ケイカク</t>
    </rPh>
    <rPh sb="73" eb="75">
      <t>サクテイ</t>
    </rPh>
    <rPh sb="76" eb="78">
      <t>ヒツヨウ</t>
    </rPh>
    <rPh sb="84" eb="86">
      <t>チョウサ</t>
    </rPh>
    <rPh sb="86" eb="87">
      <t>トウ</t>
    </rPh>
    <rPh sb="88" eb="90">
      <t>ジュンビ</t>
    </rPh>
    <rPh sb="91" eb="93">
      <t>ヒツヨウ</t>
    </rPh>
    <phoneticPr fontId="4"/>
  </si>
  <si>
    <t>　当組合は、平成元年に供用を開始し、下水道整備区域を拡大してきた。市街化区域はほとんど終了し、現在は調整区域の人口密集地への整備を行っている。下水道使用料は当初の設定時は県内上位の設定であったが、現在は平均より少し低い料金設定である。また、組合の下水道料金と各町の水道料金を別々で徴収していたが、平成31年1月検針分より上下水道料金として同時徴収になり、不能欠損額が減少すると見込まれるが、未接続家屋の家屋への戸別訪問等を行い更に水洗化促進をしたい。終末処理場は供用開始から３０年が過ぎ、老朽化が進んでおり、長寿命化計画において再構築工事を段階的に行っている。また、平成31年4月から地方公営企業法適用に移行した。組合の経営状態、資産等を把握することができることから、今後は中長期的な収支計画を検討して令和２年度に策定をする経営戦略において経営健全化の取組み方針を検討したい。</t>
    <rPh sb="1" eb="2">
      <t>トウ</t>
    </rPh>
    <rPh sb="2" eb="4">
      <t>クミアイ</t>
    </rPh>
    <rPh sb="6" eb="8">
      <t>ヘイセイ</t>
    </rPh>
    <rPh sb="8" eb="10">
      <t>ガンネン</t>
    </rPh>
    <rPh sb="11" eb="13">
      <t>キョウヨウ</t>
    </rPh>
    <rPh sb="14" eb="16">
      <t>カイシ</t>
    </rPh>
    <rPh sb="18" eb="21">
      <t>ゲスイドウ</t>
    </rPh>
    <rPh sb="21" eb="23">
      <t>セイビ</t>
    </rPh>
    <rPh sb="23" eb="25">
      <t>クイキ</t>
    </rPh>
    <rPh sb="26" eb="28">
      <t>カクダイ</t>
    </rPh>
    <rPh sb="33" eb="36">
      <t>シガイカ</t>
    </rPh>
    <rPh sb="36" eb="38">
      <t>クイキ</t>
    </rPh>
    <rPh sb="43" eb="45">
      <t>シュウリョウ</t>
    </rPh>
    <rPh sb="47" eb="49">
      <t>ゲンザイ</t>
    </rPh>
    <rPh sb="50" eb="52">
      <t>チョウセイ</t>
    </rPh>
    <rPh sb="52" eb="54">
      <t>クイキ</t>
    </rPh>
    <rPh sb="55" eb="57">
      <t>ジンコウ</t>
    </rPh>
    <rPh sb="57" eb="60">
      <t>ミッシュウチ</t>
    </rPh>
    <rPh sb="62" eb="64">
      <t>セイビ</t>
    </rPh>
    <rPh sb="65" eb="66">
      <t>オコナ</t>
    </rPh>
    <rPh sb="71" eb="74">
      <t>ゲスイドウ</t>
    </rPh>
    <rPh sb="74" eb="77">
      <t>シヨウリョウ</t>
    </rPh>
    <rPh sb="78" eb="80">
      <t>トウショ</t>
    </rPh>
    <rPh sb="81" eb="83">
      <t>セッテイ</t>
    </rPh>
    <rPh sb="83" eb="84">
      <t>ジ</t>
    </rPh>
    <rPh sb="85" eb="87">
      <t>ケンナイ</t>
    </rPh>
    <rPh sb="87" eb="89">
      <t>ジョウイ</t>
    </rPh>
    <rPh sb="90" eb="92">
      <t>セッテイ</t>
    </rPh>
    <rPh sb="98" eb="100">
      <t>ゲンザイ</t>
    </rPh>
    <rPh sb="101" eb="103">
      <t>ヘイキン</t>
    </rPh>
    <rPh sb="105" eb="106">
      <t>スコ</t>
    </rPh>
    <rPh sb="107" eb="108">
      <t>ヒク</t>
    </rPh>
    <rPh sb="109" eb="111">
      <t>リョウキン</t>
    </rPh>
    <rPh sb="111" eb="113">
      <t>セッテイ</t>
    </rPh>
    <rPh sb="120" eb="122">
      <t>クミアイ</t>
    </rPh>
    <rPh sb="123" eb="126">
      <t>ゲスイドウ</t>
    </rPh>
    <rPh sb="126" eb="128">
      <t>リョウキン</t>
    </rPh>
    <rPh sb="129" eb="131">
      <t>カクマチ</t>
    </rPh>
    <rPh sb="132" eb="134">
      <t>スイドウ</t>
    </rPh>
    <rPh sb="134" eb="136">
      <t>リョウキン</t>
    </rPh>
    <rPh sb="137" eb="139">
      <t>ベツベツ</t>
    </rPh>
    <rPh sb="140" eb="142">
      <t>チョウシュウ</t>
    </rPh>
    <rPh sb="148" eb="150">
      <t>ヘイセイ</t>
    </rPh>
    <rPh sb="152" eb="153">
      <t>ネン</t>
    </rPh>
    <rPh sb="154" eb="155">
      <t>ガツ</t>
    </rPh>
    <rPh sb="155" eb="157">
      <t>ケンシン</t>
    </rPh>
    <rPh sb="157" eb="158">
      <t>ブン</t>
    </rPh>
    <rPh sb="160" eb="162">
      <t>ジョウゲ</t>
    </rPh>
    <rPh sb="162" eb="164">
      <t>スイドウ</t>
    </rPh>
    <rPh sb="164" eb="166">
      <t>リョウキン</t>
    </rPh>
    <rPh sb="169" eb="171">
      <t>ドウジ</t>
    </rPh>
    <rPh sb="171" eb="173">
      <t>チョウシュウ</t>
    </rPh>
    <rPh sb="177" eb="179">
      <t>フノウ</t>
    </rPh>
    <rPh sb="179" eb="181">
      <t>ケッソン</t>
    </rPh>
    <rPh sb="181" eb="182">
      <t>ガク</t>
    </rPh>
    <rPh sb="183" eb="185">
      <t>ゲンショウ</t>
    </rPh>
    <rPh sb="188" eb="190">
      <t>ミコ</t>
    </rPh>
    <rPh sb="195" eb="200">
      <t>ミセツゾクカオク</t>
    </rPh>
    <rPh sb="201" eb="203">
      <t>カオク</t>
    </rPh>
    <rPh sb="205" eb="207">
      <t>コベツ</t>
    </rPh>
    <rPh sb="207" eb="209">
      <t>ホウモン</t>
    </rPh>
    <rPh sb="209" eb="210">
      <t>トウ</t>
    </rPh>
    <rPh sb="211" eb="212">
      <t>オコナ</t>
    </rPh>
    <rPh sb="213" eb="214">
      <t>サラ</t>
    </rPh>
    <rPh sb="215" eb="218">
      <t>スイセンカ</t>
    </rPh>
    <rPh sb="218" eb="220">
      <t>ソクシン</t>
    </rPh>
    <rPh sb="225" eb="227">
      <t>シュウマツ</t>
    </rPh>
    <rPh sb="227" eb="230">
      <t>ショリジョウ</t>
    </rPh>
    <rPh sb="231" eb="233">
      <t>キョウヨウ</t>
    </rPh>
    <rPh sb="233" eb="235">
      <t>カイシ</t>
    </rPh>
    <rPh sb="239" eb="240">
      <t>ネン</t>
    </rPh>
    <rPh sb="241" eb="242">
      <t>ス</t>
    </rPh>
    <rPh sb="244" eb="247">
      <t>ロウキュウカ</t>
    </rPh>
    <rPh sb="248" eb="249">
      <t>スス</t>
    </rPh>
    <rPh sb="254" eb="258">
      <t>チョウジュミョウカ</t>
    </rPh>
    <rPh sb="258" eb="260">
      <t>ケイカク</t>
    </rPh>
    <rPh sb="264" eb="267">
      <t>サイコウチク</t>
    </rPh>
    <rPh sb="267" eb="269">
      <t>コウジ</t>
    </rPh>
    <rPh sb="270" eb="273">
      <t>ダンカイテキ</t>
    </rPh>
    <rPh sb="274" eb="275">
      <t>オコナ</t>
    </rPh>
    <rPh sb="283" eb="285">
      <t>ヘイセイ</t>
    </rPh>
    <rPh sb="292" eb="294">
      <t>チホウ</t>
    </rPh>
    <rPh sb="294" eb="296">
      <t>コウエイ</t>
    </rPh>
    <rPh sb="296" eb="298">
      <t>キギョウ</t>
    </rPh>
    <rPh sb="298" eb="299">
      <t>ホウ</t>
    </rPh>
    <rPh sb="299" eb="301">
      <t>テキヨウ</t>
    </rPh>
    <rPh sb="302" eb="304">
      <t>イコウ</t>
    </rPh>
    <rPh sb="307" eb="309">
      <t>クミアイ</t>
    </rPh>
    <rPh sb="310" eb="312">
      <t>ケイエイ</t>
    </rPh>
    <rPh sb="312" eb="314">
      <t>ジョウタイ</t>
    </rPh>
    <rPh sb="315" eb="317">
      <t>シサン</t>
    </rPh>
    <rPh sb="317" eb="318">
      <t>トウ</t>
    </rPh>
    <rPh sb="319" eb="321">
      <t>ハアク</t>
    </rPh>
    <rPh sb="334" eb="336">
      <t>コンゴ</t>
    </rPh>
    <rPh sb="337" eb="340">
      <t>チュウチョウキ</t>
    </rPh>
    <rPh sb="340" eb="341">
      <t>テキ</t>
    </rPh>
    <rPh sb="342" eb="344">
      <t>シュウシ</t>
    </rPh>
    <rPh sb="344" eb="346">
      <t>ケイカク</t>
    </rPh>
    <rPh sb="347" eb="349">
      <t>ケントウ</t>
    </rPh>
    <rPh sb="351" eb="353">
      <t>レイワ</t>
    </rPh>
    <rPh sb="354" eb="356">
      <t>ネンド</t>
    </rPh>
    <rPh sb="357" eb="359">
      <t>サクテイ</t>
    </rPh>
    <rPh sb="362" eb="364">
      <t>ケイエイ</t>
    </rPh>
    <rPh sb="364" eb="366">
      <t>センリャク</t>
    </rPh>
    <rPh sb="370" eb="372">
      <t>ケイエイ</t>
    </rPh>
    <rPh sb="372" eb="374">
      <t>ケンゼン</t>
    </rPh>
    <rPh sb="374" eb="375">
      <t>カ</t>
    </rPh>
    <rPh sb="376" eb="377">
      <t>ト</t>
    </rPh>
    <rPh sb="377" eb="378">
      <t>ク</t>
    </rPh>
    <rPh sb="379" eb="381">
      <t>ホウシン</t>
    </rPh>
    <rPh sb="382" eb="384">
      <t>ケントウ</t>
    </rPh>
    <phoneticPr fontId="4"/>
  </si>
  <si>
    <t>①収益的収支比率　　　　　　　　　　　　　　　　　　　  　　　 　総収益は使用料収入と一般会計からの繰入金であり、総費用と地方債償還金を賄えていない状況である。平成30年度は法適用に伴い、打切決算をしたため、使用料等が減額になり総収益が減少していることが前年度との比較に影響している。供用開始から30年が過ぎ処理施設の老朽化により費用が増加している。今後は収支計画を策定して経営改善に取組まなくてはならない。維持管理費、更新投資などの必要な経費を確保しつつ、経費の削減や使用料金の改定等を検討したい。 　                                      　　　　　④企業債残高対事業規模比率　　　　　　　　　　　       　　　　　平均値に比べて高い数値になっているが、これは処理施設の増設及び処理区域の拡大により管渠布設工事を行ってきたためである。前年度から微増しているのは打切決算により、使用料収入が減少した影響である。　　　　　　　　　　　　　　　　　　　　　　　　　　　　⑤経費回収率　　　　　　　　　　　　　　　　　         　　　　　類似団体の平均値と比較して低い数値になっている。これは汚水処理に係る費用が使用料収入で賄われていない状況である。今後、老朽化した施設の長寿命化工事により、汚水処理費の増額も見込まれる。また、整備区域の拡大はしているが、各町の人口減や節水の要因もあり下水道料金の伸びが厳しい状況であり、来年度は経営戦略を策定する予定であり料金改定の検討を行いたい。　　　　　　　　　　　　　　　　　　　⑥汚水処理原価　　　　　　　　　　　　　　　　      　　　　　　有収水量１㎥あたりの汚水処理に要した経費であり、分流式下水道に要する経費を一般会計より繰入をしている。　　　　　　　　　　　⑦施設利用率　　　　　　　　　　　　　　　　　         　　　汚水処理能力に対する処理水量の割合であり、類似団体と比較して低い数値になっている。原因の一つとして流入量の伸びが考えられるため、水洗化の促進に努めたい。　　　　　　　　　　　　　　　　　⑧水洗化率　　　　　　　　　　　　　　　　　　        　　　　 類似団体と比較すると高い数値になっているが、まだ90％を超えたぐらいである。水洗化率向上のため、未接続家屋を戸別に訪問し、水洗化促進を行う。</t>
    <rPh sb="1" eb="4">
      <t>シュウエキテキ</t>
    </rPh>
    <rPh sb="81" eb="83">
      <t>ヘイセイ</t>
    </rPh>
    <rPh sb="85" eb="87">
      <t>ネンド</t>
    </rPh>
    <rPh sb="88" eb="89">
      <t>ホウ</t>
    </rPh>
    <rPh sb="89" eb="91">
      <t>テキヨウ</t>
    </rPh>
    <rPh sb="92" eb="93">
      <t>トモナ</t>
    </rPh>
    <rPh sb="95" eb="96">
      <t>ウ</t>
    </rPh>
    <rPh sb="96" eb="97">
      <t>キ</t>
    </rPh>
    <rPh sb="97" eb="99">
      <t>ケッサン</t>
    </rPh>
    <rPh sb="105" eb="107">
      <t>シヨウ</t>
    </rPh>
    <rPh sb="107" eb="108">
      <t>リョウ</t>
    </rPh>
    <rPh sb="108" eb="109">
      <t>トウ</t>
    </rPh>
    <rPh sb="111" eb="112">
      <t>ガク</t>
    </rPh>
    <rPh sb="115" eb="118">
      <t>ソウシュウエキ</t>
    </rPh>
    <rPh sb="119" eb="121">
      <t>ゲンショウ</t>
    </rPh>
    <rPh sb="128" eb="131">
      <t>ゼンネンド</t>
    </rPh>
    <rPh sb="133" eb="135">
      <t>ヒカク</t>
    </rPh>
    <rPh sb="136" eb="138">
      <t>エイキョウ</t>
    </rPh>
    <rPh sb="391" eb="394">
      <t>ゼンネンド</t>
    </rPh>
    <rPh sb="396" eb="398">
      <t>ビゾウ</t>
    </rPh>
    <rPh sb="404" eb="405">
      <t>ウ</t>
    </rPh>
    <rPh sb="405" eb="406">
      <t>キ</t>
    </rPh>
    <rPh sb="406" eb="408">
      <t>ケッサン</t>
    </rPh>
    <rPh sb="412" eb="415">
      <t>シヨウリョウ</t>
    </rPh>
    <rPh sb="415" eb="417">
      <t>シュウニュウ</t>
    </rPh>
    <rPh sb="418" eb="420">
      <t>ゲンショウ</t>
    </rPh>
    <rPh sb="422" eb="424">
      <t>エイキョウ</t>
    </rPh>
    <rPh sb="635" eb="638">
      <t>ライネンド</t>
    </rPh>
    <rPh sb="639" eb="641">
      <t>ケイエイ</t>
    </rPh>
    <rPh sb="641" eb="643">
      <t>センリャク</t>
    </rPh>
    <rPh sb="644" eb="646">
      <t>サクテイ</t>
    </rPh>
    <rPh sb="648" eb="650">
      <t>ヨテイ</t>
    </rPh>
    <rPh sb="653" eb="655">
      <t>リョウキン</t>
    </rPh>
    <rPh sb="655" eb="657">
      <t>カイテイ</t>
    </rPh>
    <rPh sb="658" eb="660">
      <t>ケントウ</t>
    </rPh>
    <rPh sb="661" eb="662">
      <t>オコナ</t>
    </rPh>
    <rPh sb="956" eb="957">
      <t>タカ</t>
    </rPh>
    <rPh sb="974" eb="975">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</si>
</sst>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readingOrder="1"/>
      <protection locked="0"/>
    </xf>
    <xf numFmtId="0" fontId="15" fillId="0" borderId="0" xfId="0" applyFont="1" applyBorder="1" applyAlignment="1" applyProtection="1">
      <alignment horizontal="left" vertical="top" wrapText="1" readingOrder="1"/>
      <protection locked="0"/>
    </xf>
    <xf numFmtId="0" fontId="15" fillId="0" borderId="7" xfId="0" applyFont="1" applyBorder="1" applyAlignment="1" applyProtection="1">
      <alignment horizontal="left" vertical="top" wrapText="1" readingOrder="1"/>
      <protection locked="0"/>
    </xf>
    <xf numFmtId="0" fontId="15" fillId="0" borderId="8" xfId="0" applyFont="1" applyBorder="1" applyAlignment="1" applyProtection="1">
      <alignment horizontal="left" vertical="top" wrapText="1" readingOrder="1"/>
      <protection locked="0"/>
    </xf>
    <xf numFmtId="0" fontId="15" fillId="0" borderId="1" xfId="0" applyFont="1" applyBorder="1" applyAlignment="1" applyProtection="1">
      <alignment horizontal="left" vertical="top" wrapText="1" readingOrder="1"/>
      <protection locked="0"/>
    </xf>
    <xf numFmtId="0" fontId="15" fillId="0" borderId="9" xfId="0" applyFont="1" applyBorder="1" applyAlignment="1" applyProtection="1">
      <alignment horizontal="left" vertical="top" wrapText="1" readingOrder="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8-4563-BC3D-099963DCE8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0.09</c:v>
                </c:pt>
              </c:numCache>
            </c:numRef>
          </c:val>
          <c:smooth val="0"/>
          <c:extLst>
            <c:ext xmlns:c16="http://schemas.microsoft.com/office/drawing/2014/chart" uri="{C3380CC4-5D6E-409C-BE32-E72D297353CC}">
              <c16:uniqueId val="{00000001-3368-4563-BC3D-099963DCE8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42.66</c:v>
                </c:pt>
                <c:pt idx="1">
                  <c:v>43.45</c:v>
                </c:pt>
                <c:pt idx="2">
                  <c:v>43.24</c:v>
                </c:pt>
                <c:pt idx="3">
                  <c:v>43.83</c:v>
                </c:pt>
                <c:pt idx="4">
                  <c:v>42.52</c:v>
                </c:pt>
              </c:numCache>
            </c:numRef>
          </c:val>
          <c:extLst>
            <c:ext xmlns:c16="http://schemas.microsoft.com/office/drawing/2014/chart" uri="{C3380CC4-5D6E-409C-BE32-E72D297353CC}">
              <c16:uniqueId val="{00000000-3875-49E7-844D-65764ADD16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59.19</c:v>
                </c:pt>
              </c:numCache>
            </c:numRef>
          </c:val>
          <c:smooth val="0"/>
          <c:extLst>
            <c:ext xmlns:c16="http://schemas.microsoft.com/office/drawing/2014/chart" uri="{C3380CC4-5D6E-409C-BE32-E72D297353CC}">
              <c16:uniqueId val="{00000001-3875-49E7-844D-65764ADD16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90.42</c:v>
                </c:pt>
                <c:pt idx="1">
                  <c:v>90.97</c:v>
                </c:pt>
                <c:pt idx="2">
                  <c:v>89.87</c:v>
                </c:pt>
                <c:pt idx="3">
                  <c:v>90.38</c:v>
                </c:pt>
                <c:pt idx="4">
                  <c:v>90.72</c:v>
                </c:pt>
              </c:numCache>
            </c:numRef>
          </c:val>
          <c:extLst>
            <c:ext xmlns:c16="http://schemas.microsoft.com/office/drawing/2014/chart" uri="{C3380CC4-5D6E-409C-BE32-E72D297353CC}">
              <c16:uniqueId val="{00000000-4177-4F45-89AC-E5BCB5287C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86.66</c:v>
                </c:pt>
              </c:numCache>
            </c:numRef>
          </c:val>
          <c:smooth val="0"/>
          <c:extLst>
            <c:ext xmlns:c16="http://schemas.microsoft.com/office/drawing/2014/chart" uri="{C3380CC4-5D6E-409C-BE32-E72D297353CC}">
              <c16:uniqueId val="{00000001-4177-4F45-89AC-E5BCB5287C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86.15</c:v>
                </c:pt>
                <c:pt idx="1">
                  <c:v>86.55</c:v>
                </c:pt>
                <c:pt idx="2">
                  <c:v>85.75</c:v>
                </c:pt>
                <c:pt idx="3">
                  <c:v>86.09</c:v>
                </c:pt>
                <c:pt idx="4">
                  <c:v>79.34</c:v>
                </c:pt>
              </c:numCache>
            </c:numRef>
          </c:val>
          <c:extLst>
            <c:ext xmlns:c16="http://schemas.microsoft.com/office/drawing/2014/chart" uri="{C3380CC4-5D6E-409C-BE32-E72D297353CC}">
              <c16:uniqueId val="{00000000-3E44-46F8-8431-19A14C351C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4-46F8-8431-19A14C351C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2-42EF-A976-CEBCB46A04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2-42EF-A976-CEBCB46A04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3-46E5-A131-AFE7C0DB6A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3-46E5-A131-AFE7C0DB6A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B-41DA-9E17-65E066FE92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B-41DA-9E17-65E066FE92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DE-48C0-B27B-57F274D6B2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DE-48C0-B27B-57F274D6B2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1467.05</c:v>
                </c:pt>
                <c:pt idx="1">
                  <c:v>1366.6</c:v>
                </c:pt>
                <c:pt idx="2">
                  <c:v>1299.31</c:v>
                </c:pt>
                <c:pt idx="3">
                  <c:v>1224.46</c:v>
                </c:pt>
                <c:pt idx="4">
                  <c:v>1274.6500000000001</c:v>
                </c:pt>
              </c:numCache>
            </c:numRef>
          </c:val>
          <c:extLst>
            <c:ext xmlns:c16="http://schemas.microsoft.com/office/drawing/2014/chart" uri="{C3380CC4-5D6E-409C-BE32-E72D297353CC}">
              <c16:uniqueId val="{00000000-8B69-4431-B123-862ED7AB29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1000.94</c:v>
                </c:pt>
              </c:numCache>
            </c:numRef>
          </c:val>
          <c:smooth val="0"/>
          <c:extLst>
            <c:ext xmlns:c16="http://schemas.microsoft.com/office/drawing/2014/chart" uri="{C3380CC4-5D6E-409C-BE32-E72D297353CC}">
              <c16:uniqueId val="{00000001-8B69-4431-B123-862ED7AB29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76.760000000000005</c:v>
                </c:pt>
                <c:pt idx="1">
                  <c:v>78.31</c:v>
                </c:pt>
                <c:pt idx="2">
                  <c:v>77.900000000000006</c:v>
                </c:pt>
                <c:pt idx="3">
                  <c:v>77.900000000000006</c:v>
                </c:pt>
                <c:pt idx="4">
                  <c:v>71.25</c:v>
                </c:pt>
              </c:numCache>
            </c:numRef>
          </c:val>
          <c:extLst>
            <c:ext xmlns:c16="http://schemas.microsoft.com/office/drawing/2014/chart" uri="{C3380CC4-5D6E-409C-BE32-E72D297353CC}">
              <c16:uniqueId val="{00000000-5D2C-4908-82DE-B4DABA9A06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93.77</c:v>
                </c:pt>
              </c:numCache>
            </c:numRef>
          </c:val>
          <c:smooth val="0"/>
          <c:extLst>
            <c:ext xmlns:c16="http://schemas.microsoft.com/office/drawing/2014/chart" uri="{C3380CC4-5D6E-409C-BE32-E72D297353CC}">
              <c16:uniqueId val="{00000001-5D2C-4908-82DE-B4DABA9A06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158-4033-AE04-C2D2BD14EC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165.57</c:v>
                </c:pt>
              </c:numCache>
            </c:numRef>
          </c:val>
          <c:smooth val="0"/>
          <c:extLst>
            <c:ext xmlns:c16="http://schemas.microsoft.com/office/drawing/2014/chart" uri="{C3380CC4-5D6E-409C-BE32-E72D297353CC}">
              <c16:uniqueId val="{00000001-0158-4033-AE04-C2D2BD14EC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毛呂山・越生・鳩山公共下水道組合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63.75</v>
      </c>
      <c r="Q10" s="45"/>
      <c r="R10" s="45"/>
      <c r="S10" s="45"/>
      <c r="T10" s="45"/>
      <c r="U10" s="45"/>
      <c r="V10" s="45"/>
      <c r="W10" s="45">
        <f>データ!Q6</f>
        <v>96.57</v>
      </c>
      <c r="X10" s="45"/>
      <c r="Y10" s="45"/>
      <c r="Z10" s="45"/>
      <c r="AA10" s="45"/>
      <c r="AB10" s="45"/>
      <c r="AC10" s="45"/>
      <c r="AD10" s="50">
        <f>データ!R6</f>
        <v>1890</v>
      </c>
      <c r="AE10" s="50"/>
      <c r="AF10" s="50"/>
      <c r="AG10" s="50"/>
      <c r="AH10" s="50"/>
      <c r="AI10" s="50"/>
      <c r="AJ10" s="50"/>
      <c r="AK10" s="2"/>
      <c r="AL10" s="50">
        <f>データ!V6</f>
        <v>37788</v>
      </c>
      <c r="AM10" s="50"/>
      <c r="AN10" s="50"/>
      <c r="AO10" s="50"/>
      <c r="AP10" s="50"/>
      <c r="AQ10" s="50"/>
      <c r="AR10" s="50"/>
      <c r="AS10" s="50"/>
      <c r="AT10" s="45">
        <f>データ!W6</f>
        <v>7.61</v>
      </c>
      <c r="AU10" s="45"/>
      <c r="AV10" s="45"/>
      <c r="AW10" s="45"/>
      <c r="AX10" s="45"/>
      <c r="AY10" s="45"/>
      <c r="AZ10" s="45"/>
      <c r="BA10" s="45"/>
      <c r="BB10" s="45">
        <f>データ!X6</f>
        <v>4965.57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VI7Ou81fSxL75bYu3lLG7mSbmL6grryurAUdh0QcFf9GJNaexN4f6UOLV9fGRI/+g+iXkSJyG1FskAkHpZCDcg==" saltValue="21A/e/1/TzlxoI1E9r+S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118907</v>
      </c>
      <c r="D6" s="33">
        <f t="shared" si="3"/>
        <v>47</v>
      </c>
      <c r="E6" s="33">
        <f t="shared" si="3"/>
        <v>17</v>
      </c>
      <c r="F6" s="33">
        <f t="shared" si="3"/>
        <v>1</v>
      </c>
      <c r="G6" s="33">
        <f t="shared" si="3"/>
        <v>0</v>
      </c>
      <c r="H6" s="33" t="str">
        <f t="shared" si="3"/>
        <v>埼玉県　毛呂山・越生・鳩山公共下水道組合</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63.75</v>
      </c>
      <c r="Q6" s="34">
        <f t="shared" si="3"/>
        <v>96.57</v>
      </c>
      <c r="R6" s="34">
        <f t="shared" si="3"/>
        <v>1890</v>
      </c>
      <c r="S6" s="34" t="str">
        <f t="shared" si="3"/>
        <v>-</v>
      </c>
      <c r="T6" s="34" t="str">
        <f t="shared" si="3"/>
        <v>-</v>
      </c>
      <c r="U6" s="34" t="str">
        <f t="shared" si="3"/>
        <v>-</v>
      </c>
      <c r="V6" s="34">
        <f t="shared" si="3"/>
        <v>37788</v>
      </c>
      <c r="W6" s="34">
        <f t="shared" si="3"/>
        <v>7.61</v>
      </c>
      <c r="X6" s="34">
        <f t="shared" si="3"/>
        <v>4965.57</v>
      </c>
      <c r="Y6" s="35">
        <f>IF(Y7="",NA(),Y7)</f>
        <v>86.15</v>
      </c>
      <c r="Z6" s="35">
        <f t="shared" ref="Z6:AH6" si="4">IF(Z7="",NA(),Z7)</f>
        <v>86.55</v>
      </c>
      <c r="AA6" s="35">
        <f t="shared" si="4"/>
        <v>85.75</v>
      </c>
      <c r="AB6" s="35">
        <f t="shared" si="4"/>
        <v>86.09</v>
      </c>
      <c r="AC6" s="35">
        <f t="shared" si="4"/>
        <v>79.34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1467.05</v>
      </c>
      <c r="BG6" s="35">
        <f t="shared" ref="BG6:BO6" si="7">IF(BG7="",NA(),BG7)</f>
        <v>1366.6</v>
      </c>
      <c r="BH6" s="35">
        <f t="shared" si="7"/>
        <v>1299.31</v>
      </c>
      <c r="BI6" s="35">
        <f t="shared" si="7"/>
        <v>1224.46</v>
      </c>
      <c r="BJ6" s="35">
        <f t="shared" si="7"/>
        <v>1274.6500000000001</v>
      </c>
      <c r="BK6" s="35">
        <f t="shared" si="7"/>
        <v>1117.27</v>
      </c>
      <c r="BL6" s="35">
        <f t="shared" si="7"/>
        <v>1051.49</v>
      </c>
      <c r="BM6" s="35">
        <f t="shared" si="7"/>
        <v>991.69</v>
      </c>
      <c r="BN6" s="35">
        <f t="shared" si="7"/>
        <v>986.82</v>
      </c>
      <c r="BO6" s="35">
        <f t="shared" si="7"/>
        <v>1000.94</v>
      </c>
      <c r="BP6" s="34" t="str">
        <f>IF(BP7="","",IF(BP7="-","【-】","【"&amp;SUBSTITUTE(TEXT(BP7,"#,##0.00"),"-","△")&amp;"】"))</f>
        <v>【682.78】</v>
      </c>
      <c r="BQ6" s="35">
        <f>IF(BQ7="",NA(),BQ7)</f>
        <v>76.760000000000005</v>
      </c>
      <c r="BR6" s="35">
        <f t="shared" ref="BR6:BZ6" si="8">IF(BR7="",NA(),BR7)</f>
        <v>78.31</v>
      </c>
      <c r="BS6" s="35">
        <f t="shared" si="8"/>
        <v>77.900000000000006</v>
      </c>
      <c r="BT6" s="35">
        <f t="shared" si="8"/>
        <v>77.900000000000006</v>
      </c>
      <c r="BU6" s="35">
        <f t="shared" si="8"/>
        <v>71.25</v>
      </c>
      <c r="BV6" s="35">
        <f t="shared" si="8"/>
        <v>76.33</v>
      </c>
      <c r="BW6" s="35">
        <f t="shared" si="8"/>
        <v>80.11</v>
      </c>
      <c r="BX6" s="35">
        <f t="shared" si="8"/>
        <v>84.53</v>
      </c>
      <c r="BY6" s="35">
        <f t="shared" si="8"/>
        <v>84.02</v>
      </c>
      <c r="BZ6" s="35">
        <f t="shared" si="8"/>
        <v>93.77</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164.13</v>
      </c>
      <c r="CH6" s="35">
        <f t="shared" si="9"/>
        <v>162.66</v>
      </c>
      <c r="CI6" s="35">
        <f t="shared" si="9"/>
        <v>154.69999999999999</v>
      </c>
      <c r="CJ6" s="35">
        <f t="shared" si="9"/>
        <v>154.83000000000001</v>
      </c>
      <c r="CK6" s="35">
        <f t="shared" si="9"/>
        <v>165.57</v>
      </c>
      <c r="CL6" s="34" t="str">
        <f>IF(CL7="","",IF(CL7="-","【-】","【"&amp;SUBSTITUTE(TEXT(CL7,"#,##0.00"),"-","△")&amp;"】"))</f>
        <v>【136.86】</v>
      </c>
      <c r="CM6" s="35">
        <f>IF(CM7="",NA(),CM7)</f>
        <v>42.66</v>
      </c>
      <c r="CN6" s="35">
        <f t="shared" ref="CN6:CV6" si="10">IF(CN7="",NA(),CN7)</f>
        <v>43.45</v>
      </c>
      <c r="CO6" s="35">
        <f t="shared" si="10"/>
        <v>43.24</v>
      </c>
      <c r="CP6" s="35">
        <f t="shared" si="10"/>
        <v>43.83</v>
      </c>
      <c r="CQ6" s="35">
        <f t="shared" si="10"/>
        <v>42.52</v>
      </c>
      <c r="CR6" s="35">
        <f t="shared" si="10"/>
        <v>58.28</v>
      </c>
      <c r="CS6" s="35">
        <f t="shared" si="10"/>
        <v>56.67</v>
      </c>
      <c r="CT6" s="35">
        <f t="shared" si="10"/>
        <v>58.04</v>
      </c>
      <c r="CU6" s="35">
        <f t="shared" si="10"/>
        <v>59.9</v>
      </c>
      <c r="CV6" s="35">
        <f t="shared" si="10"/>
        <v>59.19</v>
      </c>
      <c r="CW6" s="34" t="str">
        <f>IF(CW7="","",IF(CW7="-","【-】","【"&amp;SUBSTITUTE(TEXT(CW7,"#,##0.00"),"-","△")&amp;"】"))</f>
        <v>【58.98】</v>
      </c>
      <c r="CX6" s="35">
        <f>IF(CX7="",NA(),CX7)</f>
        <v>90.42</v>
      </c>
      <c r="CY6" s="35">
        <f t="shared" ref="CY6:DG6" si="11">IF(CY7="",NA(),CY7)</f>
        <v>90.97</v>
      </c>
      <c r="CZ6" s="35">
        <f t="shared" si="11"/>
        <v>89.87</v>
      </c>
      <c r="DA6" s="35">
        <f t="shared" si="11"/>
        <v>90.38</v>
      </c>
      <c r="DB6" s="35">
        <f t="shared" si="11"/>
        <v>90.72</v>
      </c>
      <c r="DC6" s="35">
        <f t="shared" si="11"/>
        <v>92.78</v>
      </c>
      <c r="DD6" s="35">
        <f t="shared" si="11"/>
        <v>92.9</v>
      </c>
      <c r="DE6" s="35">
        <f t="shared" si="11"/>
        <v>92.56</v>
      </c>
      <c r="DF6" s="35">
        <f t="shared" si="11"/>
        <v>92.4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0.09</v>
      </c>
      <c r="EO6" s="34" t="str">
        <f>IF(EO7="","",IF(EO7="-","【-】","【"&amp;SUBSTITUTE(TEXT(EO7,"#,##0.00"),"-","△")&amp;"】"))</f>
        <v>【0.23】</v>
      </c>
    </row>
    <row r="7" spans="1:145" s="36" customFormat="1" x14ac:dyDescent="0.15">
      <c r="A7" s="28"/>
      <c r="B7" s="37">
        <v>2018</v>
      </c>
      <c r="C7" s="37">
        <v>118907</v>
      </c>
      <c r="D7" s="37">
        <v>47</v>
      </c>
      <c r="E7" s="37">
        <v>17</v>
      </c>
      <c r="F7" s="37">
        <v>1</v>
      </c>
      <c r="G7" s="37">
        <v>0</v>
      </c>
      <c r="H7" s="37" t="s">
        <v>96</v>
      </c>
      <c r="I7" s="37" t="s">
        <v>97</v>
      </c>
      <c r="J7" s="37" t="s">
        <v>98</v>
      </c>
      <c r="K7" s="37" t="s">
        <v>99</v>
      </c>
      <c r="L7" s="37" t="s">
        <v>100</v>
      </c>
      <c r="M7" s="37" t="s">
        <v>101</v>
      </c>
      <c r="N7" s="38" t="s">
        <v>102</v>
      </c>
      <c r="O7" s="38" t="s">
        <v>103</v>
      </c>
      <c r="P7" s="38">
        <v>63.75</v>
      </c>
      <c r="Q7" s="38">
        <v>96.57</v>
      </c>
      <c r="R7" s="38">
        <v>1890</v>
      </c>
      <c r="S7" s="38" t="s">
        <v>102</v>
      </c>
      <c r="T7" s="38" t="s">
        <v>102</v>
      </c>
      <c r="U7" s="38" t="s">
        <v>102</v>
      </c>
      <c r="V7" s="38">
        <v>37788</v>
      </c>
      <c r="W7" s="38">
        <v>7.61</v>
      </c>
      <c r="X7" s="38">
        <v>4965.57</v>
      </c>
      <c r="Y7" s="38">
        <v>86.15</v>
      </c>
      <c r="Z7" s="38">
        <v>86.55</v>
      </c>
      <c r="AA7" s="38">
        <v>85.75</v>
      </c>
      <c r="AB7" s="38">
        <v>86.09</v>
      </c>
      <c r="AC7" s="38">
        <v>79.34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1467.05</v>
      </c>
      <c r="BG7" s="38">
        <v>1366.6</v>
      </c>
      <c r="BH7" s="38">
        <v>1299.31</v>
      </c>
      <c r="BI7" s="38">
        <v>1224.46</v>
      </c>
      <c r="BJ7" s="38">
        <v>1274.6500000000001</v>
      </c>
      <c r="BK7" s="38">
        <v>1117.27</v>
      </c>
      <c r="BL7" s="38">
        <v>1051.49</v>
      </c>
      <c r="BM7" s="38">
        <v>991.69</v>
      </c>
      <c r="BN7" s="38">
        <v>986.82</v>
      </c>
      <c r="BO7" s="38">
        <v>1000.94</v>
      </c>
      <c r="BP7" s="38">
        <v>682.78</v>
      </c>
      <c r="BQ7" s="38">
        <v>76.760000000000005</v>
      </c>
      <c r="BR7" s="38">
        <v>78.31</v>
      </c>
      <c r="BS7" s="38">
        <v>77.900000000000006</v>
      </c>
      <c r="BT7" s="38">
        <v>77.900000000000006</v>
      </c>
      <c r="BU7" s="38">
        <v>71.25</v>
      </c>
      <c r="BV7" s="38">
        <v>76.33</v>
      </c>
      <c r="BW7" s="38">
        <v>80.11</v>
      </c>
      <c r="BX7" s="38">
        <v>84.53</v>
      </c>
      <c r="BY7" s="38">
        <v>84.02</v>
      </c>
      <c r="BZ7" s="38">
        <v>93.77</v>
      </c>
      <c r="CA7" s="38">
        <v>100.91</v>
      </c>
      <c r="CB7" s="38">
        <v>150</v>
      </c>
      <c r="CC7" s="38">
        <v>150</v>
      </c>
      <c r="CD7" s="38">
        <v>150</v>
      </c>
      <c r="CE7" s="38">
        <v>150</v>
      </c>
      <c r="CF7" s="38">
        <v>150</v>
      </c>
      <c r="CG7" s="38">
        <v>164.13</v>
      </c>
      <c r="CH7" s="38">
        <v>162.66</v>
      </c>
      <c r="CI7" s="38">
        <v>154.69999999999999</v>
      </c>
      <c r="CJ7" s="38">
        <v>154.83000000000001</v>
      </c>
      <c r="CK7" s="38">
        <v>165.57</v>
      </c>
      <c r="CL7" s="38">
        <v>136.86000000000001</v>
      </c>
      <c r="CM7" s="38">
        <v>42.66</v>
      </c>
      <c r="CN7" s="38">
        <v>43.45</v>
      </c>
      <c r="CO7" s="38">
        <v>43.24</v>
      </c>
      <c r="CP7" s="38">
        <v>43.83</v>
      </c>
      <c r="CQ7" s="38">
        <v>42.52</v>
      </c>
      <c r="CR7" s="38">
        <v>58.28</v>
      </c>
      <c r="CS7" s="38">
        <v>56.67</v>
      </c>
      <c r="CT7" s="38">
        <v>58.04</v>
      </c>
      <c r="CU7" s="38">
        <v>59.9</v>
      </c>
      <c r="CV7" s="38">
        <v>59.19</v>
      </c>
      <c r="CW7" s="38">
        <v>58.98</v>
      </c>
      <c r="CX7" s="38">
        <v>90.42</v>
      </c>
      <c r="CY7" s="38">
        <v>90.97</v>
      </c>
      <c r="CZ7" s="38">
        <v>89.87</v>
      </c>
      <c r="DA7" s="38">
        <v>90.38</v>
      </c>
      <c r="DB7" s="38">
        <v>90.72</v>
      </c>
      <c r="DC7" s="38">
        <v>92.78</v>
      </c>
      <c r="DD7" s="38">
        <v>92.9</v>
      </c>
      <c r="DE7" s="38">
        <v>92.56</v>
      </c>
      <c r="DF7" s="38">
        <v>92.4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MOH02</cp:lastModifiedBy>
  <cp:lastPrinted>2020-02-04T23:49:08Z</cp:lastPrinted>
  <dcterms:created xsi:type="dcterms:W3CDTF">2019-12-05T05:03:04Z</dcterms:created>
  <dcterms:modified xsi:type="dcterms:W3CDTF">2020-02-04T23:50:49Z</dcterms:modified>
  <cp:category/>
</cp:coreProperties>
</file>