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R1\15都市整備部河川下水道課\15都市整備部河川下水道課\002管理事業共通\03 調査・照会・回答\県市町村課　照会・回答\H31\20200115 公営企業に係る経営比較分析表（平成30年度決算）の分析等について\"/>
    </mc:Choice>
  </mc:AlternateContent>
  <workbookProtection workbookAlgorithmName="SHA-512" workbookHashValue="utT/EUCiFFCEcgrHRjM8umYu8Hw2leHr0c1JOqWJYOZU+trDVvKUGqWQVL8z5J8YvSuvNnz8iYNhfYjUEVByZQ==" workbookSaltValue="Xgfjnwnr4phOI2O7+4Oaew==" workbookSpinCount="100000" lockStructure="1"/>
  <bookViews>
    <workbookView xWindow="0" yWindow="0" windowWidth="15360" windowHeight="7635" tabRatio="586"/>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<sst xmlns="http://schemas.openxmlformats.org/spreadsheetml/2006/main" count="238" uniqueCount="114">
  <si>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</si>
  <si>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</si>
  <si>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</si>
  <si>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</si>
  <si>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</si>
  <si>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</si>
  <si>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</si>
  <si>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</si>
  <si>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</si>
  <si>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</si>
  <si>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</si>
  <si>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</si>
  <si>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</si>
  <si>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</si>
  <si>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</si>
  <si>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</si>
  <si>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</si>
  <si>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</si>
  <si>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</si>
  <si>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</si>
  <si>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</si>
  <si>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</si>
  <si>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</si>
  <si>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</si>
  <si>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</si>
  <si>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</si>
  <si>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</si>
  <si>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</si>
  <si>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</si>
  <si>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</si>
  <si>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</si>
  <si>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</si>
  <si>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</si>
  <si>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</si>
  <si>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</si>
  <si>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</si>
  <si>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</si>
  <si>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</si>
  <si>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</si>
  <si>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</si>
  <si>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</si>
  <si>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</si>
  <si>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</si>
  <si>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</si>
  <si>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</si>
  <si>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</si>
  <si>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</si>
  <si>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</si>
  <si>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</si>
  <si>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</si>
  <si>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</si>
  <si>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</si>
  <si>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</si>
  <si>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</si>
  <si>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</si>
  <si>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</si>
  <si>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</si>
  <si>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</si>
  <si>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</si>
  <si>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</si>
  <si>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</si>
  <si>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</si>
  <si>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</si>
  <si>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</si>
  <si>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</si>
  <si>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</si>
  <si>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</si>
  <si>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</si>
  <si>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</si>
  <si>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</si>
  <si>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</si>
  <si>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</si>
  <si>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</si>
  <si>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</si>
  <si>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</si>
  <si>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</si>
  <si>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</si>
  <si>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</si>
  <si>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</si>
  <si>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</si>
  <si>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</si>
  <si>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</si>
  <si>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</si>
  <si>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</si>
  <si>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</si>
  <si>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</si>
  <si>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</si>
  <si>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</si>
  <si>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</si>
  <si>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</si>
  <si>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</si>
  <si>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</si>
  <si>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</si>
  <si>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</si>
  <si>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</si>
  <si>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</si>
  <si>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</si>
  <si>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</si>
  <si>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吉川市</t>
  </si>
  <si>
    <t>法非適用</t>
  </si>
  <si>
    <t>下水道事業</t>
  </si>
  <si>
    <t>公共下水道</t>
  </si>
  <si>
    <t>Bb2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</si>
  <si>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</si>
  <si>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</si>
  <si>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</si>
  <si>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</si>
  <si>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</si>
  <si>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</si>
  <si>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</si>
  <si>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</si>
  <si>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・管渠改善率については、耐用年数を経過した管渠がないため、管渠の更新は実施していない。今後は、経営戦略を策定し、計画的に管渠の維持管理及び更新を図る。</t>
    <rPh sb="47" eb="49">
      <t>ケイエイ</t>
    </rPh>
    <rPh sb="49" eb="51">
      <t>センリャク</t>
    </rPh>
    <phoneticPr fontId="4"/>
  </si>
  <si>
    <t>・今後の汚水処理費の増加や管渠の耐震化等の工事に対応するため、以下のとおり経営の改善を図る。
・令和元年度より地方公営企業法の財務適用を行ったため経営状況が把握しやすくなると考える。これらを活用し事業の分析及び経営管理の向上を図る。
・経営戦略を策定し、収益と支出のバランスを長期的に管理し、工事計画の見直しや下水道使用料金改定を検討する。</t>
    <rPh sb="48" eb="50">
      <t>レイワ</t>
    </rPh>
    <rPh sb="50" eb="52">
      <t>ガンネン</t>
    </rPh>
    <rPh sb="52" eb="53">
      <t>ド</t>
    </rPh>
    <rPh sb="63" eb="65">
      <t>ザイム</t>
    </rPh>
    <rPh sb="68" eb="69">
      <t>オコナ</t>
    </rPh>
    <rPh sb="78" eb="80">
      <t>ハアク</t>
    </rPh>
    <rPh sb="87" eb="88">
      <t>カンガ</t>
    </rPh>
    <rPh sb="95" eb="97">
      <t>カツヨウ</t>
    </rPh>
    <rPh sb="98" eb="100">
      <t>ジギョウ</t>
    </rPh>
    <phoneticPr fontId="4"/>
  </si>
  <si>
    <t>・①収益的収支比率について、今年度比率が下がった要因としては、企業会計に移行するにあたり打切り決算となり出納閉鎖期間中の料金収入が反映されないことによる。すでに実施されている区画整理事業のほか、新たに実施する区画整理事業において令和元年度から本格的な下水道工事が始まるが、仮換地処分及び建築確認にはまだ時間を要するため減価償却費が増加する一方、下水道使用料の増加を見込めないので下降が予測される。
・④企業債残高対事業規模比率については、利率の高い債務の償還が終了したものもあり、類似団体平均値や全国平均値以下の比率となっているため、適切な数値と考えている。
なお、今後も下がる傾向となるが、既設管渠の更新時期になると上昇に転じることが予測される。
・⑤経費回収率は、平成27年度以降、上昇傾向にあり汚水処理費にかかる経費が抑えられていると考える。
しかしながら、流域下水道維持管理負担金の上昇が今後も見込まれるため、今後は、下水道使用料金の適正化や更なる汚水処理事務の合理化を図る必要がある。
・⑥汚水処理原価については、類似団体平均値や全国平均値以下の原価となっているので、適切な数値と考えている。
・⑧水洗化率については、類似団体平均値や全国平均値以上の数値となっている。微増ではあるが、比率が伸びていることから未接続世帯への戸別訪問などは継続的に実施していく。</t>
    <rPh sb="14" eb="17">
      <t>コンネンド</t>
    </rPh>
    <rPh sb="17" eb="19">
      <t>ヒリツ</t>
    </rPh>
    <rPh sb="20" eb="21">
      <t>サ</t>
    </rPh>
    <rPh sb="24" eb="26">
      <t>ヨウイン</t>
    </rPh>
    <rPh sb="31" eb="33">
      <t>キギョウ</t>
    </rPh>
    <rPh sb="33" eb="35">
      <t>カイケイ</t>
    </rPh>
    <rPh sb="36" eb="38">
      <t>イコウ</t>
    </rPh>
    <rPh sb="44" eb="46">
      <t>ウチキ</t>
    </rPh>
    <rPh sb="47" eb="49">
      <t>ケッサン</t>
    </rPh>
    <rPh sb="52" eb="54">
      <t>スイトウ</t>
    </rPh>
    <rPh sb="54" eb="56">
      <t>ヘイサ</t>
    </rPh>
    <rPh sb="56" eb="59">
      <t>キカンチュウ</t>
    </rPh>
    <rPh sb="60" eb="62">
      <t>リョウキン</t>
    </rPh>
    <rPh sb="62" eb="64">
      <t>シュウニュウ</t>
    </rPh>
    <rPh sb="65" eb="67">
      <t>ハンエイ</t>
    </rPh>
    <rPh sb="97" eb="98">
      <t>アラ</t>
    </rPh>
    <rPh sb="114" eb="116">
      <t>レイワ</t>
    </rPh>
    <rPh sb="116" eb="118">
      <t>ガンネン</t>
    </rPh>
    <rPh sb="118" eb="119">
      <t>ド</t>
    </rPh>
    <rPh sb="136" eb="137">
      <t>カリ</t>
    </rPh>
    <rPh sb="137" eb="139">
      <t>カンチ</t>
    </rPh>
    <rPh sb="139" eb="141">
      <t>ショブン</t>
    </rPh>
    <rPh sb="141" eb="142">
      <t>オヨ</t>
    </rPh>
    <rPh sb="143" eb="145">
      <t>ケンチク</t>
    </rPh>
    <rPh sb="145" eb="147">
      <t>カクニン</t>
    </rPh>
    <rPh sb="151" eb="153">
      <t>ジカン</t>
    </rPh>
    <rPh sb="154" eb="155">
      <t>ヨウ</t>
    </rPh>
    <rPh sb="159" eb="161">
      <t>ゲンカ</t>
    </rPh>
    <rPh sb="161" eb="163">
      <t>ショウキャク</t>
    </rPh>
    <rPh sb="163" eb="164">
      <t>ヒ</t>
    </rPh>
    <rPh sb="165" eb="167">
      <t>ゾウカ</t>
    </rPh>
    <rPh sb="169" eb="171">
      <t>イッポウ</t>
    </rPh>
    <rPh sb="172" eb="175">
      <t>ゲスイドウ</t>
    </rPh>
    <rPh sb="175" eb="178">
      <t>シヨウリョウ</t>
    </rPh>
    <rPh sb="179" eb="181">
      <t>ゾウカ</t>
    </rPh>
    <rPh sb="182" eb="184">
      <t>ミコ</t>
    </rPh>
    <rPh sb="189" eb="191">
      <t>カコウ</t>
    </rPh>
    <rPh sb="192" eb="194">
      <t>ヨソク</t>
    </rPh>
    <rPh sb="432" eb="434">
      <t>ジム</t>
    </rPh>
    <rPh sb="435" eb="438">
      <t>ゴウリカ</t>
    </rPh>
    <rPh sb="439" eb="440">
      <t>ハカ</t>
    </rPh>
    <rPh sb="566" eb="568">
      <t>コベツ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</si>
</sst>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F09-4CFA-849D-AA1D22E2282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0.04</c:v>
                </c:pt>
                <c:pt idx="2">
                  <c:v>0.01</c:v>
                </c:pt>
                <c:pt idx="3">
                  <c:v>0.08</c:v>
                </c:pt>
                <c:pt idx="4">
                  <c:v>0.05</c:v>
                </c:pt>
              </c:numCache>
            </c:numRef>
          </c:val>
          <c:smooth val="0"/>
          <c:extLst>
            <c:ext xmlns:c16="http://schemas.microsoft.com/office/drawing/2014/chart" uri="{C3380CC4-5D6E-409C-BE32-E72D297353CC}">
              <c16:uniqueId val="{00000001-7F09-4CFA-849D-AA1D22E2282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ACE-45B5-811D-632126B9C1D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1ACE-45B5-811D-632126B9C1D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95.2</c:v>
                </c:pt>
                <c:pt idx="1">
                  <c:v>95.28</c:v>
                </c:pt>
                <c:pt idx="2">
                  <c:v>95.53</c:v>
                </c:pt>
                <c:pt idx="3">
                  <c:v>95.78</c:v>
                </c:pt>
                <c:pt idx="4">
                  <c:v>96.07</c:v>
                </c:pt>
              </c:numCache>
            </c:numRef>
          </c:val>
          <c:extLst>
            <c:ext xmlns:c16="http://schemas.microsoft.com/office/drawing/2014/chart" uri="{C3380CC4-5D6E-409C-BE32-E72D297353CC}">
              <c16:uniqueId val="{00000000-F97D-438B-A7D0-A47608F9E1B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91.47</c:v>
                </c:pt>
                <c:pt idx="1">
                  <c:v>89.96</c:v>
                </c:pt>
                <c:pt idx="2">
                  <c:v>89.15</c:v>
                </c:pt>
                <c:pt idx="3">
                  <c:v>89.5</c:v>
                </c:pt>
                <c:pt idx="4">
                  <c:v>90.66</c:v>
                </c:pt>
              </c:numCache>
            </c:numRef>
          </c:val>
          <c:smooth val="0"/>
          <c:extLst>
            <c:ext xmlns:c16="http://schemas.microsoft.com/office/drawing/2014/chart" uri="{C3380CC4-5D6E-409C-BE32-E72D297353CC}">
              <c16:uniqueId val="{00000001-F97D-438B-A7D0-A47608F9E1B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89.52</c:v>
                </c:pt>
                <c:pt idx="1">
                  <c:v>89.75</c:v>
                </c:pt>
                <c:pt idx="2">
                  <c:v>91.37</c:v>
                </c:pt>
                <c:pt idx="3">
                  <c:v>97.98</c:v>
                </c:pt>
                <c:pt idx="4">
                  <c:v>89.95</c:v>
                </c:pt>
              </c:numCache>
            </c:numRef>
          </c:val>
          <c:extLst>
            <c:ext xmlns:c16="http://schemas.microsoft.com/office/drawing/2014/chart" uri="{C3380CC4-5D6E-409C-BE32-E72D297353CC}">
              <c16:uniqueId val="{00000000-F304-4687-9389-394F9864D8B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04-4687-9389-394F9864D8B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C29-4563-B7B0-1E8ECF64FEC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C29-4563-B7B0-1E8ECF64FEC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536-40DA-8337-9545193C452A}"/>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536-40DA-8337-9545193C452A}"/>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49-45CA-9721-5764691AFA1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49-45CA-9721-5764691AFA1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7C8-490E-89A4-95F6366C72F1}"/>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7C8-490E-89A4-95F6366C72F1}"/>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722.95</c:v>
                </c:pt>
                <c:pt idx="1">
                  <c:v>669.08</c:v>
                </c:pt>
                <c:pt idx="2">
                  <c:v>613.30999999999995</c:v>
                </c:pt>
                <c:pt idx="3">
                  <c:v>375.92</c:v>
                </c:pt>
                <c:pt idx="4">
                  <c:v>430.19</c:v>
                </c:pt>
              </c:numCache>
            </c:numRef>
          </c:val>
          <c:extLst>
            <c:ext xmlns:c16="http://schemas.microsoft.com/office/drawing/2014/chart" uri="{C3380CC4-5D6E-409C-BE32-E72D297353CC}">
              <c16:uniqueId val="{00000000-72E8-4872-BA8E-9D68AB6A6CE2}"/>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1186.53</c:v>
                </c:pt>
                <c:pt idx="1">
                  <c:v>1378.57</c:v>
                </c:pt>
                <c:pt idx="2">
                  <c:v>1461.84</c:v>
                </c:pt>
                <c:pt idx="3">
                  <c:v>1367.44</c:v>
                </c:pt>
                <c:pt idx="4">
                  <c:v>1304.68</c:v>
                </c:pt>
              </c:numCache>
            </c:numRef>
          </c:val>
          <c:smooth val="0"/>
          <c:extLst>
            <c:ext xmlns:c16="http://schemas.microsoft.com/office/drawing/2014/chart" uri="{C3380CC4-5D6E-409C-BE32-E72D297353CC}">
              <c16:uniqueId val="{00000001-72E8-4872-BA8E-9D68AB6A6CE2}"/>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94.82</c:v>
                </c:pt>
                <c:pt idx="1">
                  <c:v>91.39</c:v>
                </c:pt>
                <c:pt idx="2">
                  <c:v>91.73</c:v>
                </c:pt>
                <c:pt idx="3">
                  <c:v>95.23</c:v>
                </c:pt>
                <c:pt idx="4">
                  <c:v>104.01</c:v>
                </c:pt>
              </c:numCache>
            </c:numRef>
          </c:val>
          <c:extLst>
            <c:ext xmlns:c16="http://schemas.microsoft.com/office/drawing/2014/chart" uri="{C3380CC4-5D6E-409C-BE32-E72D297353CC}">
              <c16:uniqueId val="{00000000-1DCC-4BAC-8858-8901CD3BA06B}"/>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86.66</c:v>
                </c:pt>
                <c:pt idx="1">
                  <c:v>89.95</c:v>
                </c:pt>
                <c:pt idx="2">
                  <c:v>91.59</c:v>
                </c:pt>
                <c:pt idx="3">
                  <c:v>86.04</c:v>
                </c:pt>
                <c:pt idx="4">
                  <c:v>90.13</c:v>
                </c:pt>
              </c:numCache>
            </c:numRef>
          </c:val>
          <c:smooth val="0"/>
          <c:extLst>
            <c:ext xmlns:c16="http://schemas.microsoft.com/office/drawing/2014/chart" uri="{C3380CC4-5D6E-409C-BE32-E72D297353CC}">
              <c16:uniqueId val="{00000001-1DCC-4BAC-8858-8901CD3BA06B}"/>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118.42</c:v>
                </c:pt>
                <c:pt idx="1">
                  <c:v>123.22</c:v>
                </c:pt>
                <c:pt idx="2">
                  <c:v>123.18</c:v>
                </c:pt>
                <c:pt idx="3">
                  <c:v>118.36</c:v>
                </c:pt>
                <c:pt idx="4">
                  <c:v>90.1</c:v>
                </c:pt>
              </c:numCache>
            </c:numRef>
          </c:val>
          <c:extLst>
            <c:ext xmlns:c16="http://schemas.microsoft.com/office/drawing/2014/chart" uri="{C3380CC4-5D6E-409C-BE32-E72D297353CC}">
              <c16:uniqueId val="{00000000-1531-480C-9A7B-4E0C581BF29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151.65</c:v>
                </c:pt>
                <c:pt idx="1">
                  <c:v>150.88</c:v>
                </c:pt>
                <c:pt idx="2">
                  <c:v>148.1</c:v>
                </c:pt>
                <c:pt idx="3">
                  <c:v>150.41999999999999</c:v>
                </c:pt>
                <c:pt idx="4">
                  <c:v>140.65</c:v>
                </c:pt>
              </c:numCache>
            </c:numRef>
          </c:val>
          <c:smooth val="0"/>
          <c:extLst>
            <c:ext xmlns:c16="http://schemas.microsoft.com/office/drawing/2014/chart" uri="{C3380CC4-5D6E-409C-BE32-E72D297353CC}">
              <c16:uniqueId val="{00000001-1531-480C-9A7B-4E0C581BF29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G1" zoomScale="90" zoomScaleNormal="9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吉川市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Bb2</v>
      </c>
      <c r="X8" s="71"/>
      <c r="Y8" s="71"/>
      <c r="Z8" s="71"/>
      <c r="AA8" s="71"/>
      <c r="AB8" s="71"/>
      <c r="AC8" s="71"/>
      <c r="AD8" s="72" t="str">
        <f>データ!$M$6</f>
        <v>非設置</v>
      </c>
      <c r="AE8" s="72"/>
      <c r="AF8" s="72"/>
      <c r="AG8" s="72"/>
      <c r="AH8" s="72"/>
      <c r="AI8" s="72"/>
      <c r="AJ8" s="72"/>
      <c r="AK8" s="3"/>
      <c r="AL8" s="68">
        <f>データ!S6</f>
        <v>72891</v>
      </c>
      <c r="AM8" s="68"/>
      <c r="AN8" s="68"/>
      <c r="AO8" s="68"/>
      <c r="AP8" s="68"/>
      <c r="AQ8" s="68"/>
      <c r="AR8" s="68"/>
      <c r="AS8" s="68"/>
      <c r="AT8" s="67">
        <f>データ!T6</f>
        <v>31.66</v>
      </c>
      <c r="AU8" s="67"/>
      <c r="AV8" s="67"/>
      <c r="AW8" s="67"/>
      <c r="AX8" s="67"/>
      <c r="AY8" s="67"/>
      <c r="AZ8" s="67"/>
      <c r="BA8" s="67"/>
      <c r="BB8" s="67">
        <f>データ!U6</f>
        <v>2302.31</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82.71</v>
      </c>
      <c r="Q10" s="67"/>
      <c r="R10" s="67"/>
      <c r="S10" s="67"/>
      <c r="T10" s="67"/>
      <c r="U10" s="67"/>
      <c r="V10" s="67"/>
      <c r="W10" s="67">
        <f>データ!Q6</f>
        <v>92.38</v>
      </c>
      <c r="X10" s="67"/>
      <c r="Y10" s="67"/>
      <c r="Z10" s="67"/>
      <c r="AA10" s="67"/>
      <c r="AB10" s="67"/>
      <c r="AC10" s="67"/>
      <c r="AD10" s="68">
        <f>データ!R6</f>
        <v>1836</v>
      </c>
      <c r="AE10" s="68"/>
      <c r="AF10" s="68"/>
      <c r="AG10" s="68"/>
      <c r="AH10" s="68"/>
      <c r="AI10" s="68"/>
      <c r="AJ10" s="68"/>
      <c r="AK10" s="2"/>
      <c r="AL10" s="68">
        <f>データ!V6</f>
        <v>60274</v>
      </c>
      <c r="AM10" s="68"/>
      <c r="AN10" s="68"/>
      <c r="AO10" s="68"/>
      <c r="AP10" s="68"/>
      <c r="AQ10" s="68"/>
      <c r="AR10" s="68"/>
      <c r="AS10" s="68"/>
      <c r="AT10" s="67">
        <f>データ!W6</f>
        <v>6.59</v>
      </c>
      <c r="AU10" s="67"/>
      <c r="AV10" s="67"/>
      <c r="AW10" s="67"/>
      <c r="AX10" s="67"/>
      <c r="AY10" s="67"/>
      <c r="AZ10" s="67"/>
      <c r="BA10" s="67"/>
      <c r="BB10" s="67">
        <f>データ!X6</f>
        <v>9146.2800000000007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44</v>
      </c>
      <c r="N86" s="26" t="s">
        <v>44</v>
      </c>
      <c r="O86" s="26" t="str">
        <f>データ!EO6</f>
        <v>【0.23】</v>
      </c>
    </row>
  </sheetData>
  <sheetProtection algorithmName="SHA-512" hashValue="tBFlehPxush5u29agEka9m2wGgN+bQBILMk/zxLiXDiEwD9i8BAT2hD4b0fQpo7FBHz02+m2lyGlVCq2aPyQaQ==" saltValue="hBNHsN9U1KTuec5n8D5oe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112437</v>
      </c>
      <c r="D6" s="33">
        <f t="shared" si="3"/>
        <v>47</v>
      </c>
      <c r="E6" s="33">
        <f t="shared" si="3"/>
        <v>17</v>
      </c>
      <c r="F6" s="33">
        <f t="shared" si="3"/>
        <v>1</v>
      </c>
      <c r="G6" s="33">
        <f t="shared" si="3"/>
        <v>0</v>
      </c>
      <c r="H6" s="33" t="str">
        <f t="shared" si="3"/>
        <v>埼玉県　吉川市</v>
      </c>
      <c r="I6" s="33" t="str">
        <f t="shared" si="3"/>
        <v>法非適用</v>
      </c>
      <c r="J6" s="33" t="str">
        <f t="shared" si="3"/>
        <v>下水道事業</v>
      </c>
      <c r="K6" s="33" t="str">
        <f t="shared" si="3"/>
        <v>公共下水道</v>
      </c>
      <c r="L6" s="33" t="str">
        <f t="shared" si="3"/>
        <v>Bb2</v>
      </c>
      <c r="M6" s="33" t="str">
        <f t="shared" si="3"/>
        <v>非設置</v>
      </c>
      <c r="N6" s="34" t="str">
        <f t="shared" si="3"/>
        <v>-</v>
      </c>
      <c r="O6" s="34" t="str">
        <f t="shared" si="3"/>
        <v>該当数値なし</v>
      </c>
      <c r="P6" s="34">
        <f t="shared" si="3"/>
        <v>82.71</v>
      </c>
      <c r="Q6" s="34">
        <f t="shared" si="3"/>
        <v>92.38</v>
      </c>
      <c r="R6" s="34">
        <f t="shared" si="3"/>
        <v>1836</v>
      </c>
      <c r="S6" s="34">
        <f t="shared" si="3"/>
        <v>72891</v>
      </c>
      <c r="T6" s="34">
        <f t="shared" si="3"/>
        <v>31.66</v>
      </c>
      <c r="U6" s="34">
        <f t="shared" si="3"/>
        <v>2302.31</v>
      </c>
      <c r="V6" s="34">
        <f t="shared" si="3"/>
        <v>60274</v>
      </c>
      <c r="W6" s="34">
        <f t="shared" si="3"/>
        <v>6.59</v>
      </c>
      <c r="X6" s="34">
        <f t="shared" si="3"/>
        <v>9146.2800000000007</v>
      </c>
      <c r="Y6" s="35">
        <f>IF(Y7="",NA(),Y7)</f>
        <v>89.52</v>
      </c>
      <c r="Z6" s="35">
        <f t="shared" ref="Z6:AH6" si="4">IF(Z7="",NA(),Z7)</f>
        <v>89.75</v>
      </c>
      <c r="AA6" s="35">
        <f t="shared" si="4"/>
        <v>91.37</v>
      </c>
      <c r="AB6" s="35">
        <f t="shared" si="4"/>
        <v>97.98</v>
      </c>
      <c r="AC6" s="35">
        <f t="shared" si="4"/>
        <v>89.95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722.95</v>
      </c>
      <c r="BG6" s="35">
        <f t="shared" ref="BG6:BO6" si="7">IF(BG7="",NA(),BG7)</f>
        <v>669.08</v>
      </c>
      <c r="BH6" s="35">
        <f t="shared" si="7"/>
        <v>613.30999999999995</v>
      </c>
      <c r="BI6" s="35">
        <f t="shared" si="7"/>
        <v>375.92</v>
      </c>
      <c r="BJ6" s="35">
        <f t="shared" si="7"/>
        <v>430.19</v>
      </c>
      <c r="BK6" s="35">
        <f t="shared" si="7"/>
        <v>1186.53</v>
      </c>
      <c r="BL6" s="35">
        <f t="shared" si="7"/>
        <v>1378.57</v>
      </c>
      <c r="BM6" s="35">
        <f t="shared" si="7"/>
        <v>1461.84</v>
      </c>
      <c r="BN6" s="35">
        <f t="shared" si="7"/>
        <v>1367.44</v>
      </c>
      <c r="BO6" s="35">
        <f t="shared" si="7"/>
        <v>1304.68</v>
      </c>
      <c r="BP6" s="34" t="str">
        <f>IF(BP7="","",IF(BP7="-","【-】","【"&amp;SUBSTITUTE(TEXT(BP7,"#,##0.00"),"-","△")&amp;"】"))</f>
        <v>【682.78】</v>
      </c>
      <c r="BQ6" s="35">
        <f>IF(BQ7="",NA(),BQ7)</f>
        <v>94.82</v>
      </c>
      <c r="BR6" s="35">
        <f t="shared" ref="BR6:BZ6" si="8">IF(BR7="",NA(),BR7)</f>
        <v>91.39</v>
      </c>
      <c r="BS6" s="35">
        <f t="shared" si="8"/>
        <v>91.73</v>
      </c>
      <c r="BT6" s="35">
        <f t="shared" si="8"/>
        <v>95.23</v>
      </c>
      <c r="BU6" s="35">
        <f t="shared" si="8"/>
        <v>104.01</v>
      </c>
      <c r="BV6" s="35">
        <f t="shared" si="8"/>
        <v>86.66</v>
      </c>
      <c r="BW6" s="35">
        <f t="shared" si="8"/>
        <v>89.95</v>
      </c>
      <c r="BX6" s="35">
        <f t="shared" si="8"/>
        <v>91.59</v>
      </c>
      <c r="BY6" s="35">
        <f t="shared" si="8"/>
        <v>86.04</v>
      </c>
      <c r="BZ6" s="35">
        <f t="shared" si="8"/>
        <v>90.13</v>
      </c>
      <c r="CA6" s="34" t="str">
        <f>IF(CA7="","",IF(CA7="-","【-】","【"&amp;SUBSTITUTE(TEXT(CA7,"#,##0.00"),"-","△")&amp;"】"))</f>
        <v>【100.91】</v>
      </c>
      <c r="CB6" s="35">
        <f>IF(CB7="",NA(),CB7)</f>
        <v>118.42</v>
      </c>
      <c r="CC6" s="35">
        <f t="shared" ref="CC6:CK6" si="9">IF(CC7="",NA(),CC7)</f>
        <v>123.22</v>
      </c>
      <c r="CD6" s="35">
        <f t="shared" si="9"/>
        <v>123.18</v>
      </c>
      <c r="CE6" s="35">
        <f t="shared" si="9"/>
        <v>118.36</v>
      </c>
      <c r="CF6" s="35">
        <f t="shared" si="9"/>
        <v>90.1</v>
      </c>
      <c r="CG6" s="35">
        <f t="shared" si="9"/>
        <v>151.65</v>
      </c>
      <c r="CH6" s="35">
        <f t="shared" si="9"/>
        <v>150.88</v>
      </c>
      <c r="CI6" s="35">
        <f t="shared" si="9"/>
        <v>148.1</v>
      </c>
      <c r="CJ6" s="35">
        <f t="shared" si="9"/>
        <v>150.41999999999999</v>
      </c>
      <c r="CK6" s="35">
        <f t="shared" si="9"/>
        <v>140.65</v>
      </c>
      <c r="CL6" s="34" t="str">
        <f>IF(CL7="","",IF(CL7="-","【-】","【"&amp;SUBSTITUTE(TEXT(CL7,"#,##0.00"),"-","△")&amp;"】"))</f>
        <v>【136.86】</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t="str">
        <f t="shared" si="10"/>
        <v>-</v>
      </c>
      <c r="CV6" s="35" t="str">
        <f t="shared" si="10"/>
        <v>-</v>
      </c>
      <c r="CW6" s="34" t="str">
        <f>IF(CW7="","",IF(CW7="-","【-】","【"&amp;SUBSTITUTE(TEXT(CW7,"#,##0.00"),"-","△")&amp;"】"))</f>
        <v>【58.98】</v>
      </c>
      <c r="CX6" s="35">
        <f>IF(CX7="",NA(),CX7)</f>
        <v>95.2</v>
      </c>
      <c r="CY6" s="35">
        <f t="shared" ref="CY6:DG6" si="11">IF(CY7="",NA(),CY7)</f>
        <v>95.28</v>
      </c>
      <c r="CZ6" s="35">
        <f t="shared" si="11"/>
        <v>95.53</v>
      </c>
      <c r="DA6" s="35">
        <f t="shared" si="11"/>
        <v>95.78</v>
      </c>
      <c r="DB6" s="35">
        <f t="shared" si="11"/>
        <v>96.07</v>
      </c>
      <c r="DC6" s="35">
        <f t="shared" si="11"/>
        <v>91.47</v>
      </c>
      <c r="DD6" s="35">
        <f t="shared" si="11"/>
        <v>89.96</v>
      </c>
      <c r="DE6" s="35">
        <f t="shared" si="11"/>
        <v>89.15</v>
      </c>
      <c r="DF6" s="35">
        <f t="shared" si="11"/>
        <v>89.5</v>
      </c>
      <c r="DG6" s="35">
        <f t="shared" si="11"/>
        <v>90.66</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0.04</v>
      </c>
      <c r="EL6" s="35">
        <f t="shared" si="14"/>
        <v>0.01</v>
      </c>
      <c r="EM6" s="35">
        <f t="shared" si="14"/>
        <v>0.08</v>
      </c>
      <c r="EN6" s="35">
        <f t="shared" si="14"/>
        <v>0.05</v>
      </c>
      <c r="EO6" s="34" t="str">
        <f>IF(EO7="","",IF(EO7="-","【-】","【"&amp;SUBSTITUTE(TEXT(EO7,"#,##0.00"),"-","△")&amp;"】"))</f>
        <v>【0.23】</v>
      </c>
    </row>
    <row r="7" spans="1:145" s="36" customFormat="1" x14ac:dyDescent="0.15">
      <c r="A7" s="28"/>
      <c r="B7" s="37">
        <v>2018</v>
      </c>
      <c r="C7" s="37">
        <v>112437</v>
      </c>
      <c r="D7" s="37">
        <v>47</v>
      </c>
      <c r="E7" s="37">
        <v>17</v>
      </c>
      <c r="F7" s="37">
        <v>1</v>
      </c>
      <c r="G7" s="37">
        <v>0</v>
      </c>
      <c r="H7" s="37" t="s">
        <v>98</v>
      </c>
      <c r="I7" s="37" t="s">
        <v>99</v>
      </c>
      <c r="J7" s="37" t="s">
        <v>100</v>
      </c>
      <c r="K7" s="37" t="s">
        <v>101</v>
      </c>
      <c r="L7" s="37" t="s">
        <v>102</v>
      </c>
      <c r="M7" s="37" t="s">
        <v>103</v>
      </c>
      <c r="N7" s="38" t="s">
        <v>104</v>
      </c>
      <c r="O7" s="38" t="s">
        <v>105</v>
      </c>
      <c r="P7" s="38">
        <v>82.71</v>
      </c>
      <c r="Q7" s="38">
        <v>92.38</v>
      </c>
      <c r="R7" s="38">
        <v>1836</v>
      </c>
      <c r="S7" s="38">
        <v>72891</v>
      </c>
      <c r="T7" s="38">
        <v>31.66</v>
      </c>
      <c r="U7" s="38">
        <v>2302.31</v>
      </c>
      <c r="V7" s="38">
        <v>60274</v>
      </c>
      <c r="W7" s="38">
        <v>6.59</v>
      </c>
      <c r="X7" s="38">
        <v>9146.2800000000007</v>
      </c>
      <c r="Y7" s="38">
        <v>89.52</v>
      </c>
      <c r="Z7" s="38">
        <v>89.75</v>
      </c>
      <c r="AA7" s="38">
        <v>91.37</v>
      </c>
      <c r="AB7" s="38">
        <v>97.98</v>
      </c>
      <c r="AC7" s="38">
        <v>89.95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722.95</v>
      </c>
      <c r="BG7" s="38">
        <v>669.08</v>
      </c>
      <c r="BH7" s="38">
        <v>613.30999999999995</v>
      </c>
      <c r="BI7" s="38">
        <v>375.92</v>
      </c>
      <c r="BJ7" s="38">
        <v>430.19</v>
      </c>
      <c r="BK7" s="38">
        <v>1186.53</v>
      </c>
      <c r="BL7" s="38">
        <v>1378.57</v>
      </c>
      <c r="BM7" s="38">
        <v>1461.84</v>
      </c>
      <c r="BN7" s="38">
        <v>1367.44</v>
      </c>
      <c r="BO7" s="38">
        <v>1304.68</v>
      </c>
      <c r="BP7" s="38">
        <v>682.78</v>
      </c>
      <c r="BQ7" s="38">
        <v>94.82</v>
      </c>
      <c r="BR7" s="38">
        <v>91.39</v>
      </c>
      <c r="BS7" s="38">
        <v>91.73</v>
      </c>
      <c r="BT7" s="38">
        <v>95.23</v>
      </c>
      <c r="BU7" s="38">
        <v>104.01</v>
      </c>
      <c r="BV7" s="38">
        <v>86.66</v>
      </c>
      <c r="BW7" s="38">
        <v>89.95</v>
      </c>
      <c r="BX7" s="38">
        <v>91.59</v>
      </c>
      <c r="BY7" s="38">
        <v>86.04</v>
      </c>
      <c r="BZ7" s="38">
        <v>90.13</v>
      </c>
      <c r="CA7" s="38">
        <v>100.91</v>
      </c>
      <c r="CB7" s="38">
        <v>118.42</v>
      </c>
      <c r="CC7" s="38">
        <v>123.22</v>
      </c>
      <c r="CD7" s="38">
        <v>123.18</v>
      </c>
      <c r="CE7" s="38">
        <v>118.36</v>
      </c>
      <c r="CF7" s="38">
        <v>90.1</v>
      </c>
      <c r="CG7" s="38">
        <v>151.65</v>
      </c>
      <c r="CH7" s="38">
        <v>150.88</v>
      </c>
      <c r="CI7" s="38">
        <v>148.1</v>
      </c>
      <c r="CJ7" s="38">
        <v>150.41999999999999</v>
      </c>
      <c r="CK7" s="38">
        <v>140.65</v>
      </c>
      <c r="CL7" s="38">
        <v>136.86000000000001</v>
      </c>
      <c r="CM7" s="38" t="s">
        <v>104</v>
      </c>
      <c r="CN7" s="38" t="s">
        <v>104</v>
      </c>
      <c r="CO7" s="38" t="s">
        <v>104</v>
      </c>
      <c r="CP7" s="38" t="s">
        <v>104</v>
      </c>
      <c r="CQ7" s="38" t="s">
        <v>104</v>
      </c>
      <c r="CR7" s="38" t="s">
        <v>104</v>
      </c>
      <c r="CS7" s="38" t="s">
        <v>104</v>
      </c>
      <c r="CT7" s="38" t="s">
        <v>104</v>
      </c>
      <c r="CU7" s="38" t="s">
        <v>104</v>
      </c>
      <c r="CV7" s="38" t="s">
        <v>104</v>
      </c>
      <c r="CW7" s="38">
        <v>58.98</v>
      </c>
      <c r="CX7" s="38">
        <v>95.2</v>
      </c>
      <c r="CY7" s="38">
        <v>95.28</v>
      </c>
      <c r="CZ7" s="38">
        <v>95.53</v>
      </c>
      <c r="DA7" s="38">
        <v>95.78</v>
      </c>
      <c r="DB7" s="38">
        <v>96.07</v>
      </c>
      <c r="DC7" s="38">
        <v>91.47</v>
      </c>
      <c r="DD7" s="38">
        <v>89.96</v>
      </c>
      <c r="DE7" s="38">
        <v>89.15</v>
      </c>
      <c r="DF7" s="38">
        <v>89.5</v>
      </c>
      <c r="DG7" s="38">
        <v>90.66</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0.04</v>
      </c>
      <c r="EL7" s="38">
        <v>0.01</v>
      </c>
      <c r="EM7" s="38">
        <v>0.08</v>
      </c>
      <c r="EN7" s="38">
        <v>0.05</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戸張 利幸</cp:lastModifiedBy>
  <cp:lastPrinted>2020-02-05T08:16:34Z</cp:lastPrinted>
  <dcterms:created xsi:type="dcterms:W3CDTF">2019-12-05T05:02:52Z</dcterms:created>
  <dcterms:modified xsi:type="dcterms:W3CDTF">2020-02-05T08:19:08Z</dcterms:modified>
  <cp:category/>
</cp:coreProperties>
</file>