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325"/>
  <workbookPr/>
  <mc:AlternateContent xmlns:mc="http://schemas.openxmlformats.org/markup-compatibility/2006">
    <mc:Choice Requires="x15">
      <x15ac:absPath xmlns:x15ac="http://schemas.microsoft.com/office/spreadsheetml/2010/11/ac" url="V:\02_水道技術部\1_設計\1_上水関係\1_埼玉県\L和光市\19WL018 上下水道経営戦略\10.水道事業経営戦略\"/>
    </mc:Choice>
  </mc:AlternateContent>
  <xr:revisionPtr revIDLastSave="0" documentId="13_ncr:1_{D005F8ED-989E-4902-BDD4-08940CD213FD}" xr6:coauthVersionLast="45" xr6:coauthVersionMax="45" xr10:uidLastSave="{00000000-0000-0000-0000-000000000000}"/>
  <workbookProtection workbookAlgorithmName="SHA-512" workbookHashValue="Hxn4GOY86x1K+7ynv66psGk5nVHiNqKrP5+wyCkbMznrf06wpzZL7MLSGI9os2R39rjhs4R7it0IswdQT0T/Lg==" workbookSaltValue="7y6fQzzku6ZeMMW9wER/lQ==" workbookSpinCount="100000" lockStructure="1"/>
  <bookViews>
    <workbookView xWindow="-120" yWindow="-120" windowWidth="29040" windowHeight="15840" xr2:uid="{00000000-000D-0000-FFFF-FFFF00000000}"/>
  </bookViews>
  <sheets>
    <sheet name="法適用_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R6" i="5"/>
  <c r="Q6" i="5"/>
  <c r="P6" i="5"/>
  <c r="P10" i="4" s="1"/>
  <c r="O6" i="5"/>
  <c r="N6" i="5"/>
  <c r="B10" i="4" s="1"/>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I85" i="4"/>
  <c r="H85" i="4"/>
  <c r="F85" i="4"/>
  <c r="E85" i="4"/>
  <c r="BB10" i="4"/>
  <c r="AT10" i="4"/>
  <c r="AL10" i="4"/>
  <c r="W10" i="4"/>
  <c r="I10" i="4"/>
  <c r="AT8" i="4"/>
  <c r="AL8" i="4"/>
  <c r="AD8" i="4"/>
  <c r="W8" i="4"/>
  <c r="P8" i="4"/>
  <c r="I8" i="4"/>
  <c r="B8" i="4"/>
  <c r="B6" i="4"/>
  <c r="C10" i="5" l="1"/>
  <c r="D10" i="5"/>
  <c r="E10" i="5"/>
  <c r="B10" i="5"/>
</calcChain>
</file>

<file path=xl/sharedStrings.xml><?xml version="1.0" encoding="utf-8"?>
<sst xmlns="http://schemas.openxmlformats.org/spreadsheetml/2006/main" count="220" uniqueCount="107">
  <si>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</si>
  <si>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</si>
  <si>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</si>
  <si>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</si>
  <si>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</si>
  <si>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</si>
  <si>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</si>
  <si>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</si>
  <si>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</si>
  <si>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</si>
  <si>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</si>
  <si>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</si>
  <si>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</si>
  <si>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</si>
  <si>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</si>
  <si>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</si>
  <si>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</si>
  <si>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</si>
  <si>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</si>
  <si>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</si>
  <si>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</si>
  <si>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</si>
  <si>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</si>
  <si>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</si>
  <si>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</si>
  <si>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</si>
  <si>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</si>
  <si>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</si>
  <si>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</si>
  <si>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</si>
  <si>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</si>
  <si>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</si>
  <si>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</si>
  <si>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</si>
  <si>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</si>
  <si>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</si>
  <si>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</si>
  <si>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</si>
  <si>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</si>
  <si>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</si>
  <si>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</si>
  <si>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</si>
  <si>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</si>
  <si>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</si>
  <si>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</si>
  <si>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</si>
  <si>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</si>
  <si>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</si>
  <si>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</si>
  <si>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</si>
  <si>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</si>
  <si>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</si>
  <si>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</si>
  <si>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</si>
  <si>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</si>
  <si>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</si>
  <si>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</si>
  <si>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</si>
  <si>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</si>
  <si>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</si>
  <si>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</si>
  <si>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</si>
  <si>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</si>
  <si>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</si>
  <si>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</si>
  <si>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</si>
  <si>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</si>
  <si>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</si>
  <si>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</si>
  <si>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</si>
  <si>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</si>
  <si>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</si>
  <si>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</si>
  <si>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</si>
  <si>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</si>
  <si>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</si>
  <si>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</si>
  <si>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</si>
  <si>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</si>
  <si>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</si>
  <si>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</si>
  <si>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</si>
  <si>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</si>
  <si>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</si>
  <si>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</si>
  <si>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</si>
  <si>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</si>
  <si>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</si>
  <si>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</si>
  <si>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</si>
  <si>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</si>
  <si>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</si>
  <si>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和光市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</si>
  <si>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</si>
  <si>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</si>
  <si>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</si>
  <si>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</si>
  <si>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</si>
  <si>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</si>
  <si>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</si>
  <si>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</si>
  <si>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</si>
  <si>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</si>
  <si>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</si>
  <si>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t>①類似団体及び全国平均値をわずかに下回る水準である。直近の指標は減少傾向にあり、収益が減少してきている状況。ただし、100％を超えていることから、収益で費用を賄えていることを示している。以上より、当市の経営状況は健全であるといえるが、少しずつ厳しい見通しになっている。
②0.00%であり、欠損金は発生していない。当市の経営状況は健全であるといえる。
③100％を大幅に超えていることから、短期債務に対する十分な支払能力を有しているといえる。ただし、資金の効率的運用の観点からは、流動比率は単純に高ければ良いというわけではなく、適正な水準の確保が重要となる。
④類似団体及び全国平均値を大幅に下回っており、経営に及ぼす影響は少ないといえる。しかし、世代間負担の公平性の観点からは、単純に低ければ良いというわけではないので、バランスの良い資金計画を検討する必要がある。
⑤100%を下回っているため、給水費用を給水収益で賄えておらず、それ以外の収入で賄っていることを示している。水道事業の持続と基盤強化を見据えた、適正な料金水準を検討する必要がある。
⑥類似団体及び全国平均値を下回り、他団体に比べて有収水量1m</t>
    </r>
    <r>
      <rPr>
        <vertAlign val="superscript"/>
        <sz val="10.5"/>
        <color theme="1"/>
        <rFont val="ＭＳ ゴシック"/>
        <family val="3"/>
        <charset val="128"/>
      </rPr>
      <t>3</t>
    </r>
    <r>
      <rPr>
        <sz val="10.5"/>
        <color theme="1"/>
        <rFont val="ＭＳ ゴシック"/>
        <family val="3"/>
        <charset val="128"/>
      </rPr>
      <t>あたりの費用が低いものといえる。
⑦類似団体及び全国平均値を上回り、効率的に施設を利用できている状況である。
⑧類似団体及び全国平均値を上回り、高水準にあるといえる。この水準を維持していくことが重要である。</t>
    </r>
    <rPh sb="1" eb="3">
      <t>ルイジ</t>
    </rPh>
    <rPh sb="3" eb="5">
      <t>ダンタイ</t>
    </rPh>
    <rPh sb="98" eb="99">
      <t>トウ</t>
    </rPh>
    <rPh sb="157" eb="158">
      <t>トウ</t>
    </rPh>
    <rPh sb="281" eb="283">
      <t>ルイジ</t>
    </rPh>
    <rPh sb="283" eb="285">
      <t>ダンタイ</t>
    </rPh>
    <rPh sb="476" eb="478">
      <t>ルイジ</t>
    </rPh>
    <rPh sb="478" eb="480">
      <t>ダンタイ</t>
    </rPh>
    <rPh sb="524" eb="526">
      <t>ルイジ</t>
    </rPh>
    <rPh sb="526" eb="528">
      <t>ダンタイ</t>
    </rPh>
    <rPh sb="562" eb="564">
      <t>ルイジ</t>
    </rPh>
    <rPh sb="564" eb="566">
      <t>ダンタイ</t>
    </rPh>
    <phoneticPr fontId="4"/>
  </si>
  <si>
    <t>①類似団体及び全国平均値と同程度の水準。ただし、直近の指標は上昇傾向にあり、資産の老朽化が進みつつある状況である。アセットマネジメントによる長期の更新需要の把握と、財源確保策を検討する必要がある。
②類似団体及び全国平均値を大幅に下回っており、現状では管路の老朽化が進んでいないといえる。
③類似団体及び全国平均値を上回っている。しかし、当該数値の更新ペースだと、すべての管路を更新するには100年以上かかることになり、将来的な管路の老朽化に対応するのは難しい状況である。</t>
    <rPh sb="1" eb="3">
      <t>ルイジ</t>
    </rPh>
    <rPh sb="3" eb="5">
      <t>ダンタイ</t>
    </rPh>
    <rPh sb="100" eb="102">
      <t>ルイジ</t>
    </rPh>
    <rPh sb="102" eb="104">
      <t>ダンタイ</t>
    </rPh>
    <rPh sb="144" eb="145">
      <t>ルイ</t>
    </rPh>
    <rPh sb="145" eb="146">
      <t>ダン</t>
    </rPh>
    <rPh sb="146" eb="148">
      <t>ルイジ</t>
    </rPh>
    <rPh sb="148" eb="150">
      <t>ダンタイ</t>
    </rPh>
    <phoneticPr fontId="4"/>
  </si>
  <si>
    <t>当市は現状において健全な経営状況を維持しているといえる。しかし、経営収支比率や料金回収率が低下傾向を示していることから、経営状況の見通しは厳しいものといえる。
さらに、有形固定資産減価償却率及び管路経年化率から施設や設備などの資産の経年化・老朽化が進行していることがわかるため、今後はそれらに対する更新投資の増加が必要になると考えられる。
健全経営の継続と資産の健全度の維持のためには、令和元年度に策定している水道事業経営戦略の投資・財政計画に基づき、計画的に事業を推進し、経営基盤の強化を図っていく方針である。</t>
    <rPh sb="0" eb="2">
      <t>トウシ</t>
    </rPh>
    <rPh sb="3" eb="5">
      <t>ゲンジョウ</t>
    </rPh>
    <rPh sb="9" eb="11">
      <t>ケンゼン</t>
    </rPh>
    <rPh sb="12" eb="14">
      <t>ケイエイ</t>
    </rPh>
    <rPh sb="14" eb="16">
      <t>ジョウキョウ</t>
    </rPh>
    <rPh sb="17" eb="19">
      <t>イジ</t>
    </rPh>
    <rPh sb="32" eb="34">
      <t>ケイエイ</t>
    </rPh>
    <rPh sb="34" eb="36">
      <t>シュウシ</t>
    </rPh>
    <rPh sb="36" eb="38">
      <t>ヒリツ</t>
    </rPh>
    <rPh sb="39" eb="41">
      <t>リョウキン</t>
    </rPh>
    <rPh sb="41" eb="43">
      <t>カイシュウ</t>
    </rPh>
    <rPh sb="43" eb="44">
      <t>リツ</t>
    </rPh>
    <rPh sb="45" eb="47">
      <t>テイカ</t>
    </rPh>
    <rPh sb="47" eb="49">
      <t>ケイコウ</t>
    </rPh>
    <rPh sb="50" eb="51">
      <t>シメ</t>
    </rPh>
    <rPh sb="60" eb="62">
      <t>ケイエイ</t>
    </rPh>
    <rPh sb="62" eb="64">
      <t>ジョウキョウ</t>
    </rPh>
    <rPh sb="65" eb="67">
      <t>ミトオ</t>
    </rPh>
    <rPh sb="69" eb="70">
      <t>キビ</t>
    </rPh>
    <rPh sb="84" eb="86">
      <t>ユウケイ</t>
    </rPh>
    <rPh sb="86" eb="88">
      <t>コテイ</t>
    </rPh>
    <rPh sb="88" eb="90">
      <t>シサン</t>
    </rPh>
    <rPh sb="90" eb="92">
      <t>ゲンカ</t>
    </rPh>
    <rPh sb="92" eb="94">
      <t>ショウキャク</t>
    </rPh>
    <rPh sb="94" eb="95">
      <t>リツ</t>
    </rPh>
    <rPh sb="95" eb="96">
      <t>オヨ</t>
    </rPh>
    <rPh sb="97" eb="99">
      <t>カンロ</t>
    </rPh>
    <rPh sb="99" eb="102">
      <t>ケイネンカ</t>
    </rPh>
    <rPh sb="102" eb="103">
      <t>リツ</t>
    </rPh>
    <rPh sb="105" eb="107">
      <t>シセツ</t>
    </rPh>
    <rPh sb="108" eb="110">
      <t>セツビ</t>
    </rPh>
    <rPh sb="113" eb="115">
      <t>シサン</t>
    </rPh>
    <rPh sb="116" eb="119">
      <t>ケイネンカ</t>
    </rPh>
    <rPh sb="120" eb="123">
      <t>ロウキュウカ</t>
    </rPh>
    <rPh sb="124" eb="126">
      <t>シンコウ</t>
    </rPh>
    <rPh sb="139" eb="141">
      <t>コンゴ</t>
    </rPh>
    <rPh sb="146" eb="147">
      <t>タイ</t>
    </rPh>
    <rPh sb="149" eb="151">
      <t>コウシン</t>
    </rPh>
    <rPh sb="151" eb="153">
      <t>トウシ</t>
    </rPh>
    <rPh sb="154" eb="156">
      <t>ゾウカ</t>
    </rPh>
    <rPh sb="157" eb="159">
      <t>ヒツヨウ</t>
    </rPh>
    <rPh sb="163" eb="164">
      <t>カンガ</t>
    </rPh>
    <rPh sb="170" eb="172">
      <t>ケンゼン</t>
    </rPh>
    <rPh sb="172" eb="174">
      <t>ケイエイ</t>
    </rPh>
    <rPh sb="175" eb="177">
      <t>ケイゾク</t>
    </rPh>
    <rPh sb="178" eb="180">
      <t>シサン</t>
    </rPh>
    <rPh sb="181" eb="183">
      <t>ケンゼン</t>
    </rPh>
    <rPh sb="183" eb="184">
      <t>ド</t>
    </rPh>
    <rPh sb="185" eb="187">
      <t>イジ</t>
    </rPh>
    <rPh sb="193" eb="195">
      <t>レイワ</t>
    </rPh>
    <rPh sb="195" eb="198">
      <t>ガンネンド</t>
    </rPh>
    <rPh sb="199" eb="201">
      <t>サクテイ</t>
    </rPh>
    <rPh sb="205" eb="207">
      <t>スイドウ</t>
    </rPh>
    <rPh sb="207" eb="209">
      <t>ジギョウ</t>
    </rPh>
    <rPh sb="209" eb="211">
      <t>ケイエイ</t>
    </rPh>
    <rPh sb="211" eb="213">
      <t>センリャク</t>
    </rPh>
    <rPh sb="214" eb="216">
      <t>トウシ</t>
    </rPh>
    <rPh sb="217" eb="219">
      <t>ザイセイ</t>
    </rPh>
    <rPh sb="219" eb="221">
      <t>ケイカク</t>
    </rPh>
    <rPh sb="222" eb="223">
      <t>モト</t>
    </rPh>
    <rPh sb="226" eb="229">
      <t>ケイカクテキ</t>
    </rPh>
    <rPh sb="230" eb="232">
      <t>ジギョウ</t>
    </rPh>
    <rPh sb="233" eb="235">
      <t>スイシン</t>
    </rPh>
    <rPh sb="237" eb="239">
      <t>ケイエイ</t>
    </rPh>
    <rPh sb="239" eb="241">
      <t>キバン</t>
    </rPh>
    <rPh sb="242" eb="244">
      <t>キョウカ</t>
    </rPh>
    <rPh sb="245" eb="246">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</si>
</sst>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ge"/>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5"/>
      <color theme="1"/>
      <name val="ＭＳ ゴシック"/>
      <family val="3"/>
      <charset val="128"/>
    </font>
    <font>
      <vertAlign val="superscrip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1.44</c:v>
                </c:pt>
                <c:pt idx="1">
                  <c:v>3.13</c:v>
                </c:pt>
                <c:pt idx="2">
                  <c:v>1.44</c:v>
                </c:pt>
                <c:pt idx="3">
                  <c:v>1.18</c:v>
                </c:pt>
                <c:pt idx="4">
                  <c:v>0.9</c:v>
                </c:pt>
              </c:numCache>
            </c:numRef>
          </c:val>
          <c:extLst>
            <c:ext xmlns:c16="http://schemas.microsoft.com/office/drawing/2014/chart" uri="{C3380CC4-5D6E-409C-BE32-E72D297353CC}">
              <c16:uniqueId val="{00000000-EAD1-4549-8B72-15608014FF7C}"/>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0.71</c:v>
                </c:pt>
                <c:pt idx="2">
                  <c:v>0.71</c:v>
                </c:pt>
                <c:pt idx="3">
                  <c:v>0.75</c:v>
                </c:pt>
                <c:pt idx="4">
                  <c:v>0.63</c:v>
                </c:pt>
              </c:numCache>
            </c:numRef>
          </c:val>
          <c:smooth val="0"/>
          <c:extLst>
            <c:ext xmlns:c16="http://schemas.microsoft.com/office/drawing/2014/chart" uri="{C3380CC4-5D6E-409C-BE32-E72D297353CC}">
              <c16:uniqueId val="{00000001-EAD1-4549-8B72-15608014FF7C}"/>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70.39</c:v>
                </c:pt>
                <c:pt idx="1">
                  <c:v>70.88</c:v>
                </c:pt>
                <c:pt idx="2">
                  <c:v>70.239999999999995</c:v>
                </c:pt>
                <c:pt idx="3">
                  <c:v>70.709999999999994</c:v>
                </c:pt>
                <c:pt idx="4">
                  <c:v>71.61</c:v>
                </c:pt>
              </c:numCache>
            </c:numRef>
          </c:val>
          <c:extLst>
            <c:ext xmlns:c16="http://schemas.microsoft.com/office/drawing/2014/chart" uri="{C3380CC4-5D6E-409C-BE32-E72D297353CC}">
              <c16:uniqueId val="{00000000-7807-4D49-A0B7-5BA38B93C2AA}"/>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59.17</c:v>
                </c:pt>
                <c:pt idx="1">
                  <c:v>59.34</c:v>
                </c:pt>
                <c:pt idx="2">
                  <c:v>59.11</c:v>
                </c:pt>
                <c:pt idx="3">
                  <c:v>59.74</c:v>
                </c:pt>
                <c:pt idx="4">
                  <c:v>59.46</c:v>
                </c:pt>
              </c:numCache>
            </c:numRef>
          </c:val>
          <c:smooth val="0"/>
          <c:extLst>
            <c:ext xmlns:c16="http://schemas.microsoft.com/office/drawing/2014/chart" uri="{C3380CC4-5D6E-409C-BE32-E72D297353CC}">
              <c16:uniqueId val="{00000001-7807-4D49-A0B7-5BA38B93C2AA}"/>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96.53</c:v>
                </c:pt>
                <c:pt idx="1">
                  <c:v>96.8</c:v>
                </c:pt>
                <c:pt idx="2">
                  <c:v>98.37</c:v>
                </c:pt>
                <c:pt idx="3">
                  <c:v>98.18</c:v>
                </c:pt>
                <c:pt idx="4">
                  <c:v>97.96</c:v>
                </c:pt>
              </c:numCache>
            </c:numRef>
          </c:val>
          <c:extLst>
            <c:ext xmlns:c16="http://schemas.microsoft.com/office/drawing/2014/chart" uri="{C3380CC4-5D6E-409C-BE32-E72D297353CC}">
              <c16:uniqueId val="{00000000-58C0-4443-94BF-DE7CC859EFC8}"/>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c:v>
                </c:pt>
                <c:pt idx="1">
                  <c:v>87.74</c:v>
                </c:pt>
                <c:pt idx="2">
                  <c:v>87.91</c:v>
                </c:pt>
                <c:pt idx="3">
                  <c:v>87.28</c:v>
                </c:pt>
                <c:pt idx="4">
                  <c:v>87.41</c:v>
                </c:pt>
              </c:numCache>
            </c:numRef>
          </c:val>
          <c:smooth val="0"/>
          <c:extLst>
            <c:ext xmlns:c16="http://schemas.microsoft.com/office/drawing/2014/chart" uri="{C3380CC4-5D6E-409C-BE32-E72D297353CC}">
              <c16:uniqueId val="{00000001-58C0-4443-94BF-DE7CC859EFC8}"/>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110.44</c:v>
                </c:pt>
                <c:pt idx="1">
                  <c:v>111.33</c:v>
                </c:pt>
                <c:pt idx="2">
                  <c:v>114.98</c:v>
                </c:pt>
                <c:pt idx="3">
                  <c:v>112.81</c:v>
                </c:pt>
                <c:pt idx="4">
                  <c:v>110.96</c:v>
                </c:pt>
              </c:numCache>
            </c:numRef>
          </c:val>
          <c:extLst>
            <c:ext xmlns:c16="http://schemas.microsoft.com/office/drawing/2014/chart" uri="{C3380CC4-5D6E-409C-BE32-E72D297353CC}">
              <c16:uniqueId val="{00000000-8446-40E9-A76F-37CF469E0E2B}"/>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111.96</c:v>
                </c:pt>
                <c:pt idx="1">
                  <c:v>112.69</c:v>
                </c:pt>
                <c:pt idx="2">
                  <c:v>113.16</c:v>
                </c:pt>
                <c:pt idx="3">
                  <c:v>112.15</c:v>
                </c:pt>
                <c:pt idx="4">
                  <c:v>111.44</c:v>
                </c:pt>
              </c:numCache>
            </c:numRef>
          </c:val>
          <c:smooth val="0"/>
          <c:extLst>
            <c:ext xmlns:c16="http://schemas.microsoft.com/office/drawing/2014/chart" uri="{C3380CC4-5D6E-409C-BE32-E72D297353CC}">
              <c16:uniqueId val="{00000001-8446-40E9-A76F-37CF469E0E2B}"/>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44.97</c:v>
                </c:pt>
                <c:pt idx="1">
                  <c:v>46.43</c:v>
                </c:pt>
                <c:pt idx="2">
                  <c:v>45.18</c:v>
                </c:pt>
                <c:pt idx="3">
                  <c:v>46.51</c:v>
                </c:pt>
                <c:pt idx="4">
                  <c:v>47.78</c:v>
                </c:pt>
              </c:numCache>
            </c:numRef>
          </c:val>
          <c:extLst>
            <c:ext xmlns:c16="http://schemas.microsoft.com/office/drawing/2014/chart" uri="{C3380CC4-5D6E-409C-BE32-E72D297353CC}">
              <c16:uniqueId val="{00000000-055C-4371-99FE-D1DE8B0CAC34}"/>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45.25</c:v>
                </c:pt>
                <c:pt idx="1">
                  <c:v>46.27</c:v>
                </c:pt>
                <c:pt idx="2">
                  <c:v>46.88</c:v>
                </c:pt>
                <c:pt idx="3">
                  <c:v>46.94</c:v>
                </c:pt>
                <c:pt idx="4">
                  <c:v>47.62</c:v>
                </c:pt>
              </c:numCache>
            </c:numRef>
          </c:val>
          <c:smooth val="0"/>
          <c:extLst>
            <c:ext xmlns:c16="http://schemas.microsoft.com/office/drawing/2014/chart" uri="{C3380CC4-5D6E-409C-BE32-E72D297353CC}">
              <c16:uniqueId val="{00000001-055C-4371-99FE-D1DE8B0CAC34}"/>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4.72</c:v>
                </c:pt>
                <c:pt idx="1">
                  <c:v>4.01</c:v>
                </c:pt>
                <c:pt idx="2">
                  <c:v>4.4000000000000004</c:v>
                </c:pt>
                <c:pt idx="3">
                  <c:v>1.52</c:v>
                </c:pt>
                <c:pt idx="4">
                  <c:v>5.18</c:v>
                </c:pt>
              </c:numCache>
            </c:numRef>
          </c:val>
          <c:extLst>
            <c:ext xmlns:c16="http://schemas.microsoft.com/office/drawing/2014/chart" uri="{C3380CC4-5D6E-409C-BE32-E72D297353CC}">
              <c16:uniqueId val="{00000000-5C9F-4CAA-8373-601B36568CA4}"/>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10.71</c:v>
                </c:pt>
                <c:pt idx="1">
                  <c:v>10.93</c:v>
                </c:pt>
                <c:pt idx="2">
                  <c:v>13.39</c:v>
                </c:pt>
                <c:pt idx="3">
                  <c:v>14.48</c:v>
                </c:pt>
                <c:pt idx="4">
                  <c:v>16.27</c:v>
                </c:pt>
              </c:numCache>
            </c:numRef>
          </c:val>
          <c:smooth val="0"/>
          <c:extLst>
            <c:ext xmlns:c16="http://schemas.microsoft.com/office/drawing/2014/chart" uri="{C3380CC4-5D6E-409C-BE32-E72D297353CC}">
              <c16:uniqueId val="{00000001-5C9F-4CAA-8373-601B36568CA4}"/>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D21-4A67-9313-841105697E46}"/>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0.41</c:v>
                </c:pt>
                <c:pt idx="1">
                  <c:v>0.54</c:v>
                </c:pt>
                <c:pt idx="2">
                  <c:v>0.68</c:v>
                </c:pt>
                <c:pt idx="3">
                  <c:v>1</c:v>
                </c:pt>
                <c:pt idx="4">
                  <c:v>1.03</c:v>
                </c:pt>
              </c:numCache>
            </c:numRef>
          </c:val>
          <c:smooth val="0"/>
          <c:extLst>
            <c:ext xmlns:c16="http://schemas.microsoft.com/office/drawing/2014/chart" uri="{C3380CC4-5D6E-409C-BE32-E72D297353CC}">
              <c16:uniqueId val="{00000001-4D21-4A67-9313-841105697E46}"/>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970.38</c:v>
                </c:pt>
                <c:pt idx="1">
                  <c:v>534.71</c:v>
                </c:pt>
                <c:pt idx="2">
                  <c:v>274.52999999999997</c:v>
                </c:pt>
                <c:pt idx="3">
                  <c:v>565.22</c:v>
                </c:pt>
                <c:pt idx="4">
                  <c:v>464.88</c:v>
                </c:pt>
              </c:numCache>
            </c:numRef>
          </c:val>
          <c:extLst>
            <c:ext xmlns:c16="http://schemas.microsoft.com/office/drawing/2014/chart" uri="{C3380CC4-5D6E-409C-BE32-E72D297353CC}">
              <c16:uniqueId val="{00000000-85D6-434C-B721-CED16A092F5F}"/>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335.95</c:v>
                </c:pt>
                <c:pt idx="1">
                  <c:v>346.59</c:v>
                </c:pt>
                <c:pt idx="2">
                  <c:v>357.82</c:v>
                </c:pt>
                <c:pt idx="3">
                  <c:v>355.5</c:v>
                </c:pt>
                <c:pt idx="4">
                  <c:v>349.83</c:v>
                </c:pt>
              </c:numCache>
            </c:numRef>
          </c:val>
          <c:smooth val="0"/>
          <c:extLst>
            <c:ext xmlns:c16="http://schemas.microsoft.com/office/drawing/2014/chart" uri="{C3380CC4-5D6E-409C-BE32-E72D297353CC}">
              <c16:uniqueId val="{00000001-85D6-434C-B721-CED16A092F5F}"/>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33.049999999999997</c:v>
                </c:pt>
                <c:pt idx="1">
                  <c:v>29.34</c:v>
                </c:pt>
                <c:pt idx="2">
                  <c:v>25.81</c:v>
                </c:pt>
                <c:pt idx="3">
                  <c:v>22.18</c:v>
                </c:pt>
                <c:pt idx="4">
                  <c:v>18.27</c:v>
                </c:pt>
              </c:numCache>
            </c:numRef>
          </c:val>
          <c:extLst>
            <c:ext xmlns:c16="http://schemas.microsoft.com/office/drawing/2014/chart" uri="{C3380CC4-5D6E-409C-BE32-E72D297353CC}">
              <c16:uniqueId val="{00000000-B848-4315-9643-F7F96B44F3B1}"/>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319.82</c:v>
                </c:pt>
                <c:pt idx="1">
                  <c:v>312.02999999999997</c:v>
                </c:pt>
                <c:pt idx="2">
                  <c:v>307.45999999999998</c:v>
                </c:pt>
                <c:pt idx="3">
                  <c:v>312.58</c:v>
                </c:pt>
                <c:pt idx="4">
                  <c:v>314.87</c:v>
                </c:pt>
              </c:numCache>
            </c:numRef>
          </c:val>
          <c:smooth val="0"/>
          <c:extLst>
            <c:ext xmlns:c16="http://schemas.microsoft.com/office/drawing/2014/chart" uri="{C3380CC4-5D6E-409C-BE32-E72D297353CC}">
              <c16:uniqueId val="{00000001-B848-4315-9643-F7F96B44F3B1}"/>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101.12</c:v>
                </c:pt>
                <c:pt idx="1">
                  <c:v>98.7</c:v>
                </c:pt>
                <c:pt idx="2">
                  <c:v>101.55</c:v>
                </c:pt>
                <c:pt idx="3">
                  <c:v>98.3</c:v>
                </c:pt>
                <c:pt idx="4">
                  <c:v>96.93</c:v>
                </c:pt>
              </c:numCache>
            </c:numRef>
          </c:val>
          <c:extLst>
            <c:ext xmlns:c16="http://schemas.microsoft.com/office/drawing/2014/chart" uri="{C3380CC4-5D6E-409C-BE32-E72D297353CC}">
              <c16:uniqueId val="{00000000-4F2E-47C0-9198-48ED3D2377FE}"/>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105.21</c:v>
                </c:pt>
                <c:pt idx="1">
                  <c:v>105.71</c:v>
                </c:pt>
                <c:pt idx="2">
                  <c:v>106.01</c:v>
                </c:pt>
                <c:pt idx="3">
                  <c:v>104.57</c:v>
                </c:pt>
                <c:pt idx="4">
                  <c:v>103.54</c:v>
                </c:pt>
              </c:numCache>
            </c:numRef>
          </c:val>
          <c:smooth val="0"/>
          <c:extLst>
            <c:ext xmlns:c16="http://schemas.microsoft.com/office/drawing/2014/chart" uri="{C3380CC4-5D6E-409C-BE32-E72D297353CC}">
              <c16:uniqueId val="{00000001-4F2E-47C0-9198-48ED3D2377FE}"/>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111.9</c:v>
                </c:pt>
                <c:pt idx="1">
                  <c:v>114.68</c:v>
                </c:pt>
                <c:pt idx="2">
                  <c:v>111.53</c:v>
                </c:pt>
                <c:pt idx="3">
                  <c:v>115.21</c:v>
                </c:pt>
                <c:pt idx="4">
                  <c:v>117.21</c:v>
                </c:pt>
              </c:numCache>
            </c:numRef>
          </c:val>
          <c:extLst>
            <c:ext xmlns:c16="http://schemas.microsoft.com/office/drawing/2014/chart" uri="{C3380CC4-5D6E-409C-BE32-E72D297353CC}">
              <c16:uniqueId val="{00000000-CD60-42FB-9B4B-5983DF9DEF5D}"/>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162.59</c:v>
                </c:pt>
                <c:pt idx="1">
                  <c:v>162.15</c:v>
                </c:pt>
                <c:pt idx="2">
                  <c:v>162.24</c:v>
                </c:pt>
                <c:pt idx="3">
                  <c:v>165.47</c:v>
                </c:pt>
                <c:pt idx="4">
                  <c:v>167.46</c:v>
                </c:pt>
              </c:numCache>
            </c:numRef>
          </c:val>
          <c:smooth val="0"/>
          <c:extLst>
            <c:ext xmlns:c16="http://schemas.microsoft.com/office/drawing/2014/chart" uri="{C3380CC4-5D6E-409C-BE32-E72D297353CC}">
              <c16:uniqueId val="{00000001-CD60-42FB-9B4B-5983DF9DEF5D}"/>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O4" zoomScaleNormal="100" workbookViewId="0">
      <selection activeCell="BH58" sqref="BH5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埼玉県　和光市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A4</v>
      </c>
      <c r="X8" s="59"/>
      <c r="Y8" s="59"/>
      <c r="Z8" s="59"/>
      <c r="AA8" s="59"/>
      <c r="AB8" s="59"/>
      <c r="AC8" s="59"/>
      <c r="AD8" s="59" t="str">
        <f>データ!$M$6</f>
        <v>非設置</v>
      </c>
      <c r="AE8" s="59"/>
      <c r="AF8" s="59"/>
      <c r="AG8" s="59"/>
      <c r="AH8" s="59"/>
      <c r="AI8" s="59"/>
      <c r="AJ8" s="59"/>
      <c r="AK8" s="4"/>
      <c r="AL8" s="60">
        <f>データ!$R$6</f>
        <v>82785</v>
      </c>
      <c r="AM8" s="60"/>
      <c r="AN8" s="60"/>
      <c r="AO8" s="60"/>
      <c r="AP8" s="60"/>
      <c r="AQ8" s="60"/>
      <c r="AR8" s="60"/>
      <c r="AS8" s="60"/>
      <c r="AT8" s="51">
        <f>データ!$S$6</f>
        <v>11.04</v>
      </c>
      <c r="AU8" s="52"/>
      <c r="AV8" s="52"/>
      <c r="AW8" s="52"/>
      <c r="AX8" s="52"/>
      <c r="AY8" s="52"/>
      <c r="AZ8" s="52"/>
      <c r="BA8" s="52"/>
      <c r="BB8" s="53">
        <f>データ!$T$6</f>
        <v>7498.64</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95.26</v>
      </c>
      <c r="J10" s="52"/>
      <c r="K10" s="52"/>
      <c r="L10" s="52"/>
      <c r="M10" s="52"/>
      <c r="N10" s="52"/>
      <c r="O10" s="63"/>
      <c r="P10" s="53">
        <f>データ!$P$6</f>
        <v>100</v>
      </c>
      <c r="Q10" s="53"/>
      <c r="R10" s="53"/>
      <c r="S10" s="53"/>
      <c r="T10" s="53"/>
      <c r="U10" s="53"/>
      <c r="V10" s="53"/>
      <c r="W10" s="60">
        <f>データ!$Q$6</f>
        <v>1797</v>
      </c>
      <c r="X10" s="60"/>
      <c r="Y10" s="60"/>
      <c r="Z10" s="60"/>
      <c r="AA10" s="60"/>
      <c r="AB10" s="60"/>
      <c r="AC10" s="60"/>
      <c r="AD10" s="2"/>
      <c r="AE10" s="2"/>
      <c r="AF10" s="2"/>
      <c r="AG10" s="2"/>
      <c r="AH10" s="4"/>
      <c r="AI10" s="4"/>
      <c r="AJ10" s="4"/>
      <c r="AK10" s="4"/>
      <c r="AL10" s="60">
        <f>データ!$U$6</f>
        <v>82874</v>
      </c>
      <c r="AM10" s="60"/>
      <c r="AN10" s="60"/>
      <c r="AO10" s="60"/>
      <c r="AP10" s="60"/>
      <c r="AQ10" s="60"/>
      <c r="AR10" s="60"/>
      <c r="AS10" s="60"/>
      <c r="AT10" s="51">
        <f>データ!$V$6</f>
        <v>10.4</v>
      </c>
      <c r="AU10" s="52"/>
      <c r="AV10" s="52"/>
      <c r="AW10" s="52"/>
      <c r="AX10" s="52"/>
      <c r="AY10" s="52"/>
      <c r="AZ10" s="52"/>
      <c r="BA10" s="52"/>
      <c r="BB10" s="53">
        <f>データ!$W$6</f>
        <v>7968.65</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6" t="s">
        <v>104</v>
      </c>
      <c r="BM16" s="87"/>
      <c r="BN16" s="87"/>
      <c r="BO16" s="87"/>
      <c r="BP16" s="87"/>
      <c r="BQ16" s="87"/>
      <c r="BR16" s="87"/>
      <c r="BS16" s="87"/>
      <c r="BT16" s="87"/>
      <c r="BU16" s="87"/>
      <c r="BV16" s="87"/>
      <c r="BW16" s="87"/>
      <c r="BX16" s="87"/>
      <c r="BY16" s="87"/>
      <c r="BZ16" s="88"/>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6"/>
      <c r="BM17" s="87"/>
      <c r="BN17" s="87"/>
      <c r="BO17" s="87"/>
      <c r="BP17" s="87"/>
      <c r="BQ17" s="87"/>
      <c r="BR17" s="87"/>
      <c r="BS17" s="87"/>
      <c r="BT17" s="87"/>
      <c r="BU17" s="87"/>
      <c r="BV17" s="87"/>
      <c r="BW17" s="87"/>
      <c r="BX17" s="87"/>
      <c r="BY17" s="87"/>
      <c r="BZ17" s="88"/>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6"/>
      <c r="BM18" s="87"/>
      <c r="BN18" s="87"/>
      <c r="BO18" s="87"/>
      <c r="BP18" s="87"/>
      <c r="BQ18" s="87"/>
      <c r="BR18" s="87"/>
      <c r="BS18" s="87"/>
      <c r="BT18" s="87"/>
      <c r="BU18" s="87"/>
      <c r="BV18" s="87"/>
      <c r="BW18" s="87"/>
      <c r="BX18" s="87"/>
      <c r="BY18" s="87"/>
      <c r="BZ18" s="88"/>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6"/>
      <c r="BM19" s="87"/>
      <c r="BN19" s="87"/>
      <c r="BO19" s="87"/>
      <c r="BP19" s="87"/>
      <c r="BQ19" s="87"/>
      <c r="BR19" s="87"/>
      <c r="BS19" s="87"/>
      <c r="BT19" s="87"/>
      <c r="BU19" s="87"/>
      <c r="BV19" s="87"/>
      <c r="BW19" s="87"/>
      <c r="BX19" s="87"/>
      <c r="BY19" s="87"/>
      <c r="BZ19" s="88"/>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6"/>
      <c r="BM20" s="87"/>
      <c r="BN20" s="87"/>
      <c r="BO20" s="87"/>
      <c r="BP20" s="87"/>
      <c r="BQ20" s="87"/>
      <c r="BR20" s="87"/>
      <c r="BS20" s="87"/>
      <c r="BT20" s="87"/>
      <c r="BU20" s="87"/>
      <c r="BV20" s="87"/>
      <c r="BW20" s="87"/>
      <c r="BX20" s="87"/>
      <c r="BY20" s="87"/>
      <c r="BZ20" s="88"/>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6"/>
      <c r="BM21" s="87"/>
      <c r="BN21" s="87"/>
      <c r="BO21" s="87"/>
      <c r="BP21" s="87"/>
      <c r="BQ21" s="87"/>
      <c r="BR21" s="87"/>
      <c r="BS21" s="87"/>
      <c r="BT21" s="87"/>
      <c r="BU21" s="87"/>
      <c r="BV21" s="87"/>
      <c r="BW21" s="87"/>
      <c r="BX21" s="87"/>
      <c r="BY21" s="87"/>
      <c r="BZ21" s="88"/>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6"/>
      <c r="BM22" s="87"/>
      <c r="BN22" s="87"/>
      <c r="BO22" s="87"/>
      <c r="BP22" s="87"/>
      <c r="BQ22" s="87"/>
      <c r="BR22" s="87"/>
      <c r="BS22" s="87"/>
      <c r="BT22" s="87"/>
      <c r="BU22" s="87"/>
      <c r="BV22" s="87"/>
      <c r="BW22" s="87"/>
      <c r="BX22" s="87"/>
      <c r="BY22" s="87"/>
      <c r="BZ22" s="88"/>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6"/>
      <c r="BM23" s="87"/>
      <c r="BN23" s="87"/>
      <c r="BO23" s="87"/>
      <c r="BP23" s="87"/>
      <c r="BQ23" s="87"/>
      <c r="BR23" s="87"/>
      <c r="BS23" s="87"/>
      <c r="BT23" s="87"/>
      <c r="BU23" s="87"/>
      <c r="BV23" s="87"/>
      <c r="BW23" s="87"/>
      <c r="BX23" s="87"/>
      <c r="BY23" s="87"/>
      <c r="BZ23" s="88"/>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6"/>
      <c r="BM24" s="87"/>
      <c r="BN24" s="87"/>
      <c r="BO24" s="87"/>
      <c r="BP24" s="87"/>
      <c r="BQ24" s="87"/>
      <c r="BR24" s="87"/>
      <c r="BS24" s="87"/>
      <c r="BT24" s="87"/>
      <c r="BU24" s="87"/>
      <c r="BV24" s="87"/>
      <c r="BW24" s="87"/>
      <c r="BX24" s="87"/>
      <c r="BY24" s="87"/>
      <c r="BZ24" s="88"/>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6"/>
      <c r="BM25" s="87"/>
      <c r="BN25" s="87"/>
      <c r="BO25" s="87"/>
      <c r="BP25" s="87"/>
      <c r="BQ25" s="87"/>
      <c r="BR25" s="87"/>
      <c r="BS25" s="87"/>
      <c r="BT25" s="87"/>
      <c r="BU25" s="87"/>
      <c r="BV25" s="87"/>
      <c r="BW25" s="87"/>
      <c r="BX25" s="87"/>
      <c r="BY25" s="87"/>
      <c r="BZ25" s="88"/>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6"/>
      <c r="BM26" s="87"/>
      <c r="BN26" s="87"/>
      <c r="BO26" s="87"/>
      <c r="BP26" s="87"/>
      <c r="BQ26" s="87"/>
      <c r="BR26" s="87"/>
      <c r="BS26" s="87"/>
      <c r="BT26" s="87"/>
      <c r="BU26" s="87"/>
      <c r="BV26" s="87"/>
      <c r="BW26" s="87"/>
      <c r="BX26" s="87"/>
      <c r="BY26" s="87"/>
      <c r="BZ26" s="88"/>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6"/>
      <c r="BM27" s="87"/>
      <c r="BN27" s="87"/>
      <c r="BO27" s="87"/>
      <c r="BP27" s="87"/>
      <c r="BQ27" s="87"/>
      <c r="BR27" s="87"/>
      <c r="BS27" s="87"/>
      <c r="BT27" s="87"/>
      <c r="BU27" s="87"/>
      <c r="BV27" s="87"/>
      <c r="BW27" s="87"/>
      <c r="BX27" s="87"/>
      <c r="BY27" s="87"/>
      <c r="BZ27" s="88"/>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6"/>
      <c r="BM28" s="87"/>
      <c r="BN28" s="87"/>
      <c r="BO28" s="87"/>
      <c r="BP28" s="87"/>
      <c r="BQ28" s="87"/>
      <c r="BR28" s="87"/>
      <c r="BS28" s="87"/>
      <c r="BT28" s="87"/>
      <c r="BU28" s="87"/>
      <c r="BV28" s="87"/>
      <c r="BW28" s="87"/>
      <c r="BX28" s="87"/>
      <c r="BY28" s="87"/>
      <c r="BZ28" s="88"/>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6"/>
      <c r="BM29" s="87"/>
      <c r="BN29" s="87"/>
      <c r="BO29" s="87"/>
      <c r="BP29" s="87"/>
      <c r="BQ29" s="87"/>
      <c r="BR29" s="87"/>
      <c r="BS29" s="87"/>
      <c r="BT29" s="87"/>
      <c r="BU29" s="87"/>
      <c r="BV29" s="87"/>
      <c r="BW29" s="87"/>
      <c r="BX29" s="87"/>
      <c r="BY29" s="87"/>
      <c r="BZ29" s="88"/>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6"/>
      <c r="BM30" s="87"/>
      <c r="BN30" s="87"/>
      <c r="BO30" s="87"/>
      <c r="BP30" s="87"/>
      <c r="BQ30" s="87"/>
      <c r="BR30" s="87"/>
      <c r="BS30" s="87"/>
      <c r="BT30" s="87"/>
      <c r="BU30" s="87"/>
      <c r="BV30" s="87"/>
      <c r="BW30" s="87"/>
      <c r="BX30" s="87"/>
      <c r="BY30" s="87"/>
      <c r="BZ30" s="88"/>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6"/>
      <c r="BM31" s="87"/>
      <c r="BN31" s="87"/>
      <c r="BO31" s="87"/>
      <c r="BP31" s="87"/>
      <c r="BQ31" s="87"/>
      <c r="BR31" s="87"/>
      <c r="BS31" s="87"/>
      <c r="BT31" s="87"/>
      <c r="BU31" s="87"/>
      <c r="BV31" s="87"/>
      <c r="BW31" s="87"/>
      <c r="BX31" s="87"/>
      <c r="BY31" s="87"/>
      <c r="BZ31" s="88"/>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6"/>
      <c r="BM32" s="87"/>
      <c r="BN32" s="87"/>
      <c r="BO32" s="87"/>
      <c r="BP32" s="87"/>
      <c r="BQ32" s="87"/>
      <c r="BR32" s="87"/>
      <c r="BS32" s="87"/>
      <c r="BT32" s="87"/>
      <c r="BU32" s="87"/>
      <c r="BV32" s="87"/>
      <c r="BW32" s="87"/>
      <c r="BX32" s="87"/>
      <c r="BY32" s="87"/>
      <c r="BZ32" s="88"/>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6"/>
      <c r="BM33" s="87"/>
      <c r="BN33" s="87"/>
      <c r="BO33" s="87"/>
      <c r="BP33" s="87"/>
      <c r="BQ33" s="87"/>
      <c r="BR33" s="87"/>
      <c r="BS33" s="87"/>
      <c r="BT33" s="87"/>
      <c r="BU33" s="87"/>
      <c r="BV33" s="87"/>
      <c r="BW33" s="87"/>
      <c r="BX33" s="87"/>
      <c r="BY33" s="87"/>
      <c r="BZ33" s="88"/>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6"/>
      <c r="BM34" s="87"/>
      <c r="BN34" s="87"/>
      <c r="BO34" s="87"/>
      <c r="BP34" s="87"/>
      <c r="BQ34" s="87"/>
      <c r="BR34" s="87"/>
      <c r="BS34" s="87"/>
      <c r="BT34" s="87"/>
      <c r="BU34" s="87"/>
      <c r="BV34" s="87"/>
      <c r="BW34" s="87"/>
      <c r="BX34" s="87"/>
      <c r="BY34" s="87"/>
      <c r="BZ34" s="88"/>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6"/>
      <c r="BM35" s="87"/>
      <c r="BN35" s="87"/>
      <c r="BO35" s="87"/>
      <c r="BP35" s="87"/>
      <c r="BQ35" s="87"/>
      <c r="BR35" s="87"/>
      <c r="BS35" s="87"/>
      <c r="BT35" s="87"/>
      <c r="BU35" s="87"/>
      <c r="BV35" s="87"/>
      <c r="BW35" s="87"/>
      <c r="BX35" s="87"/>
      <c r="BY35" s="87"/>
      <c r="BZ35" s="88"/>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6"/>
      <c r="BM36" s="87"/>
      <c r="BN36" s="87"/>
      <c r="BO36" s="87"/>
      <c r="BP36" s="87"/>
      <c r="BQ36" s="87"/>
      <c r="BR36" s="87"/>
      <c r="BS36" s="87"/>
      <c r="BT36" s="87"/>
      <c r="BU36" s="87"/>
      <c r="BV36" s="87"/>
      <c r="BW36" s="87"/>
      <c r="BX36" s="87"/>
      <c r="BY36" s="87"/>
      <c r="BZ36" s="88"/>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6"/>
      <c r="BM37" s="87"/>
      <c r="BN37" s="87"/>
      <c r="BO37" s="87"/>
      <c r="BP37" s="87"/>
      <c r="BQ37" s="87"/>
      <c r="BR37" s="87"/>
      <c r="BS37" s="87"/>
      <c r="BT37" s="87"/>
      <c r="BU37" s="87"/>
      <c r="BV37" s="87"/>
      <c r="BW37" s="87"/>
      <c r="BX37" s="87"/>
      <c r="BY37" s="87"/>
      <c r="BZ37" s="88"/>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6"/>
      <c r="BM38" s="87"/>
      <c r="BN38" s="87"/>
      <c r="BO38" s="87"/>
      <c r="BP38" s="87"/>
      <c r="BQ38" s="87"/>
      <c r="BR38" s="87"/>
      <c r="BS38" s="87"/>
      <c r="BT38" s="87"/>
      <c r="BU38" s="87"/>
      <c r="BV38" s="87"/>
      <c r="BW38" s="87"/>
      <c r="BX38" s="87"/>
      <c r="BY38" s="87"/>
      <c r="BZ38" s="88"/>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6"/>
      <c r="BM39" s="87"/>
      <c r="BN39" s="87"/>
      <c r="BO39" s="87"/>
      <c r="BP39" s="87"/>
      <c r="BQ39" s="87"/>
      <c r="BR39" s="87"/>
      <c r="BS39" s="87"/>
      <c r="BT39" s="87"/>
      <c r="BU39" s="87"/>
      <c r="BV39" s="87"/>
      <c r="BW39" s="87"/>
      <c r="BX39" s="87"/>
      <c r="BY39" s="87"/>
      <c r="BZ39" s="88"/>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6"/>
      <c r="BM40" s="87"/>
      <c r="BN40" s="87"/>
      <c r="BO40" s="87"/>
      <c r="BP40" s="87"/>
      <c r="BQ40" s="87"/>
      <c r="BR40" s="87"/>
      <c r="BS40" s="87"/>
      <c r="BT40" s="87"/>
      <c r="BU40" s="87"/>
      <c r="BV40" s="87"/>
      <c r="BW40" s="87"/>
      <c r="BX40" s="87"/>
      <c r="BY40" s="87"/>
      <c r="BZ40" s="88"/>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6"/>
      <c r="BM41" s="87"/>
      <c r="BN41" s="87"/>
      <c r="BO41" s="87"/>
      <c r="BP41" s="87"/>
      <c r="BQ41" s="87"/>
      <c r="BR41" s="87"/>
      <c r="BS41" s="87"/>
      <c r="BT41" s="87"/>
      <c r="BU41" s="87"/>
      <c r="BV41" s="87"/>
      <c r="BW41" s="87"/>
      <c r="BX41" s="87"/>
      <c r="BY41" s="87"/>
      <c r="BZ41" s="88"/>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6"/>
      <c r="BM42" s="87"/>
      <c r="BN42" s="87"/>
      <c r="BO42" s="87"/>
      <c r="BP42" s="87"/>
      <c r="BQ42" s="87"/>
      <c r="BR42" s="87"/>
      <c r="BS42" s="87"/>
      <c r="BT42" s="87"/>
      <c r="BU42" s="87"/>
      <c r="BV42" s="87"/>
      <c r="BW42" s="87"/>
      <c r="BX42" s="87"/>
      <c r="BY42" s="87"/>
      <c r="BZ42" s="88"/>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6"/>
      <c r="BM43" s="87"/>
      <c r="BN43" s="87"/>
      <c r="BO43" s="87"/>
      <c r="BP43" s="87"/>
      <c r="BQ43" s="87"/>
      <c r="BR43" s="87"/>
      <c r="BS43" s="87"/>
      <c r="BT43" s="87"/>
      <c r="BU43" s="87"/>
      <c r="BV43" s="87"/>
      <c r="BW43" s="87"/>
      <c r="BX43" s="87"/>
      <c r="BY43" s="87"/>
      <c r="BZ43" s="88"/>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6"/>
      <c r="BM44" s="87"/>
      <c r="BN44" s="87"/>
      <c r="BO44" s="87"/>
      <c r="BP44" s="87"/>
      <c r="BQ44" s="87"/>
      <c r="BR44" s="87"/>
      <c r="BS44" s="87"/>
      <c r="BT44" s="87"/>
      <c r="BU44" s="87"/>
      <c r="BV44" s="87"/>
      <c r="BW44" s="87"/>
      <c r="BX44" s="87"/>
      <c r="BY44" s="87"/>
      <c r="BZ44" s="88"/>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105</v>
      </c>
      <c r="BM47" s="73"/>
      <c r="BN47" s="73"/>
      <c r="BO47" s="73"/>
      <c r="BP47" s="73"/>
      <c r="BQ47" s="73"/>
      <c r="BR47" s="73"/>
      <c r="BS47" s="73"/>
      <c r="BT47" s="73"/>
      <c r="BU47" s="73"/>
      <c r="BV47" s="73"/>
      <c r="BW47" s="73"/>
      <c r="BX47" s="73"/>
      <c r="BY47" s="73"/>
      <c r="BZ47" s="74"/>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106</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rcMj9V9s/R75LQ7C4YwMIndIKYqOUOt7L19wTNJtnbkTJXDMPD1GqCX7AXZ+IkZRigGwmLVr/yEhfZIUJcgjfw==" saltValue="M0KBiiMM2VEdCjIUxS2oj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0" t="s">
        <v>50</v>
      </c>
      <c r="I3" s="91"/>
      <c r="J3" s="91"/>
      <c r="K3" s="91"/>
      <c r="L3" s="91"/>
      <c r="M3" s="91"/>
      <c r="N3" s="91"/>
      <c r="O3" s="91"/>
      <c r="P3" s="91"/>
      <c r="Q3" s="91"/>
      <c r="R3" s="91"/>
      <c r="S3" s="91"/>
      <c r="T3" s="91"/>
      <c r="U3" s="91"/>
      <c r="V3" s="91"/>
      <c r="W3" s="92"/>
      <c r="X3" s="96" t="s">
        <v>51</v>
      </c>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t="s">
        <v>27</v>
      </c>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row>
    <row r="4" spans="1:144" x14ac:dyDescent="0.15">
      <c r="A4" s="29" t="s">
        <v>52</v>
      </c>
      <c r="B4" s="31"/>
      <c r="C4" s="31"/>
      <c r="D4" s="31"/>
      <c r="E4" s="31"/>
      <c r="F4" s="31"/>
      <c r="G4" s="31"/>
      <c r="H4" s="93"/>
      <c r="I4" s="94"/>
      <c r="J4" s="94"/>
      <c r="K4" s="94"/>
      <c r="L4" s="94"/>
      <c r="M4" s="94"/>
      <c r="N4" s="94"/>
      <c r="O4" s="94"/>
      <c r="P4" s="94"/>
      <c r="Q4" s="94"/>
      <c r="R4" s="94"/>
      <c r="S4" s="94"/>
      <c r="T4" s="94"/>
      <c r="U4" s="94"/>
      <c r="V4" s="94"/>
      <c r="W4" s="95"/>
      <c r="X4" s="89" t="s">
        <v>53</v>
      </c>
      <c r="Y4" s="89"/>
      <c r="Z4" s="89"/>
      <c r="AA4" s="89"/>
      <c r="AB4" s="89"/>
      <c r="AC4" s="89"/>
      <c r="AD4" s="89"/>
      <c r="AE4" s="89"/>
      <c r="AF4" s="89"/>
      <c r="AG4" s="89"/>
      <c r="AH4" s="89"/>
      <c r="AI4" s="89" t="s">
        <v>54</v>
      </c>
      <c r="AJ4" s="89"/>
      <c r="AK4" s="89"/>
      <c r="AL4" s="89"/>
      <c r="AM4" s="89"/>
      <c r="AN4" s="89"/>
      <c r="AO4" s="89"/>
      <c r="AP4" s="89"/>
      <c r="AQ4" s="89"/>
      <c r="AR4" s="89"/>
      <c r="AS4" s="89"/>
      <c r="AT4" s="89" t="s">
        <v>55</v>
      </c>
      <c r="AU4" s="89"/>
      <c r="AV4" s="89"/>
      <c r="AW4" s="89"/>
      <c r="AX4" s="89"/>
      <c r="AY4" s="89"/>
      <c r="AZ4" s="89"/>
      <c r="BA4" s="89"/>
      <c r="BB4" s="89"/>
      <c r="BC4" s="89"/>
      <c r="BD4" s="89"/>
      <c r="BE4" s="89" t="s">
        <v>56</v>
      </c>
      <c r="BF4" s="89"/>
      <c r="BG4" s="89"/>
      <c r="BH4" s="89"/>
      <c r="BI4" s="89"/>
      <c r="BJ4" s="89"/>
      <c r="BK4" s="89"/>
      <c r="BL4" s="89"/>
      <c r="BM4" s="89"/>
      <c r="BN4" s="89"/>
      <c r="BO4" s="89"/>
      <c r="BP4" s="89" t="s">
        <v>57</v>
      </c>
      <c r="BQ4" s="89"/>
      <c r="BR4" s="89"/>
      <c r="BS4" s="89"/>
      <c r="BT4" s="89"/>
      <c r="BU4" s="89"/>
      <c r="BV4" s="89"/>
      <c r="BW4" s="89"/>
      <c r="BX4" s="89"/>
      <c r="BY4" s="89"/>
      <c r="BZ4" s="89"/>
      <c r="CA4" s="89" t="s">
        <v>58</v>
      </c>
      <c r="CB4" s="89"/>
      <c r="CC4" s="89"/>
      <c r="CD4" s="89"/>
      <c r="CE4" s="89"/>
      <c r="CF4" s="89"/>
      <c r="CG4" s="89"/>
      <c r="CH4" s="89"/>
      <c r="CI4" s="89"/>
      <c r="CJ4" s="89"/>
      <c r="CK4" s="89"/>
      <c r="CL4" s="89" t="s">
        <v>59</v>
      </c>
      <c r="CM4" s="89"/>
      <c r="CN4" s="89"/>
      <c r="CO4" s="89"/>
      <c r="CP4" s="89"/>
      <c r="CQ4" s="89"/>
      <c r="CR4" s="89"/>
      <c r="CS4" s="89"/>
      <c r="CT4" s="89"/>
      <c r="CU4" s="89"/>
      <c r="CV4" s="89"/>
      <c r="CW4" s="89" t="s">
        <v>60</v>
      </c>
      <c r="CX4" s="89"/>
      <c r="CY4" s="89"/>
      <c r="CZ4" s="89"/>
      <c r="DA4" s="89"/>
      <c r="DB4" s="89"/>
      <c r="DC4" s="89"/>
      <c r="DD4" s="89"/>
      <c r="DE4" s="89"/>
      <c r="DF4" s="89"/>
      <c r="DG4" s="89"/>
      <c r="DH4" s="89" t="s">
        <v>61</v>
      </c>
      <c r="DI4" s="89"/>
      <c r="DJ4" s="89"/>
      <c r="DK4" s="89"/>
      <c r="DL4" s="89"/>
      <c r="DM4" s="89"/>
      <c r="DN4" s="89"/>
      <c r="DO4" s="89"/>
      <c r="DP4" s="89"/>
      <c r="DQ4" s="89"/>
      <c r="DR4" s="89"/>
      <c r="DS4" s="89" t="s">
        <v>62</v>
      </c>
      <c r="DT4" s="89"/>
      <c r="DU4" s="89"/>
      <c r="DV4" s="89"/>
      <c r="DW4" s="89"/>
      <c r="DX4" s="89"/>
      <c r="DY4" s="89"/>
      <c r="DZ4" s="89"/>
      <c r="EA4" s="89"/>
      <c r="EB4" s="89"/>
      <c r="EC4" s="89"/>
      <c r="ED4" s="89" t="s">
        <v>63</v>
      </c>
      <c r="EE4" s="89"/>
      <c r="EF4" s="89"/>
      <c r="EG4" s="89"/>
      <c r="EH4" s="89"/>
      <c r="EI4" s="89"/>
      <c r="EJ4" s="89"/>
      <c r="EK4" s="89"/>
      <c r="EL4" s="89"/>
      <c r="EM4" s="89"/>
      <c r="EN4" s="89"/>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2018</v>
      </c>
      <c r="C6" s="34">
        <f t="shared" ref="C6:W6" si="3">C7</f>
        <v>112291</v>
      </c>
      <c r="D6" s="34">
        <f t="shared" si="3"/>
        <v>46</v>
      </c>
      <c r="E6" s="34">
        <f t="shared" si="3"/>
        <v>1</v>
      </c>
      <c r="F6" s="34">
        <f t="shared" si="3"/>
        <v>0</v>
      </c>
      <c r="G6" s="34">
        <f t="shared" si="3"/>
        <v>1</v>
      </c>
      <c r="H6" s="34" t="str">
        <f t="shared" si="3"/>
        <v>埼玉県　和光市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95.26</v>
      </c>
      <c r="P6" s="35">
        <f t="shared" si="3"/>
        <v>100</v>
      </c>
      <c r="Q6" s="35">
        <f t="shared" si="3"/>
        <v>1797</v>
      </c>
      <c r="R6" s="35">
        <f t="shared" si="3"/>
        <v>82785</v>
      </c>
      <c r="S6" s="35">
        <f t="shared" si="3"/>
        <v>11.04</v>
      </c>
      <c r="T6" s="35">
        <f t="shared" si="3"/>
        <v>7498.64</v>
      </c>
      <c r="U6" s="35">
        <f t="shared" si="3"/>
        <v>82874</v>
      </c>
      <c r="V6" s="35">
        <f t="shared" si="3"/>
        <v>10.4</v>
      </c>
      <c r="W6" s="35">
        <f t="shared" si="3"/>
        <v>7968.65</v>
      </c>
      <c r="X6" s="36">
        <f>IF(X7="",NA(),X7)</f>
        <v>110.44</v>
      </c>
      <c r="Y6" s="36">
        <f t="shared" ref="Y6:AG6" si="4">IF(Y7="",NA(),Y7)</f>
        <v>111.33</v>
      </c>
      <c r="Z6" s="36">
        <f t="shared" si="4"/>
        <v>114.98</v>
      </c>
      <c r="AA6" s="36">
        <f t="shared" si="4"/>
        <v>112.81</v>
      </c>
      <c r="AB6" s="36">
        <f t="shared" si="4"/>
        <v>110.96</v>
      </c>
      <c r="AC6" s="36">
        <f t="shared" si="4"/>
        <v>111.96</v>
      </c>
      <c r="AD6" s="36">
        <f t="shared" si="4"/>
        <v>112.69</v>
      </c>
      <c r="AE6" s="36">
        <f t="shared" si="4"/>
        <v>113.16</v>
      </c>
      <c r="AF6" s="36">
        <f t="shared" si="4"/>
        <v>112.15</v>
      </c>
      <c r="AG6" s="36">
        <f t="shared" si="4"/>
        <v>111.44</v>
      </c>
      <c r="AH6" s="35" t="str">
        <f>IF(AH7="","",IF(AH7="-","【-】","【"&amp;SUBSTITUTE(TEXT(AH7,"#,##0.00"),"-","△")&amp;"】"))</f>
        <v>【112.83】</v>
      </c>
      <c r="AI6" s="35">
        <f>IF(AI7="",NA(),AI7)</f>
        <v>0</v>
      </c>
      <c r="AJ6" s="35">
        <f t="shared" ref="AJ6:AR6" si="5">IF(AJ7="",NA(),AJ7)</f>
        <v>0</v>
      </c>
      <c r="AK6" s="35">
        <f t="shared" si="5"/>
        <v>0</v>
      </c>
      <c r="AL6" s="35">
        <f t="shared" si="5"/>
        <v>0</v>
      </c>
      <c r="AM6" s="35">
        <f t="shared" si="5"/>
        <v>0</v>
      </c>
      <c r="AN6" s="36">
        <f t="shared" si="5"/>
        <v>0.41</v>
      </c>
      <c r="AO6" s="36">
        <f t="shared" si="5"/>
        <v>0.54</v>
      </c>
      <c r="AP6" s="36">
        <f t="shared" si="5"/>
        <v>0.68</v>
      </c>
      <c r="AQ6" s="36">
        <f t="shared" si="5"/>
        <v>1</v>
      </c>
      <c r="AR6" s="36">
        <f t="shared" si="5"/>
        <v>1.03</v>
      </c>
      <c r="AS6" s="35" t="str">
        <f>IF(AS7="","",IF(AS7="-","【-】","【"&amp;SUBSTITUTE(TEXT(AS7,"#,##0.00"),"-","△")&amp;"】"))</f>
        <v>【1.05】</v>
      </c>
      <c r="AT6" s="36">
        <f>IF(AT7="",NA(),AT7)</f>
        <v>970.38</v>
      </c>
      <c r="AU6" s="36">
        <f t="shared" ref="AU6:BC6" si="6">IF(AU7="",NA(),AU7)</f>
        <v>534.71</v>
      </c>
      <c r="AV6" s="36">
        <f t="shared" si="6"/>
        <v>274.52999999999997</v>
      </c>
      <c r="AW6" s="36">
        <f t="shared" si="6"/>
        <v>565.22</v>
      </c>
      <c r="AX6" s="36">
        <f t="shared" si="6"/>
        <v>464.88</v>
      </c>
      <c r="AY6" s="36">
        <f t="shared" si="6"/>
        <v>335.95</v>
      </c>
      <c r="AZ6" s="36">
        <f t="shared" si="6"/>
        <v>346.59</v>
      </c>
      <c r="BA6" s="36">
        <f t="shared" si="6"/>
        <v>357.82</v>
      </c>
      <c r="BB6" s="36">
        <f t="shared" si="6"/>
        <v>355.5</v>
      </c>
      <c r="BC6" s="36">
        <f t="shared" si="6"/>
        <v>349.83</v>
      </c>
      <c r="BD6" s="35" t="str">
        <f>IF(BD7="","",IF(BD7="-","【-】","【"&amp;SUBSTITUTE(TEXT(BD7,"#,##0.00"),"-","△")&amp;"】"))</f>
        <v>【261.93】</v>
      </c>
      <c r="BE6" s="36">
        <f>IF(BE7="",NA(),BE7)</f>
        <v>33.049999999999997</v>
      </c>
      <c r="BF6" s="36">
        <f t="shared" ref="BF6:BN6" si="7">IF(BF7="",NA(),BF7)</f>
        <v>29.34</v>
      </c>
      <c r="BG6" s="36">
        <f t="shared" si="7"/>
        <v>25.81</v>
      </c>
      <c r="BH6" s="36">
        <f t="shared" si="7"/>
        <v>22.18</v>
      </c>
      <c r="BI6" s="36">
        <f t="shared" si="7"/>
        <v>18.27</v>
      </c>
      <c r="BJ6" s="36">
        <f t="shared" si="7"/>
        <v>319.82</v>
      </c>
      <c r="BK6" s="36">
        <f t="shared" si="7"/>
        <v>312.02999999999997</v>
      </c>
      <c r="BL6" s="36">
        <f t="shared" si="7"/>
        <v>307.45999999999998</v>
      </c>
      <c r="BM6" s="36">
        <f t="shared" si="7"/>
        <v>312.58</v>
      </c>
      <c r="BN6" s="36">
        <f t="shared" si="7"/>
        <v>314.87</v>
      </c>
      <c r="BO6" s="35" t="str">
        <f>IF(BO7="","",IF(BO7="-","【-】","【"&amp;SUBSTITUTE(TEXT(BO7,"#,##0.00"),"-","△")&amp;"】"))</f>
        <v>【270.46】</v>
      </c>
      <c r="BP6" s="36">
        <f>IF(BP7="",NA(),BP7)</f>
        <v>101.12</v>
      </c>
      <c r="BQ6" s="36">
        <f t="shared" ref="BQ6:BY6" si="8">IF(BQ7="",NA(),BQ7)</f>
        <v>98.7</v>
      </c>
      <c r="BR6" s="36">
        <f t="shared" si="8"/>
        <v>101.55</v>
      </c>
      <c r="BS6" s="36">
        <f t="shared" si="8"/>
        <v>98.3</v>
      </c>
      <c r="BT6" s="36">
        <f t="shared" si="8"/>
        <v>96.93</v>
      </c>
      <c r="BU6" s="36">
        <f t="shared" si="8"/>
        <v>105.21</v>
      </c>
      <c r="BV6" s="36">
        <f t="shared" si="8"/>
        <v>105.71</v>
      </c>
      <c r="BW6" s="36">
        <f t="shared" si="8"/>
        <v>106.01</v>
      </c>
      <c r="BX6" s="36">
        <f t="shared" si="8"/>
        <v>104.57</v>
      </c>
      <c r="BY6" s="36">
        <f t="shared" si="8"/>
        <v>103.54</v>
      </c>
      <c r="BZ6" s="35" t="str">
        <f>IF(BZ7="","",IF(BZ7="-","【-】","【"&amp;SUBSTITUTE(TEXT(BZ7,"#,##0.00"),"-","△")&amp;"】"))</f>
        <v>【103.91】</v>
      </c>
      <c r="CA6" s="36">
        <f>IF(CA7="",NA(),CA7)</f>
        <v>111.9</v>
      </c>
      <c r="CB6" s="36">
        <f t="shared" ref="CB6:CJ6" si="9">IF(CB7="",NA(),CB7)</f>
        <v>114.68</v>
      </c>
      <c r="CC6" s="36">
        <f t="shared" si="9"/>
        <v>111.53</v>
      </c>
      <c r="CD6" s="36">
        <f t="shared" si="9"/>
        <v>115.21</v>
      </c>
      <c r="CE6" s="36">
        <f t="shared" si="9"/>
        <v>117.21</v>
      </c>
      <c r="CF6" s="36">
        <f t="shared" si="9"/>
        <v>162.59</v>
      </c>
      <c r="CG6" s="36">
        <f t="shared" si="9"/>
        <v>162.15</v>
      </c>
      <c r="CH6" s="36">
        <f t="shared" si="9"/>
        <v>162.24</v>
      </c>
      <c r="CI6" s="36">
        <f t="shared" si="9"/>
        <v>165.47</v>
      </c>
      <c r="CJ6" s="36">
        <f t="shared" si="9"/>
        <v>167.46</v>
      </c>
      <c r="CK6" s="35" t="str">
        <f>IF(CK7="","",IF(CK7="-","【-】","【"&amp;SUBSTITUTE(TEXT(CK7,"#,##0.00"),"-","△")&amp;"】"))</f>
        <v>【167.11】</v>
      </c>
      <c r="CL6" s="36">
        <f>IF(CL7="",NA(),CL7)</f>
        <v>70.39</v>
      </c>
      <c r="CM6" s="36">
        <f t="shared" ref="CM6:CU6" si="10">IF(CM7="",NA(),CM7)</f>
        <v>70.88</v>
      </c>
      <c r="CN6" s="36">
        <f t="shared" si="10"/>
        <v>70.239999999999995</v>
      </c>
      <c r="CO6" s="36">
        <f t="shared" si="10"/>
        <v>70.709999999999994</v>
      </c>
      <c r="CP6" s="36">
        <f t="shared" si="10"/>
        <v>71.61</v>
      </c>
      <c r="CQ6" s="36">
        <f t="shared" si="10"/>
        <v>59.17</v>
      </c>
      <c r="CR6" s="36">
        <f t="shared" si="10"/>
        <v>59.34</v>
      </c>
      <c r="CS6" s="36">
        <f t="shared" si="10"/>
        <v>59.11</v>
      </c>
      <c r="CT6" s="36">
        <f t="shared" si="10"/>
        <v>59.74</v>
      </c>
      <c r="CU6" s="36">
        <f t="shared" si="10"/>
        <v>59.46</v>
      </c>
      <c r="CV6" s="35" t="str">
        <f>IF(CV7="","",IF(CV7="-","【-】","【"&amp;SUBSTITUTE(TEXT(CV7,"#,##0.00"),"-","△")&amp;"】"))</f>
        <v>【60.27】</v>
      </c>
      <c r="CW6" s="36">
        <f>IF(CW7="",NA(),CW7)</f>
        <v>96.53</v>
      </c>
      <c r="CX6" s="36">
        <f t="shared" ref="CX6:DF6" si="11">IF(CX7="",NA(),CX7)</f>
        <v>96.8</v>
      </c>
      <c r="CY6" s="36">
        <f t="shared" si="11"/>
        <v>98.37</v>
      </c>
      <c r="CZ6" s="36">
        <f t="shared" si="11"/>
        <v>98.18</v>
      </c>
      <c r="DA6" s="36">
        <f t="shared" si="11"/>
        <v>97.96</v>
      </c>
      <c r="DB6" s="36">
        <f t="shared" si="11"/>
        <v>87.6</v>
      </c>
      <c r="DC6" s="36">
        <f t="shared" si="11"/>
        <v>87.74</v>
      </c>
      <c r="DD6" s="36">
        <f t="shared" si="11"/>
        <v>87.91</v>
      </c>
      <c r="DE6" s="36">
        <f t="shared" si="11"/>
        <v>87.28</v>
      </c>
      <c r="DF6" s="36">
        <f t="shared" si="11"/>
        <v>87.41</v>
      </c>
      <c r="DG6" s="35" t="str">
        <f>IF(DG7="","",IF(DG7="-","【-】","【"&amp;SUBSTITUTE(TEXT(DG7,"#,##0.00"),"-","△")&amp;"】"))</f>
        <v>【89.92】</v>
      </c>
      <c r="DH6" s="36">
        <f>IF(DH7="",NA(),DH7)</f>
        <v>44.97</v>
      </c>
      <c r="DI6" s="36">
        <f t="shared" ref="DI6:DQ6" si="12">IF(DI7="",NA(),DI7)</f>
        <v>46.43</v>
      </c>
      <c r="DJ6" s="36">
        <f t="shared" si="12"/>
        <v>45.18</v>
      </c>
      <c r="DK6" s="36">
        <f t="shared" si="12"/>
        <v>46.51</v>
      </c>
      <c r="DL6" s="36">
        <f t="shared" si="12"/>
        <v>47.78</v>
      </c>
      <c r="DM6" s="36">
        <f t="shared" si="12"/>
        <v>45.25</v>
      </c>
      <c r="DN6" s="36">
        <f t="shared" si="12"/>
        <v>46.27</v>
      </c>
      <c r="DO6" s="36">
        <f t="shared" si="12"/>
        <v>46.88</v>
      </c>
      <c r="DP6" s="36">
        <f t="shared" si="12"/>
        <v>46.94</v>
      </c>
      <c r="DQ6" s="36">
        <f t="shared" si="12"/>
        <v>47.62</v>
      </c>
      <c r="DR6" s="35" t="str">
        <f>IF(DR7="","",IF(DR7="-","【-】","【"&amp;SUBSTITUTE(TEXT(DR7,"#,##0.00"),"-","△")&amp;"】"))</f>
        <v>【48.85】</v>
      </c>
      <c r="DS6" s="36">
        <f>IF(DS7="",NA(),DS7)</f>
        <v>4.72</v>
      </c>
      <c r="DT6" s="36">
        <f t="shared" ref="DT6:EB6" si="13">IF(DT7="",NA(),DT7)</f>
        <v>4.01</v>
      </c>
      <c r="DU6" s="36">
        <f t="shared" si="13"/>
        <v>4.4000000000000004</v>
      </c>
      <c r="DV6" s="36">
        <f t="shared" si="13"/>
        <v>1.52</v>
      </c>
      <c r="DW6" s="36">
        <f t="shared" si="13"/>
        <v>5.18</v>
      </c>
      <c r="DX6" s="36">
        <f t="shared" si="13"/>
        <v>10.71</v>
      </c>
      <c r="DY6" s="36">
        <f t="shared" si="13"/>
        <v>10.93</v>
      </c>
      <c r="DZ6" s="36">
        <f t="shared" si="13"/>
        <v>13.39</v>
      </c>
      <c r="EA6" s="36">
        <f t="shared" si="13"/>
        <v>14.48</v>
      </c>
      <c r="EB6" s="36">
        <f t="shared" si="13"/>
        <v>16.27</v>
      </c>
      <c r="EC6" s="35" t="str">
        <f>IF(EC7="","",IF(EC7="-","【-】","【"&amp;SUBSTITUTE(TEXT(EC7,"#,##0.00"),"-","△")&amp;"】"))</f>
        <v>【17.80】</v>
      </c>
      <c r="ED6" s="36">
        <f>IF(ED7="",NA(),ED7)</f>
        <v>1.44</v>
      </c>
      <c r="EE6" s="36">
        <f t="shared" ref="EE6:EM6" si="14">IF(EE7="",NA(),EE7)</f>
        <v>3.13</v>
      </c>
      <c r="EF6" s="36">
        <f t="shared" si="14"/>
        <v>1.44</v>
      </c>
      <c r="EG6" s="36">
        <f t="shared" si="14"/>
        <v>1.18</v>
      </c>
      <c r="EH6" s="36">
        <f t="shared" si="14"/>
        <v>0.9</v>
      </c>
      <c r="EI6" s="36">
        <f t="shared" si="14"/>
        <v>0.72</v>
      </c>
      <c r="EJ6" s="36">
        <f t="shared" si="14"/>
        <v>0.71</v>
      </c>
      <c r="EK6" s="36">
        <f t="shared" si="14"/>
        <v>0.71</v>
      </c>
      <c r="EL6" s="36">
        <f t="shared" si="14"/>
        <v>0.75</v>
      </c>
      <c r="EM6" s="36">
        <f t="shared" si="14"/>
        <v>0.63</v>
      </c>
      <c r="EN6" s="35" t="str">
        <f>IF(EN7="","",IF(EN7="-","【-】","【"&amp;SUBSTITUTE(TEXT(EN7,"#,##0.00"),"-","△")&amp;"】"))</f>
        <v>【0.70】</v>
      </c>
    </row>
    <row r="7" spans="1:144" s="37" customFormat="1" x14ac:dyDescent="0.15">
      <c r="A7" s="29"/>
      <c r="B7" s="38">
        <v>2018</v>
      </c>
      <c r="C7" s="38">
        <v>112291</v>
      </c>
      <c r="D7" s="38">
        <v>46</v>
      </c>
      <c r="E7" s="38">
        <v>1</v>
      </c>
      <c r="F7" s="38">
        <v>0</v>
      </c>
      <c r="G7" s="38">
        <v>1</v>
      </c>
      <c r="H7" s="38" t="s">
        <v>92</v>
      </c>
      <c r="I7" s="38" t="s">
        <v>93</v>
      </c>
      <c r="J7" s="38" t="s">
        <v>94</v>
      </c>
      <c r="K7" s="38" t="s">
        <v>95</v>
      </c>
      <c r="L7" s="38" t="s">
        <v>96</v>
      </c>
      <c r="M7" s="38" t="s">
        <v>97</v>
      </c>
      <c r="N7" s="39" t="s">
        <v>98</v>
      </c>
      <c r="O7" s="39">
        <v>95.26</v>
      </c>
      <c r="P7" s="39">
        <v>100</v>
      </c>
      <c r="Q7" s="39">
        <v>1797</v>
      </c>
      <c r="R7" s="39">
        <v>82785</v>
      </c>
      <c r="S7" s="39">
        <v>11.04</v>
      </c>
      <c r="T7" s="39">
        <v>7498.64</v>
      </c>
      <c r="U7" s="39">
        <v>82874</v>
      </c>
      <c r="V7" s="39">
        <v>10.4</v>
      </c>
      <c r="W7" s="39">
        <v>7968.65</v>
      </c>
      <c r="X7" s="39">
        <v>110.44</v>
      </c>
      <c r="Y7" s="39">
        <v>111.33</v>
      </c>
      <c r="Z7" s="39">
        <v>114.98</v>
      </c>
      <c r="AA7" s="39">
        <v>112.81</v>
      </c>
      <c r="AB7" s="39">
        <v>110.96</v>
      </c>
      <c r="AC7" s="39">
        <v>111.96</v>
      </c>
      <c r="AD7" s="39">
        <v>112.69</v>
      </c>
      <c r="AE7" s="39">
        <v>113.16</v>
      </c>
      <c r="AF7" s="39">
        <v>112.15</v>
      </c>
      <c r="AG7" s="39">
        <v>111.44</v>
      </c>
      <c r="AH7" s="39">
        <v>112.83</v>
      </c>
      <c r="AI7" s="39">
        <v>0</v>
      </c>
      <c r="AJ7" s="39">
        <v>0</v>
      </c>
      <c r="AK7" s="39">
        <v>0</v>
      </c>
      <c r="AL7" s="39">
        <v>0</v>
      </c>
      <c r="AM7" s="39">
        <v>0</v>
      </c>
      <c r="AN7" s="39">
        <v>0.41</v>
      </c>
      <c r="AO7" s="39">
        <v>0.54</v>
      </c>
      <c r="AP7" s="39">
        <v>0.68</v>
      </c>
      <c r="AQ7" s="39">
        <v>1</v>
      </c>
      <c r="AR7" s="39">
        <v>1.03</v>
      </c>
      <c r="AS7" s="39">
        <v>1.05</v>
      </c>
      <c r="AT7" s="39">
        <v>970.38</v>
      </c>
      <c r="AU7" s="39">
        <v>534.71</v>
      </c>
      <c r="AV7" s="39">
        <v>274.52999999999997</v>
      </c>
      <c r="AW7" s="39">
        <v>565.22</v>
      </c>
      <c r="AX7" s="39">
        <v>464.88</v>
      </c>
      <c r="AY7" s="39">
        <v>335.95</v>
      </c>
      <c r="AZ7" s="39">
        <v>346.59</v>
      </c>
      <c r="BA7" s="39">
        <v>357.82</v>
      </c>
      <c r="BB7" s="39">
        <v>355.5</v>
      </c>
      <c r="BC7" s="39">
        <v>349.83</v>
      </c>
      <c r="BD7" s="39">
        <v>261.93</v>
      </c>
      <c r="BE7" s="39">
        <v>33.049999999999997</v>
      </c>
      <c r="BF7" s="39">
        <v>29.34</v>
      </c>
      <c r="BG7" s="39">
        <v>25.81</v>
      </c>
      <c r="BH7" s="39">
        <v>22.18</v>
      </c>
      <c r="BI7" s="39">
        <v>18.27</v>
      </c>
      <c r="BJ7" s="39">
        <v>319.82</v>
      </c>
      <c r="BK7" s="39">
        <v>312.02999999999997</v>
      </c>
      <c r="BL7" s="39">
        <v>307.45999999999998</v>
      </c>
      <c r="BM7" s="39">
        <v>312.58</v>
      </c>
      <c r="BN7" s="39">
        <v>314.87</v>
      </c>
      <c r="BO7" s="39">
        <v>270.45999999999998</v>
      </c>
      <c r="BP7" s="39">
        <v>101.12</v>
      </c>
      <c r="BQ7" s="39">
        <v>98.7</v>
      </c>
      <c r="BR7" s="39">
        <v>101.55</v>
      </c>
      <c r="BS7" s="39">
        <v>98.3</v>
      </c>
      <c r="BT7" s="39">
        <v>96.93</v>
      </c>
      <c r="BU7" s="39">
        <v>105.21</v>
      </c>
      <c r="BV7" s="39">
        <v>105.71</v>
      </c>
      <c r="BW7" s="39">
        <v>106.01</v>
      </c>
      <c r="BX7" s="39">
        <v>104.57</v>
      </c>
      <c r="BY7" s="39">
        <v>103.54</v>
      </c>
      <c r="BZ7" s="39">
        <v>103.91</v>
      </c>
      <c r="CA7" s="39">
        <v>111.9</v>
      </c>
      <c r="CB7" s="39">
        <v>114.68</v>
      </c>
      <c r="CC7" s="39">
        <v>111.53</v>
      </c>
      <c r="CD7" s="39">
        <v>115.21</v>
      </c>
      <c r="CE7" s="39">
        <v>117.21</v>
      </c>
      <c r="CF7" s="39">
        <v>162.59</v>
      </c>
      <c r="CG7" s="39">
        <v>162.15</v>
      </c>
      <c r="CH7" s="39">
        <v>162.24</v>
      </c>
      <c r="CI7" s="39">
        <v>165.47</v>
      </c>
      <c r="CJ7" s="39">
        <v>167.46</v>
      </c>
      <c r="CK7" s="39">
        <v>167.11</v>
      </c>
      <c r="CL7" s="39">
        <v>70.39</v>
      </c>
      <c r="CM7" s="39">
        <v>70.88</v>
      </c>
      <c r="CN7" s="39">
        <v>70.239999999999995</v>
      </c>
      <c r="CO7" s="39">
        <v>70.709999999999994</v>
      </c>
      <c r="CP7" s="39">
        <v>71.61</v>
      </c>
      <c r="CQ7" s="39">
        <v>59.17</v>
      </c>
      <c r="CR7" s="39">
        <v>59.34</v>
      </c>
      <c r="CS7" s="39">
        <v>59.11</v>
      </c>
      <c r="CT7" s="39">
        <v>59.74</v>
      </c>
      <c r="CU7" s="39">
        <v>59.46</v>
      </c>
      <c r="CV7" s="39">
        <v>60.27</v>
      </c>
      <c r="CW7" s="39">
        <v>96.53</v>
      </c>
      <c r="CX7" s="39">
        <v>96.8</v>
      </c>
      <c r="CY7" s="39">
        <v>98.37</v>
      </c>
      <c r="CZ7" s="39">
        <v>98.18</v>
      </c>
      <c r="DA7" s="39">
        <v>97.96</v>
      </c>
      <c r="DB7" s="39">
        <v>87.6</v>
      </c>
      <c r="DC7" s="39">
        <v>87.74</v>
      </c>
      <c r="DD7" s="39">
        <v>87.91</v>
      </c>
      <c r="DE7" s="39">
        <v>87.28</v>
      </c>
      <c r="DF7" s="39">
        <v>87.41</v>
      </c>
      <c r="DG7" s="39">
        <v>89.92</v>
      </c>
      <c r="DH7" s="39">
        <v>44.97</v>
      </c>
      <c r="DI7" s="39">
        <v>46.43</v>
      </c>
      <c r="DJ7" s="39">
        <v>45.18</v>
      </c>
      <c r="DK7" s="39">
        <v>46.51</v>
      </c>
      <c r="DL7" s="39">
        <v>47.78</v>
      </c>
      <c r="DM7" s="39">
        <v>45.25</v>
      </c>
      <c r="DN7" s="39">
        <v>46.27</v>
      </c>
      <c r="DO7" s="39">
        <v>46.88</v>
      </c>
      <c r="DP7" s="39">
        <v>46.94</v>
      </c>
      <c r="DQ7" s="39">
        <v>47.62</v>
      </c>
      <c r="DR7" s="39">
        <v>48.85</v>
      </c>
      <c r="DS7" s="39">
        <v>4.72</v>
      </c>
      <c r="DT7" s="39">
        <v>4.01</v>
      </c>
      <c r="DU7" s="39">
        <v>4.4000000000000004</v>
      </c>
      <c r="DV7" s="39">
        <v>1.52</v>
      </c>
      <c r="DW7" s="39">
        <v>5.18</v>
      </c>
      <c r="DX7" s="39">
        <v>10.71</v>
      </c>
      <c r="DY7" s="39">
        <v>10.93</v>
      </c>
      <c r="DZ7" s="39">
        <v>13.39</v>
      </c>
      <c r="EA7" s="39">
        <v>14.48</v>
      </c>
      <c r="EB7" s="39">
        <v>16.27</v>
      </c>
      <c r="EC7" s="39">
        <v>17.8</v>
      </c>
      <c r="ED7" s="39">
        <v>1.44</v>
      </c>
      <c r="EE7" s="39">
        <v>3.13</v>
      </c>
      <c r="EF7" s="39">
        <v>1.44</v>
      </c>
      <c r="EG7" s="39">
        <v>1.18</v>
      </c>
      <c r="EH7" s="39">
        <v>0.9</v>
      </c>
      <c r="EI7" s="39">
        <v>0.72</v>
      </c>
      <c r="EJ7" s="39">
        <v>0.71</v>
      </c>
      <c r="EK7" s="39">
        <v>0.71</v>
      </c>
      <c r="EL7" s="39">
        <v>0.75</v>
      </c>
      <c r="EM7" s="39">
        <v>0.63</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hirose</cp:lastModifiedBy>
  <cp:lastPrinted>2020-01-23T02:25:13Z</cp:lastPrinted>
  <dcterms:created xsi:type="dcterms:W3CDTF">2019-12-05T04:12:22Z</dcterms:created>
  <dcterms:modified xsi:type="dcterms:W3CDTF">2020-01-23T02:29:54Z</dcterms:modified>
  <cp:category/>
</cp:coreProperties>
</file>