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ile01sv-18\08 上下水道部\企業経営課\011 各種照会回答1\02 県\04平成３１年度\20200116【市町村課】公営企業に係る経営比較分析表の分析\下水道事業\回答\"/>
    </mc:Choice>
  </mc:AlternateContent>
  <workbookProtection workbookAlgorithmName="SHA-512" workbookHashValue="m/XGM4cDwN1l5LReJAxQL4Doj1YumO0z8OIwWAJ5TZ3vhgkng9dkxciNXUZ8BD8AsS4FoVO1YDr1uJHnOafTtg==" workbookSaltValue="OVvPGPdJfUgiMvdEzMa9rg==" workbookSpinCount="100000" lockStructure="1"/>
  <bookViews>
    <workbookView xWindow="0" yWindow="0" windowWidth="23445" windowHeight="1101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AL8" i="4" s="1"/>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H85" i="4"/>
  <c r="F85" i="4"/>
  <c r="E85" i="4"/>
  <c r="BB10" i="4"/>
  <c r="AT10" i="4"/>
  <c r="AL10" i="4"/>
  <c r="AD10" i="4"/>
  <c r="P10" i="4"/>
  <c r="I10" i="4"/>
  <c r="B10" i="4"/>
  <c r="AT8" i="4"/>
  <c r="W8" i="4"/>
  <c r="P8" i="4"/>
  <c r="I8" i="4"/>
  <c r="B6" i="4"/>
  <c r="C10" i="5" l="1"/>
  <c r="D10" i="5"/>
  <c r="E10" i="5"/>
  <c r="B10" i="5"/>
</calcChain>
</file>

<file path=xl/sharedStrings.xml><?xml version="1.0" encoding="utf-8"?>
<sst xmlns="http://schemas.openxmlformats.org/spreadsheetml/2006/main" count="233" uniqueCount="110">
  <si>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</si>
  <si>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</si>
  <si>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</si>
  <si>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</si>
  <si>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</si>
  <si>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</si>
  <si>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</si>
  <si>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</si>
  <si>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</si>
  <si>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</si>
  <si>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</si>
  <si>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</si>
  <si>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</si>
  <si>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</si>
  <si>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</si>
  <si>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</si>
  <si>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</si>
  <si>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</si>
  <si>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</si>
  <si>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</si>
  <si>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</si>
  <si>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</si>
  <si>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</si>
  <si>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</si>
  <si>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</si>
  <si>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</si>
  <si>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</si>
  <si>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</si>
  <si>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</si>
  <si>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</si>
  <si>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</si>
  <si>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</si>
  <si>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</si>
  <si>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</si>
  <si>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</si>
  <si>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</si>
  <si>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</si>
  <si>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</si>
  <si>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</si>
  <si>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</si>
  <si>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</si>
  <si>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</si>
  <si>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</si>
  <si>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</si>
  <si>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</si>
  <si>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</si>
  <si>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</si>
  <si>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</si>
  <si>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</si>
  <si>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</si>
  <si>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</si>
  <si>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</si>
  <si>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</si>
  <si>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</si>
  <si>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</si>
  <si>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</si>
  <si>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</si>
  <si>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</si>
  <si>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</si>
  <si>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</si>
  <si>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</si>
  <si>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</si>
  <si>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</si>
  <si>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</si>
  <si>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</si>
  <si>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</si>
  <si>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</si>
  <si>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</si>
  <si>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</si>
  <si>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</si>
  <si>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</si>
  <si>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</si>
  <si>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</si>
  <si>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</si>
  <si>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</si>
  <si>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</si>
  <si>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</si>
  <si>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</si>
  <si>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</si>
  <si>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</si>
  <si>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</si>
  <si>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</si>
  <si>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</si>
  <si>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</si>
  <si>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</si>
  <si>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</si>
  <si>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</si>
  <si>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</si>
  <si>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</si>
  <si>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</si>
  <si>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</si>
  <si>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</si>
  <si>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</si>
  <si>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</si>
  <si>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</si>
  <si>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和光市</t>
  </si>
  <si>
    <t>法適用</t>
  </si>
  <si>
    <t>下水道事業</t>
  </si>
  <si>
    <t>公共下水道</t>
  </si>
  <si>
    <t>Ba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</si>
  <si>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</si>
  <si>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</si>
  <si>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</si>
  <si>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</si>
  <si>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</si>
  <si>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</si>
  <si>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</si>
  <si>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各指標については類似団体平均値及び全国平均値を下回るものもあるが、当市は現状において健全な経営状況を維持しているといえる。
　適正な使用料収入の確保については、下水道使用料の改定について検討する必要があるが、このことについては、埼玉県の流域下水道事業維持管理負担金の動向及び今後の社会経済情勢等を勘案して検討することが和光市下水道事業運営審議会において示されていることから、早急な下水道使用料の改定による収支状況等の改善は想定しないものとしている。
　そのため、令和元年度に策定している下水道事業経営戦略の投資・財政計画に基づき、今後予定している総合地震対策業務への取組及びストックマネジメント計画の策定等に沿った取組を計画的かつ効率的に推進し、経営基盤の強化を図っていく方針である。</t>
    <rPh sb="1" eb="4">
      <t>カクシヒョウ</t>
    </rPh>
    <rPh sb="9" eb="11">
      <t>ルイジ</t>
    </rPh>
    <rPh sb="11" eb="13">
      <t>ダンタイ</t>
    </rPh>
    <rPh sb="13" eb="16">
      <t>ヘイキンチ</t>
    </rPh>
    <rPh sb="16" eb="17">
      <t>オヨ</t>
    </rPh>
    <rPh sb="18" eb="20">
      <t>ゼンコク</t>
    </rPh>
    <rPh sb="20" eb="22">
      <t>ヘイキン</t>
    </rPh>
    <rPh sb="22" eb="23">
      <t>アタイ</t>
    </rPh>
    <rPh sb="24" eb="26">
      <t>シタマワ</t>
    </rPh>
    <rPh sb="64" eb="66">
      <t>テキセイ</t>
    </rPh>
    <rPh sb="67" eb="72">
      <t>シヨウリョウシュウニュウ</t>
    </rPh>
    <rPh sb="73" eb="75">
      <t>カクホ</t>
    </rPh>
    <rPh sb="81" eb="84">
      <t>ゲスイドウ</t>
    </rPh>
    <rPh sb="84" eb="87">
      <t>シヨウリョウ</t>
    </rPh>
    <rPh sb="88" eb="90">
      <t>カイテイ</t>
    </rPh>
    <rPh sb="94" eb="96">
      <t>ケントウ</t>
    </rPh>
    <rPh sb="98" eb="100">
      <t>ヒツヨウ</t>
    </rPh>
    <rPh sb="115" eb="118">
      <t>サイタマケン</t>
    </rPh>
    <rPh sb="119" eb="121">
      <t>リュウイキ</t>
    </rPh>
    <rPh sb="121" eb="124">
      <t>ゲスイドウ</t>
    </rPh>
    <rPh sb="124" eb="126">
      <t>ジギョウ</t>
    </rPh>
    <rPh sb="126" eb="128">
      <t>イジ</t>
    </rPh>
    <rPh sb="128" eb="130">
      <t>カンリ</t>
    </rPh>
    <rPh sb="130" eb="133">
      <t>フタンキン</t>
    </rPh>
    <rPh sb="134" eb="136">
      <t>ドウコウ</t>
    </rPh>
    <rPh sb="136" eb="137">
      <t>オヨ</t>
    </rPh>
    <rPh sb="138" eb="140">
      <t>コンゴ</t>
    </rPh>
    <rPh sb="141" eb="143">
      <t>シャカイ</t>
    </rPh>
    <rPh sb="143" eb="145">
      <t>ケイザイ</t>
    </rPh>
    <rPh sb="145" eb="147">
      <t>ジョウセイ</t>
    </rPh>
    <rPh sb="147" eb="148">
      <t>トウ</t>
    </rPh>
    <rPh sb="149" eb="151">
      <t>カンアン</t>
    </rPh>
    <rPh sb="153" eb="155">
      <t>ケントウ</t>
    </rPh>
    <rPh sb="160" eb="163">
      <t>ワコウシ</t>
    </rPh>
    <rPh sb="163" eb="166">
      <t>ゲスイドウ</t>
    </rPh>
    <rPh sb="166" eb="168">
      <t>ジギョウ</t>
    </rPh>
    <rPh sb="168" eb="170">
      <t>ウンエイ</t>
    </rPh>
    <rPh sb="170" eb="173">
      <t>シンギカイ</t>
    </rPh>
    <rPh sb="177" eb="178">
      <t>シメ</t>
    </rPh>
    <rPh sb="188" eb="190">
      <t>ソウキュウ</t>
    </rPh>
    <rPh sb="191" eb="194">
      <t>ゲスイドウ</t>
    </rPh>
    <rPh sb="194" eb="197">
      <t>シヨウリョウ</t>
    </rPh>
    <rPh sb="198" eb="200">
      <t>カイテイ</t>
    </rPh>
    <rPh sb="203" eb="205">
      <t>シュウシ</t>
    </rPh>
    <rPh sb="205" eb="207">
      <t>ジョウキョウ</t>
    </rPh>
    <rPh sb="207" eb="208">
      <t>トウ</t>
    </rPh>
    <rPh sb="209" eb="211">
      <t>カイゼン</t>
    </rPh>
    <rPh sb="212" eb="214">
      <t>ソウテイ</t>
    </rPh>
    <rPh sb="266" eb="268">
      <t>コンゴ</t>
    </rPh>
    <rPh sb="268" eb="270">
      <t>ヨテイ</t>
    </rPh>
    <rPh sb="274" eb="276">
      <t>ソウゴウ</t>
    </rPh>
    <rPh sb="276" eb="278">
      <t>ジシン</t>
    </rPh>
    <rPh sb="278" eb="280">
      <t>タイサク</t>
    </rPh>
    <rPh sb="280" eb="282">
      <t>ギョウム</t>
    </rPh>
    <rPh sb="284" eb="286">
      <t>トリクミ</t>
    </rPh>
    <rPh sb="286" eb="287">
      <t>オヨ</t>
    </rPh>
    <rPh sb="298" eb="300">
      <t>ケイカク</t>
    </rPh>
    <rPh sb="301" eb="303">
      <t>サクテイ</t>
    </rPh>
    <rPh sb="303" eb="304">
      <t>トウ</t>
    </rPh>
    <rPh sb="305" eb="306">
      <t>ソ</t>
    </rPh>
    <rPh sb="308" eb="310">
      <t>トリクミ</t>
    </rPh>
    <rPh sb="311" eb="314">
      <t>ケイカクテキ</t>
    </rPh>
    <rPh sb="316" eb="319">
      <t>コウリツテキ</t>
    </rPh>
    <phoneticPr fontId="4"/>
  </si>
  <si>
    <r>
      <t>　①経常収支比率は１１７．１８％と黒字で、類似団体の平均値を上回っている。また、②累積欠損金比率については、０％で前年に引き続き発生していない状況にある。さらに、④企業債残高対事業規模比率は、４９１．９８％と前年に引き続き減少傾向にある。これらのことから、当市の経営状況は健全であるといえる。
　しかし、③流動比率は７２．８０％で前年に比べて改善傾向にあり類似団体の平均値を上回っているものの、１００％を大幅に下回っており、⑤経費回収率についても、８８．７７％で改善傾向にあるものの、類似団体の平均値を下回ったまま推移している。その一方で、⑥汚水処理原価は７９．２８％で類似団体の平均値を大幅に下回る額となっている。このため、適正な使用料収入の確保及び汚水処理費の削</t>
    </r>
    <r>
      <rPr>
        <sz val="11"/>
        <rFont val="ＭＳ ゴシック"/>
        <family val="3"/>
        <charset val="128"/>
      </rPr>
      <t>減についてさらに留意が必要な状況にある。
　⑧水洗化率については、平成２９年度決算の時点で９８．８３％とすでに高水準であったが、平成３０年度決算では９８．８６％となり、前年に比べ微増となった。
　当</t>
    </r>
    <r>
      <rPr>
        <sz val="11"/>
        <color theme="1"/>
        <rFont val="ＭＳ ゴシック"/>
        <family val="3"/>
        <charset val="128"/>
      </rPr>
      <t>市は、今後も土地区画整理事業の進展に伴い、住宅等の増加が見込まれるため、下水道への接続及び正しい使い方等について啓発を進めていく必要があると考えている。</t>
    </r>
    <rPh sb="2" eb="4">
      <t>ケイジョウ</t>
    </rPh>
    <rPh sb="4" eb="6">
      <t>シュウシ</t>
    </rPh>
    <rPh sb="6" eb="8">
      <t>ヒリツ</t>
    </rPh>
    <rPh sb="17" eb="19">
      <t>クロジ</t>
    </rPh>
    <rPh sb="21" eb="23">
      <t>ルイジ</t>
    </rPh>
    <rPh sb="23" eb="25">
      <t>ダンタイ</t>
    </rPh>
    <rPh sb="26" eb="29">
      <t>ヘイキンチ</t>
    </rPh>
    <rPh sb="30" eb="32">
      <t>ウワマワ</t>
    </rPh>
    <rPh sb="41" eb="43">
      <t>ルイセキ</t>
    </rPh>
    <rPh sb="43" eb="45">
      <t>ケッソン</t>
    </rPh>
    <rPh sb="45" eb="46">
      <t>キン</t>
    </rPh>
    <rPh sb="46" eb="48">
      <t>ヒリツ</t>
    </rPh>
    <rPh sb="57" eb="59">
      <t>ゼンネン</t>
    </rPh>
    <rPh sb="60" eb="61">
      <t>ヒ</t>
    </rPh>
    <rPh sb="62" eb="63">
      <t>ツヅ</t>
    </rPh>
    <rPh sb="64" eb="66">
      <t>ハッセイ</t>
    </rPh>
    <rPh sb="71" eb="73">
      <t>ジョウキョウ</t>
    </rPh>
    <rPh sb="153" eb="155">
      <t>リュウドウ</t>
    </rPh>
    <rPh sb="155" eb="157">
      <t>ヒリツ</t>
    </rPh>
    <rPh sb="165" eb="167">
      <t>ゼンネン</t>
    </rPh>
    <rPh sb="168" eb="169">
      <t>クラ</t>
    </rPh>
    <rPh sb="171" eb="173">
      <t>カイゼン</t>
    </rPh>
    <rPh sb="173" eb="175">
      <t>ケイコウ</t>
    </rPh>
    <rPh sb="178" eb="180">
      <t>ルイジ</t>
    </rPh>
    <rPh sb="180" eb="182">
      <t>ダンタイ</t>
    </rPh>
    <rPh sb="183" eb="186">
      <t>ヘイキンチ</t>
    </rPh>
    <rPh sb="213" eb="215">
      <t>ケイヒ</t>
    </rPh>
    <rPh sb="215" eb="217">
      <t>カイシュウ</t>
    </rPh>
    <rPh sb="217" eb="218">
      <t>リツ</t>
    </rPh>
    <rPh sb="242" eb="244">
      <t>ルイジ</t>
    </rPh>
    <rPh sb="244" eb="246">
      <t>ダンタイ</t>
    </rPh>
    <rPh sb="247" eb="250">
      <t>ヘイキンチ</t>
    </rPh>
    <rPh sb="251" eb="253">
      <t>シタマワ</t>
    </rPh>
    <rPh sb="257" eb="259">
      <t>スイイ</t>
    </rPh>
    <rPh sb="266" eb="268">
      <t>イッポウ</t>
    </rPh>
    <rPh sb="271" eb="273">
      <t>オスイ</t>
    </rPh>
    <rPh sb="273" eb="275">
      <t>ショリ</t>
    </rPh>
    <rPh sb="275" eb="277">
      <t>ゲンカ</t>
    </rPh>
    <rPh sb="285" eb="287">
      <t>ルイジ</t>
    </rPh>
    <rPh sb="287" eb="289">
      <t>ダンタイ</t>
    </rPh>
    <rPh sb="290" eb="293">
      <t>ヘイキンチ</t>
    </rPh>
    <rPh sb="294" eb="296">
      <t>オオハバ</t>
    </rPh>
    <rPh sb="297" eb="299">
      <t>シタマワ</t>
    </rPh>
    <rPh sb="300" eb="301">
      <t>ガク</t>
    </rPh>
    <rPh sb="313" eb="315">
      <t>テキセイ</t>
    </rPh>
    <rPh sb="316" eb="319">
      <t>シヨウリョウ</t>
    </rPh>
    <rPh sb="319" eb="321">
      <t>シュウニュウ</t>
    </rPh>
    <rPh sb="322" eb="324">
      <t>カクホ</t>
    </rPh>
    <rPh sb="324" eb="325">
      <t>オヨ</t>
    </rPh>
    <rPh sb="326" eb="328">
      <t>オスイ</t>
    </rPh>
    <rPh sb="328" eb="330">
      <t>ショリ</t>
    </rPh>
    <rPh sb="330" eb="331">
      <t>ヒ</t>
    </rPh>
    <rPh sb="332" eb="334">
      <t>サクゲン</t>
    </rPh>
    <rPh sb="341" eb="343">
      <t>リュウイ</t>
    </rPh>
    <rPh sb="344" eb="346">
      <t>ヒツヨウ</t>
    </rPh>
    <rPh sb="347" eb="349">
      <t>ジョウキョウ</t>
    </rPh>
    <rPh sb="356" eb="359">
      <t>スイセンカ</t>
    </rPh>
    <rPh sb="359" eb="360">
      <t>リツ</t>
    </rPh>
    <rPh sb="366" eb="368">
      <t>ヘイセイ</t>
    </rPh>
    <rPh sb="370" eb="372">
      <t>ネンド</t>
    </rPh>
    <rPh sb="372" eb="374">
      <t>ケッサン</t>
    </rPh>
    <rPh sb="375" eb="377">
      <t>ジテン</t>
    </rPh>
    <rPh sb="388" eb="391">
      <t>コウスイジュン</t>
    </rPh>
    <rPh sb="397" eb="399">
      <t>ヘイセイ</t>
    </rPh>
    <rPh sb="401" eb="403">
      <t>ネンド</t>
    </rPh>
    <rPh sb="403" eb="405">
      <t>ケッサン</t>
    </rPh>
    <rPh sb="417" eb="419">
      <t>ゼンネン</t>
    </rPh>
    <rPh sb="420" eb="421">
      <t>クラ</t>
    </rPh>
    <rPh sb="422" eb="424">
      <t>ビゾウ</t>
    </rPh>
    <rPh sb="435" eb="437">
      <t>コンゴ</t>
    </rPh>
    <rPh sb="438" eb="440">
      <t>トチ</t>
    </rPh>
    <rPh sb="440" eb="442">
      <t>クカク</t>
    </rPh>
    <rPh sb="442" eb="444">
      <t>セイリ</t>
    </rPh>
    <rPh sb="444" eb="446">
      <t>ジギョウ</t>
    </rPh>
    <rPh sb="447" eb="449">
      <t>シンテン</t>
    </rPh>
    <rPh sb="450" eb="451">
      <t>トモナ</t>
    </rPh>
    <rPh sb="453" eb="455">
      <t>ジュウタク</t>
    </rPh>
    <rPh sb="455" eb="456">
      <t>トウ</t>
    </rPh>
    <rPh sb="457" eb="459">
      <t>ゾウカ</t>
    </rPh>
    <rPh sb="460" eb="462">
      <t>ミコ</t>
    </rPh>
    <rPh sb="468" eb="471">
      <t>ゲスイドウ</t>
    </rPh>
    <rPh sb="473" eb="475">
      <t>セツゾク</t>
    </rPh>
    <rPh sb="475" eb="476">
      <t>オヨ</t>
    </rPh>
    <rPh sb="477" eb="478">
      <t>タダ</t>
    </rPh>
    <rPh sb="480" eb="481">
      <t>ツカ</t>
    </rPh>
    <rPh sb="482" eb="483">
      <t>カタ</t>
    </rPh>
    <rPh sb="483" eb="484">
      <t>トウ</t>
    </rPh>
    <rPh sb="488" eb="490">
      <t>ケイハツ</t>
    </rPh>
    <rPh sb="491" eb="492">
      <t>スス</t>
    </rPh>
    <rPh sb="496" eb="498">
      <t>ヒツヨウ</t>
    </rPh>
    <rPh sb="502" eb="503">
      <t>カンガ</t>
    </rPh>
    <phoneticPr fontId="4"/>
  </si>
  <si>
    <t>　①有形固定資産減価償却率は上昇傾向にあるものの、１４．５８％と類似団体の平均値を下回っている。また、②管渠老朽化率は０％を維持していることから、老朽化の度合いは類似団体等よりも低いことが分かる。
　③の管渠改善率は０％と類似団体の平均値を下回っている。
　老朽化の対策としては、布設後の経過年数、施設の重要度及び管路を布設している道路の交通量等を勘案して、早期かつ計画的に、修繕、改築及び更新等を実施していかなくてはならないが、当市では管路内部のカメラ調査を行い、その調査結果に基づき適切に補修を進めているため、当面は引き続きこの取組を継続していく。</t>
    <rPh sb="2" eb="4">
      <t>ユウケイ</t>
    </rPh>
    <rPh sb="4" eb="6">
      <t>コテイ</t>
    </rPh>
    <rPh sb="6" eb="8">
      <t>シサン</t>
    </rPh>
    <rPh sb="8" eb="10">
      <t>ゲンカ</t>
    </rPh>
    <rPh sb="10" eb="12">
      <t>ショウキャク</t>
    </rPh>
    <rPh sb="12" eb="13">
      <t>リツ</t>
    </rPh>
    <rPh sb="14" eb="16">
      <t>ジョウショウ</t>
    </rPh>
    <rPh sb="16" eb="18">
      <t>ケイコウ</t>
    </rPh>
    <rPh sb="32" eb="36">
      <t>ルイジダンタイ</t>
    </rPh>
    <rPh sb="37" eb="40">
      <t>ヘイキンチ</t>
    </rPh>
    <rPh sb="41" eb="43">
      <t>シタマワ</t>
    </rPh>
    <rPh sb="52" eb="54">
      <t>カンキョ</t>
    </rPh>
    <rPh sb="54" eb="57">
      <t>ロウキュウカ</t>
    </rPh>
    <rPh sb="57" eb="58">
      <t>リツ</t>
    </rPh>
    <rPh sb="62" eb="64">
      <t>イジ</t>
    </rPh>
    <rPh sb="73" eb="76">
      <t>ロウキュウカ</t>
    </rPh>
    <rPh sb="77" eb="79">
      <t>ドア</t>
    </rPh>
    <rPh sb="81" eb="83">
      <t>ルイジ</t>
    </rPh>
    <rPh sb="83" eb="85">
      <t>ダンタイ</t>
    </rPh>
    <rPh sb="85" eb="86">
      <t>トウ</t>
    </rPh>
    <rPh sb="89" eb="90">
      <t>ヒク</t>
    </rPh>
    <rPh sb="94" eb="95">
      <t>ワ</t>
    </rPh>
    <rPh sb="102" eb="104">
      <t>カンキョ</t>
    </rPh>
    <rPh sb="104" eb="106">
      <t>カイゼン</t>
    </rPh>
    <rPh sb="106" eb="107">
      <t>リツ</t>
    </rPh>
    <rPh sb="111" eb="115">
      <t>ルイジダンタイ</t>
    </rPh>
    <rPh sb="116" eb="119">
      <t>ヘイキンチ</t>
    </rPh>
    <rPh sb="120" eb="122">
      <t>シタマワ</t>
    </rPh>
    <rPh sb="160" eb="162">
      <t>フセツ</t>
    </rPh>
    <rPh sb="219" eb="221">
      <t>カンロ</t>
    </rPh>
    <rPh sb="221" eb="223">
      <t>ナイブ</t>
    </rPh>
    <rPh sb="227" eb="229">
      <t>チョウサ</t>
    </rPh>
    <rPh sb="230" eb="231">
      <t>オコナ</t>
    </rPh>
    <rPh sb="235" eb="237">
      <t>チョウサ</t>
    </rPh>
    <rPh sb="237" eb="239">
      <t>ケッカ</t>
    </rPh>
    <rPh sb="240" eb="241">
      <t>モト</t>
    </rPh>
    <rPh sb="243" eb="245">
      <t>テキセツ</t>
    </rPh>
    <rPh sb="246" eb="248">
      <t>ホシュウ</t>
    </rPh>
    <rPh sb="249" eb="250">
      <t>スス</t>
    </rPh>
    <rPh sb="257" eb="259">
      <t>トウメン</t>
    </rPh>
    <rPh sb="260" eb="261">
      <t>ヒ</t>
    </rPh>
    <rPh sb="262" eb="263">
      <t>ツヅ</t>
    </rPh>
    <rPh sb="266" eb="268">
      <t>トリク</t>
    </rPh>
    <rPh sb="269" eb="271">
      <t>ケイゾク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</si>
</sst>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0.06</c:v>
                </c:pt>
                <c:pt idx="1">
                  <c:v>7.0000000000000007E-2</c:v>
                </c:pt>
                <c:pt idx="2">
                  <c:v>0.24</c:v>
                </c:pt>
                <c:pt idx="3">
                  <c:v>0.04</c:v>
                </c:pt>
                <c:pt idx="4" formatCode="#,##0.00;&quot;△&quot;#,##0.00">
                  <c:v>0</c:v>
                </c:pt>
              </c:numCache>
            </c:numRef>
          </c:val>
          <c:extLst>
            <c:ext xmlns:c16="http://schemas.microsoft.com/office/drawing/2014/chart" uri="{C3380CC4-5D6E-409C-BE32-E72D297353CC}">
              <c16:uniqueId val="{00000000-4176-4C9E-8363-DDD6120B1564}"/>
            </c:ext>
          </c:extLst>
        </c:ser>
        <c:dLbls>
          <c:showLegendKey val="0"/>
          <c:showVal val="0"/>
          <c:showCatName val="0"/>
          <c:showSerName val="0"/>
          <c:showPercent val="0"/>
          <c:showBubbleSize val="0"/>
        </c:dLbls>
        <c:gapWidth val="150"/>
        <c:axId val="222741296"/>
        <c:axId val="22274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0.04</c:v>
                </c:pt>
                <c:pt idx="3">
                  <c:v>0.15</c:v>
                </c:pt>
                <c:pt idx="4">
                  <c:v>0.02</c:v>
                </c:pt>
              </c:numCache>
            </c:numRef>
          </c:val>
          <c:smooth val="0"/>
          <c:extLst>
            <c:ext xmlns:c16="http://schemas.microsoft.com/office/drawing/2014/chart" uri="{C3380CC4-5D6E-409C-BE32-E72D297353CC}">
              <c16:uniqueId val="{00000001-4176-4C9E-8363-DDD6120B1564}"/>
            </c:ext>
          </c:extLst>
        </c:ser>
        <c:dLbls>
          <c:showLegendKey val="0"/>
          <c:showVal val="0"/>
          <c:showCatName val="0"/>
          <c:showSerName val="0"/>
          <c:showPercent val="0"/>
          <c:showBubbleSize val="0"/>
        </c:dLbls>
        <c:marker val="1"/>
        <c:smooth val="0"/>
        <c:axId val="222741296"/>
        <c:axId val="222741688"/>
      </c:lineChart>
      <c:dateAx>
        <c:axId val="222741296"/>
        <c:scaling>
          <c:orientation val="minMax"/>
        </c:scaling>
        <c:delete val="1"/>
        <c:axPos val="b"/>
        <c:numFmt formatCode="ge" sourceLinked="1"/>
        <c:majorTickMark val="none"/>
        <c:minorTickMark val="none"/>
        <c:tickLblPos val="none"/>
        <c:crossAx val="222741688"/>
        <c:crosses val="autoZero"/>
        <c:auto val="1"/>
        <c:lblOffset val="100"/>
        <c:baseTimeUnit val="years"/>
      </c:dateAx>
      <c:valAx>
        <c:axId val="22274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274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9AE-45D8-93B5-2ED80BA7BDC0}"/>
            </c:ext>
          </c:extLst>
        </c:ser>
        <c:dLbls>
          <c:showLegendKey val="0"/>
          <c:showVal val="0"/>
          <c:showCatName val="0"/>
          <c:showSerName val="0"/>
          <c:showPercent val="0"/>
          <c:showBubbleSize val="0"/>
        </c:dLbls>
        <c:gapWidth val="150"/>
        <c:axId val="436092800"/>
        <c:axId val="436093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9AE-45D8-93B5-2ED80BA7BDC0}"/>
            </c:ext>
          </c:extLst>
        </c:ser>
        <c:dLbls>
          <c:showLegendKey val="0"/>
          <c:showVal val="0"/>
          <c:showCatName val="0"/>
          <c:showSerName val="0"/>
          <c:showPercent val="0"/>
          <c:showBubbleSize val="0"/>
        </c:dLbls>
        <c:marker val="1"/>
        <c:smooth val="0"/>
        <c:axId val="436092800"/>
        <c:axId val="436093192"/>
      </c:lineChart>
      <c:dateAx>
        <c:axId val="436092800"/>
        <c:scaling>
          <c:orientation val="minMax"/>
        </c:scaling>
        <c:delete val="1"/>
        <c:axPos val="b"/>
        <c:numFmt formatCode="ge" sourceLinked="1"/>
        <c:majorTickMark val="none"/>
        <c:minorTickMark val="none"/>
        <c:tickLblPos val="none"/>
        <c:crossAx val="436093192"/>
        <c:crosses val="autoZero"/>
        <c:auto val="1"/>
        <c:lblOffset val="100"/>
        <c:baseTimeUnit val="years"/>
      </c:dateAx>
      <c:valAx>
        <c:axId val="43609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92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98.5</c:v>
                </c:pt>
                <c:pt idx="1">
                  <c:v>98.67</c:v>
                </c:pt>
                <c:pt idx="2">
                  <c:v>98.8</c:v>
                </c:pt>
                <c:pt idx="3">
                  <c:v>98.83</c:v>
                </c:pt>
                <c:pt idx="4">
                  <c:v>98.86</c:v>
                </c:pt>
              </c:numCache>
            </c:numRef>
          </c:val>
          <c:extLst>
            <c:ext xmlns:c16="http://schemas.microsoft.com/office/drawing/2014/chart" uri="{C3380CC4-5D6E-409C-BE32-E72D297353CC}">
              <c16:uniqueId val="{00000000-6D5D-4952-BD6F-89C0272D7814}"/>
            </c:ext>
          </c:extLst>
        </c:ser>
        <c:dLbls>
          <c:showLegendKey val="0"/>
          <c:showVal val="0"/>
          <c:showCatName val="0"/>
          <c:showSerName val="0"/>
          <c:showPercent val="0"/>
          <c:showBubbleSize val="0"/>
        </c:dLbls>
        <c:gapWidth val="150"/>
        <c:axId val="436094368"/>
        <c:axId val="43609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97.31</c:v>
                </c:pt>
                <c:pt idx="1">
                  <c:v>97.41</c:v>
                </c:pt>
                <c:pt idx="2">
                  <c:v>96.99</c:v>
                </c:pt>
                <c:pt idx="3">
                  <c:v>97.08</c:v>
                </c:pt>
                <c:pt idx="4">
                  <c:v>96.71</c:v>
                </c:pt>
              </c:numCache>
            </c:numRef>
          </c:val>
          <c:smooth val="0"/>
          <c:extLst>
            <c:ext xmlns:c16="http://schemas.microsoft.com/office/drawing/2014/chart" uri="{C3380CC4-5D6E-409C-BE32-E72D297353CC}">
              <c16:uniqueId val="{00000001-6D5D-4952-BD6F-89C0272D7814}"/>
            </c:ext>
          </c:extLst>
        </c:ser>
        <c:dLbls>
          <c:showLegendKey val="0"/>
          <c:showVal val="0"/>
          <c:showCatName val="0"/>
          <c:showSerName val="0"/>
          <c:showPercent val="0"/>
          <c:showBubbleSize val="0"/>
        </c:dLbls>
        <c:marker val="1"/>
        <c:smooth val="0"/>
        <c:axId val="436094368"/>
        <c:axId val="436094760"/>
      </c:lineChart>
      <c:dateAx>
        <c:axId val="436094368"/>
        <c:scaling>
          <c:orientation val="minMax"/>
        </c:scaling>
        <c:delete val="1"/>
        <c:axPos val="b"/>
        <c:numFmt formatCode="ge" sourceLinked="1"/>
        <c:majorTickMark val="none"/>
        <c:minorTickMark val="none"/>
        <c:tickLblPos val="none"/>
        <c:crossAx val="436094760"/>
        <c:crosses val="autoZero"/>
        <c:auto val="1"/>
        <c:lblOffset val="100"/>
        <c:baseTimeUnit val="years"/>
      </c:dateAx>
      <c:valAx>
        <c:axId val="43609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9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105.53</c:v>
                </c:pt>
                <c:pt idx="1">
                  <c:v>110.87</c:v>
                </c:pt>
                <c:pt idx="2">
                  <c:v>110.26</c:v>
                </c:pt>
                <c:pt idx="3">
                  <c:v>111.07</c:v>
                </c:pt>
                <c:pt idx="4">
                  <c:v>117.18</c:v>
                </c:pt>
              </c:numCache>
            </c:numRef>
          </c:val>
          <c:extLst>
            <c:ext xmlns:c16="http://schemas.microsoft.com/office/drawing/2014/chart" uri="{C3380CC4-5D6E-409C-BE32-E72D297353CC}">
              <c16:uniqueId val="{00000000-4AEF-463D-8773-153CC8F54BE8}"/>
            </c:ext>
          </c:extLst>
        </c:ser>
        <c:dLbls>
          <c:showLegendKey val="0"/>
          <c:showVal val="0"/>
          <c:showCatName val="0"/>
          <c:showSerName val="0"/>
          <c:showPercent val="0"/>
          <c:showBubbleSize val="0"/>
        </c:dLbls>
        <c:gapWidth val="150"/>
        <c:axId val="436896480"/>
        <c:axId val="436896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103.61</c:v>
                </c:pt>
                <c:pt idx="2">
                  <c:v>105.43</c:v>
                </c:pt>
                <c:pt idx="3">
                  <c:v>106.56</c:v>
                </c:pt>
                <c:pt idx="4">
                  <c:v>109</c:v>
                </c:pt>
              </c:numCache>
            </c:numRef>
          </c:val>
          <c:smooth val="0"/>
          <c:extLst>
            <c:ext xmlns:c16="http://schemas.microsoft.com/office/drawing/2014/chart" uri="{C3380CC4-5D6E-409C-BE32-E72D297353CC}">
              <c16:uniqueId val="{00000001-4AEF-463D-8773-153CC8F54BE8}"/>
            </c:ext>
          </c:extLst>
        </c:ser>
        <c:dLbls>
          <c:showLegendKey val="0"/>
          <c:showVal val="0"/>
          <c:showCatName val="0"/>
          <c:showSerName val="0"/>
          <c:showPercent val="0"/>
          <c:showBubbleSize val="0"/>
        </c:dLbls>
        <c:marker val="1"/>
        <c:smooth val="0"/>
        <c:axId val="436896480"/>
        <c:axId val="436896872"/>
      </c:lineChart>
      <c:dateAx>
        <c:axId val="436896480"/>
        <c:scaling>
          <c:orientation val="minMax"/>
        </c:scaling>
        <c:delete val="1"/>
        <c:axPos val="b"/>
        <c:numFmt formatCode="ge" sourceLinked="1"/>
        <c:majorTickMark val="none"/>
        <c:minorTickMark val="none"/>
        <c:tickLblPos val="none"/>
        <c:crossAx val="436896872"/>
        <c:crosses val="autoZero"/>
        <c:auto val="1"/>
        <c:lblOffset val="100"/>
        <c:baseTimeUnit val="years"/>
      </c:dateAx>
      <c:valAx>
        <c:axId val="43689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89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3.43</c:v>
                </c:pt>
                <c:pt idx="1">
                  <c:v>6.8</c:v>
                </c:pt>
                <c:pt idx="2">
                  <c:v>10.119999999999999</c:v>
                </c:pt>
                <c:pt idx="3">
                  <c:v>12.53</c:v>
                </c:pt>
                <c:pt idx="4">
                  <c:v>14.58</c:v>
                </c:pt>
              </c:numCache>
            </c:numRef>
          </c:val>
          <c:extLst>
            <c:ext xmlns:c16="http://schemas.microsoft.com/office/drawing/2014/chart" uri="{C3380CC4-5D6E-409C-BE32-E72D297353CC}">
              <c16:uniqueId val="{00000000-D5A4-442B-93A5-8FB9DD11344F}"/>
            </c:ext>
          </c:extLst>
        </c:ser>
        <c:dLbls>
          <c:showLegendKey val="0"/>
          <c:showVal val="0"/>
          <c:showCatName val="0"/>
          <c:showSerName val="0"/>
          <c:showPercent val="0"/>
          <c:showBubbleSize val="0"/>
        </c:dLbls>
        <c:gapWidth val="150"/>
        <c:axId val="436898048"/>
        <c:axId val="436898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14.15</c:v>
                </c:pt>
                <c:pt idx="1">
                  <c:v>17.82</c:v>
                </c:pt>
                <c:pt idx="2">
                  <c:v>19.579999999999998</c:v>
                </c:pt>
                <c:pt idx="3">
                  <c:v>22.24</c:v>
                </c:pt>
                <c:pt idx="4">
                  <c:v>15.87</c:v>
                </c:pt>
              </c:numCache>
            </c:numRef>
          </c:val>
          <c:smooth val="0"/>
          <c:extLst>
            <c:ext xmlns:c16="http://schemas.microsoft.com/office/drawing/2014/chart" uri="{C3380CC4-5D6E-409C-BE32-E72D297353CC}">
              <c16:uniqueId val="{00000001-D5A4-442B-93A5-8FB9DD11344F}"/>
            </c:ext>
          </c:extLst>
        </c:ser>
        <c:dLbls>
          <c:showLegendKey val="0"/>
          <c:showVal val="0"/>
          <c:showCatName val="0"/>
          <c:showSerName val="0"/>
          <c:showPercent val="0"/>
          <c:showBubbleSize val="0"/>
        </c:dLbls>
        <c:marker val="1"/>
        <c:smooth val="0"/>
        <c:axId val="436898048"/>
        <c:axId val="436898440"/>
      </c:lineChart>
      <c:dateAx>
        <c:axId val="436898048"/>
        <c:scaling>
          <c:orientation val="minMax"/>
        </c:scaling>
        <c:delete val="1"/>
        <c:axPos val="b"/>
        <c:numFmt formatCode="ge" sourceLinked="1"/>
        <c:majorTickMark val="none"/>
        <c:minorTickMark val="none"/>
        <c:tickLblPos val="none"/>
        <c:crossAx val="436898440"/>
        <c:crosses val="autoZero"/>
        <c:auto val="1"/>
        <c:lblOffset val="100"/>
        <c:baseTimeUnit val="years"/>
      </c:dateAx>
      <c:valAx>
        <c:axId val="436898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898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formatCode="#,##0.00;&quot;△&quot;#,##0.00;&quot;-&quot;">
                  <c:v>4.66</c:v>
                </c:pt>
                <c:pt idx="1">
                  <c:v>0</c:v>
                </c:pt>
                <c:pt idx="2">
                  <c:v>0</c:v>
                </c:pt>
                <c:pt idx="3">
                  <c:v>0</c:v>
                </c:pt>
                <c:pt idx="4">
                  <c:v>0</c:v>
                </c:pt>
              </c:numCache>
            </c:numRef>
          </c:val>
          <c:extLst>
            <c:ext xmlns:c16="http://schemas.microsoft.com/office/drawing/2014/chart" uri="{C3380CC4-5D6E-409C-BE32-E72D297353CC}">
              <c16:uniqueId val="{00000000-3DCB-4FD6-8F1A-06B66C100024}"/>
            </c:ext>
          </c:extLst>
        </c:ser>
        <c:dLbls>
          <c:showLegendKey val="0"/>
          <c:showVal val="0"/>
          <c:showCatName val="0"/>
          <c:showSerName val="0"/>
          <c:showPercent val="0"/>
          <c:showBubbleSize val="0"/>
        </c:dLbls>
        <c:gapWidth val="150"/>
        <c:axId val="436468312"/>
        <c:axId val="436468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3</c:v>
                </c:pt>
                <c:pt idx="1">
                  <c:v>0</c:v>
                </c:pt>
                <c:pt idx="2" formatCode="#,##0.00;&quot;△&quot;#,##0.00;&quot;-&quot;">
                  <c:v>3.27</c:v>
                </c:pt>
                <c:pt idx="3" formatCode="#,##0.00;&quot;△&quot;#,##0.00;&quot;-&quot;">
                  <c:v>0.28999999999999998</c:v>
                </c:pt>
                <c:pt idx="4" formatCode="#,##0.00;&quot;△&quot;#,##0.00;&quot;-&quot;">
                  <c:v>0.53</c:v>
                </c:pt>
              </c:numCache>
            </c:numRef>
          </c:val>
          <c:smooth val="0"/>
          <c:extLst>
            <c:ext xmlns:c16="http://schemas.microsoft.com/office/drawing/2014/chart" uri="{C3380CC4-5D6E-409C-BE32-E72D297353CC}">
              <c16:uniqueId val="{00000001-3DCB-4FD6-8F1A-06B66C100024}"/>
            </c:ext>
          </c:extLst>
        </c:ser>
        <c:dLbls>
          <c:showLegendKey val="0"/>
          <c:showVal val="0"/>
          <c:showCatName val="0"/>
          <c:showSerName val="0"/>
          <c:showPercent val="0"/>
          <c:showBubbleSize val="0"/>
        </c:dLbls>
        <c:marker val="1"/>
        <c:smooth val="0"/>
        <c:axId val="436468312"/>
        <c:axId val="436468704"/>
      </c:lineChart>
      <c:dateAx>
        <c:axId val="436468312"/>
        <c:scaling>
          <c:orientation val="minMax"/>
        </c:scaling>
        <c:delete val="1"/>
        <c:axPos val="b"/>
        <c:numFmt formatCode="ge" sourceLinked="1"/>
        <c:majorTickMark val="none"/>
        <c:minorTickMark val="none"/>
        <c:tickLblPos val="none"/>
        <c:crossAx val="436468704"/>
        <c:crosses val="autoZero"/>
        <c:auto val="1"/>
        <c:lblOffset val="100"/>
        <c:baseTimeUnit val="years"/>
      </c:dateAx>
      <c:valAx>
        <c:axId val="43646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68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48C-44C5-98A7-D39A46EFA420}"/>
            </c:ext>
          </c:extLst>
        </c:ser>
        <c:dLbls>
          <c:showLegendKey val="0"/>
          <c:showVal val="0"/>
          <c:showCatName val="0"/>
          <c:showSerName val="0"/>
          <c:showPercent val="0"/>
          <c:showBubbleSize val="0"/>
        </c:dLbls>
        <c:gapWidth val="150"/>
        <c:axId val="436469880"/>
        <c:axId val="4364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14.73</c:v>
                </c:pt>
                <c:pt idx="1">
                  <c:v>13.93</c:v>
                </c:pt>
                <c:pt idx="2">
                  <c:v>27.29</c:v>
                </c:pt>
                <c:pt idx="3">
                  <c:v>8.31</c:v>
                </c:pt>
                <c:pt idx="4" formatCode="#,##0.00;&quot;△&quot;#,##0.00">
                  <c:v>0</c:v>
                </c:pt>
              </c:numCache>
            </c:numRef>
          </c:val>
          <c:smooth val="0"/>
          <c:extLst>
            <c:ext xmlns:c16="http://schemas.microsoft.com/office/drawing/2014/chart" uri="{C3380CC4-5D6E-409C-BE32-E72D297353CC}">
              <c16:uniqueId val="{00000001-448C-44C5-98A7-D39A46EFA420}"/>
            </c:ext>
          </c:extLst>
        </c:ser>
        <c:dLbls>
          <c:showLegendKey val="0"/>
          <c:showVal val="0"/>
          <c:showCatName val="0"/>
          <c:showSerName val="0"/>
          <c:showPercent val="0"/>
          <c:showBubbleSize val="0"/>
        </c:dLbls>
        <c:marker val="1"/>
        <c:smooth val="0"/>
        <c:axId val="436469880"/>
        <c:axId val="436470272"/>
      </c:lineChart>
      <c:dateAx>
        <c:axId val="436469880"/>
        <c:scaling>
          <c:orientation val="minMax"/>
        </c:scaling>
        <c:delete val="1"/>
        <c:axPos val="b"/>
        <c:numFmt formatCode="ge" sourceLinked="1"/>
        <c:majorTickMark val="none"/>
        <c:minorTickMark val="none"/>
        <c:tickLblPos val="none"/>
        <c:crossAx val="436470272"/>
        <c:crosses val="autoZero"/>
        <c:auto val="1"/>
        <c:lblOffset val="100"/>
        <c:baseTimeUnit val="years"/>
      </c:dateAx>
      <c:valAx>
        <c:axId val="4364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69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35.380000000000003</c:v>
                </c:pt>
                <c:pt idx="1">
                  <c:v>41.66</c:v>
                </c:pt>
                <c:pt idx="2">
                  <c:v>47.32</c:v>
                </c:pt>
                <c:pt idx="3">
                  <c:v>68.88</c:v>
                </c:pt>
                <c:pt idx="4">
                  <c:v>72.8</c:v>
                </c:pt>
              </c:numCache>
            </c:numRef>
          </c:val>
          <c:extLst>
            <c:ext xmlns:c16="http://schemas.microsoft.com/office/drawing/2014/chart" uri="{C3380CC4-5D6E-409C-BE32-E72D297353CC}">
              <c16:uniqueId val="{00000000-98ED-4B8D-BDC7-82085EB167C9}"/>
            </c:ext>
          </c:extLst>
        </c:ser>
        <c:dLbls>
          <c:showLegendKey val="0"/>
          <c:showVal val="0"/>
          <c:showCatName val="0"/>
          <c:showSerName val="0"/>
          <c:showPercent val="0"/>
          <c:showBubbleSize val="0"/>
        </c:dLbls>
        <c:gapWidth val="150"/>
        <c:axId val="436691128"/>
        <c:axId val="4366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50.32</c:v>
                </c:pt>
                <c:pt idx="1">
                  <c:v>63.14</c:v>
                </c:pt>
                <c:pt idx="2">
                  <c:v>77.83</c:v>
                </c:pt>
                <c:pt idx="3">
                  <c:v>86.93</c:v>
                </c:pt>
                <c:pt idx="4">
                  <c:v>70.66</c:v>
                </c:pt>
              </c:numCache>
            </c:numRef>
          </c:val>
          <c:smooth val="0"/>
          <c:extLst>
            <c:ext xmlns:c16="http://schemas.microsoft.com/office/drawing/2014/chart" uri="{C3380CC4-5D6E-409C-BE32-E72D297353CC}">
              <c16:uniqueId val="{00000001-98ED-4B8D-BDC7-82085EB167C9}"/>
            </c:ext>
          </c:extLst>
        </c:ser>
        <c:dLbls>
          <c:showLegendKey val="0"/>
          <c:showVal val="0"/>
          <c:showCatName val="0"/>
          <c:showSerName val="0"/>
          <c:showPercent val="0"/>
          <c:showBubbleSize val="0"/>
        </c:dLbls>
        <c:marker val="1"/>
        <c:smooth val="0"/>
        <c:axId val="436691128"/>
        <c:axId val="436691520"/>
      </c:lineChart>
      <c:dateAx>
        <c:axId val="436691128"/>
        <c:scaling>
          <c:orientation val="minMax"/>
        </c:scaling>
        <c:delete val="1"/>
        <c:axPos val="b"/>
        <c:numFmt formatCode="ge" sourceLinked="1"/>
        <c:majorTickMark val="none"/>
        <c:minorTickMark val="none"/>
        <c:tickLblPos val="none"/>
        <c:crossAx val="436691520"/>
        <c:crosses val="autoZero"/>
        <c:auto val="1"/>
        <c:lblOffset val="100"/>
        <c:baseTimeUnit val="years"/>
      </c:dateAx>
      <c:valAx>
        <c:axId val="4366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91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705.93</c:v>
                </c:pt>
                <c:pt idx="1">
                  <c:v>601.5</c:v>
                </c:pt>
                <c:pt idx="2">
                  <c:v>585.75</c:v>
                </c:pt>
                <c:pt idx="3">
                  <c:v>526.20000000000005</c:v>
                </c:pt>
                <c:pt idx="4">
                  <c:v>491.98</c:v>
                </c:pt>
              </c:numCache>
            </c:numRef>
          </c:val>
          <c:extLst>
            <c:ext xmlns:c16="http://schemas.microsoft.com/office/drawing/2014/chart" uri="{C3380CC4-5D6E-409C-BE32-E72D297353CC}">
              <c16:uniqueId val="{00000000-C159-44DF-ACB3-4F69FA2F2FC0}"/>
            </c:ext>
          </c:extLst>
        </c:ser>
        <c:dLbls>
          <c:showLegendKey val="0"/>
          <c:showVal val="0"/>
          <c:showCatName val="0"/>
          <c:showSerName val="0"/>
          <c:showPercent val="0"/>
          <c:showBubbleSize val="0"/>
        </c:dLbls>
        <c:gapWidth val="150"/>
        <c:axId val="436692696"/>
        <c:axId val="436693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683.89</c:v>
                </c:pt>
                <c:pt idx="1">
                  <c:v>664.11</c:v>
                </c:pt>
                <c:pt idx="2">
                  <c:v>710.4</c:v>
                </c:pt>
                <c:pt idx="3">
                  <c:v>674.86</c:v>
                </c:pt>
                <c:pt idx="4">
                  <c:v>670.71</c:v>
                </c:pt>
              </c:numCache>
            </c:numRef>
          </c:val>
          <c:smooth val="0"/>
          <c:extLst>
            <c:ext xmlns:c16="http://schemas.microsoft.com/office/drawing/2014/chart" uri="{C3380CC4-5D6E-409C-BE32-E72D297353CC}">
              <c16:uniqueId val="{00000001-C159-44DF-ACB3-4F69FA2F2FC0}"/>
            </c:ext>
          </c:extLst>
        </c:ser>
        <c:dLbls>
          <c:showLegendKey val="0"/>
          <c:showVal val="0"/>
          <c:showCatName val="0"/>
          <c:showSerName val="0"/>
          <c:showPercent val="0"/>
          <c:showBubbleSize val="0"/>
        </c:dLbls>
        <c:marker val="1"/>
        <c:smooth val="0"/>
        <c:axId val="436692696"/>
        <c:axId val="436693088"/>
      </c:lineChart>
      <c:dateAx>
        <c:axId val="436692696"/>
        <c:scaling>
          <c:orientation val="minMax"/>
        </c:scaling>
        <c:delete val="1"/>
        <c:axPos val="b"/>
        <c:numFmt formatCode="ge" sourceLinked="1"/>
        <c:majorTickMark val="none"/>
        <c:minorTickMark val="none"/>
        <c:tickLblPos val="none"/>
        <c:crossAx val="436693088"/>
        <c:crosses val="autoZero"/>
        <c:auto val="1"/>
        <c:lblOffset val="100"/>
        <c:baseTimeUnit val="years"/>
      </c:dateAx>
      <c:valAx>
        <c:axId val="43669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692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88.88</c:v>
                </c:pt>
                <c:pt idx="1">
                  <c:v>88.57</c:v>
                </c:pt>
                <c:pt idx="2">
                  <c:v>85</c:v>
                </c:pt>
                <c:pt idx="3">
                  <c:v>84.98</c:v>
                </c:pt>
                <c:pt idx="4">
                  <c:v>88.77</c:v>
                </c:pt>
              </c:numCache>
            </c:numRef>
          </c:val>
          <c:extLst>
            <c:ext xmlns:c16="http://schemas.microsoft.com/office/drawing/2014/chart" uri="{C3380CC4-5D6E-409C-BE32-E72D297353CC}">
              <c16:uniqueId val="{00000000-3910-4724-8DFB-71337E4E012D}"/>
            </c:ext>
          </c:extLst>
        </c:ser>
        <c:dLbls>
          <c:showLegendKey val="0"/>
          <c:showVal val="0"/>
          <c:showCatName val="0"/>
          <c:showSerName val="0"/>
          <c:showPercent val="0"/>
          <c:showBubbleSize val="0"/>
        </c:dLbls>
        <c:gapWidth val="150"/>
        <c:axId val="436467920"/>
        <c:axId val="436467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95.34</c:v>
                </c:pt>
                <c:pt idx="1">
                  <c:v>100.01</c:v>
                </c:pt>
                <c:pt idx="2">
                  <c:v>97.39</c:v>
                </c:pt>
                <c:pt idx="3">
                  <c:v>97.78</c:v>
                </c:pt>
                <c:pt idx="4">
                  <c:v>96.07</c:v>
                </c:pt>
              </c:numCache>
            </c:numRef>
          </c:val>
          <c:smooth val="0"/>
          <c:extLst>
            <c:ext xmlns:c16="http://schemas.microsoft.com/office/drawing/2014/chart" uri="{C3380CC4-5D6E-409C-BE32-E72D297353CC}">
              <c16:uniqueId val="{00000001-3910-4724-8DFB-71337E4E012D}"/>
            </c:ext>
          </c:extLst>
        </c:ser>
        <c:dLbls>
          <c:showLegendKey val="0"/>
          <c:showVal val="0"/>
          <c:showCatName val="0"/>
          <c:showSerName val="0"/>
          <c:showPercent val="0"/>
          <c:showBubbleSize val="0"/>
        </c:dLbls>
        <c:marker val="1"/>
        <c:smooth val="0"/>
        <c:axId val="436467920"/>
        <c:axId val="436467528"/>
      </c:lineChart>
      <c:dateAx>
        <c:axId val="436467920"/>
        <c:scaling>
          <c:orientation val="minMax"/>
        </c:scaling>
        <c:delete val="1"/>
        <c:axPos val="b"/>
        <c:numFmt formatCode="ge" sourceLinked="1"/>
        <c:majorTickMark val="none"/>
        <c:minorTickMark val="none"/>
        <c:tickLblPos val="none"/>
        <c:crossAx val="436467528"/>
        <c:crosses val="autoZero"/>
        <c:auto val="1"/>
        <c:lblOffset val="100"/>
        <c:baseTimeUnit val="years"/>
      </c:dateAx>
      <c:valAx>
        <c:axId val="436467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46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78.75</c:v>
                </c:pt>
                <c:pt idx="1">
                  <c:v>79.05</c:v>
                </c:pt>
                <c:pt idx="2">
                  <c:v>82.37</c:v>
                </c:pt>
                <c:pt idx="3">
                  <c:v>82.64</c:v>
                </c:pt>
                <c:pt idx="4">
                  <c:v>79.28</c:v>
                </c:pt>
              </c:numCache>
            </c:numRef>
          </c:val>
          <c:extLst>
            <c:ext xmlns:c16="http://schemas.microsoft.com/office/drawing/2014/chart" uri="{C3380CC4-5D6E-409C-BE32-E72D297353CC}">
              <c16:uniqueId val="{00000000-D8C8-40B2-8288-24CD8F9F3CA0}"/>
            </c:ext>
          </c:extLst>
        </c:ser>
        <c:dLbls>
          <c:showLegendKey val="0"/>
          <c:showVal val="0"/>
          <c:showCatName val="0"/>
          <c:showSerName val="0"/>
          <c:showPercent val="0"/>
          <c:showBubbleSize val="0"/>
        </c:dLbls>
        <c:gapWidth val="150"/>
        <c:axId val="436091232"/>
        <c:axId val="436091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111.25</c:v>
                </c:pt>
                <c:pt idx="1">
                  <c:v>109.45</c:v>
                </c:pt>
                <c:pt idx="2">
                  <c:v>114.85</c:v>
                </c:pt>
                <c:pt idx="3">
                  <c:v>114.82</c:v>
                </c:pt>
                <c:pt idx="4">
                  <c:v>122.01</c:v>
                </c:pt>
              </c:numCache>
            </c:numRef>
          </c:val>
          <c:smooth val="0"/>
          <c:extLst>
            <c:ext xmlns:c16="http://schemas.microsoft.com/office/drawing/2014/chart" uri="{C3380CC4-5D6E-409C-BE32-E72D297353CC}">
              <c16:uniqueId val="{00000001-D8C8-40B2-8288-24CD8F9F3CA0}"/>
            </c:ext>
          </c:extLst>
        </c:ser>
        <c:dLbls>
          <c:showLegendKey val="0"/>
          <c:showVal val="0"/>
          <c:showCatName val="0"/>
          <c:showSerName val="0"/>
          <c:showPercent val="0"/>
          <c:showBubbleSize val="0"/>
        </c:dLbls>
        <c:marker val="1"/>
        <c:smooth val="0"/>
        <c:axId val="436091232"/>
        <c:axId val="436091624"/>
      </c:lineChart>
      <c:dateAx>
        <c:axId val="436091232"/>
        <c:scaling>
          <c:orientation val="minMax"/>
        </c:scaling>
        <c:delete val="1"/>
        <c:axPos val="b"/>
        <c:numFmt formatCode="ge" sourceLinked="1"/>
        <c:majorTickMark val="none"/>
        <c:minorTickMark val="none"/>
        <c:tickLblPos val="none"/>
        <c:crossAx val="436091624"/>
        <c:crosses val="autoZero"/>
        <c:auto val="1"/>
        <c:lblOffset val="100"/>
        <c:baseTimeUnit val="years"/>
      </c:dateAx>
      <c:valAx>
        <c:axId val="436091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6091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和光市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Ba</v>
      </c>
      <c r="X8" s="71"/>
      <c r="Y8" s="71"/>
      <c r="Z8" s="71"/>
      <c r="AA8" s="71"/>
      <c r="AB8" s="71"/>
      <c r="AC8" s="71"/>
      <c r="AD8" s="72" t="str">
        <f>データ!$M$6</f>
        <v>非設置</v>
      </c>
      <c r="AE8" s="72"/>
      <c r="AF8" s="72"/>
      <c r="AG8" s="72"/>
      <c r="AH8" s="72"/>
      <c r="AI8" s="72"/>
      <c r="AJ8" s="72"/>
      <c r="AK8" s="3"/>
      <c r="AL8" s="68">
        <f>データ!S6</f>
        <v>82785</v>
      </c>
      <c r="AM8" s="68"/>
      <c r="AN8" s="68"/>
      <c r="AO8" s="68"/>
      <c r="AP8" s="68"/>
      <c r="AQ8" s="68"/>
      <c r="AR8" s="68"/>
      <c r="AS8" s="68"/>
      <c r="AT8" s="67">
        <f>データ!T6</f>
        <v>11.04</v>
      </c>
      <c r="AU8" s="67"/>
      <c r="AV8" s="67"/>
      <c r="AW8" s="67"/>
      <c r="AX8" s="67"/>
      <c r="AY8" s="67"/>
      <c r="AZ8" s="67"/>
      <c r="BA8" s="67"/>
      <c r="BB8" s="67">
        <f>データ!U6</f>
        <v>7498.64</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78.05</v>
      </c>
      <c r="J10" s="67"/>
      <c r="K10" s="67"/>
      <c r="L10" s="67"/>
      <c r="M10" s="67"/>
      <c r="N10" s="67"/>
      <c r="O10" s="67"/>
      <c r="P10" s="67">
        <f>データ!P6</f>
        <v>96.95</v>
      </c>
      <c r="Q10" s="67"/>
      <c r="R10" s="67"/>
      <c r="S10" s="67"/>
      <c r="T10" s="67"/>
      <c r="U10" s="67"/>
      <c r="V10" s="67"/>
      <c r="W10" s="67">
        <f>データ!Q6</f>
        <v>103.37</v>
      </c>
      <c r="X10" s="67"/>
      <c r="Y10" s="67"/>
      <c r="Z10" s="67"/>
      <c r="AA10" s="67"/>
      <c r="AB10" s="67"/>
      <c r="AC10" s="67"/>
      <c r="AD10" s="68">
        <f>データ!R6</f>
        <v>1239</v>
      </c>
      <c r="AE10" s="68"/>
      <c r="AF10" s="68"/>
      <c r="AG10" s="68"/>
      <c r="AH10" s="68"/>
      <c r="AI10" s="68"/>
      <c r="AJ10" s="68"/>
      <c r="AK10" s="2"/>
      <c r="AL10" s="68">
        <f>データ!V6</f>
        <v>80350</v>
      </c>
      <c r="AM10" s="68"/>
      <c r="AN10" s="68"/>
      <c r="AO10" s="68"/>
      <c r="AP10" s="68"/>
      <c r="AQ10" s="68"/>
      <c r="AR10" s="68"/>
      <c r="AS10" s="68"/>
      <c r="AT10" s="67">
        <f>データ!W6</f>
        <v>7.62</v>
      </c>
      <c r="AU10" s="67"/>
      <c r="AV10" s="67"/>
      <c r="AW10" s="67"/>
      <c r="AX10" s="67"/>
      <c r="AY10" s="67"/>
      <c r="AZ10" s="67"/>
      <c r="BA10" s="67"/>
      <c r="BB10" s="67">
        <f>データ!X6</f>
        <v>10544.62</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107</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NLB5a5BFH93wqYjHtfLVL5Zg60exCssthp1yhZQyx++Zg0unX8jkSEiFk6BUJVq9/Px5/qePifWVqfEmG0gfag==" saltValue="z13VOcG3lZCD0wqfVDb41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54</v>
      </c>
      <c r="B4" s="30"/>
      <c r="C4" s="30"/>
      <c r="D4" s="30"/>
      <c r="E4" s="30"/>
      <c r="F4" s="30"/>
      <c r="G4" s="30"/>
      <c r="H4" s="79"/>
      <c r="I4" s="80"/>
      <c r="J4" s="80"/>
      <c r="K4" s="80"/>
      <c r="L4" s="80"/>
      <c r="M4" s="80"/>
      <c r="N4" s="80"/>
      <c r="O4" s="80"/>
      <c r="P4" s="80"/>
      <c r="Q4" s="80"/>
      <c r="R4" s="80"/>
      <c r="S4" s="80"/>
      <c r="T4" s="80"/>
      <c r="U4" s="80"/>
      <c r="V4" s="80"/>
      <c r="W4" s="80"/>
      <c r="X4" s="81"/>
      <c r="Y4" s="75" t="s">
        <v>55</v>
      </c>
      <c r="Z4" s="75"/>
      <c r="AA4" s="75"/>
      <c r="AB4" s="75"/>
      <c r="AC4" s="75"/>
      <c r="AD4" s="75"/>
      <c r="AE4" s="75"/>
      <c r="AF4" s="75"/>
      <c r="AG4" s="75"/>
      <c r="AH4" s="75"/>
      <c r="AI4" s="75"/>
      <c r="AJ4" s="75" t="s">
        <v>56</v>
      </c>
      <c r="AK4" s="75"/>
      <c r="AL4" s="75"/>
      <c r="AM4" s="75"/>
      <c r="AN4" s="75"/>
      <c r="AO4" s="75"/>
      <c r="AP4" s="75"/>
      <c r="AQ4" s="75"/>
      <c r="AR4" s="75"/>
      <c r="AS4" s="75"/>
      <c r="AT4" s="75"/>
      <c r="AU4" s="75" t="s">
        <v>57</v>
      </c>
      <c r="AV4" s="75"/>
      <c r="AW4" s="75"/>
      <c r="AX4" s="75"/>
      <c r="AY4" s="75"/>
      <c r="AZ4" s="75"/>
      <c r="BA4" s="75"/>
      <c r="BB4" s="75"/>
      <c r="BC4" s="75"/>
      <c r="BD4" s="75"/>
      <c r="BE4" s="75"/>
      <c r="BF4" s="75" t="s">
        <v>58</v>
      </c>
      <c r="BG4" s="75"/>
      <c r="BH4" s="75"/>
      <c r="BI4" s="75"/>
      <c r="BJ4" s="75"/>
      <c r="BK4" s="75"/>
      <c r="BL4" s="75"/>
      <c r="BM4" s="75"/>
      <c r="BN4" s="75"/>
      <c r="BO4" s="75"/>
      <c r="BP4" s="75"/>
      <c r="BQ4" s="75" t="s">
        <v>59</v>
      </c>
      <c r="BR4" s="75"/>
      <c r="BS4" s="75"/>
      <c r="BT4" s="75"/>
      <c r="BU4" s="75"/>
      <c r="BV4" s="75"/>
      <c r="BW4" s="75"/>
      <c r="BX4" s="75"/>
      <c r="BY4" s="75"/>
      <c r="BZ4" s="75"/>
      <c r="CA4" s="75"/>
      <c r="CB4" s="75" t="s">
        <v>60</v>
      </c>
      <c r="CC4" s="75"/>
      <c r="CD4" s="75"/>
      <c r="CE4" s="75"/>
      <c r="CF4" s="75"/>
      <c r="CG4" s="75"/>
      <c r="CH4" s="75"/>
      <c r="CI4" s="75"/>
      <c r="CJ4" s="75"/>
      <c r="CK4" s="75"/>
      <c r="CL4" s="75"/>
      <c r="CM4" s="75" t="s">
        <v>61</v>
      </c>
      <c r="CN4" s="75"/>
      <c r="CO4" s="75"/>
      <c r="CP4" s="75"/>
      <c r="CQ4" s="75"/>
      <c r="CR4" s="75"/>
      <c r="CS4" s="75"/>
      <c r="CT4" s="75"/>
      <c r="CU4" s="75"/>
      <c r="CV4" s="75"/>
      <c r="CW4" s="75"/>
      <c r="CX4" s="75" t="s">
        <v>62</v>
      </c>
      <c r="CY4" s="75"/>
      <c r="CZ4" s="75"/>
      <c r="DA4" s="75"/>
      <c r="DB4" s="75"/>
      <c r="DC4" s="75"/>
      <c r="DD4" s="75"/>
      <c r="DE4" s="75"/>
      <c r="DF4" s="75"/>
      <c r="DG4" s="75"/>
      <c r="DH4" s="75"/>
      <c r="DI4" s="75" t="s">
        <v>63</v>
      </c>
      <c r="DJ4" s="75"/>
      <c r="DK4" s="75"/>
      <c r="DL4" s="75"/>
      <c r="DM4" s="75"/>
      <c r="DN4" s="75"/>
      <c r="DO4" s="75"/>
      <c r="DP4" s="75"/>
      <c r="DQ4" s="75"/>
      <c r="DR4" s="75"/>
      <c r="DS4" s="75"/>
      <c r="DT4" s="75" t="s">
        <v>64</v>
      </c>
      <c r="DU4" s="75"/>
      <c r="DV4" s="75"/>
      <c r="DW4" s="75"/>
      <c r="DX4" s="75"/>
      <c r="DY4" s="75"/>
      <c r="DZ4" s="75"/>
      <c r="EA4" s="75"/>
      <c r="EB4" s="75"/>
      <c r="EC4" s="75"/>
      <c r="ED4" s="75"/>
      <c r="EE4" s="75" t="s">
        <v>65</v>
      </c>
      <c r="EF4" s="75"/>
      <c r="EG4" s="75"/>
      <c r="EH4" s="75"/>
      <c r="EI4" s="75"/>
      <c r="EJ4" s="75"/>
      <c r="EK4" s="75"/>
      <c r="EL4" s="75"/>
      <c r="EM4" s="75"/>
      <c r="EN4" s="75"/>
      <c r="EO4" s="75"/>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2018</v>
      </c>
      <c r="C6" s="33">
        <f t="shared" ref="C6:X6" si="3">C7</f>
        <v>112291</v>
      </c>
      <c r="D6" s="33">
        <f t="shared" si="3"/>
        <v>46</v>
      </c>
      <c r="E6" s="33">
        <f t="shared" si="3"/>
        <v>17</v>
      </c>
      <c r="F6" s="33">
        <f t="shared" si="3"/>
        <v>1</v>
      </c>
      <c r="G6" s="33">
        <f t="shared" si="3"/>
        <v>0</v>
      </c>
      <c r="H6" s="33" t="str">
        <f t="shared" si="3"/>
        <v>埼玉県　和光市</v>
      </c>
      <c r="I6" s="33" t="str">
        <f t="shared" si="3"/>
        <v>法適用</v>
      </c>
      <c r="J6" s="33" t="str">
        <f t="shared" si="3"/>
        <v>下水道事業</v>
      </c>
      <c r="K6" s="33" t="str">
        <f t="shared" si="3"/>
        <v>公共下水道</v>
      </c>
      <c r="L6" s="33" t="str">
        <f t="shared" si="3"/>
        <v>Ba</v>
      </c>
      <c r="M6" s="33" t="str">
        <f t="shared" si="3"/>
        <v>非設置</v>
      </c>
      <c r="N6" s="34" t="str">
        <f t="shared" si="3"/>
        <v>-</v>
      </c>
      <c r="O6" s="34">
        <f t="shared" si="3"/>
        <v>78.05</v>
      </c>
      <c r="P6" s="34">
        <f t="shared" si="3"/>
        <v>96.95</v>
      </c>
      <c r="Q6" s="34">
        <f t="shared" si="3"/>
        <v>103.37</v>
      </c>
      <c r="R6" s="34">
        <f t="shared" si="3"/>
        <v>1239</v>
      </c>
      <c r="S6" s="34">
        <f t="shared" si="3"/>
        <v>82785</v>
      </c>
      <c r="T6" s="34">
        <f t="shared" si="3"/>
        <v>11.04</v>
      </c>
      <c r="U6" s="34">
        <f t="shared" si="3"/>
        <v>7498.64</v>
      </c>
      <c r="V6" s="34">
        <f t="shared" si="3"/>
        <v>80350</v>
      </c>
      <c r="W6" s="34">
        <f t="shared" si="3"/>
        <v>7.62</v>
      </c>
      <c r="X6" s="34">
        <f t="shared" si="3"/>
        <v>10544.62</v>
      </c>
      <c r="Y6" s="35">
        <f>IF(Y7="",NA(),Y7)</f>
        <v>105.53</v>
      </c>
      <c r="Z6" s="35">
        <f t="shared" ref="Z6:AH6" si="4">IF(Z7="",NA(),Z7)</f>
        <v>110.87</v>
      </c>
      <c r="AA6" s="35">
        <f t="shared" si="4"/>
        <v>110.26</v>
      </c>
      <c r="AB6" s="35">
        <f t="shared" si="4"/>
        <v>111.07</v>
      </c>
      <c r="AC6" s="35">
        <f t="shared" si="4"/>
        <v>117.18</v>
      </c>
      <c r="AD6" s="35">
        <f t="shared" si="4"/>
        <v>102.73</v>
      </c>
      <c r="AE6" s="35">
        <f t="shared" si="4"/>
        <v>103.61</v>
      </c>
      <c r="AF6" s="35">
        <f t="shared" si="4"/>
        <v>105.43</v>
      </c>
      <c r="AG6" s="35">
        <f t="shared" si="4"/>
        <v>106.56</v>
      </c>
      <c r="AH6" s="35">
        <f t="shared" si="4"/>
        <v>109</v>
      </c>
      <c r="AI6" s="34" t="str">
        <f>IF(AI7="","",IF(AI7="-","【-】","【"&amp;SUBSTITUTE(TEXT(AI7,"#,##0.00"),"-","△")&amp;"】"))</f>
        <v>【108.69】</v>
      </c>
      <c r="AJ6" s="34">
        <f>IF(AJ7="",NA(),AJ7)</f>
        <v>0</v>
      </c>
      <c r="AK6" s="34">
        <f t="shared" ref="AK6:AS6" si="5">IF(AK7="",NA(),AK7)</f>
        <v>0</v>
      </c>
      <c r="AL6" s="34">
        <f t="shared" si="5"/>
        <v>0</v>
      </c>
      <c r="AM6" s="34">
        <f t="shared" si="5"/>
        <v>0</v>
      </c>
      <c r="AN6" s="34">
        <f t="shared" si="5"/>
        <v>0</v>
      </c>
      <c r="AO6" s="35">
        <f t="shared" si="5"/>
        <v>14.73</v>
      </c>
      <c r="AP6" s="35">
        <f t="shared" si="5"/>
        <v>13.93</v>
      </c>
      <c r="AQ6" s="35">
        <f t="shared" si="5"/>
        <v>27.29</v>
      </c>
      <c r="AR6" s="35">
        <f t="shared" si="5"/>
        <v>8.31</v>
      </c>
      <c r="AS6" s="34">
        <f t="shared" si="5"/>
        <v>0</v>
      </c>
      <c r="AT6" s="34" t="str">
        <f>IF(AT7="","",IF(AT7="-","【-】","【"&amp;SUBSTITUTE(TEXT(AT7,"#,##0.00"),"-","△")&amp;"】"))</f>
        <v>【3.28】</v>
      </c>
      <c r="AU6" s="35">
        <f>IF(AU7="",NA(),AU7)</f>
        <v>35.380000000000003</v>
      </c>
      <c r="AV6" s="35">
        <f t="shared" ref="AV6:BD6" si="6">IF(AV7="",NA(),AV7)</f>
        <v>41.66</v>
      </c>
      <c r="AW6" s="35">
        <f t="shared" si="6"/>
        <v>47.32</v>
      </c>
      <c r="AX6" s="35">
        <f t="shared" si="6"/>
        <v>68.88</v>
      </c>
      <c r="AY6" s="35">
        <f t="shared" si="6"/>
        <v>72.8</v>
      </c>
      <c r="AZ6" s="35">
        <f t="shared" si="6"/>
        <v>50.32</v>
      </c>
      <c r="BA6" s="35">
        <f t="shared" si="6"/>
        <v>63.14</v>
      </c>
      <c r="BB6" s="35">
        <f t="shared" si="6"/>
        <v>77.83</v>
      </c>
      <c r="BC6" s="35">
        <f t="shared" si="6"/>
        <v>86.93</v>
      </c>
      <c r="BD6" s="35">
        <f t="shared" si="6"/>
        <v>70.66</v>
      </c>
      <c r="BE6" s="34" t="str">
        <f>IF(BE7="","",IF(BE7="-","【-】","【"&amp;SUBSTITUTE(TEXT(BE7,"#,##0.00"),"-","△")&amp;"】"))</f>
        <v>【69.49】</v>
      </c>
      <c r="BF6" s="35">
        <f>IF(BF7="",NA(),BF7)</f>
        <v>705.93</v>
      </c>
      <c r="BG6" s="35">
        <f t="shared" ref="BG6:BO6" si="7">IF(BG7="",NA(),BG7)</f>
        <v>601.5</v>
      </c>
      <c r="BH6" s="35">
        <f t="shared" si="7"/>
        <v>585.75</v>
      </c>
      <c r="BI6" s="35">
        <f t="shared" si="7"/>
        <v>526.20000000000005</v>
      </c>
      <c r="BJ6" s="35">
        <f t="shared" si="7"/>
        <v>491.98</v>
      </c>
      <c r="BK6" s="35">
        <f t="shared" si="7"/>
        <v>683.89</v>
      </c>
      <c r="BL6" s="35">
        <f t="shared" si="7"/>
        <v>664.11</v>
      </c>
      <c r="BM6" s="35">
        <f t="shared" si="7"/>
        <v>710.4</v>
      </c>
      <c r="BN6" s="35">
        <f t="shared" si="7"/>
        <v>674.86</v>
      </c>
      <c r="BO6" s="35">
        <f t="shared" si="7"/>
        <v>670.71</v>
      </c>
      <c r="BP6" s="34" t="str">
        <f>IF(BP7="","",IF(BP7="-","【-】","【"&amp;SUBSTITUTE(TEXT(BP7,"#,##0.00"),"-","△")&amp;"】"))</f>
        <v>【682.78】</v>
      </c>
      <c r="BQ6" s="35">
        <f>IF(BQ7="",NA(),BQ7)</f>
        <v>88.88</v>
      </c>
      <c r="BR6" s="35">
        <f t="shared" ref="BR6:BZ6" si="8">IF(BR7="",NA(),BR7)</f>
        <v>88.57</v>
      </c>
      <c r="BS6" s="35">
        <f t="shared" si="8"/>
        <v>85</v>
      </c>
      <c r="BT6" s="35">
        <f t="shared" si="8"/>
        <v>84.98</v>
      </c>
      <c r="BU6" s="35">
        <f t="shared" si="8"/>
        <v>88.77</v>
      </c>
      <c r="BV6" s="35">
        <f t="shared" si="8"/>
        <v>95.34</v>
      </c>
      <c r="BW6" s="35">
        <f t="shared" si="8"/>
        <v>100.01</v>
      </c>
      <c r="BX6" s="35">
        <f t="shared" si="8"/>
        <v>97.39</v>
      </c>
      <c r="BY6" s="35">
        <f t="shared" si="8"/>
        <v>97.78</v>
      </c>
      <c r="BZ6" s="35">
        <f t="shared" si="8"/>
        <v>96.07</v>
      </c>
      <c r="CA6" s="34" t="str">
        <f>IF(CA7="","",IF(CA7="-","【-】","【"&amp;SUBSTITUTE(TEXT(CA7,"#,##0.00"),"-","△")&amp;"】"))</f>
        <v>【100.91】</v>
      </c>
      <c r="CB6" s="35">
        <f>IF(CB7="",NA(),CB7)</f>
        <v>78.75</v>
      </c>
      <c r="CC6" s="35">
        <f t="shared" ref="CC6:CK6" si="9">IF(CC7="",NA(),CC7)</f>
        <v>79.05</v>
      </c>
      <c r="CD6" s="35">
        <f t="shared" si="9"/>
        <v>82.37</v>
      </c>
      <c r="CE6" s="35">
        <f t="shared" si="9"/>
        <v>82.64</v>
      </c>
      <c r="CF6" s="35">
        <f t="shared" si="9"/>
        <v>79.28</v>
      </c>
      <c r="CG6" s="35">
        <f t="shared" si="9"/>
        <v>111.25</v>
      </c>
      <c r="CH6" s="35">
        <f t="shared" si="9"/>
        <v>109.45</v>
      </c>
      <c r="CI6" s="35">
        <f t="shared" si="9"/>
        <v>114.85</v>
      </c>
      <c r="CJ6" s="35">
        <f t="shared" si="9"/>
        <v>114.82</v>
      </c>
      <c r="CK6" s="35">
        <f t="shared" si="9"/>
        <v>122.01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98.5</v>
      </c>
      <c r="CY6" s="35">
        <f t="shared" ref="CY6:DG6" si="11">IF(CY7="",NA(),CY7)</f>
        <v>98.67</v>
      </c>
      <c r="CZ6" s="35">
        <f t="shared" si="11"/>
        <v>98.8</v>
      </c>
      <c r="DA6" s="35">
        <f t="shared" si="11"/>
        <v>98.83</v>
      </c>
      <c r="DB6" s="35">
        <f t="shared" si="11"/>
        <v>98.86</v>
      </c>
      <c r="DC6" s="35">
        <f t="shared" si="11"/>
        <v>97.31</v>
      </c>
      <c r="DD6" s="35">
        <f t="shared" si="11"/>
        <v>97.41</v>
      </c>
      <c r="DE6" s="35">
        <f t="shared" si="11"/>
        <v>96.99</v>
      </c>
      <c r="DF6" s="35">
        <f t="shared" si="11"/>
        <v>97.08</v>
      </c>
      <c r="DG6" s="35">
        <f t="shared" si="11"/>
        <v>96.71</v>
      </c>
      <c r="DH6" s="34" t="str">
        <f>IF(DH7="","",IF(DH7="-","【-】","【"&amp;SUBSTITUTE(TEXT(DH7,"#,##0.00"),"-","△")&amp;"】"))</f>
        <v>【95.20】</v>
      </c>
      <c r="DI6" s="35">
        <f>IF(DI7="",NA(),DI7)</f>
        <v>3.43</v>
      </c>
      <c r="DJ6" s="35">
        <f t="shared" ref="DJ6:DR6" si="12">IF(DJ7="",NA(),DJ7)</f>
        <v>6.8</v>
      </c>
      <c r="DK6" s="35">
        <f t="shared" si="12"/>
        <v>10.119999999999999</v>
      </c>
      <c r="DL6" s="35">
        <f t="shared" si="12"/>
        <v>12.53</v>
      </c>
      <c r="DM6" s="35">
        <f t="shared" si="12"/>
        <v>14.58</v>
      </c>
      <c r="DN6" s="35">
        <f t="shared" si="12"/>
        <v>14.15</v>
      </c>
      <c r="DO6" s="35">
        <f t="shared" si="12"/>
        <v>17.82</v>
      </c>
      <c r="DP6" s="35">
        <f t="shared" si="12"/>
        <v>19.579999999999998</v>
      </c>
      <c r="DQ6" s="35">
        <f t="shared" si="12"/>
        <v>22.24</v>
      </c>
      <c r="DR6" s="35">
        <f t="shared" si="12"/>
        <v>15.87</v>
      </c>
      <c r="DS6" s="34" t="str">
        <f>IF(DS7="","",IF(DS7="-","【-】","【"&amp;SUBSTITUTE(TEXT(DS7,"#,##0.00"),"-","△")&amp;"】"))</f>
        <v>【38.60】</v>
      </c>
      <c r="DT6" s="35">
        <f>IF(DT7="",NA(),DT7)</f>
        <v>4.66</v>
      </c>
      <c r="DU6" s="34">
        <f t="shared" ref="DU6:EC6" si="13">IF(DU7="",NA(),DU7)</f>
        <v>0</v>
      </c>
      <c r="DV6" s="34">
        <f t="shared" si="13"/>
        <v>0</v>
      </c>
      <c r="DW6" s="34">
        <f t="shared" si="13"/>
        <v>0</v>
      </c>
      <c r="DX6" s="34">
        <f t="shared" si="13"/>
        <v>0</v>
      </c>
      <c r="DY6" s="35">
        <f t="shared" si="13"/>
        <v>3</v>
      </c>
      <c r="DZ6" s="34">
        <f t="shared" si="13"/>
        <v>0</v>
      </c>
      <c r="EA6" s="35">
        <f t="shared" si="13"/>
        <v>3.27</v>
      </c>
      <c r="EB6" s="35">
        <f t="shared" si="13"/>
        <v>0.28999999999999998</v>
      </c>
      <c r="EC6" s="35">
        <f t="shared" si="13"/>
        <v>0.53</v>
      </c>
      <c r="ED6" s="34" t="str">
        <f>IF(ED7="","",IF(ED7="-","【-】","【"&amp;SUBSTITUTE(TEXT(ED7,"#,##0.00"),"-","△")&amp;"】"))</f>
        <v>【5.64】</v>
      </c>
      <c r="EE6" s="35">
        <f>IF(EE7="",NA(),EE7)</f>
        <v>0.06</v>
      </c>
      <c r="EF6" s="35">
        <f t="shared" ref="EF6:EN6" si="14">IF(EF7="",NA(),EF7)</f>
        <v>7.0000000000000007E-2</v>
      </c>
      <c r="EG6" s="35">
        <f t="shared" si="14"/>
        <v>0.24</v>
      </c>
      <c r="EH6" s="35">
        <f t="shared" si="14"/>
        <v>0.04</v>
      </c>
      <c r="EI6" s="34">
        <f t="shared" si="14"/>
        <v>0</v>
      </c>
      <c r="EJ6" s="35">
        <f t="shared" si="14"/>
        <v>0.01</v>
      </c>
      <c r="EK6" s="35">
        <f t="shared" si="14"/>
        <v>0.02</v>
      </c>
      <c r="EL6" s="35">
        <f t="shared" si="14"/>
        <v>0.04</v>
      </c>
      <c r="EM6" s="35">
        <f t="shared" si="14"/>
        <v>0.15</v>
      </c>
      <c r="EN6" s="35">
        <f t="shared" si="14"/>
        <v>0.02</v>
      </c>
      <c r="EO6" s="34" t="str">
        <f>IF(EO7="","",IF(EO7="-","【-】","【"&amp;SUBSTITUTE(TEXT(EO7,"#,##0.00"),"-","△")&amp;"】"))</f>
        <v>【0.23】</v>
      </c>
    </row>
    <row r="7" spans="1:148" s="36" customFormat="1" x14ac:dyDescent="0.15">
      <c r="A7" s="28"/>
      <c r="B7" s="37">
        <v>2018</v>
      </c>
      <c r="C7" s="37">
        <v>112291</v>
      </c>
      <c r="D7" s="37">
        <v>46</v>
      </c>
      <c r="E7" s="37">
        <v>17</v>
      </c>
      <c r="F7" s="37">
        <v>1</v>
      </c>
      <c r="G7" s="37">
        <v>0</v>
      </c>
      <c r="H7" s="37" t="s">
        <v>95</v>
      </c>
      <c r="I7" s="37" t="s">
        <v>96</v>
      </c>
      <c r="J7" s="37" t="s">
        <v>97</v>
      </c>
      <c r="K7" s="37" t="s">
        <v>98</v>
      </c>
      <c r="L7" s="37" t="s">
        <v>99</v>
      </c>
      <c r="M7" s="37" t="s">
        <v>100</v>
      </c>
      <c r="N7" s="38" t="s">
        <v>101</v>
      </c>
      <c r="O7" s="38">
        <v>78.05</v>
      </c>
      <c r="P7" s="38">
        <v>96.95</v>
      </c>
      <c r="Q7" s="38">
        <v>103.37</v>
      </c>
      <c r="R7" s="38">
        <v>1239</v>
      </c>
      <c r="S7" s="38">
        <v>82785</v>
      </c>
      <c r="T7" s="38">
        <v>11.04</v>
      </c>
      <c r="U7" s="38">
        <v>7498.64</v>
      </c>
      <c r="V7" s="38">
        <v>80350</v>
      </c>
      <c r="W7" s="38">
        <v>7.62</v>
      </c>
      <c r="X7" s="38">
        <v>10544.62</v>
      </c>
      <c r="Y7" s="38">
        <v>105.53</v>
      </c>
      <c r="Z7" s="38">
        <v>110.87</v>
      </c>
      <c r="AA7" s="38">
        <v>110.26</v>
      </c>
      <c r="AB7" s="38">
        <v>111.07</v>
      </c>
      <c r="AC7" s="38">
        <v>117.18</v>
      </c>
      <c r="AD7" s="38">
        <v>102.73</v>
      </c>
      <c r="AE7" s="38">
        <v>103.61</v>
      </c>
      <c r="AF7" s="38">
        <v>105.43</v>
      </c>
      <c r="AG7" s="38">
        <v>106.56</v>
      </c>
      <c r="AH7" s="38">
        <v>109</v>
      </c>
      <c r="AI7" s="38">
        <v>108.69</v>
      </c>
      <c r="AJ7" s="38">
        <v>0</v>
      </c>
      <c r="AK7" s="38">
        <v>0</v>
      </c>
      <c r="AL7" s="38">
        <v>0</v>
      </c>
      <c r="AM7" s="38">
        <v>0</v>
      </c>
      <c r="AN7" s="38">
        <v>0</v>
      </c>
      <c r="AO7" s="38">
        <v>14.73</v>
      </c>
      <c r="AP7" s="38">
        <v>13.93</v>
      </c>
      <c r="AQ7" s="38">
        <v>27.29</v>
      </c>
      <c r="AR7" s="38">
        <v>8.31</v>
      </c>
      <c r="AS7" s="38">
        <v>0</v>
      </c>
      <c r="AT7" s="38">
        <v>3.28</v>
      </c>
      <c r="AU7" s="38">
        <v>35.380000000000003</v>
      </c>
      <c r="AV7" s="38">
        <v>41.66</v>
      </c>
      <c r="AW7" s="38">
        <v>47.32</v>
      </c>
      <c r="AX7" s="38">
        <v>68.88</v>
      </c>
      <c r="AY7" s="38">
        <v>72.8</v>
      </c>
      <c r="AZ7" s="38">
        <v>50.32</v>
      </c>
      <c r="BA7" s="38">
        <v>63.14</v>
      </c>
      <c r="BB7" s="38">
        <v>77.83</v>
      </c>
      <c r="BC7" s="38">
        <v>86.93</v>
      </c>
      <c r="BD7" s="38">
        <v>70.66</v>
      </c>
      <c r="BE7" s="38">
        <v>69.489999999999995</v>
      </c>
      <c r="BF7" s="38">
        <v>705.93</v>
      </c>
      <c r="BG7" s="38">
        <v>601.5</v>
      </c>
      <c r="BH7" s="38">
        <v>585.75</v>
      </c>
      <c r="BI7" s="38">
        <v>526.20000000000005</v>
      </c>
      <c r="BJ7" s="38">
        <v>491.98</v>
      </c>
      <c r="BK7" s="38">
        <v>683.89</v>
      </c>
      <c r="BL7" s="38">
        <v>664.11</v>
      </c>
      <c r="BM7" s="38">
        <v>710.4</v>
      </c>
      <c r="BN7" s="38">
        <v>674.86</v>
      </c>
      <c r="BO7" s="38">
        <v>670.71</v>
      </c>
      <c r="BP7" s="38">
        <v>682.78</v>
      </c>
      <c r="BQ7" s="38">
        <v>88.88</v>
      </c>
      <c r="BR7" s="38">
        <v>88.57</v>
      </c>
      <c r="BS7" s="38">
        <v>85</v>
      </c>
      <c r="BT7" s="38">
        <v>84.98</v>
      </c>
      <c r="BU7" s="38">
        <v>88.77</v>
      </c>
      <c r="BV7" s="38">
        <v>95.34</v>
      </c>
      <c r="BW7" s="38">
        <v>100.01</v>
      </c>
      <c r="BX7" s="38">
        <v>97.39</v>
      </c>
      <c r="BY7" s="38">
        <v>97.78</v>
      </c>
      <c r="BZ7" s="38">
        <v>96.07</v>
      </c>
      <c r="CA7" s="38">
        <v>100.91</v>
      </c>
      <c r="CB7" s="38">
        <v>78.75</v>
      </c>
      <c r="CC7" s="38">
        <v>79.05</v>
      </c>
      <c r="CD7" s="38">
        <v>82.37</v>
      </c>
      <c r="CE7" s="38">
        <v>82.64</v>
      </c>
      <c r="CF7" s="38">
        <v>79.28</v>
      </c>
      <c r="CG7" s="38">
        <v>111.25</v>
      </c>
      <c r="CH7" s="38">
        <v>109.45</v>
      </c>
      <c r="CI7" s="38">
        <v>114.85</v>
      </c>
      <c r="CJ7" s="38">
        <v>114.82</v>
      </c>
      <c r="CK7" s="38">
        <v>122.01</v>
      </c>
      <c r="CL7" s="38">
        <v>136.86000000000001</v>
      </c>
      <c r="CM7" s="38" t="s">
        <v>101</v>
      </c>
      <c r="CN7" s="38" t="s">
        <v>101</v>
      </c>
      <c r="CO7" s="38" t="s">
        <v>101</v>
      </c>
      <c r="CP7" s="38" t="s">
        <v>101</v>
      </c>
      <c r="CQ7" s="38" t="s">
        <v>101</v>
      </c>
      <c r="CR7" s="38" t="s">
        <v>101</v>
      </c>
      <c r="CS7" s="38" t="s">
        <v>101</v>
      </c>
      <c r="CT7" s="38" t="s">
        <v>101</v>
      </c>
      <c r="CU7" s="38" t="s">
        <v>101</v>
      </c>
      <c r="CV7" s="38" t="s">
        <v>101</v>
      </c>
      <c r="CW7" s="38">
        <v>58.98</v>
      </c>
      <c r="CX7" s="38">
        <v>98.5</v>
      </c>
      <c r="CY7" s="38">
        <v>98.67</v>
      </c>
      <c r="CZ7" s="38">
        <v>98.8</v>
      </c>
      <c r="DA7" s="38">
        <v>98.83</v>
      </c>
      <c r="DB7" s="38">
        <v>98.86</v>
      </c>
      <c r="DC7" s="38">
        <v>97.31</v>
      </c>
      <c r="DD7" s="38">
        <v>97.41</v>
      </c>
      <c r="DE7" s="38">
        <v>96.99</v>
      </c>
      <c r="DF7" s="38">
        <v>97.08</v>
      </c>
      <c r="DG7" s="38">
        <v>96.71</v>
      </c>
      <c r="DH7" s="38">
        <v>95.2</v>
      </c>
      <c r="DI7" s="38">
        <v>3.43</v>
      </c>
      <c r="DJ7" s="38">
        <v>6.8</v>
      </c>
      <c r="DK7" s="38">
        <v>10.119999999999999</v>
      </c>
      <c r="DL7" s="38">
        <v>12.53</v>
      </c>
      <c r="DM7" s="38">
        <v>14.58</v>
      </c>
      <c r="DN7" s="38">
        <v>14.15</v>
      </c>
      <c r="DO7" s="38">
        <v>17.82</v>
      </c>
      <c r="DP7" s="38">
        <v>19.579999999999998</v>
      </c>
      <c r="DQ7" s="38">
        <v>22.24</v>
      </c>
      <c r="DR7" s="38">
        <v>15.87</v>
      </c>
      <c r="DS7" s="38">
        <v>38.6</v>
      </c>
      <c r="DT7" s="38">
        <v>4.66</v>
      </c>
      <c r="DU7" s="38">
        <v>0</v>
      </c>
      <c r="DV7" s="38">
        <v>0</v>
      </c>
      <c r="DW7" s="38">
        <v>0</v>
      </c>
      <c r="DX7" s="38">
        <v>0</v>
      </c>
      <c r="DY7" s="38">
        <v>3</v>
      </c>
      <c r="DZ7" s="38">
        <v>0</v>
      </c>
      <c r="EA7" s="38">
        <v>3.27</v>
      </c>
      <c r="EB7" s="38">
        <v>0.28999999999999998</v>
      </c>
      <c r="EC7" s="38">
        <v>0.53</v>
      </c>
      <c r="ED7" s="38">
        <v>5.64</v>
      </c>
      <c r="EE7" s="38">
        <v>0.06</v>
      </c>
      <c r="EF7" s="38">
        <v>7.0000000000000007E-2</v>
      </c>
      <c r="EG7" s="38">
        <v>0.24</v>
      </c>
      <c r="EH7" s="38">
        <v>0.04</v>
      </c>
      <c r="EI7" s="38">
        <v>0</v>
      </c>
      <c r="EJ7" s="38">
        <v>0.01</v>
      </c>
      <c r="EK7" s="38">
        <v>0.02</v>
      </c>
      <c r="EL7" s="38">
        <v>0.04</v>
      </c>
      <c r="EM7" s="38">
        <v>0.15</v>
      </c>
      <c r="EN7" s="38">
        <v>0.02</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矢萩　美和</cp:lastModifiedBy>
  <cp:lastPrinted>2020-01-23T02:41:20Z</cp:lastPrinted>
  <dcterms:created xsi:type="dcterms:W3CDTF">2019-12-05T04:43:16Z</dcterms:created>
  <dcterms:modified xsi:type="dcterms:W3CDTF">2020-02-03T02:25:28Z</dcterms:modified>
  <cp:category/>
</cp:coreProperties>
</file>