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ad-koshigaya.local.jp\Shr_Data2\105200市街地整備課\市街地整備課\Ｈ３１年\管理担当\07_県照会回答\01＿回答済\20200115_0124〆公営企業に係る経営比較分析表（平成30年度決算）の分析等について（依頼）\☆回答\★県回答　20200122\"/>
    </mc:Choice>
  </mc:AlternateContent>
  <workbookProtection workbookAlgorithmName="SHA-512" workbookHashValue="Vo2ZU/k3zZIjYReiTIiTzKa5uWvpXxQ2wHvk0hTvZGEJIv1Ec75cG5qCCC3+ySCJct8d3GHsFiW/nUyQdBYBfQ==" workbookSaltValue="1XcR44IllHZOKlCFER99U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LT76" i="4"/>
  <c r="GQ51" i="4"/>
  <c r="LH30" i="4"/>
  <c r="BZ51" i="4"/>
  <c r="GQ30" i="4"/>
  <c r="IE76" i="4"/>
  <c r="BZ30" i="4"/>
  <c r="BG51" i="4"/>
  <c r="BG30" i="4"/>
  <c r="LE76" i="4"/>
  <c r="FX51" i="4"/>
  <c r="HP76" i="4"/>
  <c r="FX30" i="4"/>
  <c r="AV76" i="4"/>
  <c r="KO51" i="4"/>
  <c r="KO30" i="4"/>
  <c r="HA76" i="4"/>
  <c r="AN51" i="4"/>
  <c r="FE30" i="4"/>
  <c r="AN30" i="4"/>
  <c r="AG76" i="4"/>
  <c r="JV51" i="4"/>
  <c r="KP76" i="4"/>
  <c r="FE51" i="4"/>
  <c r="JV30" i="4"/>
  <c r="KA76" i="4"/>
  <c r="EL51" i="4"/>
  <c r="JC30" i="4"/>
  <c r="GL76" i="4"/>
  <c r="U51" i="4"/>
  <c r="EL30" i="4"/>
  <c r="U30" i="4"/>
  <c r="R76" i="4"/>
  <c r="JC51"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<sst xmlns="http://schemas.openxmlformats.org/spreadsheetml/2006/main" count="278" uniqueCount="143">
  <si>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</si>
  <si>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</si>
  <si>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</si>
  <si>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</si>
  <si>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</si>
  <si>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</si>
  <si>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</si>
  <si>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</si>
  <si>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</si>
  <si>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</si>
  <si>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</si>
  <si>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</si>
  <si>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</si>
  <si>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</si>
  <si>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</si>
  <si>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</si>
  <si>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</si>
  <si>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</si>
  <si>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</si>
  <si>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</si>
  <si>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</si>
  <si>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</si>
  <si>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</si>
  <si>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</si>
  <si>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</si>
  <si>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</si>
  <si>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</si>
  <si>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</si>
  <si>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</si>
  <si>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</si>
  <si>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</si>
  <si>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</si>
  <si>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</si>
  <si>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</si>
  <si>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</si>
  <si>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</si>
  <si>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</si>
  <si>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</si>
  <si>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</si>
  <si>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</si>
  <si>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</si>
  <si>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</si>
  <si>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</si>
  <si>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</si>
  <si>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</si>
  <si>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</si>
  <si>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</si>
  <si>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</si>
  <si>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</si>
  <si>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</si>
  <si>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</si>
  <si>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</si>
  <si>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</si>
  <si>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</si>
  <si>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</si>
  <si>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</si>
  <si>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</si>
  <si>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</si>
  <si>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</si>
  <si>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</si>
  <si>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</si>
  <si>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</si>
  <si>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</si>
  <si>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</si>
  <si>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</si>
  <si>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</si>
  <si>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</si>
  <si>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</si>
  <si>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</si>
  <si>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</si>
  <si>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</si>
  <si>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</si>
  <si>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</si>
  <si>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</si>
  <si>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</si>
  <si>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</si>
  <si>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</si>
  <si>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</si>
  <si>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</si>
  <si>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</si>
  <si>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</si>
  <si>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</si>
  <si>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</si>
  <si>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</si>
  <si>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</si>
  <si>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</si>
  <si>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</si>
  <si>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</si>
  <si>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</si>
  <si>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</si>
  <si>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</si>
  <si>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</si>
  <si>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</si>
  <si>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</si>
  <si>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</si>
  <si>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</si>
  <si>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</si>
  <si>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</si>
  <si>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</si>
  <si>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</si>
  <si>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</si>
  <si>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</si>
  <si>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</si>
  <si>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</si>
  <si>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</si>
  <si>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</si>
  <si>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</si>
  <si>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</si>
  <si>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</si>
  <si>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</si>
  <si>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</si>
  <si>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</si>
  <si>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</si>
  <si>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</si>
  <si>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</si>
  <si>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</si>
  <si>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</si>
  <si>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</si>
  <si>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</si>
  <si>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</si>
  <si>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</si>
  <si>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埼玉県　越谷市</t>
  </si>
  <si>
    <t>越谷駅東口駐車場</t>
  </si>
  <si>
    <t>法非適用</t>
  </si>
  <si>
    <t>駐車場整備事業</t>
  </si>
  <si>
    <t>-</t>
  </si>
  <si>
    <t>Ａ１Ｂ１</t>
  </si>
  <si>
    <t>非設置</t>
  </si>
  <si>
    <t>該当数値なし</t>
  </si>
  <si>
    <t>届出駐車場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</si>
  <si>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</si>
  <si>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</si>
  <si>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</si>
  <si>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</si>
  <si>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</si>
  <si>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</si>
  <si>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</si>
  <si>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</si>
  <si>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</si>
  <si>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地価については公示価格などを参照して算出しており、設備投資見込額については、防犯カメラの増設など、今後必要と見込まれる設備について、概算費用を算出したものである。
　なお、⑩企業債残高対料金収入比率については、企業債を借り入れていないため、該当値はない。</t>
    <phoneticPr fontId="5"/>
  </si>
  <si>
    <r>
      <t xml:space="preserve">　当駐車場は、平成２４年に開場し、当初は１か月あたりの利用台数は約８，０００台であった。
</t>
    </r>
    <r>
      <rPr>
        <sz val="11"/>
        <rFont val="ＭＳ ゴシック"/>
        <family val="3"/>
        <charset val="128"/>
      </rPr>
      <t>　現在、駐車場の利用状況については、毎年度増加傾向にあり、令和元年１２月の１か月あたりの利用台数は約３２，０００台と</t>
    </r>
    <r>
      <rPr>
        <sz val="11"/>
        <color theme="1"/>
        <rFont val="ＭＳ ゴシック"/>
        <family val="3"/>
        <charset val="128"/>
      </rPr>
      <t>、平成２４年度に比べて約４倍の利用実績があった。
　なお、今後については、当駐車場の収容台数から勘案すると、現在の利用台数から大幅な増加は見込まれないが、引き続き安全で快適に利用できるよう、施設の管理運営に努めていく。</t>
    </r>
    <rPh sb="46" eb="48">
      <t>ゲンザイ</t>
    </rPh>
    <rPh sb="49" eb="52">
      <t>チュウシャジョウ</t>
    </rPh>
    <rPh sb="53" eb="55">
      <t>リヨウ</t>
    </rPh>
    <rPh sb="55" eb="57">
      <t>ジョウキョウ</t>
    </rPh>
    <rPh sb="63" eb="66">
      <t>マイネンド</t>
    </rPh>
    <rPh sb="66" eb="68">
      <t>ゾウカ</t>
    </rPh>
    <rPh sb="68" eb="70">
      <t>ケイコウ</t>
    </rPh>
    <rPh sb="74" eb="76">
      <t>レイワ</t>
    </rPh>
    <rPh sb="76" eb="77">
      <t>ガン</t>
    </rPh>
    <rPh sb="111" eb="112">
      <t>クラ</t>
    </rPh>
    <rPh sb="114" eb="115">
      <t>ヤク</t>
    </rPh>
    <rPh sb="120" eb="122">
      <t>ジッセキ</t>
    </rPh>
    <rPh sb="132" eb="134">
      <t>コンゴ</t>
    </rPh>
    <rPh sb="140" eb="141">
      <t>トウ</t>
    </rPh>
    <rPh sb="141" eb="144">
      <t>チュウシャジョウ</t>
    </rPh>
    <rPh sb="145" eb="147">
      <t>シュウヨウ</t>
    </rPh>
    <rPh sb="151" eb="153">
      <t>カンアン</t>
    </rPh>
    <rPh sb="169" eb="171">
      <t>ゾウカ</t>
    </rPh>
    <rPh sb="172" eb="174">
      <t>ミコ</t>
    </rPh>
    <rPh sb="201" eb="203">
      <t>カンリ</t>
    </rPh>
    <rPh sb="203" eb="205">
      <t>ウンエイ</t>
    </rPh>
    <rPh sb="206" eb="207">
      <t>ツト</t>
    </rPh>
    <phoneticPr fontId="5"/>
  </si>
  <si>
    <t>　開場当初（平成２４年６月開場）は指定管理者制度を活用し、特別会計にて運営していた。しかしながら、開場当初ということもあり、駐車場が開場したことに対する認知が不十分であったことなどもあり、利用者の増が想定を下回ったため、駐車場の料金収入が想定より不足し、当初の２年間は不足分を一般会計から繰り入れていた。
　このような状況を改善するため、平成２６年度より利用料金制度を導入することで、指定管理者がもつ民間のノウハウを最大限に活用し、運営の自由度を高めたことから利用台数の増加が図られたことから収支が改善し、収支は黒字にて推移している。
　今後も、引き続き指定管理者と連携しながら、当駐車場の適正な管理運営に努めていく。</t>
    <rPh sb="1" eb="3">
      <t>カイジョウ</t>
    </rPh>
    <rPh sb="3" eb="5">
      <t>トウショ</t>
    </rPh>
    <rPh sb="66" eb="68">
      <t>カイジョウ</t>
    </rPh>
    <rPh sb="73" eb="74">
      <t>タイ</t>
    </rPh>
    <rPh sb="79" eb="82">
      <t>フジュウブン</t>
    </rPh>
    <rPh sb="103" eb="105">
      <t>シタマワ</t>
    </rPh>
    <rPh sb="110" eb="113">
      <t>チュウシャジョウ</t>
    </rPh>
    <rPh sb="114" eb="116">
      <t>リョウキン</t>
    </rPh>
    <rPh sb="116" eb="118">
      <t>シュウニュウ</t>
    </rPh>
    <rPh sb="138" eb="140">
      <t>イッパン</t>
    </rPh>
    <rPh sb="140" eb="142">
      <t>カイケイ</t>
    </rPh>
    <rPh sb="162" eb="164">
      <t>カイゼン</t>
    </rPh>
    <rPh sb="200" eb="202">
      <t>ミンカン</t>
    </rPh>
    <rPh sb="208" eb="211">
      <t>サイダイゲン</t>
    </rPh>
    <rPh sb="212" eb="214">
      <t>カツヨウ</t>
    </rPh>
    <rPh sb="238" eb="239">
      <t>ハカ</t>
    </rPh>
    <rPh sb="246" eb="248">
      <t>シュウシ</t>
    </rPh>
    <rPh sb="249" eb="251">
      <t>カイゼン</t>
    </rPh>
    <rPh sb="260" eb="262">
      <t>スイイ</t>
    </rPh>
    <rPh sb="290" eb="291">
      <t>トウ</t>
    </rPh>
    <phoneticPr fontId="5"/>
  </si>
  <si>
    <r>
      <t>　平成２４年度に開場した当初は、想定より利用台数が少なかったことなどから、利用料金収入が不足したため、一般会計から補填するため繰入を行ったが、平成２６年度の利用料金制度の導入を契機に料金体系を見直した結果、収支が改善したため、現在では繰入を行わずに収支が黒字にて推移している。
　平成３０年度の①収益的収支比率については、</t>
    </r>
    <r>
      <rPr>
        <sz val="11"/>
        <rFont val="ＭＳ ゴシック"/>
        <family val="3"/>
        <charset val="128"/>
      </rPr>
      <t>総収益は増加したものの、総費用の増加が上回ったことから、前年比で減少した。</t>
    </r>
    <r>
      <rPr>
        <sz val="11"/>
        <color theme="1"/>
        <rFont val="ＭＳ ゴシック"/>
        <family val="3"/>
        <charset val="128"/>
      </rPr>
      <t>②他会計補助金比率、③駐車台数一台当たり他会計補助金額については該当値はない。また、④売上高ＧＯＰ比率については、平成２６年度の利用料金制度の導入を契機に一定の比率を維持しており、⑤ＥＢＩＴＤＡについては、前年度と比べて経費の増が収入の増を上回ったことにより減少した。</t>
    </r>
    <rPh sb="16" eb="18">
      <t>ソウテイ</t>
    </rPh>
    <rPh sb="37" eb="39">
      <t>リヨウ</t>
    </rPh>
    <rPh sb="39" eb="41">
      <t>リョウキン</t>
    </rPh>
    <rPh sb="41" eb="43">
      <t>シュウニュウ</t>
    </rPh>
    <rPh sb="57" eb="59">
      <t>ホテン</t>
    </rPh>
    <rPh sb="63" eb="64">
      <t>ク</t>
    </rPh>
    <rPh sb="64" eb="65">
      <t>イ</t>
    </rPh>
    <rPh sb="66" eb="67">
      <t>オコナ</t>
    </rPh>
    <rPh sb="88" eb="90">
      <t>ケイキ</t>
    </rPh>
    <rPh sb="91" eb="93">
      <t>リョウキン</t>
    </rPh>
    <rPh sb="93" eb="95">
      <t>タイケイ</t>
    </rPh>
    <rPh sb="96" eb="98">
      <t>ミナオ</t>
    </rPh>
    <rPh sb="100" eb="102">
      <t>ケッカ</t>
    </rPh>
    <rPh sb="113" eb="115">
      <t>ゲンザイ</t>
    </rPh>
    <rPh sb="120" eb="121">
      <t>オコナ</t>
    </rPh>
    <rPh sb="124" eb="126">
      <t>シュウシ</t>
    </rPh>
    <rPh sb="165" eb="167">
      <t>ゾウカ</t>
    </rPh>
    <rPh sb="177" eb="179">
      <t>ゾウカ</t>
    </rPh>
    <rPh sb="180" eb="182">
      <t>ウワマワ</t>
    </rPh>
    <rPh sb="193" eb="195">
      <t>ゲンショウ</t>
    </rPh>
    <rPh sb="272" eb="274">
      <t>ケイキ</t>
    </rPh>
    <rPh sb="281" eb="283">
      <t>イジ</t>
    </rPh>
    <rPh sb="301" eb="304">
      <t>ゼンネンド</t>
    </rPh>
    <rPh sb="305" eb="306">
      <t>クラ</t>
    </rPh>
    <rPh sb="313" eb="315">
      <t>シュウニュウ</t>
    </rPh>
    <rPh sb="316" eb="317">
      <t>ゾウ</t>
    </rPh>
    <rPh sb="318" eb="320">
      <t>ウワマワ</t>
    </rPh>
    <rPh sb="327" eb="32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</si>
</sst>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128.5</c:v>
                </c:pt>
                <c:pt idx="2">
                  <c:v>172.2</c:v>
                </c:pt>
                <c:pt idx="3">
                  <c:v>152.9</c:v>
                </c:pt>
                <c:pt idx="4">
                  <c:v>148.9</c:v>
                </c:pt>
              </c:numCache>
            </c:numRef>
          </c:val>
          <c:extLst>
            <c:ext xmlns:c16="http://schemas.microsoft.com/office/drawing/2014/chart" uri="{C3380CC4-5D6E-409C-BE32-E72D297353CC}">
              <c16:uniqueId val="{00000000-7536-4CD7-809D-10EAACB90D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7536-4CD7-809D-10EAACB90DB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1C4-4600-B10E-5C30200840D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01C4-4600-B10E-5C30200840D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E838-4B32-8B0E-83E83C24E2B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38-4B32-8B0E-83E83C24E2B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C05-428B-B4E4-7319CD4C518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C05-428B-B4E4-7319CD4C518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1B-4CE0-8F0B-9FCC410655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811B-4CE0-8F0B-9FCC4106552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88-45CE-B352-72858ABE355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5688-45CE-B352-72858ABE355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151.30000000000001</c:v>
                </c:pt>
                <c:pt idx="1">
                  <c:v>187.5</c:v>
                </c:pt>
                <c:pt idx="2">
                  <c:v>216.4</c:v>
                </c:pt>
                <c:pt idx="3">
                  <c:v>238.9</c:v>
                </c:pt>
                <c:pt idx="4">
                  <c:v>247.9</c:v>
                </c:pt>
              </c:numCache>
            </c:numRef>
          </c:val>
          <c:extLst>
            <c:ext xmlns:c16="http://schemas.microsoft.com/office/drawing/2014/chart" uri="{C3380CC4-5D6E-409C-BE32-E72D297353CC}">
              <c16:uniqueId val="{00000000-ECB9-441D-8DFC-93D35A14853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ECB9-441D-8DFC-93D35A14853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7B-460E-B170-6381887EE97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577B-460E-B170-6381887EE979}"/>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14246</c:v>
                </c:pt>
                <c:pt idx="2">
                  <c:v>35384</c:v>
                </c:pt>
                <c:pt idx="3">
                  <c:v>31766</c:v>
                </c:pt>
                <c:pt idx="4">
                  <c:v>30791</c:v>
                </c:pt>
              </c:numCache>
            </c:numRef>
          </c:val>
          <c:extLst>
            <c:ext xmlns:c16="http://schemas.microsoft.com/office/drawing/2014/chart" uri="{C3380CC4-5D6E-409C-BE32-E72D297353CC}">
              <c16:uniqueId val="{00000000-1B2B-4625-910B-D131657472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1B2B-4625-910B-D131657472E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埼玉県越谷市　越谷駅東口駐車場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9989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129</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409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100</v>
      </c>
      <c r="V31" s="110"/>
      <c r="W31" s="110"/>
      <c r="X31" s="110"/>
      <c r="Y31" s="110"/>
      <c r="Z31" s="110"/>
      <c r="AA31" s="110"/>
      <c r="AB31" s="110"/>
      <c r="AC31" s="110"/>
      <c r="AD31" s="110"/>
      <c r="AE31" s="110"/>
      <c r="AF31" s="110"/>
      <c r="AG31" s="110"/>
      <c r="AH31" s="110"/>
      <c r="AI31" s="110"/>
      <c r="AJ31" s="110"/>
      <c r="AK31" s="110"/>
      <c r="AL31" s="110"/>
      <c r="AM31" s="110"/>
      <c r="AN31" s="110">
        <f>データ!Z7</f>
        <v>128.5</v>
      </c>
      <c r="AO31" s="110"/>
      <c r="AP31" s="110"/>
      <c r="AQ31" s="110"/>
      <c r="AR31" s="110"/>
      <c r="AS31" s="110"/>
      <c r="AT31" s="110"/>
      <c r="AU31" s="110"/>
      <c r="AV31" s="110"/>
      <c r="AW31" s="110"/>
      <c r="AX31" s="110"/>
      <c r="AY31" s="110"/>
      <c r="AZ31" s="110"/>
      <c r="BA31" s="110"/>
      <c r="BB31" s="110"/>
      <c r="BC31" s="110"/>
      <c r="BD31" s="110"/>
      <c r="BE31" s="110"/>
      <c r="BF31" s="110"/>
      <c r="BG31" s="110">
        <f>データ!AA7</f>
        <v>172.2</v>
      </c>
      <c r="BH31" s="110"/>
      <c r="BI31" s="110"/>
      <c r="BJ31" s="110"/>
      <c r="BK31" s="110"/>
      <c r="BL31" s="110"/>
      <c r="BM31" s="110"/>
      <c r="BN31" s="110"/>
      <c r="BO31" s="110"/>
      <c r="BP31" s="110"/>
      <c r="BQ31" s="110"/>
      <c r="BR31" s="110"/>
      <c r="BS31" s="110"/>
      <c r="BT31" s="110"/>
      <c r="BU31" s="110"/>
      <c r="BV31" s="110"/>
      <c r="BW31" s="110"/>
      <c r="BX31" s="110"/>
      <c r="BY31" s="110"/>
      <c r="BZ31" s="110">
        <f>データ!AB7</f>
        <v>152.9</v>
      </c>
      <c r="CA31" s="110"/>
      <c r="CB31" s="110"/>
      <c r="CC31" s="110"/>
      <c r="CD31" s="110"/>
      <c r="CE31" s="110"/>
      <c r="CF31" s="110"/>
      <c r="CG31" s="110"/>
      <c r="CH31" s="110"/>
      <c r="CI31" s="110"/>
      <c r="CJ31" s="110"/>
      <c r="CK31" s="110"/>
      <c r="CL31" s="110"/>
      <c r="CM31" s="110"/>
      <c r="CN31" s="110"/>
      <c r="CO31" s="110"/>
      <c r="CP31" s="110"/>
      <c r="CQ31" s="110"/>
      <c r="CR31" s="110"/>
      <c r="CS31" s="110">
        <f>データ!AC7</f>
        <v>148.9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151.30000000000001</v>
      </c>
      <c r="JD31" s="81"/>
      <c r="JE31" s="81"/>
      <c r="JF31" s="81"/>
      <c r="JG31" s="81"/>
      <c r="JH31" s="81"/>
      <c r="JI31" s="81"/>
      <c r="JJ31" s="81"/>
      <c r="JK31" s="81"/>
      <c r="JL31" s="81"/>
      <c r="JM31" s="81"/>
      <c r="JN31" s="81"/>
      <c r="JO31" s="81"/>
      <c r="JP31" s="81"/>
      <c r="JQ31" s="81"/>
      <c r="JR31" s="81"/>
      <c r="JS31" s="81"/>
      <c r="JT31" s="81"/>
      <c r="JU31" s="82"/>
      <c r="JV31" s="80">
        <f>データ!DL7</f>
        <v>187.5</v>
      </c>
      <c r="JW31" s="81"/>
      <c r="JX31" s="81"/>
      <c r="JY31" s="81"/>
      <c r="JZ31" s="81"/>
      <c r="KA31" s="81"/>
      <c r="KB31" s="81"/>
      <c r="KC31" s="81"/>
      <c r="KD31" s="81"/>
      <c r="KE31" s="81"/>
      <c r="KF31" s="81"/>
      <c r="KG31" s="81"/>
      <c r="KH31" s="81"/>
      <c r="KI31" s="81"/>
      <c r="KJ31" s="81"/>
      <c r="KK31" s="81"/>
      <c r="KL31" s="81"/>
      <c r="KM31" s="81"/>
      <c r="KN31" s="82"/>
      <c r="KO31" s="80">
        <f>データ!DM7</f>
        <v>216.4</v>
      </c>
      <c r="KP31" s="81"/>
      <c r="KQ31" s="81"/>
      <c r="KR31" s="81"/>
      <c r="KS31" s="81"/>
      <c r="KT31" s="81"/>
      <c r="KU31" s="81"/>
      <c r="KV31" s="81"/>
      <c r="KW31" s="81"/>
      <c r="KX31" s="81"/>
      <c r="KY31" s="81"/>
      <c r="KZ31" s="81"/>
      <c r="LA31" s="81"/>
      <c r="LB31" s="81"/>
      <c r="LC31" s="81"/>
      <c r="LD31" s="81"/>
      <c r="LE31" s="81"/>
      <c r="LF31" s="81"/>
      <c r="LG31" s="82"/>
      <c r="LH31" s="80">
        <f>データ!DN7</f>
        <v>238.9</v>
      </c>
      <c r="LI31" s="81"/>
      <c r="LJ31" s="81"/>
      <c r="LK31" s="81"/>
      <c r="LL31" s="81"/>
      <c r="LM31" s="81"/>
      <c r="LN31" s="81"/>
      <c r="LO31" s="81"/>
      <c r="LP31" s="81"/>
      <c r="LQ31" s="81"/>
      <c r="LR31" s="81"/>
      <c r="LS31" s="81"/>
      <c r="LT31" s="81"/>
      <c r="LU31" s="81"/>
      <c r="LV31" s="81"/>
      <c r="LW31" s="81"/>
      <c r="LX31" s="81"/>
      <c r="LY31" s="81"/>
      <c r="LZ31" s="82"/>
      <c r="MA31" s="80">
        <f>データ!DO7</f>
        <v>247.9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100</v>
      </c>
      <c r="EM52" s="110"/>
      <c r="EN52" s="110"/>
      <c r="EO52" s="110"/>
      <c r="EP52" s="110"/>
      <c r="EQ52" s="110"/>
      <c r="ER52" s="110"/>
      <c r="ES52" s="110"/>
      <c r="ET52" s="110"/>
      <c r="EU52" s="110"/>
      <c r="EV52" s="110"/>
      <c r="EW52" s="110"/>
      <c r="EX52" s="110"/>
      <c r="EY52" s="110"/>
      <c r="EZ52" s="110"/>
      <c r="FA52" s="110"/>
      <c r="FB52" s="110"/>
      <c r="FC52" s="110"/>
      <c r="FD52" s="110"/>
      <c r="FE52" s="110">
        <f>データ!BG7</f>
        <v>100</v>
      </c>
      <c r="FF52" s="110"/>
      <c r="FG52" s="110"/>
      <c r="FH52" s="110"/>
      <c r="FI52" s="110"/>
      <c r="FJ52" s="110"/>
      <c r="FK52" s="110"/>
      <c r="FL52" s="110"/>
      <c r="FM52" s="110"/>
      <c r="FN52" s="110"/>
      <c r="FO52" s="110"/>
      <c r="FP52" s="110"/>
      <c r="FQ52" s="110"/>
      <c r="FR52" s="110"/>
      <c r="FS52" s="110"/>
      <c r="FT52" s="110"/>
      <c r="FU52" s="110"/>
      <c r="FV52" s="110"/>
      <c r="FW52" s="110"/>
      <c r="FX52" s="110">
        <f>データ!BH7</f>
        <v>100</v>
      </c>
      <c r="FY52" s="110"/>
      <c r="FZ52" s="110"/>
      <c r="GA52" s="110"/>
      <c r="GB52" s="110"/>
      <c r="GC52" s="110"/>
      <c r="GD52" s="110"/>
      <c r="GE52" s="110"/>
      <c r="GF52" s="110"/>
      <c r="GG52" s="110"/>
      <c r="GH52" s="110"/>
      <c r="GI52" s="110"/>
      <c r="GJ52" s="110"/>
      <c r="GK52" s="110"/>
      <c r="GL52" s="110"/>
      <c r="GM52" s="110"/>
      <c r="GN52" s="110"/>
      <c r="GO52" s="110"/>
      <c r="GP52" s="110"/>
      <c r="GQ52" s="110">
        <f>データ!BI7</f>
        <v>100</v>
      </c>
      <c r="GR52" s="110"/>
      <c r="GS52" s="110"/>
      <c r="GT52" s="110"/>
      <c r="GU52" s="110"/>
      <c r="GV52" s="110"/>
      <c r="GW52" s="110"/>
      <c r="GX52" s="110"/>
      <c r="GY52" s="110"/>
      <c r="GZ52" s="110"/>
      <c r="HA52" s="110"/>
      <c r="HB52" s="110"/>
      <c r="HC52" s="110"/>
      <c r="HD52" s="110"/>
      <c r="HE52" s="110"/>
      <c r="HF52" s="110"/>
      <c r="HG52" s="110"/>
      <c r="HH52" s="110"/>
      <c r="HI52" s="110"/>
      <c r="HJ52" s="110">
        <f>データ!BJ7</f>
        <v>100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0</v>
      </c>
      <c r="JD52" s="106"/>
      <c r="JE52" s="106"/>
      <c r="JF52" s="106"/>
      <c r="JG52" s="106"/>
      <c r="JH52" s="106"/>
      <c r="JI52" s="106"/>
      <c r="JJ52" s="106"/>
      <c r="JK52" s="106"/>
      <c r="JL52" s="106"/>
      <c r="JM52" s="106"/>
      <c r="JN52" s="106"/>
      <c r="JO52" s="106"/>
      <c r="JP52" s="106"/>
      <c r="JQ52" s="106"/>
      <c r="JR52" s="106"/>
      <c r="JS52" s="106"/>
      <c r="JT52" s="106"/>
      <c r="JU52" s="106"/>
      <c r="JV52" s="106">
        <f>データ!BR7</f>
        <v>14246</v>
      </c>
      <c r="JW52" s="106"/>
      <c r="JX52" s="106"/>
      <c r="JY52" s="106"/>
      <c r="JZ52" s="106"/>
      <c r="KA52" s="106"/>
      <c r="KB52" s="106"/>
      <c r="KC52" s="106"/>
      <c r="KD52" s="106"/>
      <c r="KE52" s="106"/>
      <c r="KF52" s="106"/>
      <c r="KG52" s="106"/>
      <c r="KH52" s="106"/>
      <c r="KI52" s="106"/>
      <c r="KJ52" s="106"/>
      <c r="KK52" s="106"/>
      <c r="KL52" s="106"/>
      <c r="KM52" s="106"/>
      <c r="KN52" s="106"/>
      <c r="KO52" s="106">
        <f>データ!BS7</f>
        <v>35384</v>
      </c>
      <c r="KP52" s="106"/>
      <c r="KQ52" s="106"/>
      <c r="KR52" s="106"/>
      <c r="KS52" s="106"/>
      <c r="KT52" s="106"/>
      <c r="KU52" s="106"/>
      <c r="KV52" s="106"/>
      <c r="KW52" s="106"/>
      <c r="KX52" s="106"/>
      <c r="KY52" s="106"/>
      <c r="KZ52" s="106"/>
      <c r="LA52" s="106"/>
      <c r="LB52" s="106"/>
      <c r="LC52" s="106"/>
      <c r="LD52" s="106"/>
      <c r="LE52" s="106"/>
      <c r="LF52" s="106"/>
      <c r="LG52" s="106"/>
      <c r="LH52" s="106">
        <f>データ!BT7</f>
        <v>31766</v>
      </c>
      <c r="LI52" s="106"/>
      <c r="LJ52" s="106"/>
      <c r="LK52" s="106"/>
      <c r="LL52" s="106"/>
      <c r="LM52" s="106"/>
      <c r="LN52" s="106"/>
      <c r="LO52" s="106"/>
      <c r="LP52" s="106"/>
      <c r="LQ52" s="106"/>
      <c r="LR52" s="106"/>
      <c r="LS52" s="106"/>
      <c r="LT52" s="106"/>
      <c r="LU52" s="106"/>
      <c r="LV52" s="106"/>
      <c r="LW52" s="106"/>
      <c r="LX52" s="106"/>
      <c r="LY52" s="106"/>
      <c r="LZ52" s="106"/>
      <c r="MA52" s="106">
        <f>データ!BU7</f>
        <v>30791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46</v>
      </c>
      <c r="AO53" s="106"/>
      <c r="AP53" s="106"/>
      <c r="AQ53" s="106"/>
      <c r="AR53" s="106"/>
      <c r="AS53" s="106"/>
      <c r="AT53" s="106"/>
      <c r="AU53" s="106"/>
      <c r="AV53" s="106"/>
      <c r="AW53" s="106"/>
      <c r="AX53" s="106"/>
      <c r="AY53" s="106"/>
      <c r="AZ53" s="106"/>
      <c r="BA53" s="106"/>
      <c r="BB53" s="106"/>
      <c r="BC53" s="106"/>
      <c r="BD53" s="106"/>
      <c r="BE53" s="106"/>
      <c r="BF53" s="106"/>
      <c r="BG53" s="106">
        <f>データ!BB7</f>
        <v>39</v>
      </c>
      <c r="BH53" s="106"/>
      <c r="BI53" s="106"/>
      <c r="BJ53" s="106"/>
      <c r="BK53" s="106"/>
      <c r="BL53" s="106"/>
      <c r="BM53" s="106"/>
      <c r="BN53" s="106"/>
      <c r="BO53" s="106"/>
      <c r="BP53" s="106"/>
      <c r="BQ53" s="106"/>
      <c r="BR53" s="106"/>
      <c r="BS53" s="106"/>
      <c r="BT53" s="106"/>
      <c r="BU53" s="106"/>
      <c r="BV53" s="106"/>
      <c r="BW53" s="106"/>
      <c r="BX53" s="106"/>
      <c r="BY53" s="106"/>
      <c r="BZ53" s="106">
        <f>データ!BC7</f>
        <v>25</v>
      </c>
      <c r="CA53" s="106"/>
      <c r="CB53" s="106"/>
      <c r="CC53" s="106"/>
      <c r="CD53" s="106"/>
      <c r="CE53" s="106"/>
      <c r="CF53" s="106"/>
      <c r="CG53" s="106"/>
      <c r="CH53" s="106"/>
      <c r="CI53" s="106"/>
      <c r="CJ53" s="106"/>
      <c r="CK53" s="106"/>
      <c r="CL53" s="106"/>
      <c r="CM53" s="106"/>
      <c r="CN53" s="106"/>
      <c r="CO53" s="106"/>
      <c r="CP53" s="106"/>
      <c r="CQ53" s="106"/>
      <c r="CR53" s="106"/>
      <c r="CS53" s="106">
        <f>データ!BD7</f>
        <v>24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44860</v>
      </c>
      <c r="JD53" s="106"/>
      <c r="JE53" s="106"/>
      <c r="JF53" s="106"/>
      <c r="JG53" s="106"/>
      <c r="JH53" s="106"/>
      <c r="JI53" s="106"/>
      <c r="JJ53" s="106"/>
      <c r="JK53" s="106"/>
      <c r="JL53" s="106"/>
      <c r="JM53" s="106"/>
      <c r="JN53" s="106"/>
      <c r="JO53" s="106"/>
      <c r="JP53" s="106"/>
      <c r="JQ53" s="106"/>
      <c r="JR53" s="106"/>
      <c r="JS53" s="106"/>
      <c r="JT53" s="106"/>
      <c r="JU53" s="106"/>
      <c r="JV53" s="106">
        <f>データ!BW7</f>
        <v>37496</v>
      </c>
      <c r="JW53" s="106"/>
      <c r="JX53" s="106"/>
      <c r="JY53" s="106"/>
      <c r="JZ53" s="106"/>
      <c r="KA53" s="106"/>
      <c r="KB53" s="106"/>
      <c r="KC53" s="106"/>
      <c r="KD53" s="106"/>
      <c r="KE53" s="106"/>
      <c r="KF53" s="106"/>
      <c r="KG53" s="106"/>
      <c r="KH53" s="106"/>
      <c r="KI53" s="106"/>
      <c r="KJ53" s="106"/>
      <c r="KK53" s="106"/>
      <c r="KL53" s="106"/>
      <c r="KM53" s="106"/>
      <c r="KN53" s="106"/>
      <c r="KO53" s="106">
        <f>データ!BX7</f>
        <v>31888</v>
      </c>
      <c r="KP53" s="106"/>
      <c r="KQ53" s="106"/>
      <c r="KR53" s="106"/>
      <c r="KS53" s="106"/>
      <c r="KT53" s="106"/>
      <c r="KU53" s="106"/>
      <c r="KV53" s="106"/>
      <c r="KW53" s="106"/>
      <c r="KX53" s="106"/>
      <c r="KY53" s="106"/>
      <c r="KZ53" s="106"/>
      <c r="LA53" s="106"/>
      <c r="LB53" s="106"/>
      <c r="LC53" s="106"/>
      <c r="LD53" s="106"/>
      <c r="LE53" s="106"/>
      <c r="LF53" s="106"/>
      <c r="LG53" s="106"/>
      <c r="LH53" s="106">
        <f>データ!BY7</f>
        <v>13314</v>
      </c>
      <c r="LI53" s="106"/>
      <c r="LJ53" s="106"/>
      <c r="LK53" s="106"/>
      <c r="LL53" s="106"/>
      <c r="LM53" s="106"/>
      <c r="LN53" s="106"/>
      <c r="LO53" s="106"/>
      <c r="LP53" s="106"/>
      <c r="LQ53" s="106"/>
      <c r="LR53" s="106"/>
      <c r="LS53" s="106"/>
      <c r="LT53" s="106"/>
      <c r="LU53" s="106"/>
      <c r="LV53" s="106"/>
      <c r="LW53" s="106"/>
      <c r="LX53" s="106"/>
      <c r="LY53" s="106"/>
      <c r="LZ53" s="106"/>
      <c r="MA53" s="106">
        <f>データ!BZ7</f>
        <v>23300</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580980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KaMQlCodGPey5bWglIZdEScZlFCWaOQYd2kPc/5UryMQc55huWQO3L86kHhqNiCxPqcbl0nPPwJd52fmfAOeBw==" saltValue="79whTlQUDt4mM3EULd8+K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93</v>
      </c>
      <c r="AO5" s="59" t="s">
        <v>94</v>
      </c>
      <c r="AP5" s="59" t="s">
        <v>95</v>
      </c>
      <c r="AQ5" s="59" t="s">
        <v>96</v>
      </c>
      <c r="AR5" s="59" t="s">
        <v>97</v>
      </c>
      <c r="AS5" s="59" t="s">
        <v>98</v>
      </c>
      <c r="AT5" s="59" t="s">
        <v>99</v>
      </c>
      <c r="AU5" s="59" t="s">
        <v>102</v>
      </c>
      <c r="AV5" s="59" t="s">
        <v>90</v>
      </c>
      <c r="AW5" s="59" t="s">
        <v>103</v>
      </c>
      <c r="AX5" s="59" t="s">
        <v>104</v>
      </c>
      <c r="AY5" s="59" t="s">
        <v>93</v>
      </c>
      <c r="AZ5" s="59" t="s">
        <v>94</v>
      </c>
      <c r="BA5" s="59" t="s">
        <v>95</v>
      </c>
      <c r="BB5" s="59" t="s">
        <v>96</v>
      </c>
      <c r="BC5" s="59" t="s">
        <v>97</v>
      </c>
      <c r="BD5" s="59" t="s">
        <v>98</v>
      </c>
      <c r="BE5" s="59" t="s">
        <v>99</v>
      </c>
      <c r="BF5" s="59" t="s">
        <v>100</v>
      </c>
      <c r="BG5" s="59" t="s">
        <v>105</v>
      </c>
      <c r="BH5" s="59" t="s">
        <v>106</v>
      </c>
      <c r="BI5" s="59" t="s">
        <v>107</v>
      </c>
      <c r="BJ5" s="59" t="s">
        <v>108</v>
      </c>
      <c r="BK5" s="59" t="s">
        <v>94</v>
      </c>
      <c r="BL5" s="59" t="s">
        <v>95</v>
      </c>
      <c r="BM5" s="59" t="s">
        <v>96</v>
      </c>
      <c r="BN5" s="59" t="s">
        <v>97</v>
      </c>
      <c r="BO5" s="59" t="s">
        <v>98</v>
      </c>
      <c r="BP5" s="59" t="s">
        <v>99</v>
      </c>
      <c r="BQ5" s="59" t="s">
        <v>102</v>
      </c>
      <c r="BR5" s="59" t="s">
        <v>105</v>
      </c>
      <c r="BS5" s="59" t="s">
        <v>106</v>
      </c>
      <c r="BT5" s="59" t="s">
        <v>92</v>
      </c>
      <c r="BU5" s="59" t="s">
        <v>93</v>
      </c>
      <c r="BV5" s="59" t="s">
        <v>94</v>
      </c>
      <c r="BW5" s="59" t="s">
        <v>95</v>
      </c>
      <c r="BX5" s="59" t="s">
        <v>96</v>
      </c>
      <c r="BY5" s="59" t="s">
        <v>97</v>
      </c>
      <c r="BZ5" s="59" t="s">
        <v>98</v>
      </c>
      <c r="CA5" s="59" t="s">
        <v>99</v>
      </c>
      <c r="CB5" s="59" t="s">
        <v>100</v>
      </c>
      <c r="CC5" s="59" t="s">
        <v>109</v>
      </c>
      <c r="CD5" s="59" t="s">
        <v>103</v>
      </c>
      <c r="CE5" s="59" t="s">
        <v>104</v>
      </c>
      <c r="CF5" s="59" t="s">
        <v>110</v>
      </c>
      <c r="CG5" s="59" t="s">
        <v>94</v>
      </c>
      <c r="CH5" s="59" t="s">
        <v>95</v>
      </c>
      <c r="CI5" s="59" t="s">
        <v>96</v>
      </c>
      <c r="CJ5" s="59" t="s">
        <v>97</v>
      </c>
      <c r="CK5" s="59" t="s">
        <v>98</v>
      </c>
      <c r="CL5" s="59" t="s">
        <v>99</v>
      </c>
      <c r="CM5" s="150"/>
      <c r="CN5" s="150"/>
      <c r="CO5" s="59" t="s">
        <v>111</v>
      </c>
      <c r="CP5" s="59" t="s">
        <v>112</v>
      </c>
      <c r="CQ5" s="59" t="s">
        <v>91</v>
      </c>
      <c r="CR5" s="59" t="s">
        <v>104</v>
      </c>
      <c r="CS5" s="59" t="s">
        <v>113</v>
      </c>
      <c r="CT5" s="59" t="s">
        <v>94</v>
      </c>
      <c r="CU5" s="59" t="s">
        <v>95</v>
      </c>
      <c r="CV5" s="59" t="s">
        <v>96</v>
      </c>
      <c r="CW5" s="59" t="s">
        <v>97</v>
      </c>
      <c r="CX5" s="59" t="s">
        <v>98</v>
      </c>
      <c r="CY5" s="59" t="s">
        <v>99</v>
      </c>
      <c r="CZ5" s="59" t="s">
        <v>102</v>
      </c>
      <c r="DA5" s="59" t="s">
        <v>109</v>
      </c>
      <c r="DB5" s="59" t="s">
        <v>103</v>
      </c>
      <c r="DC5" s="59" t="s">
        <v>92</v>
      </c>
      <c r="DD5" s="59" t="s">
        <v>110</v>
      </c>
      <c r="DE5" s="59" t="s">
        <v>94</v>
      </c>
      <c r="DF5" s="59" t="s">
        <v>95</v>
      </c>
      <c r="DG5" s="59" t="s">
        <v>96</v>
      </c>
      <c r="DH5" s="59" t="s">
        <v>97</v>
      </c>
      <c r="DI5" s="59" t="s">
        <v>98</v>
      </c>
      <c r="DJ5" s="59" t="s">
        <v>35</v>
      </c>
      <c r="DK5" s="59" t="s">
        <v>102</v>
      </c>
      <c r="DL5" s="59" t="s">
        <v>90</v>
      </c>
      <c r="DM5" s="59" t="s">
        <v>114</v>
      </c>
      <c r="DN5" s="59" t="s">
        <v>92</v>
      </c>
      <c r="DO5" s="59" t="s">
        <v>93</v>
      </c>
      <c r="DP5" s="59" t="s">
        <v>94</v>
      </c>
      <c r="DQ5" s="59" t="s">
        <v>95</v>
      </c>
      <c r="DR5" s="59" t="s">
        <v>96</v>
      </c>
      <c r="DS5" s="59" t="s">
        <v>97</v>
      </c>
      <c r="DT5" s="59" t="s">
        <v>98</v>
      </c>
      <c r="DU5" s="59" t="s">
        <v>99</v>
      </c>
    </row>
    <row r="6" spans="1:125" s="66" customFormat="1" x14ac:dyDescent="0.15">
      <c r="A6" s="49" t="s">
        <v>115</v>
      </c>
      <c r="B6" s="60">
        <f>B8</f>
        <v>2018</v>
      </c>
      <c r="C6" s="60">
        <f t="shared" ref="C6:X6" si="1">C8</f>
        <v>112224</v>
      </c>
      <c r="D6" s="60">
        <f t="shared" si="1"/>
        <v>47</v>
      </c>
      <c r="E6" s="60">
        <f t="shared" si="1"/>
        <v>14</v>
      </c>
      <c r="F6" s="60">
        <f t="shared" si="1"/>
        <v>0</v>
      </c>
      <c r="G6" s="60">
        <f t="shared" si="1"/>
        <v>1</v>
      </c>
      <c r="H6" s="60" t="str">
        <f>SUBSTITUTE(H8,"　","")</f>
        <v>埼玉県越谷市</v>
      </c>
      <c r="I6" s="60" t="str">
        <f t="shared" si="1"/>
        <v>越谷駅東口駐車場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 附置義務駐車施設</v>
      </c>
      <c r="Q6" s="62" t="str">
        <f t="shared" si="1"/>
        <v>立体式</v>
      </c>
      <c r="R6" s="63">
        <f t="shared" si="1"/>
        <v>7</v>
      </c>
      <c r="S6" s="62" t="str">
        <f t="shared" si="1"/>
        <v>駅</v>
      </c>
      <c r="T6" s="62" t="str">
        <f t="shared" si="1"/>
        <v>無</v>
      </c>
      <c r="U6" s="63">
        <f t="shared" si="1"/>
        <v>9989</v>
      </c>
      <c r="V6" s="63">
        <f t="shared" si="1"/>
        <v>409</v>
      </c>
      <c r="W6" s="63">
        <f t="shared" si="1"/>
        <v>200</v>
      </c>
      <c r="X6" s="62" t="str">
        <f t="shared" si="1"/>
        <v>利用料金制</v>
      </c>
      <c r="Y6" s="64">
        <f>IF(Y8="-",NA(),Y8)</f>
        <v>100</v>
      </c>
      <c r="Z6" s="64">
        <f t="shared" ref="Z6:AH6" si="2">IF(Z8="-",NA(),Z8)</f>
        <v>128.5</v>
      </c>
      <c r="AA6" s="64">
        <f t="shared" si="2"/>
        <v>172.2</v>
      </c>
      <c r="AB6" s="64">
        <f t="shared" si="2"/>
        <v>152.9</v>
      </c>
      <c r="AC6" s="64">
        <f t="shared" si="2"/>
        <v>148.9</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100</v>
      </c>
      <c r="BG6" s="64">
        <f t="shared" ref="BG6:BO6" si="5">IF(BG8="-",NA(),BG8)</f>
        <v>100</v>
      </c>
      <c r="BH6" s="64">
        <f t="shared" si="5"/>
        <v>100</v>
      </c>
      <c r="BI6" s="64">
        <f t="shared" si="5"/>
        <v>100</v>
      </c>
      <c r="BJ6" s="64">
        <f t="shared" si="5"/>
        <v>100</v>
      </c>
      <c r="BK6" s="64">
        <f t="shared" si="5"/>
        <v>33.6</v>
      </c>
      <c r="BL6" s="64">
        <f t="shared" si="5"/>
        <v>33.200000000000003</v>
      </c>
      <c r="BM6" s="64">
        <f t="shared" si="5"/>
        <v>29.6</v>
      </c>
      <c r="BN6" s="64">
        <f t="shared" si="5"/>
        <v>29.2</v>
      </c>
      <c r="BO6" s="64">
        <f t="shared" si="5"/>
        <v>30.4</v>
      </c>
      <c r="BP6" s="61" t="str">
        <f>IF(BP8="-","",IF(BP8="-","【-】","【"&amp;SUBSTITUTE(TEXT(BP8,"#,##0.0"),"-","△")&amp;"】"))</f>
        <v>【26.3】</v>
      </c>
      <c r="BQ6" s="65">
        <f>IF(BQ8="-",NA(),BQ8)</f>
        <v>0</v>
      </c>
      <c r="BR6" s="65">
        <f t="shared" ref="BR6:BZ6" si="6">IF(BR8="-",NA(),BR8)</f>
        <v>14246</v>
      </c>
      <c r="BS6" s="65">
        <f t="shared" si="6"/>
        <v>35384</v>
      </c>
      <c r="BT6" s="65">
        <f t="shared" si="6"/>
        <v>31766</v>
      </c>
      <c r="BU6" s="65">
        <f t="shared" si="6"/>
        <v>30791</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116</v>
      </c>
      <c r="CM6" s="63">
        <f t="shared" ref="CM6:CN6" si="7">CM8</f>
        <v>580980</v>
      </c>
      <c r="CN6" s="63">
        <f t="shared" si="7"/>
        <v>10000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151.30000000000001</v>
      </c>
      <c r="DL6" s="64">
        <f t="shared" ref="DL6:DT6" si="9">IF(DL8="-",NA(),DL8)</f>
        <v>187.5</v>
      </c>
      <c r="DM6" s="64">
        <f t="shared" si="9"/>
        <v>216.4</v>
      </c>
      <c r="DN6" s="64">
        <f t="shared" si="9"/>
        <v>238.9</v>
      </c>
      <c r="DO6" s="64">
        <f t="shared" si="9"/>
        <v>247.9</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118</v>
      </c>
      <c r="B7" s="60">
        <f t="shared" ref="B7:X7" si="10">B8</f>
        <v>2018</v>
      </c>
      <c r="C7" s="60">
        <f t="shared" si="10"/>
        <v>112224</v>
      </c>
      <c r="D7" s="60">
        <f t="shared" si="10"/>
        <v>47</v>
      </c>
      <c r="E7" s="60">
        <f t="shared" si="10"/>
        <v>14</v>
      </c>
      <c r="F7" s="60">
        <f t="shared" si="10"/>
        <v>0</v>
      </c>
      <c r="G7" s="60">
        <f t="shared" si="10"/>
        <v>1</v>
      </c>
      <c r="H7" s="60" t="str">
        <f t="shared" si="10"/>
        <v>埼玉県　越谷市</v>
      </c>
      <c r="I7" s="60" t="str">
        <f t="shared" si="10"/>
        <v>越谷駅東口駐車場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 附置義務駐車施設</v>
      </c>
      <c r="Q7" s="62" t="str">
        <f t="shared" si="10"/>
        <v>立体式</v>
      </c>
      <c r="R7" s="63">
        <f t="shared" si="10"/>
        <v>7</v>
      </c>
      <c r="S7" s="62" t="str">
        <f t="shared" si="10"/>
        <v>駅</v>
      </c>
      <c r="T7" s="62" t="str">
        <f t="shared" si="10"/>
        <v>無</v>
      </c>
      <c r="U7" s="63">
        <f t="shared" si="10"/>
        <v>9989</v>
      </c>
      <c r="V7" s="63">
        <f t="shared" si="10"/>
        <v>409</v>
      </c>
      <c r="W7" s="63">
        <f t="shared" si="10"/>
        <v>200</v>
      </c>
      <c r="X7" s="62" t="str">
        <f t="shared" si="10"/>
        <v>利用料金制</v>
      </c>
      <c r="Y7" s="64">
        <f>Y8</f>
        <v>100</v>
      </c>
      <c r="Z7" s="64">
        <f t="shared" ref="Z7:AH7" si="11">Z8</f>
        <v>128.5</v>
      </c>
      <c r="AA7" s="64">
        <f t="shared" si="11"/>
        <v>172.2</v>
      </c>
      <c r="AB7" s="64">
        <f t="shared" si="11"/>
        <v>152.9</v>
      </c>
      <c r="AC7" s="64">
        <f t="shared" si="11"/>
        <v>148.9</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100</v>
      </c>
      <c r="BG7" s="64">
        <f t="shared" ref="BG7:BO7" si="14">BG8</f>
        <v>100</v>
      </c>
      <c r="BH7" s="64">
        <f t="shared" si="14"/>
        <v>100</v>
      </c>
      <c r="BI7" s="64">
        <f t="shared" si="14"/>
        <v>100</v>
      </c>
      <c r="BJ7" s="64">
        <f t="shared" si="14"/>
        <v>100</v>
      </c>
      <c r="BK7" s="64">
        <f t="shared" si="14"/>
        <v>33.6</v>
      </c>
      <c r="BL7" s="64">
        <f t="shared" si="14"/>
        <v>33.200000000000003</v>
      </c>
      <c r="BM7" s="64">
        <f t="shared" si="14"/>
        <v>29.6</v>
      </c>
      <c r="BN7" s="64">
        <f t="shared" si="14"/>
        <v>29.2</v>
      </c>
      <c r="BO7" s="64">
        <f t="shared" si="14"/>
        <v>30.4</v>
      </c>
      <c r="BP7" s="61"/>
      <c r="BQ7" s="65">
        <f>BQ8</f>
        <v>0</v>
      </c>
      <c r="BR7" s="65">
        <f t="shared" ref="BR7:BZ7" si="15">BR8</f>
        <v>14246</v>
      </c>
      <c r="BS7" s="65">
        <f t="shared" si="15"/>
        <v>35384</v>
      </c>
      <c r="BT7" s="65">
        <f t="shared" si="15"/>
        <v>31766</v>
      </c>
      <c r="BU7" s="65">
        <f t="shared" si="15"/>
        <v>30791</v>
      </c>
      <c r="BV7" s="65">
        <f t="shared" si="15"/>
        <v>44860</v>
      </c>
      <c r="BW7" s="65">
        <f t="shared" si="15"/>
        <v>37496</v>
      </c>
      <c r="BX7" s="65">
        <f t="shared" si="15"/>
        <v>31888</v>
      </c>
      <c r="BY7" s="65">
        <f t="shared" si="15"/>
        <v>13314</v>
      </c>
      <c r="BZ7" s="65">
        <f t="shared" si="15"/>
        <v>23300</v>
      </c>
      <c r="CA7" s="63"/>
      <c r="CB7" s="64" t="s">
        <v>119</v>
      </c>
      <c r="CC7" s="64" t="s">
        <v>119</v>
      </c>
      <c r="CD7" s="64" t="s">
        <v>119</v>
      </c>
      <c r="CE7" s="64" t="s">
        <v>119</v>
      </c>
      <c r="CF7" s="64" t="s">
        <v>119</v>
      </c>
      <c r="CG7" s="64" t="s">
        <v>119</v>
      </c>
      <c r="CH7" s="64" t="s">
        <v>119</v>
      </c>
      <c r="CI7" s="64" t="s">
        <v>119</v>
      </c>
      <c r="CJ7" s="64" t="s">
        <v>119</v>
      </c>
      <c r="CK7" s="64" t="s">
        <v>120</v>
      </c>
      <c r="CL7" s="61"/>
      <c r="CM7" s="63">
        <f>CM8</f>
        <v>580980</v>
      </c>
      <c r="CN7" s="63">
        <f>CN8</f>
        <v>10000</v>
      </c>
      <c r="CO7" s="64" t="s">
        <v>119</v>
      </c>
      <c r="CP7" s="64" t="s">
        <v>119</v>
      </c>
      <c r="CQ7" s="64" t="s">
        <v>119</v>
      </c>
      <c r="CR7" s="64" t="s">
        <v>119</v>
      </c>
      <c r="CS7" s="64" t="s">
        <v>119</v>
      </c>
      <c r="CT7" s="64" t="s">
        <v>119</v>
      </c>
      <c r="CU7" s="64" t="s">
        <v>119</v>
      </c>
      <c r="CV7" s="64" t="s">
        <v>119</v>
      </c>
      <c r="CW7" s="64" t="s">
        <v>119</v>
      </c>
      <c r="CX7" s="64" t="s">
        <v>120</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151.30000000000001</v>
      </c>
      <c r="DL7" s="64">
        <f t="shared" ref="DL7:DT7" si="17">DL8</f>
        <v>187.5</v>
      </c>
      <c r="DM7" s="64">
        <f t="shared" si="17"/>
        <v>216.4</v>
      </c>
      <c r="DN7" s="64">
        <f t="shared" si="17"/>
        <v>238.9</v>
      </c>
      <c r="DO7" s="64">
        <f t="shared" si="17"/>
        <v>247.9</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112224</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7</v>
      </c>
      <c r="S8" s="69" t="s">
        <v>131</v>
      </c>
      <c r="T8" s="69" t="s">
        <v>132</v>
      </c>
      <c r="U8" s="70">
        <v>9989</v>
      </c>
      <c r="V8" s="70">
        <v>409</v>
      </c>
      <c r="W8" s="70">
        <v>200</v>
      </c>
      <c r="X8" s="69" t="s">
        <v>133</v>
      </c>
      <c r="Y8" s="71">
        <v>100</v>
      </c>
      <c r="Z8" s="71">
        <v>128.5</v>
      </c>
      <c r="AA8" s="71">
        <v>172.2</v>
      </c>
      <c r="AB8" s="71">
        <v>152.9</v>
      </c>
      <c r="AC8" s="71">
        <v>148.9</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100</v>
      </c>
      <c r="BG8" s="71">
        <v>100</v>
      </c>
      <c r="BH8" s="71">
        <v>100</v>
      </c>
      <c r="BI8" s="71">
        <v>100</v>
      </c>
      <c r="BJ8" s="71">
        <v>100</v>
      </c>
      <c r="BK8" s="71">
        <v>33.6</v>
      </c>
      <c r="BL8" s="71">
        <v>33.200000000000003</v>
      </c>
      <c r="BM8" s="71">
        <v>29.6</v>
      </c>
      <c r="BN8" s="71">
        <v>29.2</v>
      </c>
      <c r="BO8" s="71">
        <v>30.4</v>
      </c>
      <c r="BP8" s="68">
        <v>26.3</v>
      </c>
      <c r="BQ8" s="72">
        <v>0</v>
      </c>
      <c r="BR8" s="72">
        <v>14246</v>
      </c>
      <c r="BS8" s="72">
        <v>35384</v>
      </c>
      <c r="BT8" s="73">
        <v>31766</v>
      </c>
      <c r="BU8" s="73">
        <v>30791</v>
      </c>
      <c r="BV8" s="72">
        <v>44860</v>
      </c>
      <c r="BW8" s="72">
        <v>37496</v>
      </c>
      <c r="BX8" s="72">
        <v>31888</v>
      </c>
      <c r="BY8" s="72">
        <v>13314</v>
      </c>
      <c r="BZ8" s="72">
        <v>23300</v>
      </c>
      <c r="CA8" s="70">
        <v>16102</v>
      </c>
      <c r="CB8" s="71" t="s">
        <v>125</v>
      </c>
      <c r="CC8" s="71" t="s">
        <v>125</v>
      </c>
      <c r="CD8" s="71" t="s">
        <v>125</v>
      </c>
      <c r="CE8" s="71" t="s">
        <v>125</v>
      </c>
      <c r="CF8" s="71" t="s">
        <v>125</v>
      </c>
      <c r="CG8" s="71" t="s">
        <v>125</v>
      </c>
      <c r="CH8" s="71" t="s">
        <v>125</v>
      </c>
      <c r="CI8" s="71" t="s">
        <v>125</v>
      </c>
      <c r="CJ8" s="71" t="s">
        <v>125</v>
      </c>
      <c r="CK8" s="71" t="s">
        <v>125</v>
      </c>
      <c r="CL8" s="68" t="s">
        <v>125</v>
      </c>
      <c r="CM8" s="70">
        <v>580980</v>
      </c>
      <c r="CN8" s="70">
        <v>10000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254</v>
      </c>
      <c r="DF8" s="71">
        <v>280</v>
      </c>
      <c r="DG8" s="71">
        <v>239.6</v>
      </c>
      <c r="DH8" s="71">
        <v>224.1</v>
      </c>
      <c r="DI8" s="71">
        <v>155.19999999999999</v>
      </c>
      <c r="DJ8" s="68">
        <v>103.6</v>
      </c>
      <c r="DK8" s="71">
        <v>151.30000000000001</v>
      </c>
      <c r="DL8" s="71">
        <v>187.5</v>
      </c>
      <c r="DM8" s="71">
        <v>216.4</v>
      </c>
      <c r="DN8" s="71">
        <v>238.9</v>
      </c>
      <c r="DO8" s="71">
        <v>247.9</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2019-12-05T07:20:54Z</dcterms:created>
  <dcterms:modified xsi:type="dcterms:W3CDTF">2020-02-03T08:17:34Z</dcterms:modified>
  <cp:category/>
</cp:coreProperties>
</file>