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01\上下水道経営課\31上下水道経営課\178下水道\01総括庶務\040県からの照会・回答\00001-02県・市町村課からの照会・回答（１月－３月）~~05\R2.1.15 公営企業に係る経営比較分析表（平成30年度決算）の分析等について（依頼）\02 回答\"/>
    </mc:Choice>
  </mc:AlternateContent>
  <workbookProtection workbookAlgorithmName="SHA-512" workbookHashValue="wHByaUVTMrILoCVMcUnZTlJZSwuAke81Le5/XDRWkHYn7xx3xrZ3uAIqqV1Zx/rs/BmbCYUkZRwliB42gYHJBQ==" workbookSaltValue="wS+/K+gJKfQ+DIu1y/jyC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<sst xmlns="http://schemas.openxmlformats.org/spreadsheetml/2006/main" count="228" uniqueCount="115">
  <si>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</si>
  <si>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</si>
  <si>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</si>
  <si>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</si>
  <si>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</si>
  <si>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</si>
  <si>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</si>
  <si>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</si>
  <si>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</si>
  <si>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</si>
  <si>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</si>
  <si>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</si>
  <si>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</si>
  <si>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</si>
  <si>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</si>
  <si>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</si>
  <si>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</si>
  <si>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</si>
  <si>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</si>
  <si>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</si>
  <si>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</si>
  <si>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</si>
  <si>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</si>
  <si>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</si>
  <si>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</si>
  <si>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</si>
  <si>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</si>
  <si>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</si>
  <si>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</si>
  <si>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</si>
  <si>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</si>
  <si>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</si>
  <si>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</si>
  <si>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</si>
  <si>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</si>
  <si>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</si>
  <si>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</si>
  <si>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</si>
  <si>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</si>
  <si>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</si>
  <si>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</si>
  <si>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</si>
  <si>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</si>
  <si>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</si>
  <si>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</si>
  <si>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</si>
  <si>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</si>
  <si>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</si>
  <si>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</si>
  <si>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</si>
  <si>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</si>
  <si>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</si>
  <si>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</si>
  <si>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</si>
  <si>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</si>
  <si>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</si>
  <si>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</si>
  <si>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</si>
  <si>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</si>
  <si>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</si>
  <si>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</si>
  <si>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</si>
  <si>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</si>
  <si>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</si>
  <si>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</si>
  <si>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</si>
  <si>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</si>
  <si>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</si>
  <si>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</si>
  <si>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</si>
  <si>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</si>
  <si>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</si>
  <si>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</si>
  <si>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</si>
  <si>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</si>
  <si>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</si>
  <si>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</si>
  <si>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</si>
  <si>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</si>
  <si>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</si>
  <si>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</si>
  <si>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</si>
  <si>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</si>
  <si>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</si>
  <si>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</si>
  <si>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</si>
  <si>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</si>
  <si>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</si>
  <si>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</si>
  <si>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</si>
  <si>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</si>
  <si>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</si>
  <si>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</si>
  <si>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</si>
  <si>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</si>
  <si>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</si>
  <si>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</si>
  <si>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</si>
  <si>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</si>
  <si>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東松山市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</si>
  <si>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</si>
  <si>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</si>
  <si>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</si>
  <si>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</si>
  <si>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</si>
  <si>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</si>
  <si>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</si>
  <si>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</si>
  <si>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</si>
  <si>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</si>
  <si>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</si>
  <si>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</si>
  <si>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
当該年度に更新した管渠延長の割合を示すものであるが、平成30年度末時点で法定耐用年数を超えた管渠は発生していない。（平成33年度以降、発生見込）</t>
    <phoneticPr fontId="4"/>
  </si>
  <si>
    <t xml:space="preserve">　現在の所、類似団体との比較においては、健全かつ適正な事業運営がなされていると判断できるが、今年度から公営企業会計に移行し経営状況等がより明確になるため、より経営基盤の強化への取り組みが重要となってくる。
　平成33年度以降は法定耐用年数を超える経年管が発生する見込みであり、（終末処理場施設については既に更新工事を実施中）、今後は更新費用の確保、適正規模での投資や料金水準等を考慮しつつ、引き続き、経常経費の節減・計画的な施設の更新等により、健全かつ効率的な運営に努める必要がある。
</t>
    <rPh sb="46" eb="49">
      <t>コンネンド</t>
    </rPh>
    <rPh sb="79" eb="81">
      <t>ケイエイ</t>
    </rPh>
    <rPh sb="81" eb="83">
      <t>キバン</t>
    </rPh>
    <rPh sb="84" eb="86">
      <t>キョウカ</t>
    </rPh>
    <rPh sb="88" eb="89">
      <t>ト</t>
    </rPh>
    <rPh sb="90" eb="91">
      <t>ク</t>
    </rPh>
    <rPh sb="93" eb="95">
      <t>ジュウヨウ</t>
    </rPh>
    <phoneticPr fontId="4"/>
  </si>
  <si>
    <t>①収益的収支比率
使用料収入等の収益で維持管理費や支払利息等の費用をどの程度賄えているかを表す。H26年度は下水道地理情報システム更新、H28年度は処理場建物修繕により費用が増加した。
④企業債残高対事業規模比率
使用料収入に対する企業債残高の割合。下水道事業開始当初の借入について償還が終了しつつある状況であり、類似団体平均値を下回っている。
⑤経費回収率
使用料で回収すべき経費をどの程度使用料で賄えているかを表す。H22年度～H26年度は100％を若干下回っていたが、H27年度より再び100％を超えた。また、類似団体平均値と比較すると、いずれの年も平均値を上回っている。引き続き、数値の推移に注視する必要がある。
⑥汚水処理原価
有収水量1㎥あたりの汚水処理に要した費用であり、企業債償還費が減少傾向であること等とも関連し、類似団体平均値より安価に推移している。
⑦施設利用率
施設・設備が一日に対応可能な処理能力に対する、一日平均処理水量の割合であり、類似団体平均値を上回っている。今後、未整備区域の解消を進めることで更なる利用率の増加が見込まれる。
⑧水洗化率
全国平均・類似団体平均値共に上回っている。今後下水道整備を進めるに当たっても、速やかな接続を促進し100％を目指す必要がある。</t>
    <rPh sb="9" eb="12">
      <t>シヨウリョウ</t>
    </rPh>
    <rPh sb="54" eb="57">
      <t>ゲスイドウ</t>
    </rPh>
    <rPh sb="57" eb="59">
      <t>チリ</t>
    </rPh>
    <rPh sb="59" eb="61">
      <t>ジョウホウ</t>
    </rPh>
    <rPh sb="107" eb="110">
      <t>シヨウリョウ</t>
    </rPh>
    <rPh sb="294" eb="296">
      <t>スウチ</t>
    </rPh>
    <rPh sb="297" eb="299">
      <t>スイイ</t>
    </rPh>
    <rPh sb="300" eb="302">
      <t>チュウシ</t>
    </rPh>
    <rPh sb="304" eb="30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</si>
</sst>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E8-4138-8B66-EA931BFD552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0.27</c:v>
                </c:pt>
                <c:pt idx="2">
                  <c:v>0.17</c:v>
                </c:pt>
                <c:pt idx="3">
                  <c:v>0.13</c:v>
                </c:pt>
                <c:pt idx="4">
                  <c:v>0.1</c:v>
                </c:pt>
              </c:numCache>
            </c:numRef>
          </c:val>
          <c:smooth val="0"/>
          <c:extLst>
            <c:ext xmlns:c16="http://schemas.microsoft.com/office/drawing/2014/chart" uri="{C3380CC4-5D6E-409C-BE32-E72D297353CC}">
              <c16:uniqueId val="{00000001-8FE8-4138-8B66-EA931BFD552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79.02</c:v>
                </c:pt>
                <c:pt idx="1">
                  <c:v>79.52</c:v>
                </c:pt>
                <c:pt idx="2">
                  <c:v>73.73</c:v>
                </c:pt>
                <c:pt idx="3">
                  <c:v>76.150000000000006</c:v>
                </c:pt>
                <c:pt idx="4">
                  <c:v>72.709999999999994</c:v>
                </c:pt>
              </c:numCache>
            </c:numRef>
          </c:val>
          <c:extLst>
            <c:ext xmlns:c16="http://schemas.microsoft.com/office/drawing/2014/chart" uri="{C3380CC4-5D6E-409C-BE32-E72D297353CC}">
              <c16:uniqueId val="{00000000-D0D5-4B41-8436-AF705717BDA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64.87</c:v>
                </c:pt>
                <c:pt idx="1">
                  <c:v>65.62</c:v>
                </c:pt>
                <c:pt idx="2">
                  <c:v>64.67</c:v>
                </c:pt>
                <c:pt idx="3">
                  <c:v>64.959999999999994</c:v>
                </c:pt>
                <c:pt idx="4">
                  <c:v>65.040000000000006</c:v>
                </c:pt>
              </c:numCache>
            </c:numRef>
          </c:val>
          <c:smooth val="0"/>
          <c:extLst>
            <c:ext xmlns:c16="http://schemas.microsoft.com/office/drawing/2014/chart" uri="{C3380CC4-5D6E-409C-BE32-E72D297353CC}">
              <c16:uniqueId val="{00000001-D0D5-4B41-8436-AF705717BDA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98.08</c:v>
                </c:pt>
                <c:pt idx="1">
                  <c:v>98.5</c:v>
                </c:pt>
                <c:pt idx="2">
                  <c:v>98.4</c:v>
                </c:pt>
                <c:pt idx="3">
                  <c:v>98.05</c:v>
                </c:pt>
                <c:pt idx="4">
                  <c:v>98.21</c:v>
                </c:pt>
              </c:numCache>
            </c:numRef>
          </c:val>
          <c:extLst>
            <c:ext xmlns:c16="http://schemas.microsoft.com/office/drawing/2014/chart" uri="{C3380CC4-5D6E-409C-BE32-E72D297353CC}">
              <c16:uniqueId val="{00000000-B5F3-4921-AC18-2639D4DCC2D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91.11</c:v>
                </c:pt>
                <c:pt idx="1">
                  <c:v>91.44</c:v>
                </c:pt>
                <c:pt idx="2">
                  <c:v>91.76</c:v>
                </c:pt>
                <c:pt idx="3">
                  <c:v>92.3</c:v>
                </c:pt>
                <c:pt idx="4">
                  <c:v>92.55</c:v>
                </c:pt>
              </c:numCache>
            </c:numRef>
          </c:val>
          <c:smooth val="0"/>
          <c:extLst>
            <c:ext xmlns:c16="http://schemas.microsoft.com/office/drawing/2014/chart" uri="{C3380CC4-5D6E-409C-BE32-E72D297353CC}">
              <c16:uniqueId val="{00000001-B5F3-4921-AC18-2639D4DCC2D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95.94</c:v>
                </c:pt>
                <c:pt idx="1">
                  <c:v>100.97</c:v>
                </c:pt>
                <c:pt idx="2">
                  <c:v>99.36</c:v>
                </c:pt>
                <c:pt idx="3">
                  <c:v>106.93</c:v>
                </c:pt>
                <c:pt idx="4">
                  <c:v>100.97</c:v>
                </c:pt>
              </c:numCache>
            </c:numRef>
          </c:val>
          <c:extLst>
            <c:ext xmlns:c16="http://schemas.microsoft.com/office/drawing/2014/chart" uri="{C3380CC4-5D6E-409C-BE32-E72D297353CC}">
              <c16:uniqueId val="{00000000-5A8E-45A7-817B-DE354CF03BC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8E-45A7-817B-DE354CF03BC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1B-4CED-8875-E66494F74DF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1B-4CED-8875-E66494F74DF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A5-459C-98ED-9BD1D987B82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A5-459C-98ED-9BD1D987B82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27-45FA-B81B-CC324B26FB4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27-45FA-B81B-CC324B26FB4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FF-4B55-85A4-887D8712F52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FF-4B55-85A4-887D8712F52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448.06</c:v>
                </c:pt>
                <c:pt idx="1">
                  <c:v>426.99</c:v>
                </c:pt>
                <c:pt idx="2">
                  <c:v>433.92</c:v>
                </c:pt>
                <c:pt idx="3">
                  <c:v>412.79</c:v>
                </c:pt>
                <c:pt idx="4">
                  <c:v>449.74</c:v>
                </c:pt>
              </c:numCache>
            </c:numRef>
          </c:val>
          <c:extLst>
            <c:ext xmlns:c16="http://schemas.microsoft.com/office/drawing/2014/chart" uri="{C3380CC4-5D6E-409C-BE32-E72D297353CC}">
              <c16:uniqueId val="{00000000-E86D-4F9C-8BB6-D3040243496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854.16</c:v>
                </c:pt>
                <c:pt idx="1">
                  <c:v>848.31</c:v>
                </c:pt>
                <c:pt idx="2">
                  <c:v>774.99</c:v>
                </c:pt>
                <c:pt idx="3">
                  <c:v>799.41</c:v>
                </c:pt>
                <c:pt idx="4">
                  <c:v>820.36</c:v>
                </c:pt>
              </c:numCache>
            </c:numRef>
          </c:val>
          <c:smooth val="0"/>
          <c:extLst>
            <c:ext xmlns:c16="http://schemas.microsoft.com/office/drawing/2014/chart" uri="{C3380CC4-5D6E-409C-BE32-E72D297353CC}">
              <c16:uniqueId val="{00000001-E86D-4F9C-8BB6-D3040243496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96.25</c:v>
                </c:pt>
                <c:pt idx="1">
                  <c:v>103.15</c:v>
                </c:pt>
                <c:pt idx="2">
                  <c:v>100.69</c:v>
                </c:pt>
                <c:pt idx="3">
                  <c:v>107.45</c:v>
                </c:pt>
                <c:pt idx="4">
                  <c:v>101.19</c:v>
                </c:pt>
              </c:numCache>
            </c:numRef>
          </c:val>
          <c:extLst>
            <c:ext xmlns:c16="http://schemas.microsoft.com/office/drawing/2014/chart" uri="{C3380CC4-5D6E-409C-BE32-E72D297353CC}">
              <c16:uniqueId val="{00000000-355D-425A-AB4A-B148F5DF6D9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93.13</c:v>
                </c:pt>
                <c:pt idx="1">
                  <c:v>94.38</c:v>
                </c:pt>
                <c:pt idx="2">
                  <c:v>96.57</c:v>
                </c:pt>
                <c:pt idx="3">
                  <c:v>96.54</c:v>
                </c:pt>
                <c:pt idx="4">
                  <c:v>95.4</c:v>
                </c:pt>
              </c:numCache>
            </c:numRef>
          </c:val>
          <c:smooth val="0"/>
          <c:extLst>
            <c:ext xmlns:c16="http://schemas.microsoft.com/office/drawing/2014/chart" uri="{C3380CC4-5D6E-409C-BE32-E72D297353CC}">
              <c16:uniqueId val="{00000001-355D-425A-AB4A-B148F5DF6D9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150.57</c:v>
                </c:pt>
                <c:pt idx="1">
                  <c:v>142.43</c:v>
                </c:pt>
                <c:pt idx="2">
                  <c:v>146.63999999999999</c:v>
                </c:pt>
                <c:pt idx="3">
                  <c:v>138.08000000000001</c:v>
                </c:pt>
                <c:pt idx="4">
                  <c:v>137.08000000000001</c:v>
                </c:pt>
              </c:numCache>
            </c:numRef>
          </c:val>
          <c:extLst>
            <c:ext xmlns:c16="http://schemas.microsoft.com/office/drawing/2014/chart" uri="{C3380CC4-5D6E-409C-BE32-E72D297353CC}">
              <c16:uniqueId val="{00000000-C67E-459F-ADEE-645D1EC54BE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167.97</c:v>
                </c:pt>
                <c:pt idx="1">
                  <c:v>165.45</c:v>
                </c:pt>
                <c:pt idx="2">
                  <c:v>161.54</c:v>
                </c:pt>
                <c:pt idx="3">
                  <c:v>162.81</c:v>
                </c:pt>
                <c:pt idx="4">
                  <c:v>163.19999999999999</c:v>
                </c:pt>
              </c:numCache>
            </c:numRef>
          </c:val>
          <c:smooth val="0"/>
          <c:extLst>
            <c:ext xmlns:c16="http://schemas.microsoft.com/office/drawing/2014/chart" uri="{C3380CC4-5D6E-409C-BE32-E72D297353CC}">
              <c16:uniqueId val="{00000001-C67E-459F-ADEE-645D1EC54BE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埼玉県　東松山市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68">
        <f>データ!S6</f>
        <v>90290</v>
      </c>
      <c r="AM8" s="68"/>
      <c r="AN8" s="68"/>
      <c r="AO8" s="68"/>
      <c r="AP8" s="68"/>
      <c r="AQ8" s="68"/>
      <c r="AR8" s="68"/>
      <c r="AS8" s="68"/>
      <c r="AT8" s="67">
        <f>データ!T6</f>
        <v>65.349999999999994</v>
      </c>
      <c r="AU8" s="67"/>
      <c r="AV8" s="67"/>
      <c r="AW8" s="67"/>
      <c r="AX8" s="67"/>
      <c r="AY8" s="67"/>
      <c r="AZ8" s="67"/>
      <c r="BA8" s="67"/>
      <c r="BB8" s="67">
        <f>データ!U6</f>
        <v>1381.64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46.39</v>
      </c>
      <c r="Q10" s="67"/>
      <c r="R10" s="67"/>
      <c r="S10" s="67"/>
      <c r="T10" s="67"/>
      <c r="U10" s="67"/>
      <c r="V10" s="67"/>
      <c r="W10" s="67">
        <f>データ!Q6</f>
        <v>82.14</v>
      </c>
      <c r="X10" s="67"/>
      <c r="Y10" s="67"/>
      <c r="Z10" s="67"/>
      <c r="AA10" s="67"/>
      <c r="AB10" s="67"/>
      <c r="AC10" s="67"/>
      <c r="AD10" s="68">
        <f>データ!R6</f>
        <v>1998</v>
      </c>
      <c r="AE10" s="68"/>
      <c r="AF10" s="68"/>
      <c r="AG10" s="68"/>
      <c r="AH10" s="68"/>
      <c r="AI10" s="68"/>
      <c r="AJ10" s="68"/>
      <c r="AK10" s="2"/>
      <c r="AL10" s="68">
        <f>データ!V6</f>
        <v>41845</v>
      </c>
      <c r="AM10" s="68"/>
      <c r="AN10" s="68"/>
      <c r="AO10" s="68"/>
      <c r="AP10" s="68"/>
      <c r="AQ10" s="68"/>
      <c r="AR10" s="68"/>
      <c r="AS10" s="68"/>
      <c r="AT10" s="67">
        <f>データ!W6</f>
        <v>9.23</v>
      </c>
      <c r="AU10" s="67"/>
      <c r="AV10" s="67"/>
      <c r="AW10" s="67"/>
      <c r="AX10" s="67"/>
      <c r="AY10" s="67"/>
      <c r="AZ10" s="67"/>
      <c r="BA10" s="67"/>
      <c r="BB10" s="67">
        <f>データ!X6</f>
        <v>4533.59</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114</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45</v>
      </c>
      <c r="N86" s="26" t="s">
        <v>43</v>
      </c>
      <c r="O86" s="26" t="str">
        <f>データ!EO6</f>
        <v>【0.23】</v>
      </c>
    </row>
  </sheetData>
  <sheetProtection algorithmName="SHA-512" hashValue="9yte9d29fz7OWfofDRTdcPgVhSb3nNIJEu3fnDOHevFfpK2syEDXRJ5e3uDWmCMZ2Sg+Lh2SXjjmV+fP39qQyg==" saltValue="3O3pJtSTU1kiIy9iVVKJd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112127</v>
      </c>
      <c r="D6" s="33">
        <f t="shared" si="3"/>
        <v>47</v>
      </c>
      <c r="E6" s="33">
        <f t="shared" si="3"/>
        <v>17</v>
      </c>
      <c r="F6" s="33">
        <f t="shared" si="3"/>
        <v>1</v>
      </c>
      <c r="G6" s="33">
        <f t="shared" si="3"/>
        <v>0</v>
      </c>
      <c r="H6" s="33" t="str">
        <f t="shared" si="3"/>
        <v>埼玉県　東松山市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46.39</v>
      </c>
      <c r="Q6" s="34">
        <f t="shared" si="3"/>
        <v>82.14</v>
      </c>
      <c r="R6" s="34">
        <f t="shared" si="3"/>
        <v>1998</v>
      </c>
      <c r="S6" s="34">
        <f t="shared" si="3"/>
        <v>90290</v>
      </c>
      <c r="T6" s="34">
        <f t="shared" si="3"/>
        <v>65.349999999999994</v>
      </c>
      <c r="U6" s="34">
        <f t="shared" si="3"/>
        <v>1381.64</v>
      </c>
      <c r="V6" s="34">
        <f t="shared" si="3"/>
        <v>41845</v>
      </c>
      <c r="W6" s="34">
        <f t="shared" si="3"/>
        <v>9.23</v>
      </c>
      <c r="X6" s="34">
        <f t="shared" si="3"/>
        <v>4533.59</v>
      </c>
      <c r="Y6" s="35">
        <f>IF(Y7="",NA(),Y7)</f>
        <v>95.94</v>
      </c>
      <c r="Z6" s="35">
        <f t="shared" ref="Z6:AH6" si="4">IF(Z7="",NA(),Z7)</f>
        <v>100.97</v>
      </c>
      <c r="AA6" s="35">
        <f t="shared" si="4"/>
        <v>99.36</v>
      </c>
      <c r="AB6" s="35">
        <f t="shared" si="4"/>
        <v>106.93</v>
      </c>
      <c r="AC6" s="35">
        <f t="shared" si="4"/>
        <v>100.97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448.06</v>
      </c>
      <c r="BG6" s="35">
        <f t="shared" ref="BG6:BO6" si="7">IF(BG7="",NA(),BG7)</f>
        <v>426.99</v>
      </c>
      <c r="BH6" s="35">
        <f t="shared" si="7"/>
        <v>433.92</v>
      </c>
      <c r="BI6" s="35">
        <f t="shared" si="7"/>
        <v>412.79</v>
      </c>
      <c r="BJ6" s="35">
        <f t="shared" si="7"/>
        <v>449.74</v>
      </c>
      <c r="BK6" s="35">
        <f t="shared" si="7"/>
        <v>854.16</v>
      </c>
      <c r="BL6" s="35">
        <f t="shared" si="7"/>
        <v>848.31</v>
      </c>
      <c r="BM6" s="35">
        <f t="shared" si="7"/>
        <v>774.99</v>
      </c>
      <c r="BN6" s="35">
        <f t="shared" si="7"/>
        <v>799.41</v>
      </c>
      <c r="BO6" s="35">
        <f t="shared" si="7"/>
        <v>820.36</v>
      </c>
      <c r="BP6" s="34" t="str">
        <f>IF(BP7="","",IF(BP7="-","【-】","【"&amp;SUBSTITUTE(TEXT(BP7,"#,##0.00"),"-","△")&amp;"】"))</f>
        <v>【682.78】</v>
      </c>
      <c r="BQ6" s="35">
        <f>IF(BQ7="",NA(),BQ7)</f>
        <v>96.25</v>
      </c>
      <c r="BR6" s="35">
        <f t="shared" ref="BR6:BZ6" si="8">IF(BR7="",NA(),BR7)</f>
        <v>103.15</v>
      </c>
      <c r="BS6" s="35">
        <f t="shared" si="8"/>
        <v>100.69</v>
      </c>
      <c r="BT6" s="35">
        <f t="shared" si="8"/>
        <v>107.45</v>
      </c>
      <c r="BU6" s="35">
        <f t="shared" si="8"/>
        <v>101.19</v>
      </c>
      <c r="BV6" s="35">
        <f t="shared" si="8"/>
        <v>93.13</v>
      </c>
      <c r="BW6" s="35">
        <f t="shared" si="8"/>
        <v>94.38</v>
      </c>
      <c r="BX6" s="35">
        <f t="shared" si="8"/>
        <v>96.57</v>
      </c>
      <c r="BY6" s="35">
        <f t="shared" si="8"/>
        <v>96.54</v>
      </c>
      <c r="BZ6" s="35">
        <f t="shared" si="8"/>
        <v>95.4</v>
      </c>
      <c r="CA6" s="34" t="str">
        <f>IF(CA7="","",IF(CA7="-","【-】","【"&amp;SUBSTITUTE(TEXT(CA7,"#,##0.00"),"-","△")&amp;"】"))</f>
        <v>【100.91】</v>
      </c>
      <c r="CB6" s="35">
        <f>IF(CB7="",NA(),CB7)</f>
        <v>150.57</v>
      </c>
      <c r="CC6" s="35">
        <f t="shared" ref="CC6:CK6" si="9">IF(CC7="",NA(),CC7)</f>
        <v>142.43</v>
      </c>
      <c r="CD6" s="35">
        <f t="shared" si="9"/>
        <v>146.63999999999999</v>
      </c>
      <c r="CE6" s="35">
        <f t="shared" si="9"/>
        <v>138.08000000000001</v>
      </c>
      <c r="CF6" s="35">
        <f t="shared" si="9"/>
        <v>137.08000000000001</v>
      </c>
      <c r="CG6" s="35">
        <f t="shared" si="9"/>
        <v>167.97</v>
      </c>
      <c r="CH6" s="35">
        <f t="shared" si="9"/>
        <v>165.45</v>
      </c>
      <c r="CI6" s="35">
        <f t="shared" si="9"/>
        <v>161.54</v>
      </c>
      <c r="CJ6" s="35">
        <f t="shared" si="9"/>
        <v>162.81</v>
      </c>
      <c r="CK6" s="35">
        <f t="shared" si="9"/>
        <v>163.19999999999999</v>
      </c>
      <c r="CL6" s="34" t="str">
        <f>IF(CL7="","",IF(CL7="-","【-】","【"&amp;SUBSTITUTE(TEXT(CL7,"#,##0.00"),"-","△")&amp;"】"))</f>
        <v>【136.86】</v>
      </c>
      <c r="CM6" s="35">
        <f>IF(CM7="",NA(),CM7)</f>
        <v>79.02</v>
      </c>
      <c r="CN6" s="35">
        <f t="shared" ref="CN6:CV6" si="10">IF(CN7="",NA(),CN7)</f>
        <v>79.52</v>
      </c>
      <c r="CO6" s="35">
        <f t="shared" si="10"/>
        <v>73.73</v>
      </c>
      <c r="CP6" s="35">
        <f t="shared" si="10"/>
        <v>76.150000000000006</v>
      </c>
      <c r="CQ6" s="35">
        <f t="shared" si="10"/>
        <v>72.709999999999994</v>
      </c>
      <c r="CR6" s="35">
        <f t="shared" si="10"/>
        <v>64.87</v>
      </c>
      <c r="CS6" s="35">
        <f t="shared" si="10"/>
        <v>65.62</v>
      </c>
      <c r="CT6" s="35">
        <f t="shared" si="10"/>
        <v>64.67</v>
      </c>
      <c r="CU6" s="35">
        <f t="shared" si="10"/>
        <v>64.959999999999994</v>
      </c>
      <c r="CV6" s="35">
        <f t="shared" si="10"/>
        <v>65.040000000000006</v>
      </c>
      <c r="CW6" s="34" t="str">
        <f>IF(CW7="","",IF(CW7="-","【-】","【"&amp;SUBSTITUTE(TEXT(CW7,"#,##0.00"),"-","△")&amp;"】"))</f>
        <v>【58.98】</v>
      </c>
      <c r="CX6" s="35">
        <f>IF(CX7="",NA(),CX7)</f>
        <v>98.08</v>
      </c>
      <c r="CY6" s="35">
        <f t="shared" ref="CY6:DG6" si="11">IF(CY7="",NA(),CY7)</f>
        <v>98.5</v>
      </c>
      <c r="CZ6" s="35">
        <f t="shared" si="11"/>
        <v>98.4</v>
      </c>
      <c r="DA6" s="35">
        <f t="shared" si="11"/>
        <v>98.05</v>
      </c>
      <c r="DB6" s="35">
        <f t="shared" si="11"/>
        <v>98.21</v>
      </c>
      <c r="DC6" s="35">
        <f t="shared" si="11"/>
        <v>91.11</v>
      </c>
      <c r="DD6" s="35">
        <f t="shared" si="11"/>
        <v>91.44</v>
      </c>
      <c r="DE6" s="35">
        <f t="shared" si="11"/>
        <v>91.76</v>
      </c>
      <c r="DF6" s="35">
        <f t="shared" si="11"/>
        <v>92.3</v>
      </c>
      <c r="DG6" s="35">
        <f t="shared" si="11"/>
        <v>92.55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0.27</v>
      </c>
      <c r="EL6" s="35">
        <f t="shared" si="14"/>
        <v>0.17</v>
      </c>
      <c r="EM6" s="35">
        <f t="shared" si="14"/>
        <v>0.13</v>
      </c>
      <c r="EN6" s="35">
        <f t="shared" si="14"/>
        <v>0.1</v>
      </c>
      <c r="EO6" s="34" t="str">
        <f>IF(EO7="","",IF(EO7="-","【-】","【"&amp;SUBSTITUTE(TEXT(EO7,"#,##0.00"),"-","△")&amp;"】"))</f>
        <v>【0.23】</v>
      </c>
    </row>
    <row r="7" spans="1:145" s="36" customFormat="1" x14ac:dyDescent="0.15">
      <c r="A7" s="28"/>
      <c r="B7" s="37">
        <v>2018</v>
      </c>
      <c r="C7" s="37">
        <v>112127</v>
      </c>
      <c r="D7" s="37">
        <v>47</v>
      </c>
      <c r="E7" s="37">
        <v>17</v>
      </c>
      <c r="F7" s="37">
        <v>1</v>
      </c>
      <c r="G7" s="37">
        <v>0</v>
      </c>
      <c r="H7" s="37" t="s">
        <v>99</v>
      </c>
      <c r="I7" s="37" t="s">
        <v>100</v>
      </c>
      <c r="J7" s="37" t="s">
        <v>101</v>
      </c>
      <c r="K7" s="37" t="s">
        <v>102</v>
      </c>
      <c r="L7" s="37" t="s">
        <v>103</v>
      </c>
      <c r="M7" s="37" t="s">
        <v>104</v>
      </c>
      <c r="N7" s="38" t="s">
        <v>105</v>
      </c>
      <c r="O7" s="38" t="s">
        <v>106</v>
      </c>
      <c r="P7" s="38">
        <v>46.39</v>
      </c>
      <c r="Q7" s="38">
        <v>82.14</v>
      </c>
      <c r="R7" s="38">
        <v>1998</v>
      </c>
      <c r="S7" s="38">
        <v>90290</v>
      </c>
      <c r="T7" s="38">
        <v>65.349999999999994</v>
      </c>
      <c r="U7" s="38">
        <v>1381.64</v>
      </c>
      <c r="V7" s="38">
        <v>41845</v>
      </c>
      <c r="W7" s="38">
        <v>9.23</v>
      </c>
      <c r="X7" s="38">
        <v>4533.59</v>
      </c>
      <c r="Y7" s="38">
        <v>95.94</v>
      </c>
      <c r="Z7" s="38">
        <v>100.97</v>
      </c>
      <c r="AA7" s="38">
        <v>99.36</v>
      </c>
      <c r="AB7" s="38">
        <v>106.93</v>
      </c>
      <c r="AC7" s="38">
        <v>100.97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448.06</v>
      </c>
      <c r="BG7" s="38">
        <v>426.99</v>
      </c>
      <c r="BH7" s="38">
        <v>433.92</v>
      </c>
      <c r="BI7" s="38">
        <v>412.79</v>
      </c>
      <c r="BJ7" s="38">
        <v>449.74</v>
      </c>
      <c r="BK7" s="38">
        <v>854.16</v>
      </c>
      <c r="BL7" s="38">
        <v>848.31</v>
      </c>
      <c r="BM7" s="38">
        <v>774.99</v>
      </c>
      <c r="BN7" s="38">
        <v>799.41</v>
      </c>
      <c r="BO7" s="38">
        <v>820.36</v>
      </c>
      <c r="BP7" s="38">
        <v>682.78</v>
      </c>
      <c r="BQ7" s="38">
        <v>96.25</v>
      </c>
      <c r="BR7" s="38">
        <v>103.15</v>
      </c>
      <c r="BS7" s="38">
        <v>100.69</v>
      </c>
      <c r="BT7" s="38">
        <v>107.45</v>
      </c>
      <c r="BU7" s="38">
        <v>101.19</v>
      </c>
      <c r="BV7" s="38">
        <v>93.13</v>
      </c>
      <c r="BW7" s="38">
        <v>94.38</v>
      </c>
      <c r="BX7" s="38">
        <v>96.57</v>
      </c>
      <c r="BY7" s="38">
        <v>96.54</v>
      </c>
      <c r="BZ7" s="38">
        <v>95.4</v>
      </c>
      <c r="CA7" s="38">
        <v>100.91</v>
      </c>
      <c r="CB7" s="38">
        <v>150.57</v>
      </c>
      <c r="CC7" s="38">
        <v>142.43</v>
      </c>
      <c r="CD7" s="38">
        <v>146.63999999999999</v>
      </c>
      <c r="CE7" s="38">
        <v>138.08000000000001</v>
      </c>
      <c r="CF7" s="38">
        <v>137.08000000000001</v>
      </c>
      <c r="CG7" s="38">
        <v>167.97</v>
      </c>
      <c r="CH7" s="38">
        <v>165.45</v>
      </c>
      <c r="CI7" s="38">
        <v>161.54</v>
      </c>
      <c r="CJ7" s="38">
        <v>162.81</v>
      </c>
      <c r="CK7" s="38">
        <v>163.19999999999999</v>
      </c>
      <c r="CL7" s="38">
        <v>136.86000000000001</v>
      </c>
      <c r="CM7" s="38">
        <v>79.02</v>
      </c>
      <c r="CN7" s="38">
        <v>79.52</v>
      </c>
      <c r="CO7" s="38">
        <v>73.73</v>
      </c>
      <c r="CP7" s="38">
        <v>76.150000000000006</v>
      </c>
      <c r="CQ7" s="38">
        <v>72.709999999999994</v>
      </c>
      <c r="CR7" s="38">
        <v>64.87</v>
      </c>
      <c r="CS7" s="38">
        <v>65.62</v>
      </c>
      <c r="CT7" s="38">
        <v>64.67</v>
      </c>
      <c r="CU7" s="38">
        <v>64.959999999999994</v>
      </c>
      <c r="CV7" s="38">
        <v>65.040000000000006</v>
      </c>
      <c r="CW7" s="38">
        <v>58.98</v>
      </c>
      <c r="CX7" s="38">
        <v>98.08</v>
      </c>
      <c r="CY7" s="38">
        <v>98.5</v>
      </c>
      <c r="CZ7" s="38">
        <v>98.4</v>
      </c>
      <c r="DA7" s="38">
        <v>98.05</v>
      </c>
      <c r="DB7" s="38">
        <v>98.21</v>
      </c>
      <c r="DC7" s="38">
        <v>91.11</v>
      </c>
      <c r="DD7" s="38">
        <v>91.44</v>
      </c>
      <c r="DE7" s="38">
        <v>91.76</v>
      </c>
      <c r="DF7" s="38">
        <v>92.3</v>
      </c>
      <c r="DG7" s="38">
        <v>92.55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0.27</v>
      </c>
      <c r="EL7" s="38">
        <v>0.17</v>
      </c>
      <c r="EM7" s="38">
        <v>0.13</v>
      </c>
      <c r="EN7" s="38">
        <v>0.1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晶紀</cp:lastModifiedBy>
  <cp:lastPrinted>2020-01-16T02:28:46Z</cp:lastPrinted>
  <dcterms:created xsi:type="dcterms:W3CDTF">2019-12-05T05:02:43Z</dcterms:created>
  <dcterms:modified xsi:type="dcterms:W3CDTF">2020-01-23T09:29:22Z</dcterms:modified>
  <cp:category/>
</cp:coreProperties>
</file>