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machiko-y\AppData\Local\Box\Box Edit\Documents\E_qiRvsNbUSPEXhch97FUw==\"/>
    </mc:Choice>
  </mc:AlternateContent>
  <xr:revisionPtr revIDLastSave="0" documentId="13_ncr:1_{0179D7EF-A1CE-48EC-ABE9-6C0C39E8DD07}" xr6:coauthVersionLast="47" xr6:coauthVersionMax="47" xr10:uidLastSave="{00000000-0000-0000-0000-000000000000}"/>
  <bookViews>
    <workbookView xWindow="1380" yWindow="2340" windowWidth="27420" windowHeight="13695" tabRatio="915" xr2:uid="{00000000-000D-0000-FFFF-FFFF00000000}"/>
  </bookViews>
  <sheets>
    <sheet name="別紙様式" sheetId="7" r:id="rId1"/>
    <sheet name="ボランティア一覧 " sheetId="13" r:id="rId2"/>
    <sheet name="ボランティア図書マスタ" sheetId="11" r:id="rId3"/>
    <sheet name="入力規則用シート" sheetId="12" state="hidden" r:id="rId4"/>
  </sheets>
  <externalReferences>
    <externalReference r:id="rId5"/>
  </externalReferences>
  <definedNames>
    <definedName name="_xlnm._FilterDatabase" localSheetId="1" hidden="1">'ボランティア一覧 '!$A$2:$CL$2</definedName>
    <definedName name="_xlnm._FilterDatabase" localSheetId="2" hidden="1">ボランティア図書マスタ!$A$2:$N$433</definedName>
    <definedName name="_xlnm._FilterDatabase" localSheetId="0" hidden="1">別紙様式!$A$18:$AJ$397</definedName>
    <definedName name="_xlnm.Print_Area" localSheetId="1">'ボランティア一覧 '!$A$1:$G$50</definedName>
    <definedName name="_xlnm.Print_Area" localSheetId="2">ボランティア図書マスタ!$A$1:$M$434</definedName>
    <definedName name="_xlnm.Print_Area" localSheetId="0">別紙様式!$A$1:$AA$30</definedName>
    <definedName name="_xlnm.Print_Titles" localSheetId="1">'ボランティア一覧 '!$1:$2</definedName>
    <definedName name="_xlnm.Print_Titles" localSheetId="2">ボランティア図書マスタ!$1:$2</definedName>
    <definedName name="_xlnm.Print_Titles" localSheetId="0">別紙様式!$16:$18</definedName>
    <definedName name="ボランティア番号">#REF!</definedName>
    <definedName name="発行者番号">[1]ボランティア図書マスタ!#REF!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00" i="7" l="1"/>
  <c r="AG500" i="7"/>
  <c r="AF500" i="7"/>
  <c r="AE500" i="7"/>
  <c r="AD500" i="7"/>
  <c r="AC500" i="7"/>
  <c r="AB500" i="7"/>
  <c r="AH499" i="7"/>
  <c r="AF499" i="7"/>
  <c r="AE499" i="7"/>
  <c r="AD499" i="7"/>
  <c r="AC499" i="7"/>
  <c r="AB499" i="7"/>
  <c r="AH498" i="7"/>
  <c r="AF498" i="7"/>
  <c r="AE498" i="7"/>
  <c r="AD498" i="7"/>
  <c r="AC498" i="7"/>
  <c r="AB498" i="7"/>
  <c r="AH497" i="7"/>
  <c r="AG497" i="7"/>
  <c r="AF497" i="7"/>
  <c r="AE497" i="7"/>
  <c r="AD497" i="7"/>
  <c r="AC497" i="7"/>
  <c r="AB497" i="7"/>
  <c r="AH496" i="7"/>
  <c r="AG496" i="7"/>
  <c r="AF496" i="7"/>
  <c r="AE496" i="7"/>
  <c r="AD496" i="7"/>
  <c r="AC496" i="7"/>
  <c r="AB496" i="7"/>
  <c r="AH495" i="7"/>
  <c r="AF495" i="7"/>
  <c r="AE495" i="7"/>
  <c r="AD495" i="7"/>
  <c r="AC495" i="7"/>
  <c r="AB495" i="7"/>
  <c r="AH494" i="7"/>
  <c r="AF494" i="7"/>
  <c r="AE494" i="7"/>
  <c r="AD494" i="7"/>
  <c r="AC494" i="7"/>
  <c r="AB494" i="7"/>
  <c r="AH493" i="7"/>
  <c r="AF493" i="7"/>
  <c r="AE493" i="7"/>
  <c r="AD493" i="7"/>
  <c r="AC493" i="7"/>
  <c r="AB493" i="7"/>
  <c r="AH492" i="7"/>
  <c r="AG492" i="7"/>
  <c r="AF492" i="7"/>
  <c r="AE492" i="7"/>
  <c r="AD492" i="7"/>
  <c r="AC492" i="7"/>
  <c r="AB492" i="7"/>
  <c r="AH491" i="7"/>
  <c r="AF491" i="7"/>
  <c r="AE491" i="7"/>
  <c r="AD491" i="7"/>
  <c r="AC491" i="7"/>
  <c r="AB491" i="7"/>
  <c r="AH490" i="7"/>
  <c r="AF490" i="7"/>
  <c r="AE490" i="7"/>
  <c r="AD490" i="7"/>
  <c r="AC490" i="7"/>
  <c r="AB490" i="7"/>
  <c r="AH489" i="7"/>
  <c r="AF489" i="7"/>
  <c r="AE489" i="7"/>
  <c r="AD489" i="7"/>
  <c r="AC489" i="7"/>
  <c r="AB489" i="7"/>
  <c r="AH488" i="7"/>
  <c r="AG488" i="7"/>
  <c r="AF488" i="7"/>
  <c r="AE488" i="7"/>
  <c r="AD488" i="7"/>
  <c r="AC488" i="7"/>
  <c r="AB488" i="7"/>
  <c r="AH487" i="7"/>
  <c r="AF487" i="7"/>
  <c r="AE487" i="7"/>
  <c r="AD487" i="7"/>
  <c r="AC487" i="7"/>
  <c r="AB487" i="7"/>
  <c r="AH486" i="7"/>
  <c r="AG486" i="7"/>
  <c r="AF486" i="7"/>
  <c r="AE486" i="7"/>
  <c r="AD486" i="7"/>
  <c r="AC486" i="7"/>
  <c r="AB486" i="7"/>
  <c r="AH485" i="7"/>
  <c r="AF485" i="7"/>
  <c r="AE485" i="7"/>
  <c r="AD485" i="7"/>
  <c r="AC485" i="7"/>
  <c r="AB485" i="7"/>
  <c r="AH484" i="7"/>
  <c r="AG484" i="7"/>
  <c r="AF484" i="7"/>
  <c r="AE484" i="7"/>
  <c r="AD484" i="7"/>
  <c r="AC484" i="7"/>
  <c r="AB484" i="7"/>
  <c r="AH483" i="7"/>
  <c r="AF483" i="7"/>
  <c r="AE483" i="7"/>
  <c r="AD483" i="7"/>
  <c r="AC483" i="7"/>
  <c r="AB483" i="7"/>
  <c r="AH482" i="7"/>
  <c r="AF482" i="7"/>
  <c r="AE482" i="7"/>
  <c r="AD482" i="7"/>
  <c r="AC482" i="7"/>
  <c r="AB482" i="7"/>
  <c r="AH481" i="7"/>
  <c r="AG481" i="7"/>
  <c r="AF481" i="7"/>
  <c r="AE481" i="7"/>
  <c r="AD481" i="7"/>
  <c r="AC481" i="7"/>
  <c r="AB481" i="7"/>
  <c r="AH480" i="7"/>
  <c r="AG480" i="7"/>
  <c r="AF480" i="7"/>
  <c r="AE480" i="7"/>
  <c r="AD480" i="7"/>
  <c r="AC480" i="7"/>
  <c r="AB480" i="7"/>
  <c r="AH479" i="7"/>
  <c r="AF479" i="7"/>
  <c r="AE479" i="7"/>
  <c r="AD479" i="7"/>
  <c r="AC479" i="7"/>
  <c r="AB479" i="7"/>
  <c r="AH478" i="7"/>
  <c r="AF478" i="7"/>
  <c r="AE478" i="7"/>
  <c r="AD478" i="7"/>
  <c r="AC478" i="7"/>
  <c r="AB478" i="7"/>
  <c r="AH477" i="7"/>
  <c r="AF477" i="7"/>
  <c r="AE477" i="7"/>
  <c r="AD477" i="7"/>
  <c r="AC477" i="7"/>
  <c r="AB477" i="7"/>
  <c r="AH476" i="7"/>
  <c r="AG476" i="7"/>
  <c r="AF476" i="7"/>
  <c r="AE476" i="7"/>
  <c r="AD476" i="7"/>
  <c r="AC476" i="7"/>
  <c r="AB476" i="7"/>
  <c r="AH475" i="7"/>
  <c r="AF475" i="7"/>
  <c r="AE475" i="7"/>
  <c r="AD475" i="7"/>
  <c r="AC475" i="7"/>
  <c r="AB475" i="7"/>
  <c r="AH474" i="7"/>
  <c r="AF474" i="7"/>
  <c r="AE474" i="7"/>
  <c r="AD474" i="7"/>
  <c r="AC474" i="7"/>
  <c r="AB474" i="7"/>
  <c r="AH473" i="7"/>
  <c r="AF473" i="7"/>
  <c r="AE473" i="7"/>
  <c r="AD473" i="7"/>
  <c r="AC473" i="7"/>
  <c r="AB473" i="7"/>
  <c r="AH472" i="7"/>
  <c r="AG472" i="7"/>
  <c r="AF472" i="7"/>
  <c r="AE472" i="7"/>
  <c r="AD472" i="7"/>
  <c r="AC472" i="7"/>
  <c r="AB472" i="7"/>
  <c r="AH471" i="7"/>
  <c r="AF471" i="7"/>
  <c r="AE471" i="7"/>
  <c r="AD471" i="7"/>
  <c r="AC471" i="7"/>
  <c r="AB471" i="7"/>
  <c r="AH470" i="7"/>
  <c r="AG470" i="7"/>
  <c r="AF470" i="7"/>
  <c r="AE470" i="7"/>
  <c r="AD470" i="7"/>
  <c r="AC470" i="7"/>
  <c r="AB470" i="7"/>
  <c r="AH469" i="7"/>
  <c r="AF469" i="7"/>
  <c r="AE469" i="7"/>
  <c r="AD469" i="7"/>
  <c r="AC469" i="7"/>
  <c r="AB469" i="7"/>
  <c r="AH468" i="7"/>
  <c r="AG468" i="7"/>
  <c r="AF468" i="7"/>
  <c r="AE468" i="7"/>
  <c r="AD468" i="7"/>
  <c r="AC468" i="7"/>
  <c r="AB468" i="7"/>
  <c r="AH467" i="7"/>
  <c r="AF467" i="7"/>
  <c r="AE467" i="7"/>
  <c r="AD467" i="7"/>
  <c r="AC467" i="7"/>
  <c r="AB467" i="7"/>
  <c r="AH466" i="7"/>
  <c r="AF466" i="7"/>
  <c r="AE466" i="7"/>
  <c r="AD466" i="7"/>
  <c r="AC466" i="7"/>
  <c r="AB466" i="7"/>
  <c r="AH465" i="7"/>
  <c r="AG465" i="7"/>
  <c r="AF465" i="7"/>
  <c r="AE465" i="7"/>
  <c r="AD465" i="7"/>
  <c r="AC465" i="7"/>
  <c r="AB465" i="7"/>
  <c r="AH464" i="7"/>
  <c r="AG464" i="7"/>
  <c r="AF464" i="7"/>
  <c r="AE464" i="7"/>
  <c r="AD464" i="7"/>
  <c r="AC464" i="7"/>
  <c r="AB464" i="7"/>
  <c r="AH463" i="7"/>
  <c r="AF463" i="7"/>
  <c r="AE463" i="7"/>
  <c r="AD463" i="7"/>
  <c r="AC463" i="7"/>
  <c r="AB463" i="7"/>
  <c r="AH462" i="7"/>
  <c r="AG462" i="7"/>
  <c r="AF462" i="7"/>
  <c r="AE462" i="7"/>
  <c r="AD462" i="7"/>
  <c r="AC462" i="7"/>
  <c r="AB462" i="7"/>
  <c r="AH461" i="7"/>
  <c r="AF461" i="7"/>
  <c r="AE461" i="7"/>
  <c r="AD461" i="7"/>
  <c r="AC461" i="7"/>
  <c r="AB461" i="7"/>
  <c r="AH460" i="7"/>
  <c r="AG460" i="7"/>
  <c r="AF460" i="7"/>
  <c r="AE460" i="7"/>
  <c r="AD460" i="7"/>
  <c r="AC460" i="7"/>
  <c r="AB460" i="7"/>
  <c r="AH459" i="7"/>
  <c r="AF459" i="7"/>
  <c r="AE459" i="7"/>
  <c r="AD459" i="7"/>
  <c r="AC459" i="7"/>
  <c r="AB459" i="7"/>
  <c r="AH458" i="7"/>
  <c r="AF458" i="7"/>
  <c r="AE458" i="7"/>
  <c r="AD458" i="7"/>
  <c r="AC458" i="7"/>
  <c r="AB458" i="7"/>
  <c r="AH457" i="7"/>
  <c r="AG457" i="7"/>
  <c r="AF457" i="7"/>
  <c r="AE457" i="7"/>
  <c r="AD457" i="7"/>
  <c r="AC457" i="7"/>
  <c r="AB457" i="7"/>
  <c r="AH456" i="7"/>
  <c r="AG456" i="7"/>
  <c r="AF456" i="7"/>
  <c r="AE456" i="7"/>
  <c r="AD456" i="7"/>
  <c r="AC456" i="7"/>
  <c r="AB456" i="7"/>
  <c r="AH455" i="7"/>
  <c r="AF455" i="7"/>
  <c r="AE455" i="7"/>
  <c r="AD455" i="7"/>
  <c r="AC455" i="7"/>
  <c r="AB455" i="7"/>
  <c r="AH454" i="7"/>
  <c r="AG454" i="7"/>
  <c r="AF454" i="7"/>
  <c r="AE454" i="7"/>
  <c r="AD454" i="7"/>
  <c r="AC454" i="7"/>
  <c r="AB454" i="7"/>
  <c r="AH453" i="7"/>
  <c r="AF453" i="7"/>
  <c r="AE453" i="7"/>
  <c r="AD453" i="7"/>
  <c r="AC453" i="7"/>
  <c r="AB453" i="7"/>
  <c r="AH452" i="7"/>
  <c r="AF452" i="7"/>
  <c r="AE452" i="7"/>
  <c r="AD452" i="7"/>
  <c r="AC452" i="7"/>
  <c r="AB452" i="7"/>
  <c r="AH451" i="7"/>
  <c r="AF451" i="7"/>
  <c r="AE451" i="7"/>
  <c r="AD451" i="7"/>
  <c r="AC451" i="7"/>
  <c r="AB451" i="7"/>
  <c r="AH450" i="7"/>
  <c r="AF450" i="7"/>
  <c r="AE450" i="7"/>
  <c r="AD450" i="7"/>
  <c r="AC450" i="7"/>
  <c r="AB450" i="7"/>
  <c r="AH449" i="7"/>
  <c r="AG449" i="7"/>
  <c r="AF449" i="7"/>
  <c r="AE449" i="7"/>
  <c r="AD449" i="7"/>
  <c r="AC449" i="7"/>
  <c r="AB449" i="7"/>
  <c r="AH448" i="7"/>
  <c r="AF448" i="7"/>
  <c r="AE448" i="7"/>
  <c r="AD448" i="7"/>
  <c r="AC448" i="7"/>
  <c r="AB448" i="7"/>
  <c r="AH447" i="7"/>
  <c r="AG447" i="7"/>
  <c r="AF447" i="7"/>
  <c r="AE447" i="7"/>
  <c r="AD447" i="7"/>
  <c r="AC447" i="7"/>
  <c r="AB447" i="7"/>
  <c r="AH446" i="7"/>
  <c r="AF446" i="7"/>
  <c r="AE446" i="7"/>
  <c r="AD446" i="7"/>
  <c r="AC446" i="7"/>
  <c r="AB446" i="7"/>
  <c r="AH445" i="7"/>
  <c r="AG445" i="7"/>
  <c r="AF445" i="7"/>
  <c r="AE445" i="7"/>
  <c r="AD445" i="7"/>
  <c r="AC445" i="7"/>
  <c r="AB445" i="7"/>
  <c r="AH444" i="7"/>
  <c r="AF444" i="7"/>
  <c r="AE444" i="7"/>
  <c r="AD444" i="7"/>
  <c r="AC444" i="7"/>
  <c r="AB444" i="7"/>
  <c r="AH443" i="7"/>
  <c r="AG443" i="7"/>
  <c r="AF443" i="7"/>
  <c r="AE443" i="7"/>
  <c r="AD443" i="7"/>
  <c r="AC443" i="7"/>
  <c r="AB443" i="7"/>
  <c r="AH442" i="7"/>
  <c r="AG442" i="7"/>
  <c r="AF442" i="7"/>
  <c r="AE442" i="7"/>
  <c r="AD442" i="7"/>
  <c r="AC442" i="7"/>
  <c r="AB442" i="7"/>
  <c r="AH441" i="7"/>
  <c r="AG441" i="7"/>
  <c r="AF441" i="7"/>
  <c r="AE441" i="7"/>
  <c r="AD441" i="7"/>
  <c r="AC441" i="7"/>
  <c r="AB441" i="7"/>
  <c r="AH440" i="7"/>
  <c r="AF440" i="7"/>
  <c r="AE440" i="7"/>
  <c r="AD440" i="7"/>
  <c r="AC440" i="7"/>
  <c r="AB440" i="7"/>
  <c r="AH439" i="7"/>
  <c r="AF439" i="7"/>
  <c r="AE439" i="7"/>
  <c r="AD439" i="7"/>
  <c r="AC439" i="7"/>
  <c r="AB439" i="7"/>
  <c r="AH438" i="7"/>
  <c r="AG438" i="7"/>
  <c r="AF438" i="7"/>
  <c r="AE438" i="7"/>
  <c r="AD438" i="7"/>
  <c r="AC438" i="7"/>
  <c r="AB438" i="7"/>
  <c r="AH437" i="7"/>
  <c r="AG437" i="7"/>
  <c r="AF437" i="7"/>
  <c r="AE437" i="7"/>
  <c r="AD437" i="7"/>
  <c r="AC437" i="7"/>
  <c r="AB437" i="7"/>
  <c r="AH436" i="7"/>
  <c r="AF436" i="7"/>
  <c r="AE436" i="7"/>
  <c r="AD436" i="7"/>
  <c r="AC436" i="7"/>
  <c r="AB436" i="7"/>
  <c r="AH435" i="7"/>
  <c r="AF435" i="7"/>
  <c r="AE435" i="7"/>
  <c r="AD435" i="7"/>
  <c r="AC435" i="7"/>
  <c r="AB435" i="7"/>
  <c r="AH434" i="7"/>
  <c r="AF434" i="7"/>
  <c r="AE434" i="7"/>
  <c r="AD434" i="7"/>
  <c r="AC434" i="7"/>
  <c r="AB434" i="7"/>
  <c r="AH433" i="7"/>
  <c r="AG433" i="7"/>
  <c r="AF433" i="7"/>
  <c r="AE433" i="7"/>
  <c r="AD433" i="7"/>
  <c r="AC433" i="7"/>
  <c r="AB433" i="7"/>
  <c r="AH432" i="7"/>
  <c r="AF432" i="7"/>
  <c r="AE432" i="7"/>
  <c r="AD432" i="7"/>
  <c r="AC432" i="7"/>
  <c r="AB432" i="7"/>
  <c r="AH431" i="7"/>
  <c r="AG431" i="7"/>
  <c r="AF431" i="7"/>
  <c r="AE431" i="7"/>
  <c r="AD431" i="7"/>
  <c r="AC431" i="7"/>
  <c r="AB431" i="7"/>
  <c r="AH430" i="7"/>
  <c r="AF430" i="7"/>
  <c r="AE430" i="7"/>
  <c r="AD430" i="7"/>
  <c r="AC430" i="7"/>
  <c r="AB430" i="7"/>
  <c r="AH429" i="7"/>
  <c r="AG429" i="7"/>
  <c r="AF429" i="7"/>
  <c r="AE429" i="7"/>
  <c r="AD429" i="7"/>
  <c r="AC429" i="7"/>
  <c r="AB429" i="7"/>
  <c r="AH428" i="7"/>
  <c r="AF428" i="7"/>
  <c r="AE428" i="7"/>
  <c r="AD428" i="7"/>
  <c r="AC428" i="7"/>
  <c r="AB428" i="7"/>
  <c r="AH427" i="7"/>
  <c r="AG427" i="7"/>
  <c r="AF427" i="7"/>
  <c r="AE427" i="7"/>
  <c r="AD427" i="7"/>
  <c r="AC427" i="7"/>
  <c r="AB427" i="7"/>
  <c r="AH426" i="7"/>
  <c r="AG426" i="7"/>
  <c r="AF426" i="7"/>
  <c r="AE426" i="7"/>
  <c r="AD426" i="7"/>
  <c r="AC426" i="7"/>
  <c r="AB426" i="7"/>
  <c r="AH425" i="7"/>
  <c r="AG425" i="7"/>
  <c r="AF425" i="7"/>
  <c r="AE425" i="7"/>
  <c r="AD425" i="7"/>
  <c r="AC425" i="7"/>
  <c r="AB425" i="7"/>
  <c r="AH424" i="7"/>
  <c r="AF424" i="7"/>
  <c r="AE424" i="7"/>
  <c r="AD424" i="7"/>
  <c r="AC424" i="7"/>
  <c r="AB424" i="7"/>
  <c r="AH423" i="7"/>
  <c r="AF423" i="7"/>
  <c r="AE423" i="7"/>
  <c r="AD423" i="7"/>
  <c r="AC423" i="7"/>
  <c r="AB423" i="7"/>
  <c r="AH422" i="7"/>
  <c r="AF422" i="7"/>
  <c r="AE422" i="7"/>
  <c r="AD422" i="7"/>
  <c r="AC422" i="7"/>
  <c r="AB422" i="7"/>
  <c r="AH421" i="7"/>
  <c r="AG421" i="7"/>
  <c r="AF421" i="7"/>
  <c r="AE421" i="7"/>
  <c r="AD421" i="7"/>
  <c r="AC421" i="7"/>
  <c r="AB421" i="7"/>
  <c r="AH420" i="7"/>
  <c r="AG420" i="7"/>
  <c r="AF420" i="7"/>
  <c r="AE420" i="7"/>
  <c r="AD420" i="7"/>
  <c r="AC420" i="7"/>
  <c r="AB420" i="7"/>
  <c r="AH419" i="7"/>
  <c r="AF419" i="7"/>
  <c r="AE419" i="7"/>
  <c r="AD419" i="7"/>
  <c r="AC419" i="7"/>
  <c r="AB419" i="7"/>
  <c r="AH418" i="7"/>
  <c r="AF418" i="7"/>
  <c r="AE418" i="7"/>
  <c r="AD418" i="7"/>
  <c r="AC418" i="7"/>
  <c r="AB418" i="7"/>
  <c r="AH417" i="7"/>
  <c r="AG417" i="7"/>
  <c r="AF417" i="7"/>
  <c r="AE417" i="7"/>
  <c r="AD417" i="7"/>
  <c r="AC417" i="7"/>
  <c r="AB417" i="7"/>
  <c r="AH416" i="7"/>
  <c r="AG416" i="7"/>
  <c r="AF416" i="7"/>
  <c r="AE416" i="7"/>
  <c r="AD416" i="7"/>
  <c r="AC416" i="7"/>
  <c r="AB416" i="7"/>
  <c r="AH415" i="7"/>
  <c r="AF415" i="7"/>
  <c r="AE415" i="7"/>
  <c r="AD415" i="7"/>
  <c r="AC415" i="7"/>
  <c r="AB415" i="7"/>
  <c r="AH414" i="7"/>
  <c r="AF414" i="7"/>
  <c r="AE414" i="7"/>
  <c r="AD414" i="7"/>
  <c r="AC414" i="7"/>
  <c r="AB414" i="7"/>
  <c r="AH413" i="7"/>
  <c r="AG413" i="7"/>
  <c r="AF413" i="7"/>
  <c r="AE413" i="7"/>
  <c r="AD413" i="7"/>
  <c r="AC413" i="7"/>
  <c r="AB413" i="7"/>
  <c r="AH412" i="7"/>
  <c r="AG412" i="7"/>
  <c r="AF412" i="7"/>
  <c r="AE412" i="7"/>
  <c r="AD412" i="7"/>
  <c r="AC412" i="7"/>
  <c r="AB412" i="7"/>
  <c r="AH411" i="7"/>
  <c r="AF411" i="7"/>
  <c r="AE411" i="7"/>
  <c r="AD411" i="7"/>
  <c r="AC411" i="7"/>
  <c r="AB411" i="7"/>
  <c r="AH410" i="7"/>
  <c r="AF410" i="7"/>
  <c r="AE410" i="7"/>
  <c r="AD410" i="7"/>
  <c r="AC410" i="7"/>
  <c r="AB410" i="7"/>
  <c r="AH409" i="7"/>
  <c r="AG409" i="7"/>
  <c r="AF409" i="7"/>
  <c r="AE409" i="7"/>
  <c r="AD409" i="7"/>
  <c r="AC409" i="7"/>
  <c r="AB409" i="7"/>
  <c r="AH408" i="7"/>
  <c r="AG408" i="7"/>
  <c r="AF408" i="7"/>
  <c r="AE408" i="7"/>
  <c r="AD408" i="7"/>
  <c r="AC408" i="7"/>
  <c r="AB408" i="7"/>
  <c r="AH407" i="7"/>
  <c r="AF407" i="7"/>
  <c r="AE407" i="7"/>
  <c r="AD407" i="7"/>
  <c r="AC407" i="7"/>
  <c r="AB407" i="7"/>
  <c r="AH406" i="7"/>
  <c r="AF406" i="7"/>
  <c r="AE406" i="7"/>
  <c r="AD406" i="7"/>
  <c r="AC406" i="7"/>
  <c r="AB406" i="7"/>
  <c r="AH405" i="7"/>
  <c r="AG405" i="7"/>
  <c r="AF405" i="7"/>
  <c r="AE405" i="7"/>
  <c r="AD405" i="7"/>
  <c r="AC405" i="7"/>
  <c r="AB405" i="7"/>
  <c r="AH404" i="7"/>
  <c r="AG404" i="7"/>
  <c r="AF404" i="7"/>
  <c r="AE404" i="7"/>
  <c r="AD404" i="7"/>
  <c r="AC404" i="7"/>
  <c r="AB404" i="7"/>
  <c r="AH403" i="7"/>
  <c r="AF403" i="7"/>
  <c r="AE403" i="7"/>
  <c r="AD403" i="7"/>
  <c r="AC403" i="7"/>
  <c r="AB403" i="7"/>
  <c r="AH402" i="7"/>
  <c r="AF402" i="7"/>
  <c r="AE402" i="7"/>
  <c r="AD402" i="7"/>
  <c r="AC402" i="7"/>
  <c r="AB402" i="7"/>
  <c r="AH401" i="7"/>
  <c r="AG401" i="7"/>
  <c r="AF401" i="7"/>
  <c r="AE401" i="7"/>
  <c r="AD401" i="7"/>
  <c r="AC401" i="7"/>
  <c r="AB401" i="7"/>
  <c r="AH400" i="7"/>
  <c r="AG400" i="7"/>
  <c r="AF400" i="7"/>
  <c r="AE400" i="7"/>
  <c r="AD400" i="7"/>
  <c r="AC400" i="7"/>
  <c r="AB400" i="7"/>
  <c r="AH399" i="7"/>
  <c r="AF399" i="7"/>
  <c r="AE399" i="7"/>
  <c r="AD399" i="7"/>
  <c r="AC399" i="7"/>
  <c r="AB399" i="7"/>
  <c r="AH398" i="7"/>
  <c r="AF398" i="7"/>
  <c r="AE398" i="7"/>
  <c r="AD398" i="7"/>
  <c r="AC398" i="7"/>
  <c r="AB398" i="7"/>
  <c r="AH397" i="7"/>
  <c r="AG397" i="7"/>
  <c r="AF397" i="7"/>
  <c r="AE397" i="7"/>
  <c r="AD397" i="7"/>
  <c r="AC397" i="7"/>
  <c r="AB397" i="7"/>
  <c r="AH396" i="7"/>
  <c r="AG396" i="7"/>
  <c r="AF396" i="7"/>
  <c r="AE396" i="7"/>
  <c r="AD396" i="7"/>
  <c r="AC396" i="7"/>
  <c r="AB396" i="7"/>
  <c r="AH395" i="7"/>
  <c r="AF395" i="7"/>
  <c r="AE395" i="7"/>
  <c r="AD395" i="7"/>
  <c r="AC395" i="7"/>
  <c r="AB395" i="7"/>
  <c r="AH394" i="7"/>
  <c r="AF394" i="7"/>
  <c r="AE394" i="7"/>
  <c r="AD394" i="7"/>
  <c r="AC394" i="7"/>
  <c r="AB394" i="7"/>
  <c r="AH393" i="7"/>
  <c r="AG393" i="7"/>
  <c r="AF393" i="7"/>
  <c r="AE393" i="7"/>
  <c r="AD393" i="7"/>
  <c r="AC393" i="7"/>
  <c r="AB393" i="7"/>
  <c r="AH392" i="7"/>
  <c r="AG392" i="7"/>
  <c r="AF392" i="7"/>
  <c r="AE392" i="7"/>
  <c r="AD392" i="7"/>
  <c r="AC392" i="7"/>
  <c r="AB392" i="7"/>
  <c r="AH391" i="7"/>
  <c r="AF391" i="7"/>
  <c r="AE391" i="7"/>
  <c r="AD391" i="7"/>
  <c r="AC391" i="7"/>
  <c r="AB391" i="7"/>
  <c r="AH390" i="7"/>
  <c r="AF390" i="7"/>
  <c r="AE390" i="7"/>
  <c r="AD390" i="7"/>
  <c r="AC390" i="7"/>
  <c r="AB390" i="7"/>
  <c r="AH389" i="7"/>
  <c r="AG389" i="7"/>
  <c r="AF389" i="7"/>
  <c r="AE389" i="7"/>
  <c r="AD389" i="7"/>
  <c r="AC389" i="7"/>
  <c r="AB389" i="7"/>
  <c r="AH388" i="7"/>
  <c r="AG388" i="7"/>
  <c r="AF388" i="7"/>
  <c r="AE388" i="7"/>
  <c r="AD388" i="7"/>
  <c r="AC388" i="7"/>
  <c r="AB388" i="7"/>
  <c r="AH387" i="7"/>
  <c r="AF387" i="7"/>
  <c r="AE387" i="7"/>
  <c r="AD387" i="7"/>
  <c r="AC387" i="7"/>
  <c r="AB387" i="7"/>
  <c r="AH386" i="7"/>
  <c r="AF386" i="7"/>
  <c r="AE386" i="7"/>
  <c r="AD386" i="7"/>
  <c r="AC386" i="7"/>
  <c r="AB386" i="7"/>
  <c r="AH385" i="7"/>
  <c r="AG385" i="7"/>
  <c r="AF385" i="7"/>
  <c r="AE385" i="7"/>
  <c r="AD385" i="7"/>
  <c r="AC385" i="7"/>
  <c r="AB385" i="7"/>
  <c r="AH384" i="7"/>
  <c r="AG384" i="7"/>
  <c r="AF384" i="7"/>
  <c r="AE384" i="7"/>
  <c r="AD384" i="7"/>
  <c r="AC384" i="7"/>
  <c r="AB384" i="7"/>
  <c r="AH383" i="7"/>
  <c r="AF383" i="7"/>
  <c r="AE383" i="7"/>
  <c r="AD383" i="7"/>
  <c r="AC383" i="7"/>
  <c r="AB383" i="7"/>
  <c r="AH382" i="7"/>
  <c r="AF382" i="7"/>
  <c r="AE382" i="7"/>
  <c r="AD382" i="7"/>
  <c r="AC382" i="7"/>
  <c r="AB382" i="7"/>
  <c r="AH381" i="7"/>
  <c r="AG381" i="7"/>
  <c r="AF381" i="7"/>
  <c r="AE381" i="7"/>
  <c r="AD381" i="7"/>
  <c r="AC381" i="7"/>
  <c r="AB381" i="7"/>
  <c r="AH380" i="7"/>
  <c r="AG380" i="7"/>
  <c r="AF380" i="7"/>
  <c r="AE380" i="7"/>
  <c r="AD380" i="7"/>
  <c r="AC380" i="7"/>
  <c r="AB380" i="7"/>
  <c r="AH379" i="7"/>
  <c r="AF379" i="7"/>
  <c r="AE379" i="7"/>
  <c r="AD379" i="7"/>
  <c r="AC379" i="7"/>
  <c r="AB379" i="7"/>
  <c r="AH378" i="7"/>
  <c r="AG378" i="7"/>
  <c r="AF378" i="7"/>
  <c r="AE378" i="7"/>
  <c r="AD378" i="7"/>
  <c r="AC378" i="7"/>
  <c r="AB378" i="7"/>
  <c r="AH377" i="7"/>
  <c r="AF377" i="7"/>
  <c r="AE377" i="7"/>
  <c r="AD377" i="7"/>
  <c r="AC377" i="7"/>
  <c r="AB377" i="7"/>
  <c r="AH376" i="7"/>
  <c r="AG376" i="7"/>
  <c r="AF376" i="7"/>
  <c r="AE376" i="7"/>
  <c r="AD376" i="7"/>
  <c r="AC376" i="7"/>
  <c r="AB376" i="7"/>
  <c r="AH375" i="7"/>
  <c r="AF375" i="7"/>
  <c r="AE375" i="7"/>
  <c r="AD375" i="7"/>
  <c r="AC375" i="7"/>
  <c r="AB375" i="7"/>
  <c r="AH374" i="7"/>
  <c r="AF374" i="7"/>
  <c r="AE374" i="7"/>
  <c r="AD374" i="7"/>
  <c r="AC374" i="7"/>
  <c r="AB374" i="7"/>
  <c r="AH373" i="7"/>
  <c r="AF373" i="7"/>
  <c r="AE373" i="7"/>
  <c r="AD373" i="7"/>
  <c r="AC373" i="7"/>
  <c r="AB373" i="7"/>
  <c r="AH372" i="7"/>
  <c r="AG372" i="7"/>
  <c r="AF372" i="7"/>
  <c r="AE372" i="7"/>
  <c r="AD372" i="7"/>
  <c r="AC372" i="7"/>
  <c r="AB372" i="7"/>
  <c r="AH371" i="7"/>
  <c r="AF371" i="7"/>
  <c r="AE371" i="7"/>
  <c r="AD371" i="7"/>
  <c r="AC371" i="7"/>
  <c r="AB371" i="7"/>
  <c r="AH370" i="7"/>
  <c r="AG370" i="7"/>
  <c r="AF370" i="7"/>
  <c r="AE370" i="7"/>
  <c r="AD370" i="7"/>
  <c r="AC370" i="7"/>
  <c r="AB370" i="7"/>
  <c r="AH369" i="7"/>
  <c r="AF369" i="7"/>
  <c r="AE369" i="7"/>
  <c r="AD369" i="7"/>
  <c r="AC369" i="7"/>
  <c r="AB369" i="7"/>
  <c r="AH368" i="7"/>
  <c r="AG368" i="7"/>
  <c r="AF368" i="7"/>
  <c r="AE368" i="7"/>
  <c r="AD368" i="7"/>
  <c r="AC368" i="7"/>
  <c r="AB368" i="7"/>
  <c r="AH367" i="7"/>
  <c r="AF367" i="7"/>
  <c r="AE367" i="7"/>
  <c r="AD367" i="7"/>
  <c r="AC367" i="7"/>
  <c r="AB367" i="7"/>
  <c r="AH366" i="7"/>
  <c r="AF366" i="7"/>
  <c r="AE366" i="7"/>
  <c r="AD366" i="7"/>
  <c r="AC366" i="7"/>
  <c r="AB366" i="7"/>
  <c r="AH365" i="7"/>
  <c r="AG365" i="7"/>
  <c r="AF365" i="7"/>
  <c r="AE365" i="7"/>
  <c r="AD365" i="7"/>
  <c r="AC365" i="7"/>
  <c r="AB365" i="7"/>
  <c r="AH364" i="7"/>
  <c r="AG364" i="7"/>
  <c r="AF364" i="7"/>
  <c r="AE364" i="7"/>
  <c r="AD364" i="7"/>
  <c r="AC364" i="7"/>
  <c r="AB364" i="7"/>
  <c r="AH363" i="7"/>
  <c r="AF363" i="7"/>
  <c r="AE363" i="7"/>
  <c r="AD363" i="7"/>
  <c r="AC363" i="7"/>
  <c r="AB363" i="7"/>
  <c r="AH362" i="7"/>
  <c r="AF362" i="7"/>
  <c r="AE362" i="7"/>
  <c r="AD362" i="7"/>
  <c r="AC362" i="7"/>
  <c r="AB362" i="7"/>
  <c r="AH361" i="7"/>
  <c r="AF361" i="7"/>
  <c r="AE361" i="7"/>
  <c r="AD361" i="7"/>
  <c r="AC361" i="7"/>
  <c r="AB361" i="7"/>
  <c r="AH360" i="7"/>
  <c r="AG360" i="7"/>
  <c r="AF360" i="7"/>
  <c r="AE360" i="7"/>
  <c r="AD360" i="7"/>
  <c r="AC360" i="7"/>
  <c r="AB360" i="7"/>
  <c r="AH359" i="7"/>
  <c r="AF359" i="7"/>
  <c r="AE359" i="7"/>
  <c r="AD359" i="7"/>
  <c r="AC359" i="7"/>
  <c r="AB359" i="7"/>
  <c r="AH358" i="7"/>
  <c r="AF358" i="7"/>
  <c r="AE358" i="7"/>
  <c r="AD358" i="7"/>
  <c r="AC358" i="7"/>
  <c r="AB358" i="7"/>
  <c r="AH357" i="7"/>
  <c r="AF357" i="7"/>
  <c r="AE357" i="7"/>
  <c r="AD357" i="7"/>
  <c r="AC357" i="7"/>
  <c r="AB357" i="7"/>
  <c r="AH356" i="7"/>
  <c r="AG356" i="7"/>
  <c r="AF356" i="7"/>
  <c r="AE356" i="7"/>
  <c r="AD356" i="7"/>
  <c r="AC356" i="7"/>
  <c r="AB356" i="7"/>
  <c r="AH355" i="7"/>
  <c r="AF355" i="7"/>
  <c r="AE355" i="7"/>
  <c r="AD355" i="7"/>
  <c r="AC355" i="7"/>
  <c r="AB355" i="7"/>
  <c r="AH354" i="7"/>
  <c r="AG354" i="7"/>
  <c r="AF354" i="7"/>
  <c r="AE354" i="7"/>
  <c r="AD354" i="7"/>
  <c r="AC354" i="7"/>
  <c r="AB354" i="7"/>
  <c r="AH353" i="7"/>
  <c r="AF353" i="7"/>
  <c r="AE353" i="7"/>
  <c r="AD353" i="7"/>
  <c r="AC353" i="7"/>
  <c r="AB353" i="7"/>
  <c r="AH352" i="7"/>
  <c r="AG352" i="7"/>
  <c r="AF352" i="7"/>
  <c r="AE352" i="7"/>
  <c r="AD352" i="7"/>
  <c r="AC352" i="7"/>
  <c r="AB352" i="7"/>
  <c r="AH351" i="7"/>
  <c r="AF351" i="7"/>
  <c r="AE351" i="7"/>
  <c r="AD351" i="7"/>
  <c r="AC351" i="7"/>
  <c r="AB351" i="7"/>
  <c r="AH350" i="7"/>
  <c r="AF350" i="7"/>
  <c r="AE350" i="7"/>
  <c r="AD350" i="7"/>
  <c r="AC350" i="7"/>
  <c r="AB350" i="7"/>
  <c r="AH349" i="7"/>
  <c r="AG349" i="7"/>
  <c r="AF349" i="7"/>
  <c r="AE349" i="7"/>
  <c r="AD349" i="7"/>
  <c r="AC349" i="7"/>
  <c r="AB349" i="7"/>
  <c r="AH348" i="7"/>
  <c r="AF348" i="7"/>
  <c r="AE348" i="7"/>
  <c r="AD348" i="7"/>
  <c r="AC348" i="7"/>
  <c r="AB348" i="7"/>
  <c r="AH347" i="7"/>
  <c r="AF347" i="7"/>
  <c r="AE347" i="7"/>
  <c r="AD347" i="7"/>
  <c r="AC347" i="7"/>
  <c r="AB347" i="7"/>
  <c r="AH346" i="7"/>
  <c r="AF346" i="7"/>
  <c r="AE346" i="7"/>
  <c r="AD346" i="7"/>
  <c r="AC346" i="7"/>
  <c r="AB346" i="7"/>
  <c r="AH345" i="7"/>
  <c r="AG345" i="7"/>
  <c r="AF345" i="7"/>
  <c r="AE345" i="7"/>
  <c r="AD345" i="7"/>
  <c r="AC345" i="7"/>
  <c r="AB345" i="7"/>
  <c r="AH344" i="7"/>
  <c r="AF344" i="7"/>
  <c r="AE344" i="7"/>
  <c r="AD344" i="7"/>
  <c r="AC344" i="7"/>
  <c r="AB344" i="7"/>
  <c r="AH343" i="7"/>
  <c r="AF343" i="7"/>
  <c r="AE343" i="7"/>
  <c r="AD343" i="7"/>
  <c r="AC343" i="7"/>
  <c r="AB343" i="7"/>
  <c r="AH342" i="7"/>
  <c r="AF342" i="7"/>
  <c r="AE342" i="7"/>
  <c r="AD342" i="7"/>
  <c r="AC342" i="7"/>
  <c r="AB342" i="7"/>
  <c r="AH341" i="7"/>
  <c r="AG341" i="7"/>
  <c r="AF341" i="7"/>
  <c r="AE341" i="7"/>
  <c r="AD341" i="7"/>
  <c r="AC341" i="7"/>
  <c r="AB341" i="7"/>
  <c r="AH340" i="7"/>
  <c r="AF340" i="7"/>
  <c r="AE340" i="7"/>
  <c r="AD340" i="7"/>
  <c r="AC340" i="7"/>
  <c r="AB340" i="7"/>
  <c r="AH339" i="7"/>
  <c r="AF339" i="7"/>
  <c r="AE339" i="7"/>
  <c r="AD339" i="7"/>
  <c r="AC339" i="7"/>
  <c r="AB339" i="7"/>
  <c r="AH338" i="7"/>
  <c r="AF338" i="7"/>
  <c r="AE338" i="7"/>
  <c r="AD338" i="7"/>
  <c r="AC338" i="7"/>
  <c r="AB338" i="7"/>
  <c r="AH337" i="7"/>
  <c r="AG337" i="7"/>
  <c r="AF337" i="7"/>
  <c r="AE337" i="7"/>
  <c r="AD337" i="7"/>
  <c r="AC337" i="7"/>
  <c r="AB337" i="7"/>
  <c r="AH336" i="7"/>
  <c r="AF336" i="7"/>
  <c r="AE336" i="7"/>
  <c r="AD336" i="7"/>
  <c r="AC336" i="7"/>
  <c r="AB336" i="7"/>
  <c r="AH335" i="7"/>
  <c r="AF335" i="7"/>
  <c r="AE335" i="7"/>
  <c r="AD335" i="7"/>
  <c r="AC335" i="7"/>
  <c r="AB335" i="7"/>
  <c r="AH334" i="7"/>
  <c r="AF334" i="7"/>
  <c r="AE334" i="7"/>
  <c r="AD334" i="7"/>
  <c r="AC334" i="7"/>
  <c r="AB334" i="7"/>
  <c r="AH333" i="7"/>
  <c r="AG333" i="7"/>
  <c r="AF333" i="7"/>
  <c r="AE333" i="7"/>
  <c r="AD333" i="7"/>
  <c r="AC333" i="7"/>
  <c r="AB333" i="7"/>
  <c r="AH332" i="7"/>
  <c r="AF332" i="7"/>
  <c r="AE332" i="7"/>
  <c r="AD332" i="7"/>
  <c r="AC332" i="7"/>
  <c r="AB332" i="7"/>
  <c r="AH331" i="7"/>
  <c r="AF331" i="7"/>
  <c r="AE331" i="7"/>
  <c r="AD331" i="7"/>
  <c r="AC331" i="7"/>
  <c r="AB331" i="7"/>
  <c r="AH330" i="7"/>
  <c r="AG330" i="7"/>
  <c r="AF330" i="7"/>
  <c r="AE330" i="7"/>
  <c r="AD330" i="7"/>
  <c r="AC330" i="7"/>
  <c r="AB330" i="7"/>
  <c r="AH329" i="7"/>
  <c r="AG329" i="7"/>
  <c r="AF329" i="7"/>
  <c r="AE329" i="7"/>
  <c r="AD329" i="7"/>
  <c r="AC329" i="7"/>
  <c r="AB329" i="7"/>
  <c r="AH328" i="7"/>
  <c r="AF328" i="7"/>
  <c r="AE328" i="7"/>
  <c r="AD328" i="7"/>
  <c r="AC328" i="7"/>
  <c r="AB328" i="7"/>
  <c r="AH327" i="7"/>
  <c r="AF327" i="7"/>
  <c r="AE327" i="7"/>
  <c r="AD327" i="7"/>
  <c r="AC327" i="7"/>
  <c r="AB327" i="7"/>
  <c r="AH326" i="7"/>
  <c r="AG326" i="7"/>
  <c r="AF326" i="7"/>
  <c r="AE326" i="7"/>
  <c r="AD326" i="7"/>
  <c r="AC326" i="7"/>
  <c r="AB326" i="7"/>
  <c r="AH325" i="7"/>
  <c r="AG325" i="7"/>
  <c r="AF325" i="7"/>
  <c r="AE325" i="7"/>
  <c r="AD325" i="7"/>
  <c r="AC325" i="7"/>
  <c r="AB325" i="7"/>
  <c r="AH324" i="7"/>
  <c r="AF324" i="7"/>
  <c r="AE324" i="7"/>
  <c r="AD324" i="7"/>
  <c r="AC324" i="7"/>
  <c r="AB324" i="7"/>
  <c r="AH323" i="7"/>
  <c r="AF323" i="7"/>
  <c r="AE323" i="7"/>
  <c r="AD323" i="7"/>
  <c r="AC323" i="7"/>
  <c r="AB323" i="7"/>
  <c r="AH322" i="7"/>
  <c r="AG322" i="7"/>
  <c r="AF322" i="7"/>
  <c r="AE322" i="7"/>
  <c r="AD322" i="7"/>
  <c r="AC322" i="7"/>
  <c r="AB322" i="7"/>
  <c r="AH321" i="7"/>
  <c r="AG321" i="7"/>
  <c r="AF321" i="7"/>
  <c r="AE321" i="7"/>
  <c r="AD321" i="7"/>
  <c r="AC321" i="7"/>
  <c r="AB321" i="7"/>
  <c r="AH320" i="7"/>
  <c r="AF320" i="7"/>
  <c r="AE320" i="7"/>
  <c r="AD320" i="7"/>
  <c r="AC320" i="7"/>
  <c r="AB320" i="7"/>
  <c r="AH319" i="7"/>
  <c r="AF319" i="7"/>
  <c r="AE319" i="7"/>
  <c r="AD319" i="7"/>
  <c r="AC319" i="7"/>
  <c r="AB319" i="7"/>
  <c r="AH318" i="7"/>
  <c r="AG318" i="7"/>
  <c r="AF318" i="7"/>
  <c r="AE318" i="7"/>
  <c r="AD318" i="7"/>
  <c r="AC318" i="7"/>
  <c r="AB318" i="7"/>
  <c r="AH317" i="7"/>
  <c r="AG317" i="7"/>
  <c r="AF317" i="7"/>
  <c r="AE317" i="7"/>
  <c r="AD317" i="7"/>
  <c r="AC317" i="7"/>
  <c r="AB317" i="7"/>
  <c r="AH316" i="7"/>
  <c r="AF316" i="7"/>
  <c r="AE316" i="7"/>
  <c r="AD316" i="7"/>
  <c r="AC316" i="7"/>
  <c r="AB316" i="7"/>
  <c r="AH315" i="7"/>
  <c r="AF315" i="7"/>
  <c r="AE315" i="7"/>
  <c r="AD315" i="7"/>
  <c r="AC315" i="7"/>
  <c r="AB315" i="7"/>
  <c r="AH314" i="7"/>
  <c r="AG314" i="7"/>
  <c r="AF314" i="7"/>
  <c r="AE314" i="7"/>
  <c r="AD314" i="7"/>
  <c r="AC314" i="7"/>
  <c r="AB314" i="7"/>
  <c r="AH313" i="7"/>
  <c r="AG313" i="7"/>
  <c r="AF313" i="7"/>
  <c r="AE313" i="7"/>
  <c r="AD313" i="7"/>
  <c r="AC313" i="7"/>
  <c r="AB313" i="7"/>
  <c r="AH312" i="7"/>
  <c r="AF312" i="7"/>
  <c r="AE312" i="7"/>
  <c r="AD312" i="7"/>
  <c r="AC312" i="7"/>
  <c r="AB312" i="7"/>
  <c r="AH311" i="7"/>
  <c r="AF311" i="7"/>
  <c r="AE311" i="7"/>
  <c r="AD311" i="7"/>
  <c r="AC311" i="7"/>
  <c r="AB311" i="7"/>
  <c r="AH310" i="7"/>
  <c r="AG310" i="7"/>
  <c r="AF310" i="7"/>
  <c r="AE310" i="7"/>
  <c r="AD310" i="7"/>
  <c r="AC310" i="7"/>
  <c r="AB310" i="7"/>
  <c r="AH309" i="7"/>
  <c r="AG309" i="7"/>
  <c r="AF309" i="7"/>
  <c r="AE309" i="7"/>
  <c r="AD309" i="7"/>
  <c r="AC309" i="7"/>
  <c r="AB309" i="7"/>
  <c r="AH308" i="7"/>
  <c r="AF308" i="7"/>
  <c r="AE308" i="7"/>
  <c r="AD308" i="7"/>
  <c r="AC308" i="7"/>
  <c r="AB308" i="7"/>
  <c r="AH307" i="7"/>
  <c r="AG307" i="7"/>
  <c r="AF307" i="7"/>
  <c r="AE307" i="7"/>
  <c r="AD307" i="7"/>
  <c r="AC307" i="7"/>
  <c r="AB307" i="7"/>
  <c r="AH306" i="7"/>
  <c r="AF306" i="7"/>
  <c r="AE306" i="7"/>
  <c r="AD306" i="7"/>
  <c r="AC306" i="7"/>
  <c r="AB306" i="7"/>
  <c r="AH305" i="7"/>
  <c r="AG305" i="7"/>
  <c r="AF305" i="7"/>
  <c r="AE305" i="7"/>
  <c r="AD305" i="7"/>
  <c r="AC305" i="7"/>
  <c r="AB305" i="7"/>
  <c r="AH304" i="7"/>
  <c r="AF304" i="7"/>
  <c r="AE304" i="7"/>
  <c r="AD304" i="7"/>
  <c r="AC304" i="7"/>
  <c r="AB304" i="7"/>
  <c r="AH303" i="7"/>
  <c r="AG303" i="7"/>
  <c r="AF303" i="7"/>
  <c r="AE303" i="7"/>
  <c r="AD303" i="7"/>
  <c r="AC303" i="7"/>
  <c r="AB303" i="7"/>
  <c r="AH302" i="7"/>
  <c r="AG302" i="7"/>
  <c r="AF302" i="7"/>
  <c r="AE302" i="7"/>
  <c r="AD302" i="7"/>
  <c r="AC302" i="7"/>
  <c r="AB302" i="7"/>
  <c r="AH301" i="7"/>
  <c r="AG301" i="7"/>
  <c r="AF301" i="7"/>
  <c r="AE301" i="7"/>
  <c r="AD301" i="7"/>
  <c r="AC301" i="7"/>
  <c r="AB301" i="7"/>
  <c r="AH300" i="7"/>
  <c r="AF300" i="7"/>
  <c r="AE300" i="7"/>
  <c r="AD300" i="7"/>
  <c r="AC300" i="7"/>
  <c r="AB300" i="7"/>
  <c r="AH299" i="7"/>
  <c r="AG299" i="7"/>
  <c r="AF299" i="7"/>
  <c r="AE299" i="7"/>
  <c r="AD299" i="7"/>
  <c r="AC299" i="7"/>
  <c r="AB299" i="7"/>
  <c r="AH298" i="7"/>
  <c r="AG298" i="7"/>
  <c r="AF298" i="7"/>
  <c r="AE298" i="7"/>
  <c r="AD298" i="7"/>
  <c r="AC298" i="7"/>
  <c r="AB298" i="7"/>
  <c r="AH297" i="7"/>
  <c r="AG297" i="7"/>
  <c r="AF297" i="7"/>
  <c r="AE297" i="7"/>
  <c r="AD297" i="7"/>
  <c r="AC297" i="7"/>
  <c r="AB297" i="7"/>
  <c r="AH296" i="7"/>
  <c r="AF296" i="7"/>
  <c r="AE296" i="7"/>
  <c r="AD296" i="7"/>
  <c r="AC296" i="7"/>
  <c r="AB296" i="7"/>
  <c r="AH295" i="7"/>
  <c r="AF295" i="7"/>
  <c r="AE295" i="7"/>
  <c r="AD295" i="7"/>
  <c r="AC295" i="7"/>
  <c r="AB295" i="7"/>
  <c r="AH294" i="7"/>
  <c r="AG294" i="7"/>
  <c r="AF294" i="7"/>
  <c r="AE294" i="7"/>
  <c r="AD294" i="7"/>
  <c r="AC294" i="7"/>
  <c r="AB294" i="7"/>
  <c r="AH293" i="7"/>
  <c r="AG293" i="7"/>
  <c r="AF293" i="7"/>
  <c r="AE293" i="7"/>
  <c r="AD293" i="7"/>
  <c r="AC293" i="7"/>
  <c r="AB293" i="7"/>
  <c r="AH292" i="7"/>
  <c r="AF292" i="7"/>
  <c r="AE292" i="7"/>
  <c r="AD292" i="7"/>
  <c r="AC292" i="7"/>
  <c r="AB292" i="7"/>
  <c r="AH291" i="7"/>
  <c r="AG291" i="7"/>
  <c r="AF291" i="7"/>
  <c r="AE291" i="7"/>
  <c r="AD291" i="7"/>
  <c r="AC291" i="7"/>
  <c r="AB291" i="7"/>
  <c r="AH290" i="7"/>
  <c r="AF290" i="7"/>
  <c r="AE290" i="7"/>
  <c r="AD290" i="7"/>
  <c r="AC290" i="7"/>
  <c r="AB290" i="7"/>
  <c r="AH289" i="7"/>
  <c r="AG289" i="7"/>
  <c r="AF289" i="7"/>
  <c r="AE289" i="7"/>
  <c r="AD289" i="7"/>
  <c r="AC289" i="7"/>
  <c r="AB289" i="7"/>
  <c r="AH288" i="7"/>
  <c r="AF288" i="7"/>
  <c r="AE288" i="7"/>
  <c r="AD288" i="7"/>
  <c r="AC288" i="7"/>
  <c r="AB288" i="7"/>
  <c r="AH287" i="7"/>
  <c r="AG287" i="7"/>
  <c r="AF287" i="7"/>
  <c r="AE287" i="7"/>
  <c r="AD287" i="7"/>
  <c r="AC287" i="7"/>
  <c r="AB287" i="7"/>
  <c r="AH286" i="7"/>
  <c r="AG286" i="7"/>
  <c r="AF286" i="7"/>
  <c r="AE286" i="7"/>
  <c r="AD286" i="7"/>
  <c r="AC286" i="7"/>
  <c r="AB286" i="7"/>
  <c r="AH285" i="7"/>
  <c r="AG285" i="7"/>
  <c r="AF285" i="7"/>
  <c r="AE285" i="7"/>
  <c r="AD285" i="7"/>
  <c r="AC285" i="7"/>
  <c r="AB285" i="7"/>
  <c r="AH284" i="7"/>
  <c r="AF284" i="7"/>
  <c r="AE284" i="7"/>
  <c r="AD284" i="7"/>
  <c r="AC284" i="7"/>
  <c r="AB284" i="7"/>
  <c r="AH283" i="7"/>
  <c r="AG283" i="7"/>
  <c r="AF283" i="7"/>
  <c r="AE283" i="7"/>
  <c r="AD283" i="7"/>
  <c r="AC283" i="7"/>
  <c r="AB283" i="7"/>
  <c r="AH282" i="7"/>
  <c r="AG282" i="7"/>
  <c r="AF282" i="7"/>
  <c r="AE282" i="7"/>
  <c r="AD282" i="7"/>
  <c r="AC282" i="7"/>
  <c r="AB282" i="7"/>
  <c r="AH281" i="7"/>
  <c r="AG281" i="7"/>
  <c r="AF281" i="7"/>
  <c r="AE281" i="7"/>
  <c r="AD281" i="7"/>
  <c r="AC281" i="7"/>
  <c r="AB281" i="7"/>
  <c r="AH280" i="7"/>
  <c r="AF280" i="7"/>
  <c r="AE280" i="7"/>
  <c r="AD280" i="7"/>
  <c r="AC280" i="7"/>
  <c r="AB280" i="7"/>
  <c r="AH279" i="7"/>
  <c r="AF279" i="7"/>
  <c r="AE279" i="7"/>
  <c r="AD279" i="7"/>
  <c r="AC279" i="7"/>
  <c r="AB279" i="7"/>
  <c r="AH278" i="7"/>
  <c r="AG278" i="7"/>
  <c r="AF278" i="7"/>
  <c r="AE278" i="7"/>
  <c r="AD278" i="7"/>
  <c r="AC278" i="7"/>
  <c r="AB278" i="7"/>
  <c r="AH277" i="7"/>
  <c r="AG277" i="7"/>
  <c r="AF277" i="7"/>
  <c r="AE277" i="7"/>
  <c r="AD277" i="7"/>
  <c r="AC277" i="7"/>
  <c r="AB277" i="7"/>
  <c r="AH276" i="7"/>
  <c r="AF276" i="7"/>
  <c r="AE276" i="7"/>
  <c r="AD276" i="7"/>
  <c r="AC276" i="7"/>
  <c r="AB276" i="7"/>
  <c r="AH275" i="7"/>
  <c r="AF275" i="7"/>
  <c r="AE275" i="7"/>
  <c r="AD275" i="7"/>
  <c r="AC275" i="7"/>
  <c r="AB275" i="7"/>
  <c r="AH274" i="7"/>
  <c r="AF274" i="7"/>
  <c r="AE274" i="7"/>
  <c r="AD274" i="7"/>
  <c r="AC274" i="7"/>
  <c r="AB274" i="7"/>
  <c r="AH273" i="7"/>
  <c r="AF273" i="7"/>
  <c r="AE273" i="7"/>
  <c r="AD273" i="7"/>
  <c r="AC273" i="7"/>
  <c r="AB273" i="7"/>
  <c r="AH272" i="7"/>
  <c r="AG272" i="7"/>
  <c r="AF272" i="7"/>
  <c r="AE272" i="7"/>
  <c r="AD272" i="7"/>
  <c r="AC272" i="7"/>
  <c r="AB272" i="7"/>
  <c r="AH271" i="7"/>
  <c r="AG271" i="7"/>
  <c r="AF271" i="7"/>
  <c r="AE271" i="7"/>
  <c r="AD271" i="7"/>
  <c r="AC271" i="7"/>
  <c r="AB271" i="7"/>
  <c r="AH270" i="7"/>
  <c r="AG270" i="7"/>
  <c r="AF270" i="7"/>
  <c r="AE270" i="7"/>
  <c r="AD270" i="7"/>
  <c r="AC270" i="7"/>
  <c r="AB270" i="7"/>
  <c r="AH269" i="7"/>
  <c r="AF269" i="7"/>
  <c r="AE269" i="7"/>
  <c r="AD269" i="7"/>
  <c r="AC269" i="7"/>
  <c r="AB269" i="7"/>
  <c r="AH268" i="7"/>
  <c r="AF268" i="7"/>
  <c r="AE268" i="7"/>
  <c r="AD268" i="7"/>
  <c r="AC268" i="7"/>
  <c r="AB268" i="7"/>
  <c r="AH267" i="7"/>
  <c r="AG267" i="7"/>
  <c r="AF267" i="7"/>
  <c r="AE267" i="7"/>
  <c r="AD267" i="7"/>
  <c r="AC267" i="7"/>
  <c r="AB267" i="7"/>
  <c r="AH266" i="7"/>
  <c r="AG266" i="7"/>
  <c r="AF266" i="7"/>
  <c r="AE266" i="7"/>
  <c r="AD266" i="7"/>
  <c r="AC266" i="7"/>
  <c r="AB266" i="7"/>
  <c r="AH265" i="7"/>
  <c r="AF265" i="7"/>
  <c r="AE265" i="7"/>
  <c r="AD265" i="7"/>
  <c r="AC265" i="7"/>
  <c r="AB265" i="7"/>
  <c r="AH264" i="7"/>
  <c r="AG264" i="7"/>
  <c r="AF264" i="7"/>
  <c r="AE264" i="7"/>
  <c r="AD264" i="7"/>
  <c r="AC264" i="7"/>
  <c r="AB264" i="7"/>
  <c r="AH263" i="7"/>
  <c r="AF263" i="7"/>
  <c r="AE263" i="7"/>
  <c r="AD263" i="7"/>
  <c r="AC263" i="7"/>
  <c r="AB263" i="7"/>
  <c r="AH262" i="7"/>
  <c r="AG262" i="7"/>
  <c r="AF262" i="7"/>
  <c r="AE262" i="7"/>
  <c r="AD262" i="7"/>
  <c r="AC262" i="7"/>
  <c r="AB262" i="7"/>
  <c r="AH261" i="7"/>
  <c r="AF261" i="7"/>
  <c r="AE261" i="7"/>
  <c r="AD261" i="7"/>
  <c r="AC261" i="7"/>
  <c r="AB261" i="7"/>
  <c r="AH260" i="7"/>
  <c r="AF260" i="7"/>
  <c r="AE260" i="7"/>
  <c r="AD260" i="7"/>
  <c r="AC260" i="7"/>
  <c r="AB260" i="7"/>
  <c r="AH259" i="7"/>
  <c r="AG259" i="7"/>
  <c r="AF259" i="7"/>
  <c r="AE259" i="7"/>
  <c r="AD259" i="7"/>
  <c r="AC259" i="7"/>
  <c r="AB259" i="7"/>
  <c r="AH258" i="7"/>
  <c r="AG258" i="7"/>
  <c r="AF258" i="7"/>
  <c r="AE258" i="7"/>
  <c r="AD258" i="7"/>
  <c r="AC258" i="7"/>
  <c r="AB258" i="7"/>
  <c r="AH257" i="7"/>
  <c r="AF257" i="7"/>
  <c r="AE257" i="7"/>
  <c r="AD257" i="7"/>
  <c r="AC257" i="7"/>
  <c r="AB257" i="7"/>
  <c r="AH256" i="7"/>
  <c r="AG256" i="7"/>
  <c r="AF256" i="7"/>
  <c r="AE256" i="7"/>
  <c r="AD256" i="7"/>
  <c r="AC256" i="7"/>
  <c r="AB256" i="7"/>
  <c r="AH255" i="7"/>
  <c r="AF255" i="7"/>
  <c r="AE255" i="7"/>
  <c r="AD255" i="7"/>
  <c r="AC255" i="7"/>
  <c r="AB255" i="7"/>
  <c r="AH254" i="7"/>
  <c r="AF254" i="7"/>
  <c r="AE254" i="7"/>
  <c r="AD254" i="7"/>
  <c r="AC254" i="7"/>
  <c r="AB254" i="7"/>
  <c r="AH253" i="7"/>
  <c r="AG253" i="7"/>
  <c r="AF253" i="7"/>
  <c r="AE253" i="7"/>
  <c r="AD253" i="7"/>
  <c r="AC253" i="7"/>
  <c r="AB253" i="7"/>
  <c r="AH252" i="7"/>
  <c r="AF252" i="7"/>
  <c r="AE252" i="7"/>
  <c r="AD252" i="7"/>
  <c r="AC252" i="7"/>
  <c r="AB252" i="7"/>
  <c r="AH251" i="7"/>
  <c r="AG251" i="7"/>
  <c r="AF251" i="7"/>
  <c r="AE251" i="7"/>
  <c r="AD251" i="7"/>
  <c r="AC251" i="7"/>
  <c r="AB251" i="7"/>
  <c r="AH250" i="7"/>
  <c r="AF250" i="7"/>
  <c r="AE250" i="7"/>
  <c r="AD250" i="7"/>
  <c r="AC250" i="7"/>
  <c r="AB250" i="7"/>
  <c r="AH249" i="7"/>
  <c r="AG249" i="7"/>
  <c r="AF249" i="7"/>
  <c r="AE249" i="7"/>
  <c r="AD249" i="7"/>
  <c r="AC249" i="7"/>
  <c r="AB249" i="7"/>
  <c r="AH248" i="7"/>
  <c r="AF248" i="7"/>
  <c r="AE248" i="7"/>
  <c r="AD248" i="7"/>
  <c r="AC248" i="7"/>
  <c r="AB248" i="7"/>
  <c r="AH247" i="7"/>
  <c r="AG247" i="7"/>
  <c r="AF247" i="7"/>
  <c r="AE247" i="7"/>
  <c r="AD247" i="7"/>
  <c r="AC247" i="7"/>
  <c r="AB247" i="7"/>
  <c r="AH246" i="7"/>
  <c r="AF246" i="7"/>
  <c r="AE246" i="7"/>
  <c r="AD246" i="7"/>
  <c r="AC246" i="7"/>
  <c r="AB246" i="7"/>
  <c r="AH245" i="7"/>
  <c r="AG245" i="7"/>
  <c r="AF245" i="7"/>
  <c r="AE245" i="7"/>
  <c r="AD245" i="7"/>
  <c r="AC245" i="7"/>
  <c r="AB245" i="7"/>
  <c r="AH244" i="7"/>
  <c r="AF244" i="7"/>
  <c r="AE244" i="7"/>
  <c r="AD244" i="7"/>
  <c r="AC244" i="7"/>
  <c r="AB244" i="7"/>
  <c r="AH243" i="7"/>
  <c r="AG243" i="7"/>
  <c r="AF243" i="7"/>
  <c r="AE243" i="7"/>
  <c r="AD243" i="7"/>
  <c r="AC243" i="7"/>
  <c r="AB243" i="7"/>
  <c r="AH242" i="7"/>
  <c r="AF242" i="7"/>
  <c r="AE242" i="7"/>
  <c r="AD242" i="7"/>
  <c r="AC242" i="7"/>
  <c r="AB242" i="7"/>
  <c r="AH241" i="7"/>
  <c r="AG241" i="7"/>
  <c r="AF241" i="7"/>
  <c r="AE241" i="7"/>
  <c r="AD241" i="7"/>
  <c r="AC241" i="7"/>
  <c r="AB241" i="7"/>
  <c r="AH240" i="7"/>
  <c r="AF240" i="7"/>
  <c r="AE240" i="7"/>
  <c r="AD240" i="7"/>
  <c r="AC240" i="7"/>
  <c r="AB240" i="7"/>
  <c r="AH239" i="7"/>
  <c r="AG239" i="7"/>
  <c r="AF239" i="7"/>
  <c r="AE239" i="7"/>
  <c r="AD239" i="7"/>
  <c r="AC239" i="7"/>
  <c r="AB239" i="7"/>
  <c r="AH238" i="7"/>
  <c r="AF238" i="7"/>
  <c r="AE238" i="7"/>
  <c r="AD238" i="7"/>
  <c r="AC238" i="7"/>
  <c r="AB238" i="7"/>
  <c r="AH237" i="7"/>
  <c r="AG237" i="7"/>
  <c r="AF237" i="7"/>
  <c r="AE237" i="7"/>
  <c r="AD237" i="7"/>
  <c r="AC237" i="7"/>
  <c r="AB237" i="7"/>
  <c r="AH236" i="7"/>
  <c r="AF236" i="7"/>
  <c r="AE236" i="7"/>
  <c r="AD236" i="7"/>
  <c r="AC236" i="7"/>
  <c r="AB236" i="7"/>
  <c r="AH235" i="7"/>
  <c r="AG235" i="7"/>
  <c r="AF235" i="7"/>
  <c r="AE235" i="7"/>
  <c r="AD235" i="7"/>
  <c r="AC235" i="7"/>
  <c r="AB235" i="7"/>
  <c r="AH234" i="7"/>
  <c r="AF234" i="7"/>
  <c r="AE234" i="7"/>
  <c r="AD234" i="7"/>
  <c r="AC234" i="7"/>
  <c r="AB234" i="7"/>
  <c r="AH233" i="7"/>
  <c r="AG233" i="7"/>
  <c r="AF233" i="7"/>
  <c r="AE233" i="7"/>
  <c r="AD233" i="7"/>
  <c r="AC233" i="7"/>
  <c r="AB233" i="7"/>
  <c r="AH232" i="7"/>
  <c r="AF232" i="7"/>
  <c r="AE232" i="7"/>
  <c r="AD232" i="7"/>
  <c r="AC232" i="7"/>
  <c r="AB232" i="7"/>
  <c r="AH231" i="7"/>
  <c r="AG231" i="7"/>
  <c r="AF231" i="7"/>
  <c r="AE231" i="7"/>
  <c r="AD231" i="7"/>
  <c r="AC231" i="7"/>
  <c r="AB231" i="7"/>
  <c r="AH230" i="7"/>
  <c r="AF230" i="7"/>
  <c r="AE230" i="7"/>
  <c r="AD230" i="7"/>
  <c r="AC230" i="7"/>
  <c r="AB230" i="7"/>
  <c r="AH229" i="7"/>
  <c r="AG229" i="7"/>
  <c r="AF229" i="7"/>
  <c r="AE229" i="7"/>
  <c r="AD229" i="7"/>
  <c r="AC229" i="7"/>
  <c r="AB229" i="7"/>
  <c r="AH228" i="7"/>
  <c r="AF228" i="7"/>
  <c r="AE228" i="7"/>
  <c r="AD228" i="7"/>
  <c r="AC228" i="7"/>
  <c r="AB228" i="7"/>
  <c r="AH227" i="7"/>
  <c r="AG227" i="7"/>
  <c r="AF227" i="7"/>
  <c r="AE227" i="7"/>
  <c r="AD227" i="7"/>
  <c r="AC227" i="7"/>
  <c r="AB227" i="7"/>
  <c r="AH226" i="7"/>
  <c r="AF226" i="7"/>
  <c r="AE226" i="7"/>
  <c r="AD226" i="7"/>
  <c r="AC226" i="7"/>
  <c r="AB226" i="7"/>
  <c r="AH225" i="7"/>
  <c r="AG225" i="7"/>
  <c r="AF225" i="7"/>
  <c r="AE225" i="7"/>
  <c r="AD225" i="7"/>
  <c r="AC225" i="7"/>
  <c r="AB225" i="7"/>
  <c r="AH224" i="7"/>
  <c r="AF224" i="7"/>
  <c r="AE224" i="7"/>
  <c r="AD224" i="7"/>
  <c r="AC224" i="7"/>
  <c r="AB224" i="7"/>
  <c r="AH223" i="7"/>
  <c r="AG223" i="7"/>
  <c r="AF223" i="7"/>
  <c r="AE223" i="7"/>
  <c r="AD223" i="7"/>
  <c r="AC223" i="7"/>
  <c r="AB223" i="7"/>
  <c r="AH222" i="7"/>
  <c r="AF222" i="7"/>
  <c r="AE222" i="7"/>
  <c r="AD222" i="7"/>
  <c r="AC222" i="7"/>
  <c r="AB222" i="7"/>
  <c r="AH221" i="7"/>
  <c r="AG221" i="7"/>
  <c r="AF221" i="7"/>
  <c r="AE221" i="7"/>
  <c r="AD221" i="7"/>
  <c r="AC221" i="7"/>
  <c r="AB221" i="7"/>
  <c r="AH220" i="7"/>
  <c r="AF220" i="7"/>
  <c r="AE220" i="7"/>
  <c r="AD220" i="7"/>
  <c r="AC220" i="7"/>
  <c r="AB220" i="7"/>
  <c r="AH219" i="7"/>
  <c r="AG219" i="7"/>
  <c r="AF219" i="7"/>
  <c r="AE219" i="7"/>
  <c r="AD219" i="7"/>
  <c r="AC219" i="7"/>
  <c r="AB219" i="7"/>
  <c r="AH218" i="7"/>
  <c r="AF218" i="7"/>
  <c r="AE218" i="7"/>
  <c r="AD218" i="7"/>
  <c r="AC218" i="7"/>
  <c r="AB218" i="7"/>
  <c r="AH217" i="7"/>
  <c r="AG217" i="7"/>
  <c r="AF217" i="7"/>
  <c r="AE217" i="7"/>
  <c r="AD217" i="7"/>
  <c r="AC217" i="7"/>
  <c r="AB217" i="7"/>
  <c r="AH216" i="7"/>
  <c r="AF216" i="7"/>
  <c r="AE216" i="7"/>
  <c r="AD216" i="7"/>
  <c r="AC216" i="7"/>
  <c r="AB216" i="7"/>
  <c r="AH215" i="7"/>
  <c r="AG215" i="7"/>
  <c r="AF215" i="7"/>
  <c r="AE215" i="7"/>
  <c r="AD215" i="7"/>
  <c r="AC215" i="7"/>
  <c r="AB215" i="7"/>
  <c r="AH214" i="7"/>
  <c r="AF214" i="7"/>
  <c r="AE214" i="7"/>
  <c r="AD214" i="7"/>
  <c r="AC214" i="7"/>
  <c r="AB214" i="7"/>
  <c r="AH213" i="7"/>
  <c r="AG213" i="7"/>
  <c r="AF213" i="7"/>
  <c r="AE213" i="7"/>
  <c r="AD213" i="7"/>
  <c r="AC213" i="7"/>
  <c r="AB213" i="7"/>
  <c r="AH212" i="7"/>
  <c r="AF212" i="7"/>
  <c r="AE212" i="7"/>
  <c r="AD212" i="7"/>
  <c r="AC212" i="7"/>
  <c r="AB212" i="7"/>
  <c r="AH211" i="7"/>
  <c r="AG211" i="7"/>
  <c r="AF211" i="7"/>
  <c r="AE211" i="7"/>
  <c r="AD211" i="7"/>
  <c r="AC211" i="7"/>
  <c r="AB211" i="7"/>
  <c r="AH210" i="7"/>
  <c r="AF210" i="7"/>
  <c r="AE210" i="7"/>
  <c r="AD210" i="7"/>
  <c r="AC210" i="7"/>
  <c r="AB210" i="7"/>
  <c r="AH209" i="7"/>
  <c r="AG209" i="7"/>
  <c r="AF209" i="7"/>
  <c r="AE209" i="7"/>
  <c r="AD209" i="7"/>
  <c r="AC209" i="7"/>
  <c r="AB209" i="7"/>
  <c r="AH208" i="7"/>
  <c r="AF208" i="7"/>
  <c r="AE208" i="7"/>
  <c r="AD208" i="7"/>
  <c r="AC208" i="7"/>
  <c r="AB208" i="7"/>
  <c r="AH207" i="7"/>
  <c r="AG207" i="7"/>
  <c r="AF207" i="7"/>
  <c r="AE207" i="7"/>
  <c r="AD207" i="7"/>
  <c r="AC207" i="7"/>
  <c r="AB207" i="7"/>
  <c r="AH206" i="7"/>
  <c r="AF206" i="7"/>
  <c r="AE206" i="7"/>
  <c r="AD206" i="7"/>
  <c r="AC206" i="7"/>
  <c r="AB206" i="7"/>
  <c r="AH205" i="7"/>
  <c r="AG205" i="7"/>
  <c r="AF205" i="7"/>
  <c r="AE205" i="7"/>
  <c r="AD205" i="7"/>
  <c r="AC205" i="7"/>
  <c r="AB205" i="7"/>
  <c r="AH204" i="7"/>
  <c r="AF204" i="7"/>
  <c r="AE204" i="7"/>
  <c r="AD204" i="7"/>
  <c r="AC204" i="7"/>
  <c r="AB204" i="7"/>
  <c r="AH203" i="7"/>
  <c r="AG203" i="7"/>
  <c r="AF203" i="7"/>
  <c r="AE203" i="7"/>
  <c r="AD203" i="7"/>
  <c r="AC203" i="7"/>
  <c r="AB203" i="7"/>
  <c r="AH202" i="7"/>
  <c r="AF202" i="7"/>
  <c r="AE202" i="7"/>
  <c r="AD202" i="7"/>
  <c r="AC202" i="7"/>
  <c r="AB202" i="7"/>
  <c r="AH201" i="7"/>
  <c r="AF201" i="7"/>
  <c r="AE201" i="7"/>
  <c r="AD201" i="7"/>
  <c r="AC201" i="7"/>
  <c r="AB201" i="7"/>
  <c r="AH200" i="7"/>
  <c r="AG200" i="7"/>
  <c r="AF200" i="7"/>
  <c r="AE200" i="7"/>
  <c r="AD200" i="7"/>
  <c r="AC200" i="7"/>
  <c r="AB200" i="7"/>
  <c r="AH199" i="7"/>
  <c r="AG199" i="7"/>
  <c r="AF199" i="7"/>
  <c r="AE199" i="7"/>
  <c r="AD199" i="7"/>
  <c r="AC199" i="7"/>
  <c r="AB199" i="7"/>
  <c r="AH198" i="7"/>
  <c r="AF198" i="7"/>
  <c r="AE198" i="7"/>
  <c r="AD198" i="7"/>
  <c r="AC198" i="7"/>
  <c r="AB198" i="7"/>
  <c r="AH197" i="7"/>
  <c r="AG197" i="7"/>
  <c r="AF197" i="7"/>
  <c r="AE197" i="7"/>
  <c r="AD197" i="7"/>
  <c r="AC197" i="7"/>
  <c r="AB197" i="7"/>
  <c r="AH196" i="7"/>
  <c r="AF196" i="7"/>
  <c r="AE196" i="7"/>
  <c r="AD196" i="7"/>
  <c r="AC196" i="7"/>
  <c r="AB196" i="7"/>
  <c r="AH195" i="7"/>
  <c r="AG195" i="7"/>
  <c r="AF195" i="7"/>
  <c r="AE195" i="7"/>
  <c r="AD195" i="7"/>
  <c r="AC195" i="7"/>
  <c r="AB195" i="7"/>
  <c r="AH194" i="7"/>
  <c r="AF194" i="7"/>
  <c r="AE194" i="7"/>
  <c r="AD194" i="7"/>
  <c r="AC194" i="7"/>
  <c r="AB194" i="7"/>
  <c r="AH193" i="7"/>
  <c r="AF193" i="7"/>
  <c r="AE193" i="7"/>
  <c r="AD193" i="7"/>
  <c r="AC193" i="7"/>
  <c r="AB193" i="7"/>
  <c r="AH192" i="7"/>
  <c r="AG192" i="7"/>
  <c r="AF192" i="7"/>
  <c r="AE192" i="7"/>
  <c r="AD192" i="7"/>
  <c r="AC192" i="7"/>
  <c r="AB192" i="7"/>
  <c r="AH191" i="7"/>
  <c r="AG191" i="7"/>
  <c r="AF191" i="7"/>
  <c r="AE191" i="7"/>
  <c r="AD191" i="7"/>
  <c r="AC191" i="7"/>
  <c r="AB191" i="7"/>
  <c r="AH190" i="7"/>
  <c r="AF190" i="7"/>
  <c r="AE190" i="7"/>
  <c r="AD190" i="7"/>
  <c r="AC190" i="7"/>
  <c r="AB190" i="7"/>
  <c r="AH189" i="7"/>
  <c r="AG189" i="7"/>
  <c r="AF189" i="7"/>
  <c r="AE189" i="7"/>
  <c r="AD189" i="7"/>
  <c r="AC189" i="7"/>
  <c r="AB189" i="7"/>
  <c r="AH188" i="7"/>
  <c r="AF188" i="7"/>
  <c r="AE188" i="7"/>
  <c r="AD188" i="7"/>
  <c r="AC188" i="7"/>
  <c r="AB188" i="7"/>
  <c r="AH187" i="7"/>
  <c r="AG187" i="7"/>
  <c r="AF187" i="7"/>
  <c r="AE187" i="7"/>
  <c r="AD187" i="7"/>
  <c r="AC187" i="7"/>
  <c r="AB187" i="7"/>
  <c r="AH186" i="7"/>
  <c r="AF186" i="7"/>
  <c r="AE186" i="7"/>
  <c r="AD186" i="7"/>
  <c r="AC186" i="7"/>
  <c r="AB186" i="7"/>
  <c r="AH185" i="7"/>
  <c r="AF185" i="7"/>
  <c r="AE185" i="7"/>
  <c r="AD185" i="7"/>
  <c r="AC185" i="7"/>
  <c r="AB185" i="7"/>
  <c r="AH184" i="7"/>
  <c r="AG184" i="7"/>
  <c r="AF184" i="7"/>
  <c r="AE184" i="7"/>
  <c r="AD184" i="7"/>
  <c r="AC184" i="7"/>
  <c r="AB184" i="7"/>
  <c r="AH183" i="7"/>
  <c r="AG183" i="7"/>
  <c r="AF183" i="7"/>
  <c r="AE183" i="7"/>
  <c r="AD183" i="7"/>
  <c r="AC183" i="7"/>
  <c r="AB183" i="7"/>
  <c r="AH182" i="7"/>
  <c r="AF182" i="7"/>
  <c r="AE182" i="7"/>
  <c r="AD182" i="7"/>
  <c r="AC182" i="7"/>
  <c r="AB182" i="7"/>
  <c r="AH181" i="7"/>
  <c r="AG181" i="7"/>
  <c r="AF181" i="7"/>
  <c r="AE181" i="7"/>
  <c r="AD181" i="7"/>
  <c r="AC181" i="7"/>
  <c r="AB181" i="7"/>
  <c r="AH180" i="7"/>
  <c r="AF180" i="7"/>
  <c r="AE180" i="7"/>
  <c r="AD180" i="7"/>
  <c r="AC180" i="7"/>
  <c r="AB180" i="7"/>
  <c r="AH179" i="7"/>
  <c r="AG179" i="7"/>
  <c r="AF179" i="7"/>
  <c r="AE179" i="7"/>
  <c r="AD179" i="7"/>
  <c r="AC179" i="7"/>
  <c r="AB179" i="7"/>
  <c r="AH178" i="7"/>
  <c r="AF178" i="7"/>
  <c r="AE178" i="7"/>
  <c r="AD178" i="7"/>
  <c r="AC178" i="7"/>
  <c r="AB178" i="7"/>
  <c r="AH177" i="7"/>
  <c r="AF177" i="7"/>
  <c r="AE177" i="7"/>
  <c r="AD177" i="7"/>
  <c r="AC177" i="7"/>
  <c r="AB177" i="7"/>
  <c r="AH176" i="7"/>
  <c r="AG176" i="7"/>
  <c r="AF176" i="7"/>
  <c r="AE176" i="7"/>
  <c r="AD176" i="7"/>
  <c r="AC176" i="7"/>
  <c r="AB176" i="7"/>
  <c r="AH175" i="7"/>
  <c r="AG175" i="7"/>
  <c r="AF175" i="7"/>
  <c r="AE175" i="7"/>
  <c r="AD175" i="7"/>
  <c r="AC175" i="7"/>
  <c r="AB175" i="7"/>
  <c r="AH174" i="7"/>
  <c r="AF174" i="7"/>
  <c r="AE174" i="7"/>
  <c r="AD174" i="7"/>
  <c r="AC174" i="7"/>
  <c r="AB174" i="7"/>
  <c r="AH173" i="7"/>
  <c r="AG173" i="7"/>
  <c r="AF173" i="7"/>
  <c r="AE173" i="7"/>
  <c r="AD173" i="7"/>
  <c r="AC173" i="7"/>
  <c r="AB173" i="7"/>
  <c r="AH172" i="7"/>
  <c r="AG172" i="7"/>
  <c r="AF172" i="7"/>
  <c r="AE172" i="7"/>
  <c r="AD172" i="7"/>
  <c r="AC172" i="7"/>
  <c r="AB172" i="7"/>
  <c r="AH171" i="7"/>
  <c r="AF171" i="7"/>
  <c r="AE171" i="7"/>
  <c r="AD171" i="7"/>
  <c r="AC171" i="7"/>
  <c r="AB171" i="7"/>
  <c r="AH170" i="7"/>
  <c r="AG170" i="7"/>
  <c r="AF170" i="7"/>
  <c r="AE170" i="7"/>
  <c r="AD170" i="7"/>
  <c r="AC170" i="7"/>
  <c r="AB170" i="7"/>
  <c r="AH169" i="7"/>
  <c r="AF169" i="7"/>
  <c r="AE169" i="7"/>
  <c r="AD169" i="7"/>
  <c r="AC169" i="7"/>
  <c r="AB169" i="7"/>
  <c r="AH168" i="7"/>
  <c r="AG168" i="7"/>
  <c r="AF168" i="7"/>
  <c r="AE168" i="7"/>
  <c r="AD168" i="7"/>
  <c r="AC168" i="7"/>
  <c r="AB168" i="7"/>
  <c r="AH167" i="7"/>
  <c r="AF167" i="7"/>
  <c r="AE167" i="7"/>
  <c r="AD167" i="7"/>
  <c r="AC167" i="7"/>
  <c r="AB167" i="7"/>
  <c r="AH166" i="7"/>
  <c r="AG166" i="7"/>
  <c r="AF166" i="7"/>
  <c r="AE166" i="7"/>
  <c r="AD166" i="7"/>
  <c r="AC166" i="7"/>
  <c r="AB166" i="7"/>
  <c r="AH165" i="7"/>
  <c r="AF165" i="7"/>
  <c r="AE165" i="7"/>
  <c r="AD165" i="7"/>
  <c r="AC165" i="7"/>
  <c r="AB165" i="7"/>
  <c r="AH164" i="7"/>
  <c r="AG164" i="7"/>
  <c r="AF164" i="7"/>
  <c r="AE164" i="7"/>
  <c r="AD164" i="7"/>
  <c r="AC164" i="7"/>
  <c r="AB164" i="7"/>
  <c r="AH163" i="7"/>
  <c r="AF163" i="7"/>
  <c r="AE163" i="7"/>
  <c r="AD163" i="7"/>
  <c r="AC163" i="7"/>
  <c r="AB163" i="7"/>
  <c r="AH162" i="7"/>
  <c r="AG162" i="7"/>
  <c r="AF162" i="7"/>
  <c r="AE162" i="7"/>
  <c r="AD162" i="7"/>
  <c r="AC162" i="7"/>
  <c r="AB162" i="7"/>
  <c r="AH161" i="7"/>
  <c r="AF161" i="7"/>
  <c r="AE161" i="7"/>
  <c r="AD161" i="7"/>
  <c r="AC161" i="7"/>
  <c r="AB161" i="7"/>
  <c r="AH160" i="7"/>
  <c r="AG160" i="7"/>
  <c r="AF160" i="7"/>
  <c r="AE160" i="7"/>
  <c r="AD160" i="7"/>
  <c r="AC160" i="7"/>
  <c r="AB160" i="7"/>
  <c r="AH159" i="7"/>
  <c r="AF159" i="7"/>
  <c r="AE159" i="7"/>
  <c r="AD159" i="7"/>
  <c r="AC159" i="7"/>
  <c r="AB159" i="7"/>
  <c r="AH158" i="7"/>
  <c r="AG158" i="7"/>
  <c r="AF158" i="7"/>
  <c r="AE158" i="7"/>
  <c r="AD158" i="7"/>
  <c r="AC158" i="7"/>
  <c r="AB158" i="7"/>
  <c r="AH157" i="7"/>
  <c r="AF157" i="7"/>
  <c r="AE157" i="7"/>
  <c r="AD157" i="7"/>
  <c r="AC157" i="7"/>
  <c r="AB157" i="7"/>
  <c r="AH156" i="7"/>
  <c r="AG156" i="7"/>
  <c r="AF156" i="7"/>
  <c r="AE156" i="7"/>
  <c r="AD156" i="7"/>
  <c r="AC156" i="7"/>
  <c r="AB156" i="7"/>
  <c r="AH155" i="7"/>
  <c r="AF155" i="7"/>
  <c r="AE155" i="7"/>
  <c r="AD155" i="7"/>
  <c r="AC155" i="7"/>
  <c r="AB155" i="7"/>
  <c r="AH154" i="7"/>
  <c r="AG154" i="7"/>
  <c r="AF154" i="7"/>
  <c r="AE154" i="7"/>
  <c r="AD154" i="7"/>
  <c r="AC154" i="7"/>
  <c r="AB154" i="7"/>
  <c r="AH153" i="7"/>
  <c r="AF153" i="7"/>
  <c r="AE153" i="7"/>
  <c r="AD153" i="7"/>
  <c r="AC153" i="7"/>
  <c r="AB153" i="7"/>
  <c r="AH152" i="7"/>
  <c r="AG152" i="7"/>
  <c r="AF152" i="7"/>
  <c r="AE152" i="7"/>
  <c r="AD152" i="7"/>
  <c r="AC152" i="7"/>
  <c r="AB152" i="7"/>
  <c r="AH151" i="7"/>
  <c r="AF151" i="7"/>
  <c r="AE151" i="7"/>
  <c r="AD151" i="7"/>
  <c r="AC151" i="7"/>
  <c r="AB151" i="7"/>
  <c r="AH150" i="7"/>
  <c r="AG150" i="7"/>
  <c r="AF150" i="7"/>
  <c r="AE150" i="7"/>
  <c r="AD150" i="7"/>
  <c r="AC150" i="7"/>
  <c r="AB150" i="7"/>
  <c r="AH149" i="7"/>
  <c r="AF149" i="7"/>
  <c r="AE149" i="7"/>
  <c r="AD149" i="7"/>
  <c r="AC149" i="7"/>
  <c r="AB149" i="7"/>
  <c r="AH148" i="7"/>
  <c r="AG148" i="7"/>
  <c r="AF148" i="7"/>
  <c r="AE148" i="7"/>
  <c r="AD148" i="7"/>
  <c r="AC148" i="7"/>
  <c r="AB148" i="7"/>
  <c r="AH147" i="7"/>
  <c r="AF147" i="7"/>
  <c r="AE147" i="7"/>
  <c r="AD147" i="7"/>
  <c r="AC147" i="7"/>
  <c r="AB147" i="7"/>
  <c r="AH146" i="7"/>
  <c r="AG146" i="7"/>
  <c r="AF146" i="7"/>
  <c r="AE146" i="7"/>
  <c r="AD146" i="7"/>
  <c r="AC146" i="7"/>
  <c r="AB146" i="7"/>
  <c r="AH145" i="7"/>
  <c r="AF145" i="7"/>
  <c r="AE145" i="7"/>
  <c r="AD145" i="7"/>
  <c r="AC145" i="7"/>
  <c r="AB145" i="7"/>
  <c r="AH144" i="7"/>
  <c r="AG144" i="7"/>
  <c r="AF144" i="7"/>
  <c r="AE144" i="7"/>
  <c r="AD144" i="7"/>
  <c r="AC144" i="7"/>
  <c r="AB144" i="7"/>
  <c r="AH143" i="7"/>
  <c r="AF143" i="7"/>
  <c r="AE143" i="7"/>
  <c r="AD143" i="7"/>
  <c r="AC143" i="7"/>
  <c r="AB143" i="7"/>
  <c r="AH142" i="7"/>
  <c r="AG142" i="7"/>
  <c r="AF142" i="7"/>
  <c r="AE142" i="7"/>
  <c r="AD142" i="7"/>
  <c r="AC142" i="7"/>
  <c r="AB142" i="7"/>
  <c r="AH141" i="7"/>
  <c r="AF141" i="7"/>
  <c r="AE141" i="7"/>
  <c r="AD141" i="7"/>
  <c r="AC141" i="7"/>
  <c r="AB141" i="7"/>
  <c r="AH140" i="7"/>
  <c r="AG140" i="7"/>
  <c r="AF140" i="7"/>
  <c r="AE140" i="7"/>
  <c r="AD140" i="7"/>
  <c r="AC140" i="7"/>
  <c r="AB140" i="7"/>
  <c r="AH139" i="7"/>
  <c r="AF139" i="7"/>
  <c r="AE139" i="7"/>
  <c r="AD139" i="7"/>
  <c r="AC139" i="7"/>
  <c r="AB139" i="7"/>
  <c r="AH138" i="7"/>
  <c r="AG138" i="7"/>
  <c r="AF138" i="7"/>
  <c r="AE138" i="7"/>
  <c r="AD138" i="7"/>
  <c r="AC138" i="7"/>
  <c r="AB138" i="7"/>
  <c r="AH137" i="7"/>
  <c r="AF137" i="7"/>
  <c r="AE137" i="7"/>
  <c r="AD137" i="7"/>
  <c r="AC137" i="7"/>
  <c r="AB137" i="7"/>
  <c r="AH136" i="7"/>
  <c r="AG136" i="7"/>
  <c r="AF136" i="7"/>
  <c r="AE136" i="7"/>
  <c r="AD136" i="7"/>
  <c r="AC136" i="7"/>
  <c r="AB136" i="7"/>
  <c r="AH135" i="7"/>
  <c r="AF135" i="7"/>
  <c r="AE135" i="7"/>
  <c r="AD135" i="7"/>
  <c r="AC135" i="7"/>
  <c r="AB135" i="7"/>
  <c r="AH134" i="7"/>
  <c r="AG134" i="7"/>
  <c r="AF134" i="7"/>
  <c r="AE134" i="7"/>
  <c r="AD134" i="7"/>
  <c r="AC134" i="7"/>
  <c r="AB134" i="7"/>
  <c r="AH133" i="7"/>
  <c r="AF133" i="7"/>
  <c r="AE133" i="7"/>
  <c r="AD133" i="7"/>
  <c r="AC133" i="7"/>
  <c r="AB133" i="7"/>
  <c r="AH132" i="7"/>
  <c r="AG132" i="7"/>
  <c r="AF132" i="7"/>
  <c r="AE132" i="7"/>
  <c r="AD132" i="7"/>
  <c r="AC132" i="7"/>
  <c r="AB132" i="7"/>
  <c r="AH131" i="7"/>
  <c r="AF131" i="7"/>
  <c r="AE131" i="7"/>
  <c r="AD131" i="7"/>
  <c r="AC131" i="7"/>
  <c r="AB131" i="7"/>
  <c r="AH130" i="7"/>
  <c r="AG130" i="7"/>
  <c r="AF130" i="7"/>
  <c r="AE130" i="7"/>
  <c r="AD130" i="7"/>
  <c r="AC130" i="7"/>
  <c r="AB130" i="7"/>
  <c r="AH129" i="7"/>
  <c r="AF129" i="7"/>
  <c r="AE129" i="7"/>
  <c r="AD129" i="7"/>
  <c r="AC129" i="7"/>
  <c r="AB129" i="7"/>
  <c r="AH128" i="7"/>
  <c r="AG128" i="7"/>
  <c r="AF128" i="7"/>
  <c r="AE128" i="7"/>
  <c r="AD128" i="7"/>
  <c r="AC128" i="7"/>
  <c r="AB128" i="7"/>
  <c r="AH127" i="7"/>
  <c r="AF127" i="7"/>
  <c r="AE127" i="7"/>
  <c r="AD127" i="7"/>
  <c r="AC127" i="7"/>
  <c r="AB127" i="7"/>
  <c r="AH126" i="7"/>
  <c r="AG126" i="7"/>
  <c r="AF126" i="7"/>
  <c r="AE126" i="7"/>
  <c r="AD126" i="7"/>
  <c r="AC126" i="7"/>
  <c r="AB126" i="7"/>
  <c r="AH125" i="7"/>
  <c r="AF125" i="7"/>
  <c r="AE125" i="7"/>
  <c r="AD125" i="7"/>
  <c r="AC125" i="7"/>
  <c r="AB125" i="7"/>
  <c r="AH124" i="7"/>
  <c r="AG124" i="7"/>
  <c r="AF124" i="7"/>
  <c r="AE124" i="7"/>
  <c r="AD124" i="7"/>
  <c r="AC124" i="7"/>
  <c r="AB124" i="7"/>
  <c r="AH123" i="7"/>
  <c r="AF123" i="7"/>
  <c r="AE123" i="7"/>
  <c r="AD123" i="7"/>
  <c r="AC123" i="7"/>
  <c r="AB123" i="7"/>
  <c r="AH122" i="7"/>
  <c r="AG122" i="7"/>
  <c r="AF122" i="7"/>
  <c r="AE122" i="7"/>
  <c r="AD122" i="7"/>
  <c r="AC122" i="7"/>
  <c r="AB122" i="7"/>
  <c r="AH121" i="7"/>
  <c r="AF121" i="7"/>
  <c r="AE121" i="7"/>
  <c r="AD121" i="7"/>
  <c r="AC121" i="7"/>
  <c r="AB121" i="7"/>
  <c r="AH120" i="7"/>
  <c r="AG120" i="7"/>
  <c r="AF120" i="7"/>
  <c r="AE120" i="7"/>
  <c r="AD120" i="7"/>
  <c r="AC120" i="7"/>
  <c r="AB120" i="7"/>
  <c r="AH119" i="7"/>
  <c r="AF119" i="7"/>
  <c r="AE119" i="7"/>
  <c r="AD119" i="7"/>
  <c r="AC119" i="7"/>
  <c r="AB119" i="7"/>
  <c r="AH118" i="7"/>
  <c r="AG118" i="7"/>
  <c r="AF118" i="7"/>
  <c r="AE118" i="7"/>
  <c r="AD118" i="7"/>
  <c r="AC118" i="7"/>
  <c r="AB118" i="7"/>
  <c r="AH117" i="7"/>
  <c r="AF117" i="7"/>
  <c r="AE117" i="7"/>
  <c r="AD117" i="7"/>
  <c r="AC117" i="7"/>
  <c r="AB117" i="7"/>
  <c r="AH116" i="7"/>
  <c r="AG116" i="7"/>
  <c r="AF116" i="7"/>
  <c r="AE116" i="7"/>
  <c r="AD116" i="7"/>
  <c r="AC116" i="7"/>
  <c r="AB116" i="7"/>
  <c r="AH115" i="7"/>
  <c r="AF115" i="7"/>
  <c r="AE115" i="7"/>
  <c r="AD115" i="7"/>
  <c r="AC115" i="7"/>
  <c r="AB115" i="7"/>
  <c r="AH114" i="7"/>
  <c r="AG114" i="7"/>
  <c r="AF114" i="7"/>
  <c r="AE114" i="7"/>
  <c r="AD114" i="7"/>
  <c r="AC114" i="7"/>
  <c r="AB114" i="7"/>
  <c r="AH113" i="7"/>
  <c r="AF113" i="7"/>
  <c r="AE113" i="7"/>
  <c r="AD113" i="7"/>
  <c r="AC113" i="7"/>
  <c r="AB113" i="7"/>
  <c r="AH112" i="7"/>
  <c r="AG112" i="7"/>
  <c r="AF112" i="7"/>
  <c r="AE112" i="7"/>
  <c r="AD112" i="7"/>
  <c r="AC112" i="7"/>
  <c r="AB112" i="7"/>
  <c r="AH111" i="7"/>
  <c r="AF111" i="7"/>
  <c r="AE111" i="7"/>
  <c r="AD111" i="7"/>
  <c r="AC111" i="7"/>
  <c r="AB111" i="7"/>
  <c r="AH110" i="7"/>
  <c r="AG110" i="7"/>
  <c r="AF110" i="7"/>
  <c r="AE110" i="7"/>
  <c r="AD110" i="7"/>
  <c r="AC110" i="7"/>
  <c r="AB110" i="7"/>
  <c r="AH109" i="7"/>
  <c r="AF109" i="7"/>
  <c r="AE109" i="7"/>
  <c r="AD109" i="7"/>
  <c r="AC109" i="7"/>
  <c r="AB109" i="7"/>
  <c r="AH108" i="7"/>
  <c r="AG108" i="7"/>
  <c r="AF108" i="7"/>
  <c r="AE108" i="7"/>
  <c r="AD108" i="7"/>
  <c r="AC108" i="7"/>
  <c r="AB108" i="7"/>
  <c r="AH107" i="7"/>
  <c r="AF107" i="7"/>
  <c r="AE107" i="7"/>
  <c r="AD107" i="7"/>
  <c r="AC107" i="7"/>
  <c r="AB107" i="7"/>
  <c r="AH106" i="7"/>
  <c r="AG106" i="7"/>
  <c r="AF106" i="7"/>
  <c r="AE106" i="7"/>
  <c r="AD106" i="7"/>
  <c r="AC106" i="7"/>
  <c r="AB106" i="7"/>
  <c r="AH105" i="7"/>
  <c r="AF105" i="7"/>
  <c r="AE105" i="7"/>
  <c r="AD105" i="7"/>
  <c r="AC105" i="7"/>
  <c r="AB105" i="7"/>
  <c r="AH104" i="7"/>
  <c r="AG104" i="7"/>
  <c r="AF104" i="7"/>
  <c r="AE104" i="7"/>
  <c r="AD104" i="7"/>
  <c r="AC104" i="7"/>
  <c r="AB104" i="7"/>
  <c r="AH103" i="7"/>
  <c r="AF103" i="7"/>
  <c r="AE103" i="7"/>
  <c r="AD103" i="7"/>
  <c r="AC103" i="7"/>
  <c r="AB103" i="7"/>
  <c r="AH102" i="7"/>
  <c r="AG102" i="7"/>
  <c r="AF102" i="7"/>
  <c r="AE102" i="7"/>
  <c r="AD102" i="7"/>
  <c r="AC102" i="7"/>
  <c r="AB102" i="7"/>
  <c r="AH101" i="7"/>
  <c r="AF101" i="7"/>
  <c r="AE101" i="7"/>
  <c r="AD101" i="7"/>
  <c r="AC101" i="7"/>
  <c r="AB101" i="7"/>
  <c r="AH100" i="7"/>
  <c r="AG100" i="7"/>
  <c r="AF100" i="7"/>
  <c r="AE100" i="7"/>
  <c r="AD100" i="7"/>
  <c r="AC100" i="7"/>
  <c r="AB100" i="7"/>
  <c r="AH99" i="7"/>
  <c r="AF99" i="7"/>
  <c r="AE99" i="7"/>
  <c r="AD99" i="7"/>
  <c r="AC99" i="7"/>
  <c r="AB99" i="7"/>
  <c r="AH98" i="7"/>
  <c r="AG98" i="7"/>
  <c r="AF98" i="7"/>
  <c r="AE98" i="7"/>
  <c r="AD98" i="7"/>
  <c r="AC98" i="7"/>
  <c r="AB98" i="7"/>
  <c r="AH97" i="7"/>
  <c r="AF97" i="7"/>
  <c r="AE97" i="7"/>
  <c r="AD97" i="7"/>
  <c r="AC97" i="7"/>
  <c r="AB97" i="7"/>
  <c r="AH96" i="7"/>
  <c r="AG96" i="7"/>
  <c r="AF96" i="7"/>
  <c r="AE96" i="7"/>
  <c r="AD96" i="7"/>
  <c r="AC96" i="7"/>
  <c r="AB96" i="7"/>
  <c r="AH95" i="7"/>
  <c r="AF95" i="7"/>
  <c r="AE95" i="7"/>
  <c r="AD95" i="7"/>
  <c r="AC95" i="7"/>
  <c r="AB95" i="7"/>
  <c r="AH94" i="7"/>
  <c r="AG94" i="7"/>
  <c r="AF94" i="7"/>
  <c r="AE94" i="7"/>
  <c r="AD94" i="7"/>
  <c r="AC94" i="7"/>
  <c r="AB94" i="7"/>
  <c r="AH93" i="7"/>
  <c r="AF93" i="7"/>
  <c r="AE93" i="7"/>
  <c r="AD93" i="7"/>
  <c r="AC93" i="7"/>
  <c r="AB93" i="7"/>
  <c r="AH92" i="7"/>
  <c r="AG92" i="7"/>
  <c r="AF92" i="7"/>
  <c r="AE92" i="7"/>
  <c r="AD92" i="7"/>
  <c r="AC92" i="7"/>
  <c r="AB92" i="7"/>
  <c r="AH91" i="7"/>
  <c r="AF91" i="7"/>
  <c r="AE91" i="7"/>
  <c r="AD91" i="7"/>
  <c r="AC91" i="7"/>
  <c r="AB91" i="7"/>
  <c r="AH90" i="7"/>
  <c r="AG90" i="7"/>
  <c r="AF90" i="7"/>
  <c r="AE90" i="7"/>
  <c r="AD90" i="7"/>
  <c r="AC90" i="7"/>
  <c r="AB90" i="7"/>
  <c r="AH89" i="7"/>
  <c r="AF89" i="7"/>
  <c r="AE89" i="7"/>
  <c r="AD89" i="7"/>
  <c r="AC89" i="7"/>
  <c r="AB89" i="7"/>
  <c r="AH88" i="7"/>
  <c r="AG88" i="7"/>
  <c r="AF88" i="7"/>
  <c r="AE88" i="7"/>
  <c r="AD88" i="7"/>
  <c r="AC88" i="7"/>
  <c r="AB88" i="7"/>
  <c r="AH87" i="7"/>
  <c r="AF87" i="7"/>
  <c r="AE87" i="7"/>
  <c r="AD87" i="7"/>
  <c r="AC87" i="7"/>
  <c r="AB87" i="7"/>
  <c r="AH86" i="7"/>
  <c r="AG86" i="7"/>
  <c r="AF86" i="7"/>
  <c r="AE86" i="7"/>
  <c r="AD86" i="7"/>
  <c r="AC86" i="7"/>
  <c r="AB86" i="7"/>
  <c r="AH85" i="7"/>
  <c r="AF85" i="7"/>
  <c r="AE85" i="7"/>
  <c r="AD85" i="7"/>
  <c r="AC85" i="7"/>
  <c r="AB85" i="7"/>
  <c r="AH84" i="7"/>
  <c r="AG84" i="7"/>
  <c r="AF84" i="7"/>
  <c r="AE84" i="7"/>
  <c r="AD84" i="7"/>
  <c r="AC84" i="7"/>
  <c r="AB84" i="7"/>
  <c r="AH83" i="7"/>
  <c r="AF83" i="7"/>
  <c r="AE83" i="7"/>
  <c r="AD83" i="7"/>
  <c r="AC83" i="7"/>
  <c r="AB83" i="7"/>
  <c r="AH82" i="7"/>
  <c r="AG82" i="7"/>
  <c r="AF82" i="7"/>
  <c r="AE82" i="7"/>
  <c r="AD82" i="7"/>
  <c r="AC82" i="7"/>
  <c r="AB82" i="7"/>
  <c r="AH81" i="7"/>
  <c r="AF81" i="7"/>
  <c r="AE81" i="7"/>
  <c r="AD81" i="7"/>
  <c r="AC81" i="7"/>
  <c r="AB81" i="7"/>
  <c r="AH80" i="7"/>
  <c r="AG80" i="7"/>
  <c r="AF80" i="7"/>
  <c r="AE80" i="7"/>
  <c r="AD80" i="7"/>
  <c r="AC80" i="7"/>
  <c r="AB80" i="7"/>
  <c r="AH79" i="7"/>
  <c r="AF79" i="7"/>
  <c r="AE79" i="7"/>
  <c r="AD79" i="7"/>
  <c r="AC79" i="7"/>
  <c r="AB79" i="7"/>
  <c r="AH78" i="7"/>
  <c r="AG78" i="7"/>
  <c r="AF78" i="7"/>
  <c r="AE78" i="7"/>
  <c r="AD78" i="7"/>
  <c r="AC78" i="7"/>
  <c r="AB78" i="7"/>
  <c r="AH77" i="7"/>
  <c r="AF77" i="7"/>
  <c r="AE77" i="7"/>
  <c r="AD77" i="7"/>
  <c r="AC77" i="7"/>
  <c r="AB77" i="7"/>
  <c r="AH76" i="7"/>
  <c r="AG76" i="7"/>
  <c r="AF76" i="7"/>
  <c r="AE76" i="7"/>
  <c r="AD76" i="7"/>
  <c r="AC76" i="7"/>
  <c r="AB76" i="7"/>
  <c r="AH75" i="7"/>
  <c r="AF75" i="7"/>
  <c r="AE75" i="7"/>
  <c r="AD75" i="7"/>
  <c r="AC75" i="7"/>
  <c r="AB75" i="7"/>
  <c r="AH74" i="7"/>
  <c r="AG74" i="7"/>
  <c r="AF74" i="7"/>
  <c r="AE74" i="7"/>
  <c r="AD74" i="7"/>
  <c r="AC74" i="7"/>
  <c r="AB74" i="7"/>
  <c r="AH73" i="7"/>
  <c r="AF73" i="7"/>
  <c r="AE73" i="7"/>
  <c r="AD73" i="7"/>
  <c r="AC73" i="7"/>
  <c r="AB73" i="7"/>
  <c r="AH72" i="7"/>
  <c r="AG72" i="7"/>
  <c r="AF72" i="7"/>
  <c r="AE72" i="7"/>
  <c r="AD72" i="7"/>
  <c r="AC72" i="7"/>
  <c r="AB72" i="7"/>
  <c r="AH71" i="7"/>
  <c r="AF71" i="7"/>
  <c r="AE71" i="7"/>
  <c r="AD71" i="7"/>
  <c r="AC71" i="7"/>
  <c r="AB71" i="7"/>
  <c r="AH70" i="7"/>
  <c r="AG70" i="7"/>
  <c r="AF70" i="7"/>
  <c r="AE70" i="7"/>
  <c r="AD70" i="7"/>
  <c r="AC70" i="7"/>
  <c r="AB70" i="7"/>
  <c r="AH69" i="7"/>
  <c r="AF69" i="7"/>
  <c r="AE69" i="7"/>
  <c r="AD69" i="7"/>
  <c r="AC69" i="7"/>
  <c r="AB69" i="7"/>
  <c r="AH68" i="7"/>
  <c r="AG68" i="7"/>
  <c r="AF68" i="7"/>
  <c r="AE68" i="7"/>
  <c r="AD68" i="7"/>
  <c r="AC68" i="7"/>
  <c r="AB68" i="7"/>
  <c r="AH67" i="7"/>
  <c r="AF67" i="7"/>
  <c r="AE67" i="7"/>
  <c r="AD67" i="7"/>
  <c r="AC67" i="7"/>
  <c r="AB67" i="7"/>
  <c r="AH66" i="7"/>
  <c r="AG66" i="7"/>
  <c r="AF66" i="7"/>
  <c r="AE66" i="7"/>
  <c r="AD66" i="7"/>
  <c r="AC66" i="7"/>
  <c r="AB66" i="7"/>
  <c r="AH65" i="7"/>
  <c r="AF65" i="7"/>
  <c r="AE65" i="7"/>
  <c r="AD65" i="7"/>
  <c r="AC65" i="7"/>
  <c r="AB65" i="7"/>
  <c r="AH64" i="7"/>
  <c r="AG64" i="7"/>
  <c r="AF64" i="7"/>
  <c r="AE64" i="7"/>
  <c r="AD64" i="7"/>
  <c r="AC64" i="7"/>
  <c r="AB64" i="7"/>
  <c r="AH63" i="7"/>
  <c r="AF63" i="7"/>
  <c r="AE63" i="7"/>
  <c r="AD63" i="7"/>
  <c r="AC63" i="7"/>
  <c r="AB63" i="7"/>
  <c r="AH62" i="7"/>
  <c r="AG62" i="7"/>
  <c r="AF62" i="7"/>
  <c r="AE62" i="7"/>
  <c r="AD62" i="7"/>
  <c r="AC62" i="7"/>
  <c r="AB62" i="7"/>
  <c r="AH61" i="7"/>
  <c r="AF61" i="7"/>
  <c r="AE61" i="7"/>
  <c r="AD61" i="7"/>
  <c r="AC61" i="7"/>
  <c r="AB61" i="7"/>
  <c r="AH60" i="7"/>
  <c r="AG60" i="7"/>
  <c r="AF60" i="7"/>
  <c r="AE60" i="7"/>
  <c r="AD60" i="7"/>
  <c r="AC60" i="7"/>
  <c r="AB60" i="7"/>
  <c r="AH59" i="7"/>
  <c r="AF59" i="7"/>
  <c r="AE59" i="7"/>
  <c r="AD59" i="7"/>
  <c r="AC59" i="7"/>
  <c r="AB59" i="7"/>
  <c r="AH58" i="7"/>
  <c r="AG58" i="7"/>
  <c r="AF58" i="7"/>
  <c r="AE58" i="7"/>
  <c r="AD58" i="7"/>
  <c r="AC58" i="7"/>
  <c r="AB58" i="7"/>
  <c r="AH57" i="7"/>
  <c r="AF57" i="7"/>
  <c r="AE57" i="7"/>
  <c r="AD57" i="7"/>
  <c r="AC57" i="7"/>
  <c r="AB57" i="7"/>
  <c r="AH56" i="7"/>
  <c r="AG56" i="7"/>
  <c r="AF56" i="7"/>
  <c r="AE56" i="7"/>
  <c r="AD56" i="7"/>
  <c r="AC56" i="7"/>
  <c r="AB56" i="7"/>
  <c r="AH55" i="7"/>
  <c r="AF55" i="7"/>
  <c r="AE55" i="7"/>
  <c r="AD55" i="7"/>
  <c r="AC55" i="7"/>
  <c r="AB55" i="7"/>
  <c r="AH54" i="7"/>
  <c r="AG54" i="7"/>
  <c r="AF54" i="7"/>
  <c r="AE54" i="7"/>
  <c r="AD54" i="7"/>
  <c r="AC54" i="7"/>
  <c r="AB54" i="7"/>
  <c r="AH53" i="7"/>
  <c r="AF53" i="7"/>
  <c r="AE53" i="7"/>
  <c r="AD53" i="7"/>
  <c r="AC53" i="7"/>
  <c r="AB53" i="7"/>
  <c r="AH52" i="7"/>
  <c r="AG52" i="7"/>
  <c r="AF52" i="7"/>
  <c r="AE52" i="7"/>
  <c r="AD52" i="7"/>
  <c r="AC52" i="7"/>
  <c r="AB52" i="7"/>
  <c r="AH51" i="7"/>
  <c r="AF51" i="7"/>
  <c r="AE51" i="7"/>
  <c r="AD51" i="7"/>
  <c r="AC51" i="7"/>
  <c r="AB51" i="7"/>
  <c r="AH50" i="7"/>
  <c r="AG50" i="7"/>
  <c r="AF50" i="7"/>
  <c r="AE50" i="7"/>
  <c r="AD50" i="7"/>
  <c r="AC50" i="7"/>
  <c r="AB50" i="7"/>
  <c r="AH49" i="7"/>
  <c r="AF49" i="7"/>
  <c r="AE49" i="7"/>
  <c r="AD49" i="7"/>
  <c r="AC49" i="7"/>
  <c r="AB49" i="7"/>
  <c r="AH48" i="7"/>
  <c r="AG48" i="7"/>
  <c r="AF48" i="7"/>
  <c r="AE48" i="7"/>
  <c r="AD48" i="7"/>
  <c r="AC48" i="7"/>
  <c r="AB48" i="7"/>
  <c r="AH47" i="7"/>
  <c r="AF47" i="7"/>
  <c r="AE47" i="7"/>
  <c r="AD47" i="7"/>
  <c r="AC47" i="7"/>
  <c r="AB47" i="7"/>
  <c r="AH46" i="7"/>
  <c r="AG46" i="7"/>
  <c r="AF46" i="7"/>
  <c r="AE46" i="7"/>
  <c r="AD46" i="7"/>
  <c r="AC46" i="7"/>
  <c r="AB46" i="7"/>
  <c r="AH45" i="7"/>
  <c r="AF45" i="7"/>
  <c r="AE45" i="7"/>
  <c r="AD45" i="7"/>
  <c r="AC45" i="7"/>
  <c r="AB45" i="7"/>
  <c r="AH44" i="7"/>
  <c r="AG44" i="7"/>
  <c r="AF44" i="7"/>
  <c r="AE44" i="7"/>
  <c r="AD44" i="7"/>
  <c r="AC44" i="7"/>
  <c r="AB44" i="7"/>
  <c r="AH43" i="7"/>
  <c r="AF43" i="7"/>
  <c r="AE43" i="7"/>
  <c r="AD43" i="7"/>
  <c r="AC43" i="7"/>
  <c r="AB43" i="7"/>
  <c r="AH42" i="7"/>
  <c r="AG42" i="7"/>
  <c r="AF42" i="7"/>
  <c r="AE42" i="7"/>
  <c r="AD42" i="7"/>
  <c r="AC42" i="7"/>
  <c r="AB42" i="7"/>
  <c r="AH41" i="7"/>
  <c r="AF41" i="7"/>
  <c r="AE41" i="7"/>
  <c r="AD41" i="7"/>
  <c r="AC41" i="7"/>
  <c r="AB41" i="7"/>
  <c r="AH40" i="7"/>
  <c r="AG40" i="7"/>
  <c r="AF40" i="7"/>
  <c r="AE40" i="7"/>
  <c r="AD40" i="7"/>
  <c r="AC40" i="7"/>
  <c r="AB40" i="7"/>
  <c r="AH39" i="7"/>
  <c r="AF39" i="7"/>
  <c r="AE39" i="7"/>
  <c r="AD39" i="7"/>
  <c r="AC39" i="7"/>
  <c r="AB39" i="7"/>
  <c r="AH38" i="7"/>
  <c r="AG38" i="7"/>
  <c r="AF38" i="7"/>
  <c r="AE38" i="7"/>
  <c r="AD38" i="7"/>
  <c r="AC38" i="7"/>
  <c r="AB38" i="7"/>
  <c r="AH37" i="7"/>
  <c r="AF37" i="7"/>
  <c r="AE37" i="7"/>
  <c r="AD37" i="7"/>
  <c r="AC37" i="7"/>
  <c r="AB37" i="7"/>
  <c r="AH36" i="7"/>
  <c r="AG36" i="7"/>
  <c r="AF36" i="7"/>
  <c r="AE36" i="7"/>
  <c r="AD36" i="7"/>
  <c r="AC36" i="7"/>
  <c r="AB36" i="7"/>
  <c r="AH35" i="7"/>
  <c r="AF35" i="7"/>
  <c r="AE35" i="7"/>
  <c r="AD35" i="7"/>
  <c r="AC35" i="7"/>
  <c r="AB35" i="7"/>
  <c r="AH34" i="7"/>
  <c r="AG34" i="7"/>
  <c r="AF34" i="7"/>
  <c r="AE34" i="7"/>
  <c r="AD34" i="7"/>
  <c r="AC34" i="7"/>
  <c r="AB34" i="7"/>
  <c r="AH33" i="7"/>
  <c r="AF33" i="7"/>
  <c r="AE33" i="7"/>
  <c r="AD33" i="7"/>
  <c r="AC33" i="7"/>
  <c r="AB33" i="7"/>
  <c r="AH32" i="7"/>
  <c r="AG32" i="7"/>
  <c r="AF32" i="7"/>
  <c r="AE32" i="7"/>
  <c r="AD32" i="7"/>
  <c r="AC32" i="7"/>
  <c r="AB32" i="7"/>
  <c r="AH31" i="7"/>
  <c r="AF31" i="7"/>
  <c r="AE31" i="7"/>
  <c r="AD31" i="7"/>
  <c r="AC31" i="7"/>
  <c r="AB31" i="7"/>
  <c r="AH30" i="7"/>
  <c r="AG30" i="7"/>
  <c r="AF30" i="7"/>
  <c r="AE30" i="7"/>
  <c r="AD30" i="7"/>
  <c r="AC30" i="7"/>
  <c r="AB30" i="7"/>
  <c r="AH29" i="7"/>
  <c r="AF29" i="7"/>
  <c r="AE29" i="7"/>
  <c r="AD29" i="7"/>
  <c r="AC29" i="7"/>
  <c r="AB29" i="7"/>
  <c r="AH28" i="7"/>
  <c r="AG28" i="7"/>
  <c r="AF28" i="7"/>
  <c r="AE28" i="7"/>
  <c r="AD28" i="7"/>
  <c r="AC28" i="7"/>
  <c r="AB28" i="7"/>
  <c r="AH27" i="7"/>
  <c r="AF27" i="7"/>
  <c r="AE27" i="7"/>
  <c r="AD27" i="7"/>
  <c r="AC27" i="7"/>
  <c r="AB27" i="7"/>
  <c r="AH26" i="7"/>
  <c r="AG26" i="7"/>
  <c r="AF26" i="7"/>
  <c r="AE26" i="7"/>
  <c r="AD26" i="7"/>
  <c r="AC26" i="7"/>
  <c r="AB26" i="7"/>
  <c r="AH25" i="7"/>
  <c r="AF25" i="7"/>
  <c r="AE25" i="7"/>
  <c r="AD25" i="7"/>
  <c r="AC25" i="7"/>
  <c r="AB25" i="7"/>
  <c r="AH24" i="7"/>
  <c r="AG24" i="7"/>
  <c r="AF24" i="7"/>
  <c r="AE24" i="7"/>
  <c r="AD24" i="7"/>
  <c r="AC24" i="7"/>
  <c r="AB24" i="7"/>
  <c r="AH23" i="7"/>
  <c r="AF23" i="7"/>
  <c r="AE23" i="7"/>
  <c r="AD23" i="7"/>
  <c r="AC23" i="7"/>
  <c r="AB23" i="7"/>
  <c r="AH22" i="7"/>
  <c r="AG22" i="7"/>
  <c r="AF22" i="7"/>
  <c r="AE22" i="7"/>
  <c r="AD22" i="7"/>
  <c r="AC22" i="7"/>
  <c r="AB22" i="7"/>
  <c r="AH21" i="7"/>
  <c r="AF21" i="7"/>
  <c r="AE21" i="7"/>
  <c r="AD21" i="7"/>
  <c r="AC21" i="7"/>
  <c r="AB21" i="7"/>
  <c r="AH20" i="7"/>
  <c r="AG20" i="7"/>
  <c r="AF20" i="7"/>
  <c r="AE20" i="7"/>
  <c r="AD20" i="7"/>
  <c r="AC20" i="7"/>
  <c r="AB20" i="7"/>
  <c r="AA500" i="7"/>
  <c r="Z500" i="7"/>
  <c r="Y500" i="7"/>
  <c r="X500" i="7"/>
  <c r="AA499" i="7"/>
  <c r="Z499" i="7"/>
  <c r="Y499" i="7"/>
  <c r="X499" i="7"/>
  <c r="AA498" i="7"/>
  <c r="Z498" i="7"/>
  <c r="Y498" i="7"/>
  <c r="X498" i="7"/>
  <c r="AA497" i="7"/>
  <c r="Z497" i="7"/>
  <c r="Y497" i="7"/>
  <c r="X497" i="7"/>
  <c r="AA496" i="7"/>
  <c r="Z496" i="7"/>
  <c r="Y496" i="7"/>
  <c r="X496" i="7"/>
  <c r="AA495" i="7"/>
  <c r="Z495" i="7"/>
  <c r="Y495" i="7"/>
  <c r="X495" i="7"/>
  <c r="AA494" i="7"/>
  <c r="Z494" i="7"/>
  <c r="Y494" i="7"/>
  <c r="X494" i="7"/>
  <c r="AA493" i="7"/>
  <c r="Z493" i="7"/>
  <c r="Y493" i="7"/>
  <c r="X493" i="7"/>
  <c r="AA492" i="7"/>
  <c r="Z492" i="7"/>
  <c r="Y492" i="7"/>
  <c r="X492" i="7"/>
  <c r="AA491" i="7"/>
  <c r="Z491" i="7"/>
  <c r="Y491" i="7"/>
  <c r="X491" i="7"/>
  <c r="AA490" i="7"/>
  <c r="Z490" i="7"/>
  <c r="Y490" i="7"/>
  <c r="X490" i="7"/>
  <c r="AA489" i="7"/>
  <c r="Z489" i="7"/>
  <c r="Y489" i="7"/>
  <c r="X489" i="7"/>
  <c r="AA488" i="7"/>
  <c r="Z488" i="7"/>
  <c r="Y488" i="7"/>
  <c r="X488" i="7"/>
  <c r="AA487" i="7"/>
  <c r="Z487" i="7"/>
  <c r="Y487" i="7"/>
  <c r="X487" i="7"/>
  <c r="AA486" i="7"/>
  <c r="Z486" i="7"/>
  <c r="Y486" i="7"/>
  <c r="X486" i="7"/>
  <c r="AA485" i="7"/>
  <c r="Z485" i="7"/>
  <c r="Y485" i="7"/>
  <c r="X485" i="7"/>
  <c r="AA484" i="7"/>
  <c r="Z484" i="7"/>
  <c r="Y484" i="7"/>
  <c r="X484" i="7"/>
  <c r="AA483" i="7"/>
  <c r="Z483" i="7"/>
  <c r="Y483" i="7"/>
  <c r="X483" i="7"/>
  <c r="AA482" i="7"/>
  <c r="Z482" i="7"/>
  <c r="Y482" i="7"/>
  <c r="X482" i="7"/>
  <c r="AA481" i="7"/>
  <c r="Z481" i="7"/>
  <c r="Y481" i="7"/>
  <c r="X481" i="7"/>
  <c r="AA480" i="7"/>
  <c r="Z480" i="7"/>
  <c r="Y480" i="7"/>
  <c r="X480" i="7"/>
  <c r="AA479" i="7"/>
  <c r="Z479" i="7"/>
  <c r="Y479" i="7"/>
  <c r="X479" i="7"/>
  <c r="AA478" i="7"/>
  <c r="Z478" i="7"/>
  <c r="Y478" i="7"/>
  <c r="X478" i="7"/>
  <c r="AA477" i="7"/>
  <c r="Z477" i="7"/>
  <c r="Y477" i="7"/>
  <c r="X477" i="7"/>
  <c r="AA476" i="7"/>
  <c r="Z476" i="7"/>
  <c r="Y476" i="7"/>
  <c r="X476" i="7"/>
  <c r="AA475" i="7"/>
  <c r="Z475" i="7"/>
  <c r="Y475" i="7"/>
  <c r="X475" i="7"/>
  <c r="AA474" i="7"/>
  <c r="Z474" i="7"/>
  <c r="Y474" i="7"/>
  <c r="X474" i="7"/>
  <c r="AA473" i="7"/>
  <c r="Z473" i="7"/>
  <c r="Y473" i="7"/>
  <c r="X473" i="7"/>
  <c r="AA472" i="7"/>
  <c r="Z472" i="7"/>
  <c r="Y472" i="7"/>
  <c r="X472" i="7"/>
  <c r="AA471" i="7"/>
  <c r="Z471" i="7"/>
  <c r="Y471" i="7"/>
  <c r="X471" i="7"/>
  <c r="AA470" i="7"/>
  <c r="Z470" i="7"/>
  <c r="Y470" i="7"/>
  <c r="X470" i="7"/>
  <c r="AA469" i="7"/>
  <c r="Z469" i="7"/>
  <c r="Y469" i="7"/>
  <c r="X469" i="7"/>
  <c r="AA468" i="7"/>
  <c r="Z468" i="7"/>
  <c r="Y468" i="7"/>
  <c r="X468" i="7"/>
  <c r="AA467" i="7"/>
  <c r="Z467" i="7"/>
  <c r="Y467" i="7"/>
  <c r="X467" i="7"/>
  <c r="AA466" i="7"/>
  <c r="Z466" i="7"/>
  <c r="Y466" i="7"/>
  <c r="X466" i="7"/>
  <c r="AA465" i="7"/>
  <c r="Z465" i="7"/>
  <c r="Y465" i="7"/>
  <c r="X465" i="7"/>
  <c r="AA464" i="7"/>
  <c r="Z464" i="7"/>
  <c r="Y464" i="7"/>
  <c r="X464" i="7"/>
  <c r="AA463" i="7"/>
  <c r="Z463" i="7"/>
  <c r="Y463" i="7"/>
  <c r="X463" i="7"/>
  <c r="AA462" i="7"/>
  <c r="Z462" i="7"/>
  <c r="Y462" i="7"/>
  <c r="X462" i="7"/>
  <c r="AA461" i="7"/>
  <c r="Z461" i="7"/>
  <c r="Y461" i="7"/>
  <c r="X461" i="7"/>
  <c r="AA460" i="7"/>
  <c r="Z460" i="7"/>
  <c r="Y460" i="7"/>
  <c r="X460" i="7"/>
  <c r="AA459" i="7"/>
  <c r="Z459" i="7"/>
  <c r="Y459" i="7"/>
  <c r="X459" i="7"/>
  <c r="AA458" i="7"/>
  <c r="Z458" i="7"/>
  <c r="Y458" i="7"/>
  <c r="X458" i="7"/>
  <c r="AA457" i="7"/>
  <c r="Z457" i="7"/>
  <c r="Y457" i="7"/>
  <c r="X457" i="7"/>
  <c r="AA456" i="7"/>
  <c r="Z456" i="7"/>
  <c r="Y456" i="7"/>
  <c r="X456" i="7"/>
  <c r="AA455" i="7"/>
  <c r="Z455" i="7"/>
  <c r="Y455" i="7"/>
  <c r="X455" i="7"/>
  <c r="AA454" i="7"/>
  <c r="Z454" i="7"/>
  <c r="Y454" i="7"/>
  <c r="X454" i="7"/>
  <c r="AA453" i="7"/>
  <c r="Z453" i="7"/>
  <c r="Y453" i="7"/>
  <c r="X453" i="7"/>
  <c r="AA452" i="7"/>
  <c r="Z452" i="7"/>
  <c r="Y452" i="7"/>
  <c r="X452" i="7"/>
  <c r="AA451" i="7"/>
  <c r="Z451" i="7"/>
  <c r="Y451" i="7"/>
  <c r="X451" i="7"/>
  <c r="AA450" i="7"/>
  <c r="Z450" i="7"/>
  <c r="Y450" i="7"/>
  <c r="X450" i="7"/>
  <c r="AA449" i="7"/>
  <c r="Z449" i="7"/>
  <c r="Y449" i="7"/>
  <c r="X449" i="7"/>
  <c r="AA448" i="7"/>
  <c r="Z448" i="7"/>
  <c r="Y448" i="7"/>
  <c r="X448" i="7"/>
  <c r="AA447" i="7"/>
  <c r="Z447" i="7"/>
  <c r="Y447" i="7"/>
  <c r="X447" i="7"/>
  <c r="AA446" i="7"/>
  <c r="Z446" i="7"/>
  <c r="Y446" i="7"/>
  <c r="X446" i="7"/>
  <c r="AA445" i="7"/>
  <c r="Z445" i="7"/>
  <c r="Y445" i="7"/>
  <c r="X445" i="7"/>
  <c r="AA444" i="7"/>
  <c r="Z444" i="7"/>
  <c r="Y444" i="7"/>
  <c r="X444" i="7"/>
  <c r="AA443" i="7"/>
  <c r="Z443" i="7"/>
  <c r="Y443" i="7"/>
  <c r="X443" i="7"/>
  <c r="AA442" i="7"/>
  <c r="Z442" i="7"/>
  <c r="Y442" i="7"/>
  <c r="X442" i="7"/>
  <c r="AA441" i="7"/>
  <c r="Z441" i="7"/>
  <c r="Y441" i="7"/>
  <c r="X441" i="7"/>
  <c r="AA440" i="7"/>
  <c r="Z440" i="7"/>
  <c r="Y440" i="7"/>
  <c r="X440" i="7"/>
  <c r="AA439" i="7"/>
  <c r="Z439" i="7"/>
  <c r="Y439" i="7"/>
  <c r="X439" i="7"/>
  <c r="AA438" i="7"/>
  <c r="Z438" i="7"/>
  <c r="Y438" i="7"/>
  <c r="X438" i="7"/>
  <c r="AA437" i="7"/>
  <c r="Z437" i="7"/>
  <c r="Y437" i="7"/>
  <c r="X437" i="7"/>
  <c r="AA436" i="7"/>
  <c r="Z436" i="7"/>
  <c r="Y436" i="7"/>
  <c r="X436" i="7"/>
  <c r="AA435" i="7"/>
  <c r="Z435" i="7"/>
  <c r="Y435" i="7"/>
  <c r="X435" i="7"/>
  <c r="AA434" i="7"/>
  <c r="Z434" i="7"/>
  <c r="Y434" i="7"/>
  <c r="X434" i="7"/>
  <c r="AA433" i="7"/>
  <c r="Z433" i="7"/>
  <c r="Y433" i="7"/>
  <c r="X433" i="7"/>
  <c r="AA432" i="7"/>
  <c r="Z432" i="7"/>
  <c r="Y432" i="7"/>
  <c r="X432" i="7"/>
  <c r="AA431" i="7"/>
  <c r="Z431" i="7"/>
  <c r="Y431" i="7"/>
  <c r="X431" i="7"/>
  <c r="AA430" i="7"/>
  <c r="Z430" i="7"/>
  <c r="Y430" i="7"/>
  <c r="X430" i="7"/>
  <c r="AA429" i="7"/>
  <c r="Z429" i="7"/>
  <c r="Y429" i="7"/>
  <c r="X429" i="7"/>
  <c r="AA428" i="7"/>
  <c r="Z428" i="7"/>
  <c r="Y428" i="7"/>
  <c r="X428" i="7"/>
  <c r="AA427" i="7"/>
  <c r="Z427" i="7"/>
  <c r="Y427" i="7"/>
  <c r="X427" i="7"/>
  <c r="AA426" i="7"/>
  <c r="Z426" i="7"/>
  <c r="Y426" i="7"/>
  <c r="X426" i="7"/>
  <c r="AA425" i="7"/>
  <c r="Z425" i="7"/>
  <c r="Y425" i="7"/>
  <c r="X425" i="7"/>
  <c r="AA424" i="7"/>
  <c r="Z424" i="7"/>
  <c r="Y424" i="7"/>
  <c r="X424" i="7"/>
  <c r="AA423" i="7"/>
  <c r="Z423" i="7"/>
  <c r="Y423" i="7"/>
  <c r="X423" i="7"/>
  <c r="AA422" i="7"/>
  <c r="Z422" i="7"/>
  <c r="Y422" i="7"/>
  <c r="X422" i="7"/>
  <c r="AA421" i="7"/>
  <c r="Z421" i="7"/>
  <c r="Y421" i="7"/>
  <c r="X421" i="7"/>
  <c r="AA420" i="7"/>
  <c r="Z420" i="7"/>
  <c r="Y420" i="7"/>
  <c r="X420" i="7"/>
  <c r="AA419" i="7"/>
  <c r="Z419" i="7"/>
  <c r="Y419" i="7"/>
  <c r="X419" i="7"/>
  <c r="AA418" i="7"/>
  <c r="Z418" i="7"/>
  <c r="Y418" i="7"/>
  <c r="X418" i="7"/>
  <c r="AA417" i="7"/>
  <c r="Z417" i="7"/>
  <c r="Y417" i="7"/>
  <c r="X417" i="7"/>
  <c r="AA416" i="7"/>
  <c r="Z416" i="7"/>
  <c r="Y416" i="7"/>
  <c r="X416" i="7"/>
  <c r="AA415" i="7"/>
  <c r="Z415" i="7"/>
  <c r="Y415" i="7"/>
  <c r="X415" i="7"/>
  <c r="AA414" i="7"/>
  <c r="Z414" i="7"/>
  <c r="Y414" i="7"/>
  <c r="X414" i="7"/>
  <c r="AA413" i="7"/>
  <c r="Z413" i="7"/>
  <c r="Y413" i="7"/>
  <c r="X413" i="7"/>
  <c r="AA412" i="7"/>
  <c r="Z412" i="7"/>
  <c r="Y412" i="7"/>
  <c r="X412" i="7"/>
  <c r="AA411" i="7"/>
  <c r="Z411" i="7"/>
  <c r="Y411" i="7"/>
  <c r="X411" i="7"/>
  <c r="AA410" i="7"/>
  <c r="Z410" i="7"/>
  <c r="Y410" i="7"/>
  <c r="X410" i="7"/>
  <c r="AA409" i="7"/>
  <c r="Z409" i="7"/>
  <c r="Y409" i="7"/>
  <c r="X409" i="7"/>
  <c r="AA408" i="7"/>
  <c r="Z408" i="7"/>
  <c r="Y408" i="7"/>
  <c r="X408" i="7"/>
  <c r="AA407" i="7"/>
  <c r="Z407" i="7"/>
  <c r="Y407" i="7"/>
  <c r="X407" i="7"/>
  <c r="AA406" i="7"/>
  <c r="Z406" i="7"/>
  <c r="Y406" i="7"/>
  <c r="X406" i="7"/>
  <c r="AA405" i="7"/>
  <c r="Z405" i="7"/>
  <c r="Y405" i="7"/>
  <c r="X405" i="7"/>
  <c r="AA404" i="7"/>
  <c r="Z404" i="7"/>
  <c r="Y404" i="7"/>
  <c r="X404" i="7"/>
  <c r="AA403" i="7"/>
  <c r="Z403" i="7"/>
  <c r="Y403" i="7"/>
  <c r="X403" i="7"/>
  <c r="AA402" i="7"/>
  <c r="Z402" i="7"/>
  <c r="Y402" i="7"/>
  <c r="X402" i="7"/>
  <c r="AA401" i="7"/>
  <c r="Z401" i="7"/>
  <c r="Y401" i="7"/>
  <c r="X401" i="7"/>
  <c r="AA400" i="7"/>
  <c r="Z400" i="7"/>
  <c r="Y400" i="7"/>
  <c r="X400" i="7"/>
  <c r="AA399" i="7"/>
  <c r="Z399" i="7"/>
  <c r="Y399" i="7"/>
  <c r="X399" i="7"/>
  <c r="AA398" i="7"/>
  <c r="Z398" i="7"/>
  <c r="Y398" i="7"/>
  <c r="X398" i="7"/>
  <c r="AA397" i="7"/>
  <c r="Z397" i="7"/>
  <c r="Y397" i="7"/>
  <c r="X397" i="7"/>
  <c r="AA396" i="7"/>
  <c r="Z396" i="7"/>
  <c r="Y396" i="7"/>
  <c r="X396" i="7"/>
  <c r="AA395" i="7"/>
  <c r="Z395" i="7"/>
  <c r="Y395" i="7"/>
  <c r="X395" i="7"/>
  <c r="AA394" i="7"/>
  <c r="Z394" i="7"/>
  <c r="Y394" i="7"/>
  <c r="X394" i="7"/>
  <c r="AA393" i="7"/>
  <c r="Z393" i="7"/>
  <c r="Y393" i="7"/>
  <c r="X393" i="7"/>
  <c r="AA392" i="7"/>
  <c r="Z392" i="7"/>
  <c r="Y392" i="7"/>
  <c r="X392" i="7"/>
  <c r="AA391" i="7"/>
  <c r="Z391" i="7"/>
  <c r="Y391" i="7"/>
  <c r="X391" i="7"/>
  <c r="AA390" i="7"/>
  <c r="Z390" i="7"/>
  <c r="Y390" i="7"/>
  <c r="X390" i="7"/>
  <c r="AA389" i="7"/>
  <c r="Z389" i="7"/>
  <c r="Y389" i="7"/>
  <c r="X389" i="7"/>
  <c r="AA388" i="7"/>
  <c r="Z388" i="7"/>
  <c r="Y388" i="7"/>
  <c r="X388" i="7"/>
  <c r="AA387" i="7"/>
  <c r="Z387" i="7"/>
  <c r="Y387" i="7"/>
  <c r="X387" i="7"/>
  <c r="AA386" i="7"/>
  <c r="Z386" i="7"/>
  <c r="Y386" i="7"/>
  <c r="X386" i="7"/>
  <c r="AA385" i="7"/>
  <c r="Z385" i="7"/>
  <c r="Y385" i="7"/>
  <c r="X385" i="7"/>
  <c r="AA384" i="7"/>
  <c r="Z384" i="7"/>
  <c r="Y384" i="7"/>
  <c r="X384" i="7"/>
  <c r="AA383" i="7"/>
  <c r="Z383" i="7"/>
  <c r="Y383" i="7"/>
  <c r="X383" i="7"/>
  <c r="AA382" i="7"/>
  <c r="Z382" i="7"/>
  <c r="Y382" i="7"/>
  <c r="X382" i="7"/>
  <c r="AA381" i="7"/>
  <c r="Z381" i="7"/>
  <c r="Y381" i="7"/>
  <c r="X381" i="7"/>
  <c r="AA380" i="7"/>
  <c r="Z380" i="7"/>
  <c r="Y380" i="7"/>
  <c r="X380" i="7"/>
  <c r="AA379" i="7"/>
  <c r="Z379" i="7"/>
  <c r="Y379" i="7"/>
  <c r="X379" i="7"/>
  <c r="AA378" i="7"/>
  <c r="Z378" i="7"/>
  <c r="Y378" i="7"/>
  <c r="X378" i="7"/>
  <c r="AA377" i="7"/>
  <c r="Z377" i="7"/>
  <c r="Y377" i="7"/>
  <c r="X377" i="7"/>
  <c r="AA376" i="7"/>
  <c r="Z376" i="7"/>
  <c r="Y376" i="7"/>
  <c r="X376" i="7"/>
  <c r="AA375" i="7"/>
  <c r="Z375" i="7"/>
  <c r="Y375" i="7"/>
  <c r="X375" i="7"/>
  <c r="AA374" i="7"/>
  <c r="Z374" i="7"/>
  <c r="Y374" i="7"/>
  <c r="X374" i="7"/>
  <c r="AA373" i="7"/>
  <c r="Z373" i="7"/>
  <c r="Y373" i="7"/>
  <c r="X373" i="7"/>
  <c r="AA372" i="7"/>
  <c r="Z372" i="7"/>
  <c r="Y372" i="7"/>
  <c r="X372" i="7"/>
  <c r="AA371" i="7"/>
  <c r="Z371" i="7"/>
  <c r="Y371" i="7"/>
  <c r="X371" i="7"/>
  <c r="AA370" i="7"/>
  <c r="Z370" i="7"/>
  <c r="Y370" i="7"/>
  <c r="X370" i="7"/>
  <c r="AA369" i="7"/>
  <c r="Z369" i="7"/>
  <c r="Y369" i="7"/>
  <c r="X369" i="7"/>
  <c r="AA368" i="7"/>
  <c r="Z368" i="7"/>
  <c r="Y368" i="7"/>
  <c r="X368" i="7"/>
  <c r="AA367" i="7"/>
  <c r="Z367" i="7"/>
  <c r="Y367" i="7"/>
  <c r="X367" i="7"/>
  <c r="AA366" i="7"/>
  <c r="Z366" i="7"/>
  <c r="Y366" i="7"/>
  <c r="X366" i="7"/>
  <c r="AA365" i="7"/>
  <c r="Z365" i="7"/>
  <c r="Y365" i="7"/>
  <c r="X365" i="7"/>
  <c r="AA364" i="7"/>
  <c r="Z364" i="7"/>
  <c r="Y364" i="7"/>
  <c r="X364" i="7"/>
  <c r="AA363" i="7"/>
  <c r="Z363" i="7"/>
  <c r="Y363" i="7"/>
  <c r="X363" i="7"/>
  <c r="AA362" i="7"/>
  <c r="Z362" i="7"/>
  <c r="Y362" i="7"/>
  <c r="X362" i="7"/>
  <c r="AA361" i="7"/>
  <c r="Z361" i="7"/>
  <c r="Y361" i="7"/>
  <c r="X361" i="7"/>
  <c r="AA360" i="7"/>
  <c r="Z360" i="7"/>
  <c r="Y360" i="7"/>
  <c r="X360" i="7"/>
  <c r="AA359" i="7"/>
  <c r="Z359" i="7"/>
  <c r="Y359" i="7"/>
  <c r="X359" i="7"/>
  <c r="AA358" i="7"/>
  <c r="Z358" i="7"/>
  <c r="Y358" i="7"/>
  <c r="X358" i="7"/>
  <c r="AA357" i="7"/>
  <c r="Z357" i="7"/>
  <c r="Y357" i="7"/>
  <c r="X357" i="7"/>
  <c r="AA356" i="7"/>
  <c r="Z356" i="7"/>
  <c r="Y356" i="7"/>
  <c r="X356" i="7"/>
  <c r="AA355" i="7"/>
  <c r="Z355" i="7"/>
  <c r="Y355" i="7"/>
  <c r="X355" i="7"/>
  <c r="AA354" i="7"/>
  <c r="Z354" i="7"/>
  <c r="Y354" i="7"/>
  <c r="X354" i="7"/>
  <c r="AA353" i="7"/>
  <c r="Z353" i="7"/>
  <c r="Y353" i="7"/>
  <c r="X353" i="7"/>
  <c r="AA352" i="7"/>
  <c r="Z352" i="7"/>
  <c r="Y352" i="7"/>
  <c r="X352" i="7"/>
  <c r="AA351" i="7"/>
  <c r="Z351" i="7"/>
  <c r="Y351" i="7"/>
  <c r="X351" i="7"/>
  <c r="AA350" i="7"/>
  <c r="Z350" i="7"/>
  <c r="Y350" i="7"/>
  <c r="X350" i="7"/>
  <c r="AA349" i="7"/>
  <c r="Z349" i="7"/>
  <c r="Y349" i="7"/>
  <c r="X349" i="7"/>
  <c r="AA348" i="7"/>
  <c r="Z348" i="7"/>
  <c r="Y348" i="7"/>
  <c r="X348" i="7"/>
  <c r="AA347" i="7"/>
  <c r="Z347" i="7"/>
  <c r="Y347" i="7"/>
  <c r="X347" i="7"/>
  <c r="AA346" i="7"/>
  <c r="Z346" i="7"/>
  <c r="Y346" i="7"/>
  <c r="X346" i="7"/>
  <c r="AA345" i="7"/>
  <c r="Z345" i="7"/>
  <c r="Y345" i="7"/>
  <c r="X345" i="7"/>
  <c r="AA344" i="7"/>
  <c r="Z344" i="7"/>
  <c r="Y344" i="7"/>
  <c r="X344" i="7"/>
  <c r="AA343" i="7"/>
  <c r="Z343" i="7"/>
  <c r="Y343" i="7"/>
  <c r="X343" i="7"/>
  <c r="AA342" i="7"/>
  <c r="Z342" i="7"/>
  <c r="Y342" i="7"/>
  <c r="X342" i="7"/>
  <c r="AA341" i="7"/>
  <c r="Z341" i="7"/>
  <c r="Y341" i="7"/>
  <c r="X341" i="7"/>
  <c r="AA340" i="7"/>
  <c r="Z340" i="7"/>
  <c r="Y340" i="7"/>
  <c r="X340" i="7"/>
  <c r="AA339" i="7"/>
  <c r="Z339" i="7"/>
  <c r="Y339" i="7"/>
  <c r="X339" i="7"/>
  <c r="AA338" i="7"/>
  <c r="Z338" i="7"/>
  <c r="Y338" i="7"/>
  <c r="X338" i="7"/>
  <c r="AA337" i="7"/>
  <c r="Z337" i="7"/>
  <c r="Y337" i="7"/>
  <c r="X337" i="7"/>
  <c r="AA336" i="7"/>
  <c r="Z336" i="7"/>
  <c r="Y336" i="7"/>
  <c r="X336" i="7"/>
  <c r="AA335" i="7"/>
  <c r="Z335" i="7"/>
  <c r="Y335" i="7"/>
  <c r="X335" i="7"/>
  <c r="AA334" i="7"/>
  <c r="Z334" i="7"/>
  <c r="Y334" i="7"/>
  <c r="X334" i="7"/>
  <c r="AA333" i="7"/>
  <c r="Z333" i="7"/>
  <c r="Y333" i="7"/>
  <c r="X333" i="7"/>
  <c r="AA332" i="7"/>
  <c r="Z332" i="7"/>
  <c r="Y332" i="7"/>
  <c r="X332" i="7"/>
  <c r="AA331" i="7"/>
  <c r="Z331" i="7"/>
  <c r="Y331" i="7"/>
  <c r="X331" i="7"/>
  <c r="AA330" i="7"/>
  <c r="Z330" i="7"/>
  <c r="Y330" i="7"/>
  <c r="X330" i="7"/>
  <c r="AA329" i="7"/>
  <c r="Z329" i="7"/>
  <c r="Y329" i="7"/>
  <c r="X329" i="7"/>
  <c r="AA328" i="7"/>
  <c r="Z328" i="7"/>
  <c r="Y328" i="7"/>
  <c r="X328" i="7"/>
  <c r="AA327" i="7"/>
  <c r="Z327" i="7"/>
  <c r="Y327" i="7"/>
  <c r="X327" i="7"/>
  <c r="AA326" i="7"/>
  <c r="Z326" i="7"/>
  <c r="Y326" i="7"/>
  <c r="X326" i="7"/>
  <c r="AA325" i="7"/>
  <c r="Z325" i="7"/>
  <c r="Y325" i="7"/>
  <c r="X325" i="7"/>
  <c r="AA324" i="7"/>
  <c r="Z324" i="7"/>
  <c r="Y324" i="7"/>
  <c r="X324" i="7"/>
  <c r="AA323" i="7"/>
  <c r="Z323" i="7"/>
  <c r="Y323" i="7"/>
  <c r="X323" i="7"/>
  <c r="AA322" i="7"/>
  <c r="Z322" i="7"/>
  <c r="Y322" i="7"/>
  <c r="X322" i="7"/>
  <c r="AA321" i="7"/>
  <c r="Z321" i="7"/>
  <c r="Y321" i="7"/>
  <c r="X321" i="7"/>
  <c r="AA320" i="7"/>
  <c r="Z320" i="7"/>
  <c r="Y320" i="7"/>
  <c r="X320" i="7"/>
  <c r="AA319" i="7"/>
  <c r="Z319" i="7"/>
  <c r="Y319" i="7"/>
  <c r="X319" i="7"/>
  <c r="AA318" i="7"/>
  <c r="Z318" i="7"/>
  <c r="Y318" i="7"/>
  <c r="X318" i="7"/>
  <c r="AA317" i="7"/>
  <c r="Z317" i="7"/>
  <c r="Y317" i="7"/>
  <c r="X317" i="7"/>
  <c r="AA316" i="7"/>
  <c r="Z316" i="7"/>
  <c r="Y316" i="7"/>
  <c r="X316" i="7"/>
  <c r="AA315" i="7"/>
  <c r="Z315" i="7"/>
  <c r="Y315" i="7"/>
  <c r="X315" i="7"/>
  <c r="AA314" i="7"/>
  <c r="Z314" i="7"/>
  <c r="Y314" i="7"/>
  <c r="X314" i="7"/>
  <c r="AA313" i="7"/>
  <c r="Z313" i="7"/>
  <c r="Y313" i="7"/>
  <c r="X313" i="7"/>
  <c r="AA312" i="7"/>
  <c r="Z312" i="7"/>
  <c r="Y312" i="7"/>
  <c r="X312" i="7"/>
  <c r="AA311" i="7"/>
  <c r="Z311" i="7"/>
  <c r="Y311" i="7"/>
  <c r="X311" i="7"/>
  <c r="AA310" i="7"/>
  <c r="Z310" i="7"/>
  <c r="Y310" i="7"/>
  <c r="X310" i="7"/>
  <c r="AA309" i="7"/>
  <c r="Z309" i="7"/>
  <c r="Y309" i="7"/>
  <c r="X309" i="7"/>
  <c r="AA308" i="7"/>
  <c r="Z308" i="7"/>
  <c r="Y308" i="7"/>
  <c r="X308" i="7"/>
  <c r="AA307" i="7"/>
  <c r="Z307" i="7"/>
  <c r="Y307" i="7"/>
  <c r="X307" i="7"/>
  <c r="AA306" i="7"/>
  <c r="Z306" i="7"/>
  <c r="Y306" i="7"/>
  <c r="X306" i="7"/>
  <c r="AA305" i="7"/>
  <c r="Z305" i="7"/>
  <c r="Y305" i="7"/>
  <c r="X305" i="7"/>
  <c r="AA304" i="7"/>
  <c r="Z304" i="7"/>
  <c r="Y304" i="7"/>
  <c r="X304" i="7"/>
  <c r="AA303" i="7"/>
  <c r="Z303" i="7"/>
  <c r="Y303" i="7"/>
  <c r="X303" i="7"/>
  <c r="AA302" i="7"/>
  <c r="Z302" i="7"/>
  <c r="Y302" i="7"/>
  <c r="X302" i="7"/>
  <c r="AA301" i="7"/>
  <c r="Z301" i="7"/>
  <c r="Y301" i="7"/>
  <c r="X301" i="7"/>
  <c r="AA300" i="7"/>
  <c r="Z300" i="7"/>
  <c r="Y300" i="7"/>
  <c r="X300" i="7"/>
  <c r="AA299" i="7"/>
  <c r="Z299" i="7"/>
  <c r="Y299" i="7"/>
  <c r="X299" i="7"/>
  <c r="AA298" i="7"/>
  <c r="Z298" i="7"/>
  <c r="Y298" i="7"/>
  <c r="X298" i="7"/>
  <c r="AA297" i="7"/>
  <c r="Z297" i="7"/>
  <c r="Y297" i="7"/>
  <c r="X297" i="7"/>
  <c r="AA296" i="7"/>
  <c r="Z296" i="7"/>
  <c r="Y296" i="7"/>
  <c r="X296" i="7"/>
  <c r="AA295" i="7"/>
  <c r="Z295" i="7"/>
  <c r="Y295" i="7"/>
  <c r="X295" i="7"/>
  <c r="AA294" i="7"/>
  <c r="Z294" i="7"/>
  <c r="Y294" i="7"/>
  <c r="X294" i="7"/>
  <c r="AA293" i="7"/>
  <c r="Z293" i="7"/>
  <c r="Y293" i="7"/>
  <c r="X293" i="7"/>
  <c r="AA292" i="7"/>
  <c r="Z292" i="7"/>
  <c r="Y292" i="7"/>
  <c r="X292" i="7"/>
  <c r="AA291" i="7"/>
  <c r="Z291" i="7"/>
  <c r="Y291" i="7"/>
  <c r="X291" i="7"/>
  <c r="AA290" i="7"/>
  <c r="Z290" i="7"/>
  <c r="Y290" i="7"/>
  <c r="X290" i="7"/>
  <c r="AA289" i="7"/>
  <c r="Z289" i="7"/>
  <c r="Y289" i="7"/>
  <c r="X289" i="7"/>
  <c r="AA288" i="7"/>
  <c r="Z288" i="7"/>
  <c r="Y288" i="7"/>
  <c r="X288" i="7"/>
  <c r="AA287" i="7"/>
  <c r="Z287" i="7"/>
  <c r="Y287" i="7"/>
  <c r="X287" i="7"/>
  <c r="AA286" i="7"/>
  <c r="Z286" i="7"/>
  <c r="Y286" i="7"/>
  <c r="X286" i="7"/>
  <c r="AA285" i="7"/>
  <c r="Z285" i="7"/>
  <c r="Y285" i="7"/>
  <c r="X285" i="7"/>
  <c r="AA284" i="7"/>
  <c r="Z284" i="7"/>
  <c r="Y284" i="7"/>
  <c r="X284" i="7"/>
  <c r="AA283" i="7"/>
  <c r="Z283" i="7"/>
  <c r="Y283" i="7"/>
  <c r="X283" i="7"/>
  <c r="AA282" i="7"/>
  <c r="Z282" i="7"/>
  <c r="Y282" i="7"/>
  <c r="X282" i="7"/>
  <c r="AA281" i="7"/>
  <c r="Z281" i="7"/>
  <c r="Y281" i="7"/>
  <c r="X281" i="7"/>
  <c r="AA280" i="7"/>
  <c r="Z280" i="7"/>
  <c r="Y280" i="7"/>
  <c r="X280" i="7"/>
  <c r="AA279" i="7"/>
  <c r="Z279" i="7"/>
  <c r="Y279" i="7"/>
  <c r="X279" i="7"/>
  <c r="AA278" i="7"/>
  <c r="Z278" i="7"/>
  <c r="Y278" i="7"/>
  <c r="X278" i="7"/>
  <c r="AA277" i="7"/>
  <c r="Z277" i="7"/>
  <c r="Y277" i="7"/>
  <c r="X277" i="7"/>
  <c r="AA276" i="7"/>
  <c r="Z276" i="7"/>
  <c r="Y276" i="7"/>
  <c r="X276" i="7"/>
  <c r="AA275" i="7"/>
  <c r="Z275" i="7"/>
  <c r="Y275" i="7"/>
  <c r="X275" i="7"/>
  <c r="AA274" i="7"/>
  <c r="Z274" i="7"/>
  <c r="Y274" i="7"/>
  <c r="X274" i="7"/>
  <c r="AA273" i="7"/>
  <c r="Z273" i="7"/>
  <c r="Y273" i="7"/>
  <c r="X273" i="7"/>
  <c r="AA272" i="7"/>
  <c r="Z272" i="7"/>
  <c r="Y272" i="7"/>
  <c r="X272" i="7"/>
  <c r="AA271" i="7"/>
  <c r="Z271" i="7"/>
  <c r="Y271" i="7"/>
  <c r="X271" i="7"/>
  <c r="AA270" i="7"/>
  <c r="Z270" i="7"/>
  <c r="Y270" i="7"/>
  <c r="X270" i="7"/>
  <c r="AA269" i="7"/>
  <c r="Z269" i="7"/>
  <c r="Y269" i="7"/>
  <c r="X269" i="7"/>
  <c r="AA268" i="7"/>
  <c r="Z268" i="7"/>
  <c r="Y268" i="7"/>
  <c r="X268" i="7"/>
  <c r="AA267" i="7"/>
  <c r="Z267" i="7"/>
  <c r="Y267" i="7"/>
  <c r="X267" i="7"/>
  <c r="AA266" i="7"/>
  <c r="Z266" i="7"/>
  <c r="Y266" i="7"/>
  <c r="X266" i="7"/>
  <c r="AA265" i="7"/>
  <c r="Z265" i="7"/>
  <c r="Y265" i="7"/>
  <c r="X265" i="7"/>
  <c r="AA264" i="7"/>
  <c r="Z264" i="7"/>
  <c r="Y264" i="7"/>
  <c r="X264" i="7"/>
  <c r="AA263" i="7"/>
  <c r="Z263" i="7"/>
  <c r="Y263" i="7"/>
  <c r="X263" i="7"/>
  <c r="AA262" i="7"/>
  <c r="Z262" i="7"/>
  <c r="Y262" i="7"/>
  <c r="X262" i="7"/>
  <c r="AA261" i="7"/>
  <c r="Z261" i="7"/>
  <c r="Y261" i="7"/>
  <c r="X261" i="7"/>
  <c r="AA260" i="7"/>
  <c r="Z260" i="7"/>
  <c r="Y260" i="7"/>
  <c r="X260" i="7"/>
  <c r="AA259" i="7"/>
  <c r="Z259" i="7"/>
  <c r="Y259" i="7"/>
  <c r="X259" i="7"/>
  <c r="AA258" i="7"/>
  <c r="Z258" i="7"/>
  <c r="Y258" i="7"/>
  <c r="X258" i="7"/>
  <c r="AA257" i="7"/>
  <c r="Z257" i="7"/>
  <c r="Y257" i="7"/>
  <c r="X257" i="7"/>
  <c r="AA256" i="7"/>
  <c r="Z256" i="7"/>
  <c r="Y256" i="7"/>
  <c r="X256" i="7"/>
  <c r="AA255" i="7"/>
  <c r="Z255" i="7"/>
  <c r="Y255" i="7"/>
  <c r="X255" i="7"/>
  <c r="AA254" i="7"/>
  <c r="Z254" i="7"/>
  <c r="Y254" i="7"/>
  <c r="X254" i="7"/>
  <c r="AA253" i="7"/>
  <c r="Z253" i="7"/>
  <c r="Y253" i="7"/>
  <c r="X253" i="7"/>
  <c r="AA252" i="7"/>
  <c r="Z252" i="7"/>
  <c r="Y252" i="7"/>
  <c r="X252" i="7"/>
  <c r="AA251" i="7"/>
  <c r="Z251" i="7"/>
  <c r="Y251" i="7"/>
  <c r="X251" i="7"/>
  <c r="AA250" i="7"/>
  <c r="Z250" i="7"/>
  <c r="Y250" i="7"/>
  <c r="X250" i="7"/>
  <c r="AA249" i="7"/>
  <c r="Z249" i="7"/>
  <c r="Y249" i="7"/>
  <c r="X249" i="7"/>
  <c r="AA248" i="7"/>
  <c r="Z248" i="7"/>
  <c r="Y248" i="7"/>
  <c r="X248" i="7"/>
  <c r="AA247" i="7"/>
  <c r="Z247" i="7"/>
  <c r="Y247" i="7"/>
  <c r="X247" i="7"/>
  <c r="AA246" i="7"/>
  <c r="Z246" i="7"/>
  <c r="Y246" i="7"/>
  <c r="X246" i="7"/>
  <c r="AA245" i="7"/>
  <c r="Z245" i="7"/>
  <c r="Y245" i="7"/>
  <c r="X245" i="7"/>
  <c r="AA244" i="7"/>
  <c r="Z244" i="7"/>
  <c r="Y244" i="7"/>
  <c r="X244" i="7"/>
  <c r="AA243" i="7"/>
  <c r="Z243" i="7"/>
  <c r="Y243" i="7"/>
  <c r="X243" i="7"/>
  <c r="AA242" i="7"/>
  <c r="Z242" i="7"/>
  <c r="Y242" i="7"/>
  <c r="X242" i="7"/>
  <c r="AA241" i="7"/>
  <c r="Z241" i="7"/>
  <c r="Y241" i="7"/>
  <c r="X241" i="7"/>
  <c r="AA240" i="7"/>
  <c r="Z240" i="7"/>
  <c r="Y240" i="7"/>
  <c r="X240" i="7"/>
  <c r="AA239" i="7"/>
  <c r="Z239" i="7"/>
  <c r="Y239" i="7"/>
  <c r="X239" i="7"/>
  <c r="AA238" i="7"/>
  <c r="Z238" i="7"/>
  <c r="Y238" i="7"/>
  <c r="X238" i="7"/>
  <c r="AA237" i="7"/>
  <c r="Z237" i="7"/>
  <c r="Y237" i="7"/>
  <c r="X237" i="7"/>
  <c r="AA236" i="7"/>
  <c r="Z236" i="7"/>
  <c r="Y236" i="7"/>
  <c r="X236" i="7"/>
  <c r="AA235" i="7"/>
  <c r="Z235" i="7"/>
  <c r="Y235" i="7"/>
  <c r="X235" i="7"/>
  <c r="AA234" i="7"/>
  <c r="Z234" i="7"/>
  <c r="Y234" i="7"/>
  <c r="X234" i="7"/>
  <c r="AA233" i="7"/>
  <c r="Z233" i="7"/>
  <c r="Y233" i="7"/>
  <c r="X233" i="7"/>
  <c r="AA232" i="7"/>
  <c r="Z232" i="7"/>
  <c r="Y232" i="7"/>
  <c r="X232" i="7"/>
  <c r="AA231" i="7"/>
  <c r="Z231" i="7"/>
  <c r="Y231" i="7"/>
  <c r="X231" i="7"/>
  <c r="AA230" i="7"/>
  <c r="Z230" i="7"/>
  <c r="Y230" i="7"/>
  <c r="X230" i="7"/>
  <c r="AA229" i="7"/>
  <c r="Z229" i="7"/>
  <c r="Y229" i="7"/>
  <c r="X229" i="7"/>
  <c r="AA228" i="7"/>
  <c r="Z228" i="7"/>
  <c r="Y228" i="7"/>
  <c r="X228" i="7"/>
  <c r="AA227" i="7"/>
  <c r="Z227" i="7"/>
  <c r="Y227" i="7"/>
  <c r="X227" i="7"/>
  <c r="AA226" i="7"/>
  <c r="Z226" i="7"/>
  <c r="Y226" i="7"/>
  <c r="X226" i="7"/>
  <c r="AA225" i="7"/>
  <c r="Z225" i="7"/>
  <c r="Y225" i="7"/>
  <c r="X225" i="7"/>
  <c r="AA224" i="7"/>
  <c r="Z224" i="7"/>
  <c r="Y224" i="7"/>
  <c r="X224" i="7"/>
  <c r="AA223" i="7"/>
  <c r="Z223" i="7"/>
  <c r="Y223" i="7"/>
  <c r="X223" i="7"/>
  <c r="AA222" i="7"/>
  <c r="Z222" i="7"/>
  <c r="Y222" i="7"/>
  <c r="X222" i="7"/>
  <c r="AA221" i="7"/>
  <c r="Z221" i="7"/>
  <c r="Y221" i="7"/>
  <c r="X221" i="7"/>
  <c r="AA220" i="7"/>
  <c r="Z220" i="7"/>
  <c r="Y220" i="7"/>
  <c r="X220" i="7"/>
  <c r="AA219" i="7"/>
  <c r="Z219" i="7"/>
  <c r="Y219" i="7"/>
  <c r="X219" i="7"/>
  <c r="AA218" i="7"/>
  <c r="Z218" i="7"/>
  <c r="Y218" i="7"/>
  <c r="X218" i="7"/>
  <c r="AA217" i="7"/>
  <c r="Z217" i="7"/>
  <c r="Y217" i="7"/>
  <c r="X217" i="7"/>
  <c r="AA216" i="7"/>
  <c r="Z216" i="7"/>
  <c r="Y216" i="7"/>
  <c r="X216" i="7"/>
  <c r="AA215" i="7"/>
  <c r="Z215" i="7"/>
  <c r="Y215" i="7"/>
  <c r="X215" i="7"/>
  <c r="AA214" i="7"/>
  <c r="Z214" i="7"/>
  <c r="Y214" i="7"/>
  <c r="X214" i="7"/>
  <c r="AA213" i="7"/>
  <c r="Z213" i="7"/>
  <c r="Y213" i="7"/>
  <c r="X213" i="7"/>
  <c r="AA212" i="7"/>
  <c r="Z212" i="7"/>
  <c r="Y212" i="7"/>
  <c r="X212" i="7"/>
  <c r="AA211" i="7"/>
  <c r="Z211" i="7"/>
  <c r="Y211" i="7"/>
  <c r="X211" i="7"/>
  <c r="AA210" i="7"/>
  <c r="Z210" i="7"/>
  <c r="Y210" i="7"/>
  <c r="X210" i="7"/>
  <c r="AA209" i="7"/>
  <c r="Z209" i="7"/>
  <c r="Y209" i="7"/>
  <c r="X209" i="7"/>
  <c r="AA208" i="7"/>
  <c r="Z208" i="7"/>
  <c r="Y208" i="7"/>
  <c r="X208" i="7"/>
  <c r="AA207" i="7"/>
  <c r="Z207" i="7"/>
  <c r="Y207" i="7"/>
  <c r="X207" i="7"/>
  <c r="AA206" i="7"/>
  <c r="Z206" i="7"/>
  <c r="Y206" i="7"/>
  <c r="X206" i="7"/>
  <c r="AA205" i="7"/>
  <c r="Z205" i="7"/>
  <c r="Y205" i="7"/>
  <c r="X205" i="7"/>
  <c r="AA204" i="7"/>
  <c r="Z204" i="7"/>
  <c r="Y204" i="7"/>
  <c r="X204" i="7"/>
  <c r="AA203" i="7"/>
  <c r="Z203" i="7"/>
  <c r="Y203" i="7"/>
  <c r="X203" i="7"/>
  <c r="AA202" i="7"/>
  <c r="Z202" i="7"/>
  <c r="Y202" i="7"/>
  <c r="X202" i="7"/>
  <c r="AA201" i="7"/>
  <c r="Z201" i="7"/>
  <c r="Y201" i="7"/>
  <c r="X201" i="7"/>
  <c r="AA200" i="7"/>
  <c r="Z200" i="7"/>
  <c r="Y200" i="7"/>
  <c r="X200" i="7"/>
  <c r="AA199" i="7"/>
  <c r="Z199" i="7"/>
  <c r="Y199" i="7"/>
  <c r="X199" i="7"/>
  <c r="AA198" i="7"/>
  <c r="Z198" i="7"/>
  <c r="Y198" i="7"/>
  <c r="X198" i="7"/>
  <c r="AA197" i="7"/>
  <c r="Z197" i="7"/>
  <c r="Y197" i="7"/>
  <c r="X197" i="7"/>
  <c r="AA196" i="7"/>
  <c r="Z196" i="7"/>
  <c r="Y196" i="7"/>
  <c r="X196" i="7"/>
  <c r="AA195" i="7"/>
  <c r="Z195" i="7"/>
  <c r="Y195" i="7"/>
  <c r="X195" i="7"/>
  <c r="AA194" i="7"/>
  <c r="Z194" i="7"/>
  <c r="Y194" i="7"/>
  <c r="X194" i="7"/>
  <c r="AA193" i="7"/>
  <c r="Z193" i="7"/>
  <c r="Y193" i="7"/>
  <c r="X193" i="7"/>
  <c r="AA192" i="7"/>
  <c r="Z192" i="7"/>
  <c r="Y192" i="7"/>
  <c r="X192" i="7"/>
  <c r="AA191" i="7"/>
  <c r="Z191" i="7"/>
  <c r="Y191" i="7"/>
  <c r="X191" i="7"/>
  <c r="AA190" i="7"/>
  <c r="Z190" i="7"/>
  <c r="Y190" i="7"/>
  <c r="X190" i="7"/>
  <c r="AA189" i="7"/>
  <c r="Z189" i="7"/>
  <c r="Y189" i="7"/>
  <c r="X189" i="7"/>
  <c r="AA188" i="7"/>
  <c r="Z188" i="7"/>
  <c r="Y188" i="7"/>
  <c r="X188" i="7"/>
  <c r="AA187" i="7"/>
  <c r="Z187" i="7"/>
  <c r="Y187" i="7"/>
  <c r="X187" i="7"/>
  <c r="AA186" i="7"/>
  <c r="Z186" i="7"/>
  <c r="Y186" i="7"/>
  <c r="X186" i="7"/>
  <c r="AA185" i="7"/>
  <c r="Z185" i="7"/>
  <c r="Y185" i="7"/>
  <c r="X185" i="7"/>
  <c r="AA184" i="7"/>
  <c r="Z184" i="7"/>
  <c r="Y184" i="7"/>
  <c r="X184" i="7"/>
  <c r="AA183" i="7"/>
  <c r="Z183" i="7"/>
  <c r="Y183" i="7"/>
  <c r="X183" i="7"/>
  <c r="AA182" i="7"/>
  <c r="Z182" i="7"/>
  <c r="Y182" i="7"/>
  <c r="X182" i="7"/>
  <c r="AA181" i="7"/>
  <c r="Z181" i="7"/>
  <c r="Y181" i="7"/>
  <c r="X181" i="7"/>
  <c r="AA180" i="7"/>
  <c r="Z180" i="7"/>
  <c r="Y180" i="7"/>
  <c r="X180" i="7"/>
  <c r="AA179" i="7"/>
  <c r="Z179" i="7"/>
  <c r="Y179" i="7"/>
  <c r="X179" i="7"/>
  <c r="AA178" i="7"/>
  <c r="Z178" i="7"/>
  <c r="Y178" i="7"/>
  <c r="X178" i="7"/>
  <c r="AA177" i="7"/>
  <c r="Z177" i="7"/>
  <c r="Y177" i="7"/>
  <c r="X177" i="7"/>
  <c r="AA176" i="7"/>
  <c r="Z176" i="7"/>
  <c r="Y176" i="7"/>
  <c r="X176" i="7"/>
  <c r="AA175" i="7"/>
  <c r="Z175" i="7"/>
  <c r="Y175" i="7"/>
  <c r="X175" i="7"/>
  <c r="AA174" i="7"/>
  <c r="Z174" i="7"/>
  <c r="Y174" i="7"/>
  <c r="X174" i="7"/>
  <c r="AA173" i="7"/>
  <c r="Z173" i="7"/>
  <c r="Y173" i="7"/>
  <c r="X173" i="7"/>
  <c r="AA172" i="7"/>
  <c r="Z172" i="7"/>
  <c r="Y172" i="7"/>
  <c r="X172" i="7"/>
  <c r="AA171" i="7"/>
  <c r="Z171" i="7"/>
  <c r="Y171" i="7"/>
  <c r="X171" i="7"/>
  <c r="AA170" i="7"/>
  <c r="Z170" i="7"/>
  <c r="Y170" i="7"/>
  <c r="X170" i="7"/>
  <c r="AA169" i="7"/>
  <c r="Z169" i="7"/>
  <c r="Y169" i="7"/>
  <c r="X169" i="7"/>
  <c r="AA168" i="7"/>
  <c r="Z168" i="7"/>
  <c r="Y168" i="7"/>
  <c r="X168" i="7"/>
  <c r="AA167" i="7"/>
  <c r="Z167" i="7"/>
  <c r="Y167" i="7"/>
  <c r="X167" i="7"/>
  <c r="AA166" i="7"/>
  <c r="Z166" i="7"/>
  <c r="Y166" i="7"/>
  <c r="X166" i="7"/>
  <c r="AA165" i="7"/>
  <c r="Z165" i="7"/>
  <c r="Y165" i="7"/>
  <c r="X165" i="7"/>
  <c r="AA164" i="7"/>
  <c r="Z164" i="7"/>
  <c r="Y164" i="7"/>
  <c r="X164" i="7"/>
  <c r="AA163" i="7"/>
  <c r="Z163" i="7"/>
  <c r="Y163" i="7"/>
  <c r="X163" i="7"/>
  <c r="AA162" i="7"/>
  <c r="Z162" i="7"/>
  <c r="Y162" i="7"/>
  <c r="X162" i="7"/>
  <c r="AA161" i="7"/>
  <c r="Z161" i="7"/>
  <c r="Y161" i="7"/>
  <c r="X161" i="7"/>
  <c r="AA160" i="7"/>
  <c r="Z160" i="7"/>
  <c r="Y160" i="7"/>
  <c r="X160" i="7"/>
  <c r="AA159" i="7"/>
  <c r="Z159" i="7"/>
  <c r="Y159" i="7"/>
  <c r="X159" i="7"/>
  <c r="AA158" i="7"/>
  <c r="Z158" i="7"/>
  <c r="Y158" i="7"/>
  <c r="X158" i="7"/>
  <c r="AA157" i="7"/>
  <c r="Z157" i="7"/>
  <c r="Y157" i="7"/>
  <c r="X157" i="7"/>
  <c r="AA156" i="7"/>
  <c r="Z156" i="7"/>
  <c r="Y156" i="7"/>
  <c r="X156" i="7"/>
  <c r="AA155" i="7"/>
  <c r="Z155" i="7"/>
  <c r="Y155" i="7"/>
  <c r="X155" i="7"/>
  <c r="AA154" i="7"/>
  <c r="Z154" i="7"/>
  <c r="Y154" i="7"/>
  <c r="X154" i="7"/>
  <c r="AA153" i="7"/>
  <c r="Z153" i="7"/>
  <c r="Y153" i="7"/>
  <c r="X153" i="7"/>
  <c r="AA152" i="7"/>
  <c r="Z152" i="7"/>
  <c r="Y152" i="7"/>
  <c r="X152" i="7"/>
  <c r="AA151" i="7"/>
  <c r="Z151" i="7"/>
  <c r="Y151" i="7"/>
  <c r="X151" i="7"/>
  <c r="AA150" i="7"/>
  <c r="Z150" i="7"/>
  <c r="Y150" i="7"/>
  <c r="X150" i="7"/>
  <c r="AA149" i="7"/>
  <c r="Z149" i="7"/>
  <c r="Y149" i="7"/>
  <c r="X149" i="7"/>
  <c r="AA148" i="7"/>
  <c r="Z148" i="7"/>
  <c r="Y148" i="7"/>
  <c r="X148" i="7"/>
  <c r="AA147" i="7"/>
  <c r="Z147" i="7"/>
  <c r="Y147" i="7"/>
  <c r="X147" i="7"/>
  <c r="AA146" i="7"/>
  <c r="Z146" i="7"/>
  <c r="Y146" i="7"/>
  <c r="X146" i="7"/>
  <c r="AA145" i="7"/>
  <c r="Z145" i="7"/>
  <c r="Y145" i="7"/>
  <c r="X145" i="7"/>
  <c r="AA144" i="7"/>
  <c r="Z144" i="7"/>
  <c r="Y144" i="7"/>
  <c r="X144" i="7"/>
  <c r="AA143" i="7"/>
  <c r="Z143" i="7"/>
  <c r="Y143" i="7"/>
  <c r="X143" i="7"/>
  <c r="AA142" i="7"/>
  <c r="Z142" i="7"/>
  <c r="Y142" i="7"/>
  <c r="X142" i="7"/>
  <c r="AA141" i="7"/>
  <c r="Z141" i="7"/>
  <c r="Y141" i="7"/>
  <c r="X141" i="7"/>
  <c r="AA140" i="7"/>
  <c r="Z140" i="7"/>
  <c r="Y140" i="7"/>
  <c r="X140" i="7"/>
  <c r="AA139" i="7"/>
  <c r="Z139" i="7"/>
  <c r="Y139" i="7"/>
  <c r="X139" i="7"/>
  <c r="AA138" i="7"/>
  <c r="Z138" i="7"/>
  <c r="Y138" i="7"/>
  <c r="X138" i="7"/>
  <c r="AA137" i="7"/>
  <c r="Z137" i="7"/>
  <c r="Y137" i="7"/>
  <c r="X137" i="7"/>
  <c r="AA136" i="7"/>
  <c r="Z136" i="7"/>
  <c r="Y136" i="7"/>
  <c r="X136" i="7"/>
  <c r="AA135" i="7"/>
  <c r="Z135" i="7"/>
  <c r="Y135" i="7"/>
  <c r="X135" i="7"/>
  <c r="AA134" i="7"/>
  <c r="Z134" i="7"/>
  <c r="Y134" i="7"/>
  <c r="X134" i="7"/>
  <c r="AA133" i="7"/>
  <c r="Z133" i="7"/>
  <c r="Y133" i="7"/>
  <c r="X133" i="7"/>
  <c r="AA132" i="7"/>
  <c r="Z132" i="7"/>
  <c r="Y132" i="7"/>
  <c r="X132" i="7"/>
  <c r="AA131" i="7"/>
  <c r="Z131" i="7"/>
  <c r="Y131" i="7"/>
  <c r="X131" i="7"/>
  <c r="AA130" i="7"/>
  <c r="Z130" i="7"/>
  <c r="Y130" i="7"/>
  <c r="X130" i="7"/>
  <c r="AA129" i="7"/>
  <c r="Z129" i="7"/>
  <c r="Y129" i="7"/>
  <c r="X129" i="7"/>
  <c r="AA128" i="7"/>
  <c r="Z128" i="7"/>
  <c r="Y128" i="7"/>
  <c r="X128" i="7"/>
  <c r="AA127" i="7"/>
  <c r="Z127" i="7"/>
  <c r="Y127" i="7"/>
  <c r="X127" i="7"/>
  <c r="AA126" i="7"/>
  <c r="Z126" i="7"/>
  <c r="Y126" i="7"/>
  <c r="X126" i="7"/>
  <c r="AA125" i="7"/>
  <c r="Z125" i="7"/>
  <c r="Y125" i="7"/>
  <c r="X125" i="7"/>
  <c r="AA124" i="7"/>
  <c r="Z124" i="7"/>
  <c r="Y124" i="7"/>
  <c r="X124" i="7"/>
  <c r="AA123" i="7"/>
  <c r="Z123" i="7"/>
  <c r="Y123" i="7"/>
  <c r="X123" i="7"/>
  <c r="AA122" i="7"/>
  <c r="Z122" i="7"/>
  <c r="Y122" i="7"/>
  <c r="X122" i="7"/>
  <c r="AA121" i="7"/>
  <c r="Z121" i="7"/>
  <c r="Y121" i="7"/>
  <c r="X121" i="7"/>
  <c r="AA120" i="7"/>
  <c r="Z120" i="7"/>
  <c r="Y120" i="7"/>
  <c r="X120" i="7"/>
  <c r="AA119" i="7"/>
  <c r="Z119" i="7"/>
  <c r="Y119" i="7"/>
  <c r="X119" i="7"/>
  <c r="AA118" i="7"/>
  <c r="Z118" i="7"/>
  <c r="Y118" i="7"/>
  <c r="X118" i="7"/>
  <c r="AA117" i="7"/>
  <c r="Z117" i="7"/>
  <c r="Y117" i="7"/>
  <c r="X117" i="7"/>
  <c r="AA116" i="7"/>
  <c r="Z116" i="7"/>
  <c r="Y116" i="7"/>
  <c r="X116" i="7"/>
  <c r="AA115" i="7"/>
  <c r="Z115" i="7"/>
  <c r="Y115" i="7"/>
  <c r="X115" i="7"/>
  <c r="AA114" i="7"/>
  <c r="Z114" i="7"/>
  <c r="Y114" i="7"/>
  <c r="X114" i="7"/>
  <c r="AA113" i="7"/>
  <c r="Z113" i="7"/>
  <c r="Y113" i="7"/>
  <c r="X113" i="7"/>
  <c r="AA112" i="7"/>
  <c r="Z112" i="7"/>
  <c r="Y112" i="7"/>
  <c r="X112" i="7"/>
  <c r="AA111" i="7"/>
  <c r="Z111" i="7"/>
  <c r="Y111" i="7"/>
  <c r="X111" i="7"/>
  <c r="AA110" i="7"/>
  <c r="Z110" i="7"/>
  <c r="Y110" i="7"/>
  <c r="X110" i="7"/>
  <c r="AA109" i="7"/>
  <c r="Z109" i="7"/>
  <c r="Y109" i="7"/>
  <c r="X109" i="7"/>
  <c r="AA108" i="7"/>
  <c r="Z108" i="7"/>
  <c r="Y108" i="7"/>
  <c r="X108" i="7"/>
  <c r="AA107" i="7"/>
  <c r="Z107" i="7"/>
  <c r="Y107" i="7"/>
  <c r="X107" i="7"/>
  <c r="AA106" i="7"/>
  <c r="Z106" i="7"/>
  <c r="Y106" i="7"/>
  <c r="X106" i="7"/>
  <c r="AA105" i="7"/>
  <c r="Z105" i="7"/>
  <c r="Y105" i="7"/>
  <c r="X105" i="7"/>
  <c r="AA104" i="7"/>
  <c r="Z104" i="7"/>
  <c r="Y104" i="7"/>
  <c r="X104" i="7"/>
  <c r="AA103" i="7"/>
  <c r="Z103" i="7"/>
  <c r="Y103" i="7"/>
  <c r="X103" i="7"/>
  <c r="AA102" i="7"/>
  <c r="Z102" i="7"/>
  <c r="Y102" i="7"/>
  <c r="X102" i="7"/>
  <c r="AA101" i="7"/>
  <c r="Z101" i="7"/>
  <c r="Y101" i="7"/>
  <c r="X101" i="7"/>
  <c r="AA100" i="7"/>
  <c r="Z100" i="7"/>
  <c r="Y100" i="7"/>
  <c r="X100" i="7"/>
  <c r="AA99" i="7"/>
  <c r="Z99" i="7"/>
  <c r="Y99" i="7"/>
  <c r="X99" i="7"/>
  <c r="AA98" i="7"/>
  <c r="Z98" i="7"/>
  <c r="Y98" i="7"/>
  <c r="X98" i="7"/>
  <c r="AA97" i="7"/>
  <c r="Z97" i="7"/>
  <c r="Y97" i="7"/>
  <c r="X97" i="7"/>
  <c r="AA96" i="7"/>
  <c r="Z96" i="7"/>
  <c r="Y96" i="7"/>
  <c r="X96" i="7"/>
  <c r="AA95" i="7"/>
  <c r="Z95" i="7"/>
  <c r="Y95" i="7"/>
  <c r="X95" i="7"/>
  <c r="AA94" i="7"/>
  <c r="Z94" i="7"/>
  <c r="Y94" i="7"/>
  <c r="X94" i="7"/>
  <c r="AA93" i="7"/>
  <c r="Z93" i="7"/>
  <c r="Y93" i="7"/>
  <c r="X93" i="7"/>
  <c r="AA92" i="7"/>
  <c r="Z92" i="7"/>
  <c r="Y92" i="7"/>
  <c r="X92" i="7"/>
  <c r="AA91" i="7"/>
  <c r="Z91" i="7"/>
  <c r="Y91" i="7"/>
  <c r="X91" i="7"/>
  <c r="AA90" i="7"/>
  <c r="Z90" i="7"/>
  <c r="Y90" i="7"/>
  <c r="X90" i="7"/>
  <c r="AA89" i="7"/>
  <c r="Z89" i="7"/>
  <c r="Y89" i="7"/>
  <c r="X89" i="7"/>
  <c r="AA88" i="7"/>
  <c r="Z88" i="7"/>
  <c r="Y88" i="7"/>
  <c r="X88" i="7"/>
  <c r="AA87" i="7"/>
  <c r="Z87" i="7"/>
  <c r="Y87" i="7"/>
  <c r="X87" i="7"/>
  <c r="AA86" i="7"/>
  <c r="Z86" i="7"/>
  <c r="Y86" i="7"/>
  <c r="X86" i="7"/>
  <c r="AA85" i="7"/>
  <c r="Z85" i="7"/>
  <c r="Y85" i="7"/>
  <c r="X85" i="7"/>
  <c r="AA84" i="7"/>
  <c r="Z84" i="7"/>
  <c r="Y84" i="7"/>
  <c r="X84" i="7"/>
  <c r="AA83" i="7"/>
  <c r="Z83" i="7"/>
  <c r="Y83" i="7"/>
  <c r="X83" i="7"/>
  <c r="AA82" i="7"/>
  <c r="Z82" i="7"/>
  <c r="Y82" i="7"/>
  <c r="X82" i="7"/>
  <c r="AA81" i="7"/>
  <c r="Z81" i="7"/>
  <c r="Y81" i="7"/>
  <c r="X81" i="7"/>
  <c r="AA80" i="7"/>
  <c r="Z80" i="7"/>
  <c r="Y80" i="7"/>
  <c r="X80" i="7"/>
  <c r="AA79" i="7"/>
  <c r="Z79" i="7"/>
  <c r="Y79" i="7"/>
  <c r="X79" i="7"/>
  <c r="AA78" i="7"/>
  <c r="Z78" i="7"/>
  <c r="Y78" i="7"/>
  <c r="X78" i="7"/>
  <c r="AA77" i="7"/>
  <c r="Z77" i="7"/>
  <c r="Y77" i="7"/>
  <c r="X77" i="7"/>
  <c r="AA76" i="7"/>
  <c r="Z76" i="7"/>
  <c r="Y76" i="7"/>
  <c r="X76" i="7"/>
  <c r="AA75" i="7"/>
  <c r="Z75" i="7"/>
  <c r="Y75" i="7"/>
  <c r="X75" i="7"/>
  <c r="AA74" i="7"/>
  <c r="Z74" i="7"/>
  <c r="Y74" i="7"/>
  <c r="X74" i="7"/>
  <c r="AA73" i="7"/>
  <c r="Z73" i="7"/>
  <c r="Y73" i="7"/>
  <c r="X73" i="7"/>
  <c r="AA72" i="7"/>
  <c r="Z72" i="7"/>
  <c r="Y72" i="7"/>
  <c r="X72" i="7"/>
  <c r="AA71" i="7"/>
  <c r="Z71" i="7"/>
  <c r="Y71" i="7"/>
  <c r="X71" i="7"/>
  <c r="AA70" i="7"/>
  <c r="Z70" i="7"/>
  <c r="Y70" i="7"/>
  <c r="X70" i="7"/>
  <c r="AA69" i="7"/>
  <c r="Z69" i="7"/>
  <c r="Y69" i="7"/>
  <c r="X69" i="7"/>
  <c r="AA68" i="7"/>
  <c r="Z68" i="7"/>
  <c r="Y68" i="7"/>
  <c r="X68" i="7"/>
  <c r="AA67" i="7"/>
  <c r="Z67" i="7"/>
  <c r="Y67" i="7"/>
  <c r="X67" i="7"/>
  <c r="AA66" i="7"/>
  <c r="Z66" i="7"/>
  <c r="Y66" i="7"/>
  <c r="X66" i="7"/>
  <c r="AA65" i="7"/>
  <c r="Z65" i="7"/>
  <c r="Y65" i="7"/>
  <c r="X65" i="7"/>
  <c r="AA64" i="7"/>
  <c r="Z64" i="7"/>
  <c r="Y64" i="7"/>
  <c r="X64" i="7"/>
  <c r="AA63" i="7"/>
  <c r="Z63" i="7"/>
  <c r="Y63" i="7"/>
  <c r="X63" i="7"/>
  <c r="AA62" i="7"/>
  <c r="Z62" i="7"/>
  <c r="Y62" i="7"/>
  <c r="X62" i="7"/>
  <c r="AA61" i="7"/>
  <c r="Z61" i="7"/>
  <c r="Y61" i="7"/>
  <c r="X61" i="7"/>
  <c r="AA60" i="7"/>
  <c r="Z60" i="7"/>
  <c r="Y60" i="7"/>
  <c r="X60" i="7"/>
  <c r="AA59" i="7"/>
  <c r="Z59" i="7"/>
  <c r="Y59" i="7"/>
  <c r="X59" i="7"/>
  <c r="AA58" i="7"/>
  <c r="Z58" i="7"/>
  <c r="Y58" i="7"/>
  <c r="X58" i="7"/>
  <c r="AA57" i="7"/>
  <c r="Z57" i="7"/>
  <c r="Y57" i="7"/>
  <c r="X57" i="7"/>
  <c r="AA56" i="7"/>
  <c r="Z56" i="7"/>
  <c r="Y56" i="7"/>
  <c r="X56" i="7"/>
  <c r="AA55" i="7"/>
  <c r="Z55" i="7"/>
  <c r="Y55" i="7"/>
  <c r="X55" i="7"/>
  <c r="AA54" i="7"/>
  <c r="Z54" i="7"/>
  <c r="Y54" i="7"/>
  <c r="X54" i="7"/>
  <c r="AA53" i="7"/>
  <c r="Z53" i="7"/>
  <c r="Y53" i="7"/>
  <c r="X53" i="7"/>
  <c r="AA52" i="7"/>
  <c r="Z52" i="7"/>
  <c r="Y52" i="7"/>
  <c r="X52" i="7"/>
  <c r="AA51" i="7"/>
  <c r="Z51" i="7"/>
  <c r="Y51" i="7"/>
  <c r="X51" i="7"/>
  <c r="AA50" i="7"/>
  <c r="Z50" i="7"/>
  <c r="Y50" i="7"/>
  <c r="X50" i="7"/>
  <c r="AA49" i="7"/>
  <c r="Z49" i="7"/>
  <c r="Y49" i="7"/>
  <c r="X49" i="7"/>
  <c r="AA48" i="7"/>
  <c r="Z48" i="7"/>
  <c r="Y48" i="7"/>
  <c r="X48" i="7"/>
  <c r="AA47" i="7"/>
  <c r="Z47" i="7"/>
  <c r="Y47" i="7"/>
  <c r="X47" i="7"/>
  <c r="AA46" i="7"/>
  <c r="Z46" i="7"/>
  <c r="Y46" i="7"/>
  <c r="X46" i="7"/>
  <c r="AA45" i="7"/>
  <c r="Z45" i="7"/>
  <c r="Y45" i="7"/>
  <c r="X45" i="7"/>
  <c r="AA44" i="7"/>
  <c r="Z44" i="7"/>
  <c r="Y44" i="7"/>
  <c r="X44" i="7"/>
  <c r="AA43" i="7"/>
  <c r="Z43" i="7"/>
  <c r="Y43" i="7"/>
  <c r="X43" i="7"/>
  <c r="AA42" i="7"/>
  <c r="Z42" i="7"/>
  <c r="Y42" i="7"/>
  <c r="X42" i="7"/>
  <c r="AA41" i="7"/>
  <c r="Z41" i="7"/>
  <c r="Y41" i="7"/>
  <c r="X41" i="7"/>
  <c r="AA40" i="7"/>
  <c r="Z40" i="7"/>
  <c r="Y40" i="7"/>
  <c r="X40" i="7"/>
  <c r="AA39" i="7"/>
  <c r="Z39" i="7"/>
  <c r="Y39" i="7"/>
  <c r="X39" i="7"/>
  <c r="AA38" i="7"/>
  <c r="Z38" i="7"/>
  <c r="Y38" i="7"/>
  <c r="X38" i="7"/>
  <c r="AA37" i="7"/>
  <c r="Z37" i="7"/>
  <c r="Y37" i="7"/>
  <c r="X37" i="7"/>
  <c r="AA36" i="7"/>
  <c r="Z36" i="7"/>
  <c r="Y36" i="7"/>
  <c r="X36" i="7"/>
  <c r="AA35" i="7"/>
  <c r="Z35" i="7"/>
  <c r="Y35" i="7"/>
  <c r="X35" i="7"/>
  <c r="AA34" i="7"/>
  <c r="Z34" i="7"/>
  <c r="Y34" i="7"/>
  <c r="X34" i="7"/>
  <c r="AA33" i="7"/>
  <c r="Z33" i="7"/>
  <c r="Y33" i="7"/>
  <c r="X33" i="7"/>
  <c r="AA32" i="7"/>
  <c r="Z32" i="7"/>
  <c r="Y32" i="7"/>
  <c r="X32" i="7"/>
  <c r="AA31" i="7"/>
  <c r="Z31" i="7"/>
  <c r="Y31" i="7"/>
  <c r="X31" i="7"/>
  <c r="AA30" i="7"/>
  <c r="Z30" i="7"/>
  <c r="Y30" i="7"/>
  <c r="X30" i="7"/>
  <c r="AA29" i="7"/>
  <c r="Z29" i="7"/>
  <c r="Y29" i="7"/>
  <c r="X29" i="7"/>
  <c r="AA28" i="7"/>
  <c r="Z28" i="7"/>
  <c r="Y28" i="7"/>
  <c r="X28" i="7"/>
  <c r="AA27" i="7"/>
  <c r="Z27" i="7"/>
  <c r="Y27" i="7"/>
  <c r="X27" i="7"/>
  <c r="AA26" i="7"/>
  <c r="Z26" i="7"/>
  <c r="Y26" i="7"/>
  <c r="X26" i="7"/>
  <c r="AA25" i="7"/>
  <c r="Z25" i="7"/>
  <c r="Y25" i="7"/>
  <c r="X25" i="7"/>
  <c r="AA24" i="7"/>
  <c r="Z24" i="7"/>
  <c r="Y24" i="7"/>
  <c r="X24" i="7"/>
  <c r="AA23" i="7"/>
  <c r="Z23" i="7"/>
  <c r="Y23" i="7"/>
  <c r="X23" i="7"/>
  <c r="AA22" i="7"/>
  <c r="Z22" i="7"/>
  <c r="Y22" i="7"/>
  <c r="X22" i="7"/>
  <c r="AA21" i="7"/>
  <c r="Z21" i="7"/>
  <c r="Y21" i="7"/>
  <c r="X21" i="7"/>
  <c r="AA20" i="7"/>
  <c r="Z20" i="7"/>
  <c r="Y20" i="7"/>
  <c r="X20" i="7"/>
  <c r="L500" i="7"/>
  <c r="L499" i="7"/>
  <c r="L498" i="7"/>
  <c r="L497" i="7"/>
  <c r="L496" i="7"/>
  <c r="L495" i="7"/>
  <c r="L494" i="7"/>
  <c r="L493" i="7"/>
  <c r="L492" i="7"/>
  <c r="L491" i="7"/>
  <c r="L490" i="7"/>
  <c r="L489" i="7"/>
  <c r="L488" i="7"/>
  <c r="L487" i="7"/>
  <c r="L486" i="7"/>
  <c r="L485" i="7"/>
  <c r="L484" i="7"/>
  <c r="L483" i="7"/>
  <c r="L482" i="7"/>
  <c r="L481" i="7"/>
  <c r="L480" i="7"/>
  <c r="L479" i="7"/>
  <c r="L478" i="7"/>
  <c r="L477" i="7"/>
  <c r="L476" i="7"/>
  <c r="L475" i="7"/>
  <c r="L474" i="7"/>
  <c r="L473" i="7"/>
  <c r="L472" i="7"/>
  <c r="L471" i="7"/>
  <c r="L470" i="7"/>
  <c r="L469" i="7"/>
  <c r="L468" i="7"/>
  <c r="L467" i="7"/>
  <c r="L466" i="7"/>
  <c r="L465" i="7"/>
  <c r="L464" i="7"/>
  <c r="L463" i="7"/>
  <c r="L462" i="7"/>
  <c r="L461" i="7"/>
  <c r="L460" i="7"/>
  <c r="L459" i="7"/>
  <c r="L458" i="7"/>
  <c r="L457" i="7"/>
  <c r="L456" i="7"/>
  <c r="L455" i="7"/>
  <c r="L454" i="7"/>
  <c r="L453" i="7"/>
  <c r="L452" i="7"/>
  <c r="L451" i="7"/>
  <c r="L450" i="7"/>
  <c r="L449" i="7"/>
  <c r="L448" i="7"/>
  <c r="L447" i="7"/>
  <c r="L446" i="7"/>
  <c r="L445" i="7"/>
  <c r="L444" i="7"/>
  <c r="L443" i="7"/>
  <c r="L442" i="7"/>
  <c r="L441" i="7"/>
  <c r="L440" i="7"/>
  <c r="L439" i="7"/>
  <c r="L438" i="7"/>
  <c r="L437" i="7"/>
  <c r="L436" i="7"/>
  <c r="L435" i="7"/>
  <c r="L434" i="7"/>
  <c r="L433" i="7"/>
  <c r="L432" i="7"/>
  <c r="L431" i="7"/>
  <c r="L430" i="7"/>
  <c r="L429" i="7"/>
  <c r="L428" i="7"/>
  <c r="L427" i="7"/>
  <c r="L426" i="7"/>
  <c r="L425" i="7"/>
  <c r="L424" i="7"/>
  <c r="L423" i="7"/>
  <c r="L422" i="7"/>
  <c r="L421" i="7"/>
  <c r="L420" i="7"/>
  <c r="L419" i="7"/>
  <c r="L418" i="7"/>
  <c r="L417" i="7"/>
  <c r="L416" i="7"/>
  <c r="L415" i="7"/>
  <c r="L414" i="7"/>
  <c r="L413" i="7"/>
  <c r="L412" i="7"/>
  <c r="L411" i="7"/>
  <c r="L410" i="7"/>
  <c r="L409" i="7"/>
  <c r="L408" i="7"/>
  <c r="L407" i="7"/>
  <c r="L406" i="7"/>
  <c r="L405" i="7"/>
  <c r="L404" i="7"/>
  <c r="L403" i="7"/>
  <c r="L402" i="7"/>
  <c r="L401" i="7"/>
  <c r="L400" i="7"/>
  <c r="L399" i="7"/>
  <c r="L398" i="7"/>
  <c r="L397" i="7"/>
  <c r="L396" i="7"/>
  <c r="L395" i="7"/>
  <c r="L394" i="7"/>
  <c r="L393" i="7"/>
  <c r="L392" i="7"/>
  <c r="L391" i="7"/>
  <c r="L390" i="7"/>
  <c r="L389" i="7"/>
  <c r="L388" i="7"/>
  <c r="L387" i="7"/>
  <c r="L386" i="7"/>
  <c r="L385" i="7"/>
  <c r="L384" i="7"/>
  <c r="L383" i="7"/>
  <c r="L382" i="7"/>
  <c r="L381" i="7"/>
  <c r="L380" i="7"/>
  <c r="L379" i="7"/>
  <c r="L378" i="7"/>
  <c r="L377" i="7"/>
  <c r="L376" i="7"/>
  <c r="L375" i="7"/>
  <c r="L374" i="7"/>
  <c r="L373" i="7"/>
  <c r="L372" i="7"/>
  <c r="L371" i="7"/>
  <c r="L370" i="7"/>
  <c r="L369" i="7"/>
  <c r="L368" i="7"/>
  <c r="L367" i="7"/>
  <c r="L366" i="7"/>
  <c r="L365" i="7"/>
  <c r="L364" i="7"/>
  <c r="L363" i="7"/>
  <c r="L362" i="7"/>
  <c r="L361" i="7"/>
  <c r="L360" i="7"/>
  <c r="L359" i="7"/>
  <c r="L358" i="7"/>
  <c r="L357" i="7"/>
  <c r="L356" i="7"/>
  <c r="L355" i="7"/>
  <c r="L354" i="7"/>
  <c r="L353" i="7"/>
  <c r="L352" i="7"/>
  <c r="L351" i="7"/>
  <c r="L350" i="7"/>
  <c r="L349" i="7"/>
  <c r="L348" i="7"/>
  <c r="L347" i="7"/>
  <c r="L346" i="7"/>
  <c r="L345" i="7"/>
  <c r="L344" i="7"/>
  <c r="L343" i="7"/>
  <c r="L342" i="7"/>
  <c r="L341" i="7"/>
  <c r="L340" i="7"/>
  <c r="L339" i="7"/>
  <c r="L338" i="7"/>
  <c r="L337" i="7"/>
  <c r="L336" i="7"/>
  <c r="L335" i="7"/>
  <c r="L334" i="7"/>
  <c r="L333" i="7"/>
  <c r="L332" i="7"/>
  <c r="L331" i="7"/>
  <c r="L330" i="7"/>
  <c r="L329" i="7"/>
  <c r="L328" i="7"/>
  <c r="L327" i="7"/>
  <c r="L326" i="7"/>
  <c r="L325" i="7"/>
  <c r="L324" i="7"/>
  <c r="L323" i="7"/>
  <c r="L322" i="7"/>
  <c r="L321" i="7"/>
  <c r="L320" i="7"/>
  <c r="L319" i="7"/>
  <c r="L318" i="7"/>
  <c r="L317" i="7"/>
  <c r="L316" i="7"/>
  <c r="L315" i="7"/>
  <c r="L314" i="7"/>
  <c r="L313" i="7"/>
  <c r="L312" i="7"/>
  <c r="L311" i="7"/>
  <c r="L310" i="7"/>
  <c r="L309" i="7"/>
  <c r="L308" i="7"/>
  <c r="L307" i="7"/>
  <c r="L306" i="7"/>
  <c r="L305" i="7"/>
  <c r="L304" i="7"/>
  <c r="L303" i="7"/>
  <c r="L302" i="7"/>
  <c r="L301" i="7"/>
  <c r="L300" i="7"/>
  <c r="L299" i="7"/>
  <c r="L298" i="7"/>
  <c r="L297" i="7"/>
  <c r="L296" i="7"/>
  <c r="L295" i="7"/>
  <c r="L294" i="7"/>
  <c r="L293" i="7"/>
  <c r="L292" i="7"/>
  <c r="L291" i="7"/>
  <c r="L290" i="7"/>
  <c r="L289" i="7"/>
  <c r="L288" i="7"/>
  <c r="L287" i="7"/>
  <c r="L286" i="7"/>
  <c r="L285" i="7"/>
  <c r="L284" i="7"/>
  <c r="L283" i="7"/>
  <c r="L282" i="7"/>
  <c r="L281" i="7"/>
  <c r="L280" i="7"/>
  <c r="L279" i="7"/>
  <c r="L278" i="7"/>
  <c r="L277" i="7"/>
  <c r="L276" i="7"/>
  <c r="L275" i="7"/>
  <c r="L274" i="7"/>
  <c r="L273" i="7"/>
  <c r="L272" i="7"/>
  <c r="L271" i="7"/>
  <c r="L270" i="7"/>
  <c r="L269" i="7"/>
  <c r="L268" i="7"/>
  <c r="L267" i="7"/>
  <c r="L266" i="7"/>
  <c r="L265" i="7"/>
  <c r="L264" i="7"/>
  <c r="L263" i="7"/>
  <c r="L262" i="7"/>
  <c r="L261" i="7"/>
  <c r="L260" i="7"/>
  <c r="L259" i="7"/>
  <c r="L258" i="7"/>
  <c r="L257" i="7"/>
  <c r="L256" i="7"/>
  <c r="L255" i="7"/>
  <c r="L254" i="7"/>
  <c r="L253" i="7"/>
  <c r="L252" i="7"/>
  <c r="L251" i="7"/>
  <c r="L250" i="7"/>
  <c r="L249" i="7"/>
  <c r="L248" i="7"/>
  <c r="L247" i="7"/>
  <c r="L246" i="7"/>
  <c r="L245" i="7"/>
  <c r="L244" i="7"/>
  <c r="L243" i="7"/>
  <c r="L242" i="7"/>
  <c r="L241" i="7"/>
  <c r="L240" i="7"/>
  <c r="L239" i="7"/>
  <c r="L238" i="7"/>
  <c r="L237" i="7"/>
  <c r="L236" i="7"/>
  <c r="L235" i="7"/>
  <c r="L234" i="7"/>
  <c r="L233" i="7"/>
  <c r="L232" i="7"/>
  <c r="L231" i="7"/>
  <c r="L230" i="7"/>
  <c r="L229" i="7"/>
  <c r="L228" i="7"/>
  <c r="L227" i="7"/>
  <c r="L226" i="7"/>
  <c r="L225" i="7"/>
  <c r="L224" i="7"/>
  <c r="L223" i="7"/>
  <c r="L222" i="7"/>
  <c r="L221" i="7"/>
  <c r="L220" i="7"/>
  <c r="L219" i="7"/>
  <c r="L218" i="7"/>
  <c r="L217" i="7"/>
  <c r="L216" i="7"/>
  <c r="L215" i="7"/>
  <c r="L214" i="7"/>
  <c r="L213" i="7"/>
  <c r="L212" i="7"/>
  <c r="L211" i="7"/>
  <c r="L210" i="7"/>
  <c r="L209" i="7"/>
  <c r="L208" i="7"/>
  <c r="L207" i="7"/>
  <c r="L206" i="7"/>
  <c r="L205" i="7"/>
  <c r="L204" i="7"/>
  <c r="L203" i="7"/>
  <c r="L202" i="7"/>
  <c r="L201" i="7"/>
  <c r="L200" i="7"/>
  <c r="L199" i="7"/>
  <c r="L198" i="7"/>
  <c r="L197" i="7"/>
  <c r="L196" i="7"/>
  <c r="L195" i="7"/>
  <c r="L194" i="7"/>
  <c r="L193" i="7"/>
  <c r="L192" i="7"/>
  <c r="L191" i="7"/>
  <c r="L190" i="7"/>
  <c r="L189" i="7"/>
  <c r="L188" i="7"/>
  <c r="L187" i="7"/>
  <c r="L186" i="7"/>
  <c r="L185" i="7"/>
  <c r="L184" i="7"/>
  <c r="L183" i="7"/>
  <c r="L182" i="7"/>
  <c r="L181" i="7"/>
  <c r="L180" i="7"/>
  <c r="L179" i="7"/>
  <c r="L178" i="7"/>
  <c r="L177" i="7"/>
  <c r="L176" i="7"/>
  <c r="L175" i="7"/>
  <c r="L174" i="7"/>
  <c r="L173" i="7"/>
  <c r="L172" i="7"/>
  <c r="L171" i="7"/>
  <c r="L170" i="7"/>
  <c r="L169" i="7"/>
  <c r="L168" i="7"/>
  <c r="L167" i="7"/>
  <c r="L166" i="7"/>
  <c r="L165" i="7"/>
  <c r="L164" i="7"/>
  <c r="L163" i="7"/>
  <c r="L162" i="7"/>
  <c r="L161" i="7"/>
  <c r="L160" i="7"/>
  <c r="L159" i="7"/>
  <c r="L158" i="7"/>
  <c r="L157" i="7"/>
  <c r="L156" i="7"/>
  <c r="L155" i="7"/>
  <c r="L154" i="7"/>
  <c r="L153" i="7"/>
  <c r="L152" i="7"/>
  <c r="L151" i="7"/>
  <c r="L150" i="7"/>
  <c r="L149" i="7"/>
  <c r="L148" i="7"/>
  <c r="L147" i="7"/>
  <c r="L146" i="7"/>
  <c r="L145" i="7"/>
  <c r="L144" i="7"/>
  <c r="L143" i="7"/>
  <c r="L142" i="7"/>
  <c r="L141" i="7"/>
  <c r="L140" i="7"/>
  <c r="L139" i="7"/>
  <c r="L138" i="7"/>
  <c r="L137" i="7"/>
  <c r="L136" i="7"/>
  <c r="L135" i="7"/>
  <c r="L134" i="7"/>
  <c r="L133" i="7"/>
  <c r="L132" i="7"/>
  <c r="L131" i="7"/>
  <c r="L130" i="7"/>
  <c r="L129" i="7"/>
  <c r="L128" i="7"/>
  <c r="L127" i="7"/>
  <c r="L126" i="7"/>
  <c r="L125" i="7"/>
  <c r="L124" i="7"/>
  <c r="L123" i="7"/>
  <c r="L122" i="7"/>
  <c r="L121" i="7"/>
  <c r="L120" i="7"/>
  <c r="L119" i="7"/>
  <c r="L118" i="7"/>
  <c r="L117" i="7"/>
  <c r="L116" i="7"/>
  <c r="L115" i="7"/>
  <c r="L114" i="7"/>
  <c r="L113" i="7"/>
  <c r="L112" i="7"/>
  <c r="L111" i="7"/>
  <c r="L110" i="7"/>
  <c r="L109" i="7"/>
  <c r="L108" i="7"/>
  <c r="L107" i="7"/>
  <c r="L106" i="7"/>
  <c r="L105" i="7"/>
  <c r="L104" i="7"/>
  <c r="L103" i="7"/>
  <c r="L102" i="7"/>
  <c r="L101" i="7"/>
  <c r="L100" i="7"/>
  <c r="L99" i="7"/>
  <c r="L98" i="7"/>
  <c r="L97" i="7"/>
  <c r="L96" i="7"/>
  <c r="L95" i="7"/>
  <c r="L94" i="7"/>
  <c r="L93" i="7"/>
  <c r="L92" i="7"/>
  <c r="L91" i="7"/>
  <c r="L90" i="7"/>
  <c r="L89" i="7"/>
  <c r="L88" i="7"/>
  <c r="L87" i="7"/>
  <c r="L86" i="7"/>
  <c r="L85" i="7"/>
  <c r="L84" i="7"/>
  <c r="L83" i="7"/>
  <c r="L82" i="7"/>
  <c r="L81" i="7"/>
  <c r="L80" i="7"/>
  <c r="L79" i="7"/>
  <c r="L78" i="7"/>
  <c r="L77" i="7"/>
  <c r="L76" i="7"/>
  <c r="L75" i="7"/>
  <c r="L74" i="7"/>
  <c r="L73" i="7"/>
  <c r="L72" i="7"/>
  <c r="L71" i="7"/>
  <c r="L70" i="7"/>
  <c r="L69" i="7"/>
  <c r="L68" i="7"/>
  <c r="L67" i="7"/>
  <c r="L66" i="7"/>
  <c r="L65" i="7"/>
  <c r="L64" i="7"/>
  <c r="L63" i="7"/>
  <c r="L62" i="7"/>
  <c r="L61" i="7"/>
  <c r="L60" i="7"/>
  <c r="L59" i="7"/>
  <c r="L58" i="7"/>
  <c r="L57" i="7"/>
  <c r="L56" i="7"/>
  <c r="L55" i="7"/>
  <c r="L54" i="7"/>
  <c r="L53" i="7"/>
  <c r="L52" i="7"/>
  <c r="L51" i="7"/>
  <c r="L50" i="7"/>
  <c r="L49" i="7"/>
  <c r="L48" i="7"/>
  <c r="L47" i="7"/>
  <c r="L46" i="7"/>
  <c r="L45" i="7"/>
  <c r="L44" i="7"/>
  <c r="L43" i="7"/>
  <c r="L42" i="7"/>
  <c r="L41" i="7"/>
  <c r="L40" i="7"/>
  <c r="L39" i="7"/>
  <c r="L38" i="7"/>
  <c r="L37" i="7"/>
  <c r="L36" i="7"/>
  <c r="L35" i="7"/>
  <c r="L34" i="7"/>
  <c r="L33" i="7"/>
  <c r="L32" i="7"/>
  <c r="L31" i="7"/>
  <c r="L30" i="7"/>
  <c r="L29" i="7"/>
  <c r="L28" i="7"/>
  <c r="L27" i="7"/>
  <c r="L26" i="7"/>
  <c r="L25" i="7"/>
  <c r="L24" i="7"/>
  <c r="L23" i="7"/>
  <c r="L22" i="7"/>
  <c r="L21" i="7"/>
  <c r="L20" i="7"/>
  <c r="AF19" i="7"/>
  <c r="AH19" i="7"/>
  <c r="AA19" i="7"/>
  <c r="Z19" i="7"/>
  <c r="Y19" i="7"/>
  <c r="X19" i="7"/>
  <c r="L19" i="7"/>
  <c r="AG178" i="7" l="1"/>
  <c r="AG194" i="7"/>
  <c r="AG214" i="7"/>
  <c r="AG216" i="7"/>
  <c r="AG220" i="7"/>
  <c r="AG224" i="7"/>
  <c r="AG228" i="7"/>
  <c r="AG21" i="7"/>
  <c r="AG25" i="7"/>
  <c r="AG29" i="7"/>
  <c r="AG33" i="7"/>
  <c r="AG37" i="7"/>
  <c r="AG41" i="7"/>
  <c r="AG45" i="7"/>
  <c r="AG49" i="7"/>
  <c r="AG53" i="7"/>
  <c r="AG57" i="7"/>
  <c r="AG61" i="7"/>
  <c r="AG65" i="7"/>
  <c r="AG69" i="7"/>
  <c r="AG73" i="7"/>
  <c r="AG77" i="7"/>
  <c r="AG81" i="7"/>
  <c r="AG85" i="7"/>
  <c r="AG89" i="7"/>
  <c r="AG93" i="7"/>
  <c r="AG97" i="7"/>
  <c r="AG101" i="7"/>
  <c r="AG105" i="7"/>
  <c r="AG109" i="7"/>
  <c r="AG113" i="7"/>
  <c r="AG117" i="7"/>
  <c r="AG121" i="7"/>
  <c r="AG125" i="7"/>
  <c r="AG129" i="7"/>
  <c r="AG133" i="7"/>
  <c r="AG137" i="7"/>
  <c r="AG141" i="7"/>
  <c r="AG145" i="7"/>
  <c r="AG149" i="7"/>
  <c r="AG153" i="7"/>
  <c r="AG157" i="7"/>
  <c r="AG161" i="7"/>
  <c r="AG165" i="7"/>
  <c r="AG169" i="7"/>
  <c r="AG177" i="7"/>
  <c r="AG182" i="7"/>
  <c r="AG188" i="7"/>
  <c r="AG193" i="7"/>
  <c r="AG198" i="7"/>
  <c r="AG210" i="7"/>
  <c r="AG212" i="7"/>
  <c r="AG186" i="7"/>
  <c r="AG202" i="7"/>
  <c r="AG206" i="7"/>
  <c r="AG208" i="7"/>
  <c r="AG23" i="7"/>
  <c r="AG27" i="7"/>
  <c r="AG31" i="7"/>
  <c r="AG35" i="7"/>
  <c r="AG39" i="7"/>
  <c r="AG43" i="7"/>
  <c r="AG47" i="7"/>
  <c r="AG51" i="7"/>
  <c r="AG55" i="7"/>
  <c r="AG59" i="7"/>
  <c r="AG63" i="7"/>
  <c r="AG67" i="7"/>
  <c r="AG71" i="7"/>
  <c r="AG75" i="7"/>
  <c r="AG79" i="7"/>
  <c r="AG83" i="7"/>
  <c r="AG87" i="7"/>
  <c r="AG91" i="7"/>
  <c r="AG95" i="7"/>
  <c r="AG99" i="7"/>
  <c r="AG103" i="7"/>
  <c r="AG107" i="7"/>
  <c r="AG111" i="7"/>
  <c r="AG115" i="7"/>
  <c r="AG119" i="7"/>
  <c r="AG123" i="7"/>
  <c r="AG127" i="7"/>
  <c r="AG131" i="7"/>
  <c r="AG135" i="7"/>
  <c r="AG139" i="7"/>
  <c r="AG143" i="7"/>
  <c r="AG147" i="7"/>
  <c r="AG151" i="7"/>
  <c r="AG155" i="7"/>
  <c r="AG159" i="7"/>
  <c r="AG163" i="7"/>
  <c r="AG167" i="7"/>
  <c r="AG171" i="7"/>
  <c r="AG174" i="7"/>
  <c r="AG180" i="7"/>
  <c r="AG185" i="7"/>
  <c r="AG190" i="7"/>
  <c r="AG196" i="7"/>
  <c r="AG201" i="7"/>
  <c r="AG204" i="7"/>
  <c r="AG269" i="7"/>
  <c r="AG279" i="7"/>
  <c r="AG292" i="7"/>
  <c r="AG296" i="7"/>
  <c r="AG232" i="7"/>
  <c r="AG236" i="7"/>
  <c r="AG240" i="7"/>
  <c r="AG244" i="7"/>
  <c r="AG248" i="7"/>
  <c r="AG252" i="7"/>
  <c r="AG257" i="7"/>
  <c r="AG263" i="7"/>
  <c r="AG268" i="7"/>
  <c r="AG273" i="7"/>
  <c r="AG280" i="7"/>
  <c r="AG295" i="7"/>
  <c r="AG261" i="7"/>
  <c r="AG274" i="7"/>
  <c r="AG218" i="7"/>
  <c r="AG222" i="7"/>
  <c r="AG226" i="7"/>
  <c r="AG230" i="7"/>
  <c r="AG234" i="7"/>
  <c r="AG238" i="7"/>
  <c r="AG242" i="7"/>
  <c r="AG246" i="7"/>
  <c r="AG250" i="7"/>
  <c r="AG254" i="7"/>
  <c r="AG255" i="7"/>
  <c r="AG260" i="7"/>
  <c r="AG265" i="7"/>
  <c r="AG275" i="7"/>
  <c r="AG276" i="7"/>
  <c r="AG290" i="7"/>
  <c r="AG311" i="7"/>
  <c r="AG315" i="7"/>
  <c r="AG319" i="7"/>
  <c r="AG323" i="7"/>
  <c r="AG327" i="7"/>
  <c r="AG331" i="7"/>
  <c r="AG284" i="7"/>
  <c r="AG300" i="7"/>
  <c r="AG306" i="7"/>
  <c r="AG288" i="7"/>
  <c r="AG304" i="7"/>
  <c r="AG334" i="7"/>
  <c r="AG338" i="7"/>
  <c r="AG342" i="7"/>
  <c r="AG335" i="7"/>
  <c r="AG339" i="7"/>
  <c r="AG343" i="7"/>
  <c r="AG347" i="7"/>
  <c r="AG351" i="7"/>
  <c r="AG357" i="7"/>
  <c r="AG362" i="7"/>
  <c r="AG367" i="7"/>
  <c r="AG373" i="7"/>
  <c r="AG383" i="7"/>
  <c r="AG387" i="7"/>
  <c r="AG391" i="7"/>
  <c r="AG395" i="7"/>
  <c r="AG399" i="7"/>
  <c r="AG308" i="7"/>
  <c r="AG312" i="7"/>
  <c r="AG316" i="7"/>
  <c r="AG320" i="7"/>
  <c r="AG324" i="7"/>
  <c r="AG328" i="7"/>
  <c r="AG332" i="7"/>
  <c r="AG336" i="7"/>
  <c r="AG340" i="7"/>
  <c r="AG344" i="7"/>
  <c r="AG348" i="7"/>
  <c r="AG350" i="7"/>
  <c r="AG355" i="7"/>
  <c r="AG361" i="7"/>
  <c r="AG366" i="7"/>
  <c r="AG371" i="7"/>
  <c r="AG377" i="7"/>
  <c r="AG359" i="7"/>
  <c r="AG375" i="7"/>
  <c r="AG402" i="7"/>
  <c r="AG406" i="7"/>
  <c r="AG410" i="7"/>
  <c r="AG346" i="7"/>
  <c r="AG353" i="7"/>
  <c r="AG358" i="7"/>
  <c r="AG363" i="7"/>
  <c r="AG369" i="7"/>
  <c r="AG374" i="7"/>
  <c r="AG379" i="7"/>
  <c r="AG382" i="7"/>
  <c r="AG386" i="7"/>
  <c r="AG390" i="7"/>
  <c r="AG394" i="7"/>
  <c r="AG398" i="7"/>
  <c r="AG414" i="7"/>
  <c r="AG418" i="7"/>
  <c r="AG422" i="7"/>
  <c r="AG424" i="7"/>
  <c r="AG430" i="7"/>
  <c r="AG435" i="7"/>
  <c r="AG440" i="7"/>
  <c r="AG446" i="7"/>
  <c r="AG451" i="7"/>
  <c r="AG474" i="7"/>
  <c r="AG403" i="7"/>
  <c r="AG407" i="7"/>
  <c r="AG411" i="7"/>
  <c r="AG415" i="7"/>
  <c r="AG419" i="7"/>
  <c r="AG423" i="7"/>
  <c r="AG428" i="7"/>
  <c r="AG434" i="7"/>
  <c r="AG439" i="7"/>
  <c r="AG444" i="7"/>
  <c r="AG450" i="7"/>
  <c r="AG453" i="7"/>
  <c r="AG455" i="7"/>
  <c r="AG459" i="7"/>
  <c r="AG466" i="7"/>
  <c r="AG467" i="7"/>
  <c r="AG469" i="7"/>
  <c r="AG432" i="7"/>
  <c r="AG448" i="7"/>
  <c r="AG461" i="7"/>
  <c r="AG485" i="7"/>
  <c r="AG436" i="7"/>
  <c r="AG452" i="7"/>
  <c r="AG458" i="7"/>
  <c r="AG475" i="7"/>
  <c r="AG491" i="7"/>
  <c r="AG463" i="7"/>
  <c r="AG479" i="7"/>
  <c r="AG490" i="7"/>
  <c r="AG495" i="7"/>
  <c r="AG473" i="7"/>
  <c r="AG478" i="7"/>
  <c r="AG483" i="7"/>
  <c r="AG489" i="7"/>
  <c r="AG494" i="7"/>
  <c r="AG499" i="7"/>
  <c r="AG471" i="7"/>
  <c r="AG477" i="7"/>
  <c r="AG482" i="7"/>
  <c r="AG487" i="7"/>
  <c r="AG493" i="7"/>
  <c r="AG498" i="7"/>
  <c r="K434" i="11" l="1"/>
  <c r="A433" i="11"/>
  <c r="A432" i="11"/>
  <c r="A431" i="11"/>
  <c r="A430" i="11"/>
  <c r="A429" i="11"/>
  <c r="A428" i="11"/>
  <c r="A427" i="11"/>
  <c r="A426" i="11"/>
  <c r="A425" i="11"/>
  <c r="A424" i="11"/>
  <c r="A423" i="11"/>
  <c r="A422" i="11"/>
  <c r="A421" i="11"/>
  <c r="A420" i="11"/>
  <c r="A419" i="11"/>
  <c r="A418" i="11"/>
  <c r="A417" i="11"/>
  <c r="A416" i="11"/>
  <c r="A415" i="11"/>
  <c r="A414" i="11"/>
  <c r="A413" i="11"/>
  <c r="A412" i="11"/>
  <c r="A411" i="11"/>
  <c r="A410" i="11"/>
  <c r="A409" i="11"/>
  <c r="A408" i="11"/>
  <c r="A407" i="11"/>
  <c r="A406" i="11"/>
  <c r="A405" i="11"/>
  <c r="A404" i="11"/>
  <c r="A403" i="11"/>
  <c r="A402" i="11"/>
  <c r="A401" i="11"/>
  <c r="A400" i="11"/>
  <c r="A399" i="11"/>
  <c r="A398" i="11"/>
  <c r="A397" i="11"/>
  <c r="A396" i="11"/>
  <c r="A395" i="11"/>
  <c r="A394" i="11"/>
  <c r="A393" i="11"/>
  <c r="A392" i="11"/>
  <c r="A391" i="11"/>
  <c r="A390" i="11"/>
  <c r="A389" i="11"/>
  <c r="A388" i="11"/>
  <c r="A387" i="11"/>
  <c r="A386" i="11"/>
  <c r="A385" i="11"/>
  <c r="A384" i="11"/>
  <c r="A383" i="11"/>
  <c r="A382" i="11"/>
  <c r="A381" i="11"/>
  <c r="A380" i="11"/>
  <c r="A379" i="11"/>
  <c r="A378" i="11"/>
  <c r="A377" i="11"/>
  <c r="A376" i="11"/>
  <c r="A375" i="11"/>
  <c r="A374" i="11"/>
  <c r="A373" i="11"/>
  <c r="A372" i="11"/>
  <c r="A371" i="11"/>
  <c r="A370" i="11"/>
  <c r="A369" i="11"/>
  <c r="A368" i="11"/>
  <c r="A367" i="11"/>
  <c r="A366" i="11"/>
  <c r="A365" i="11"/>
  <c r="A364" i="11"/>
  <c r="A363" i="11"/>
  <c r="A362" i="11"/>
  <c r="A361" i="11"/>
  <c r="A360" i="11"/>
  <c r="A359" i="11"/>
  <c r="A358" i="11"/>
  <c r="A357" i="11"/>
  <c r="A356" i="11"/>
  <c r="A355" i="11"/>
  <c r="A354" i="11"/>
  <c r="A353" i="11"/>
  <c r="A352" i="11"/>
  <c r="A351" i="11"/>
  <c r="A350" i="11"/>
  <c r="A349" i="11"/>
  <c r="A348" i="11"/>
  <c r="A347" i="11"/>
  <c r="A346" i="11"/>
  <c r="A345" i="11"/>
  <c r="A344" i="11"/>
  <c r="A343" i="11"/>
  <c r="A342" i="11"/>
  <c r="A341" i="11"/>
  <c r="A340" i="11"/>
  <c r="A339" i="11"/>
  <c r="A338" i="11"/>
  <c r="A337" i="11"/>
  <c r="A336" i="11"/>
  <c r="A335" i="11"/>
  <c r="A334" i="11"/>
  <c r="A333" i="11"/>
  <c r="A332" i="11"/>
  <c r="A331" i="11"/>
  <c r="A330" i="11"/>
  <c r="A329" i="11"/>
  <c r="A328" i="11"/>
  <c r="A327" i="11"/>
  <c r="A326" i="11"/>
  <c r="A325" i="11"/>
  <c r="A324" i="11"/>
  <c r="A323" i="11"/>
  <c r="A322" i="11"/>
  <c r="A321" i="11"/>
  <c r="A320" i="11"/>
  <c r="A319" i="11"/>
  <c r="A318" i="11"/>
  <c r="A317" i="11"/>
  <c r="A316" i="11"/>
  <c r="A315" i="11"/>
  <c r="A314" i="11"/>
  <c r="A313" i="11"/>
  <c r="A312" i="11"/>
  <c r="A311" i="11"/>
  <c r="A310" i="11"/>
  <c r="A309" i="11"/>
  <c r="A308" i="11"/>
  <c r="A307" i="11"/>
  <c r="A306" i="11"/>
  <c r="A305" i="11"/>
  <c r="A304" i="11"/>
  <c r="A303" i="11"/>
  <c r="A302" i="11"/>
  <c r="A301" i="11"/>
  <c r="A300" i="11"/>
  <c r="A299" i="11"/>
  <c r="A298" i="11"/>
  <c r="A297" i="11"/>
  <c r="A296" i="11"/>
  <c r="A295" i="11"/>
  <c r="A294" i="11"/>
  <c r="A293" i="11"/>
  <c r="A292" i="11"/>
  <c r="A291" i="11"/>
  <c r="A290" i="11"/>
  <c r="A289" i="11"/>
  <c r="A288" i="11"/>
  <c r="A287" i="11"/>
  <c r="A286" i="11"/>
  <c r="A285" i="11"/>
  <c r="A284" i="11"/>
  <c r="A283" i="11"/>
  <c r="A282" i="11"/>
  <c r="A281" i="11"/>
  <c r="A280" i="11"/>
  <c r="A279" i="11"/>
  <c r="A278" i="11"/>
  <c r="A277" i="11"/>
  <c r="A276" i="11"/>
  <c r="A275" i="11"/>
  <c r="A274" i="11"/>
  <c r="A273" i="11"/>
  <c r="A272" i="11"/>
  <c r="A271" i="11"/>
  <c r="A270" i="11"/>
  <c r="A269" i="11"/>
  <c r="A268" i="11"/>
  <c r="A267" i="11"/>
  <c r="A266" i="11"/>
  <c r="A265" i="11"/>
  <c r="A264" i="11"/>
  <c r="A263" i="11"/>
  <c r="A262" i="11"/>
  <c r="A261" i="11"/>
  <c r="A260" i="11"/>
  <c r="A259" i="11"/>
  <c r="A258" i="11"/>
  <c r="A257" i="11"/>
  <c r="A256" i="11"/>
  <c r="A255" i="11"/>
  <c r="A254" i="11"/>
  <c r="A253" i="11"/>
  <c r="A252" i="11"/>
  <c r="A251" i="11"/>
  <c r="A250" i="11"/>
  <c r="A249" i="11"/>
  <c r="A248" i="11"/>
  <c r="A247" i="11"/>
  <c r="A246" i="11"/>
  <c r="A245" i="11"/>
  <c r="A244" i="11"/>
  <c r="A243" i="11"/>
  <c r="A242" i="11"/>
  <c r="A241" i="11"/>
  <c r="A240" i="11"/>
  <c r="A239" i="11"/>
  <c r="A238" i="11"/>
  <c r="A237" i="11"/>
  <c r="A236" i="11"/>
  <c r="A235" i="11"/>
  <c r="A234" i="11"/>
  <c r="A233" i="11"/>
  <c r="A232" i="11"/>
  <c r="A231" i="11"/>
  <c r="A230" i="11"/>
  <c r="A229" i="11"/>
  <c r="A228" i="11"/>
  <c r="A227" i="11"/>
  <c r="A226" i="11"/>
  <c r="A225" i="11"/>
  <c r="A224" i="11"/>
  <c r="A223" i="11"/>
  <c r="A222" i="11"/>
  <c r="A221" i="11"/>
  <c r="A220" i="11"/>
  <c r="A219" i="11"/>
  <c r="A218" i="11"/>
  <c r="A217" i="11"/>
  <c r="A216" i="11"/>
  <c r="A215" i="11"/>
  <c r="A214" i="11"/>
  <c r="A213" i="11"/>
  <c r="A212" i="11"/>
  <c r="A211" i="11"/>
  <c r="A210" i="11"/>
  <c r="A209" i="11"/>
  <c r="A208" i="11"/>
  <c r="A207" i="11"/>
  <c r="A206" i="11"/>
  <c r="A205" i="11"/>
  <c r="A204" i="11"/>
  <c r="A203" i="11"/>
  <c r="A202" i="11"/>
  <c r="A201" i="11"/>
  <c r="A200" i="11"/>
  <c r="A199" i="11"/>
  <c r="A198" i="11"/>
  <c r="A197" i="11"/>
  <c r="A196" i="11"/>
  <c r="A195" i="11"/>
  <c r="A194" i="11"/>
  <c r="A193" i="11"/>
  <c r="A192" i="11"/>
  <c r="A191" i="11"/>
  <c r="A190" i="11"/>
  <c r="A189" i="11"/>
  <c r="A188" i="11"/>
  <c r="A187" i="11"/>
  <c r="A186" i="11"/>
  <c r="A185" i="11"/>
  <c r="A184" i="11"/>
  <c r="A183" i="11"/>
  <c r="A182" i="11"/>
  <c r="A181" i="11"/>
  <c r="A180" i="11"/>
  <c r="A179" i="11"/>
  <c r="A178" i="11"/>
  <c r="A177" i="11"/>
  <c r="A176" i="11"/>
  <c r="A175" i="11"/>
  <c r="A174" i="11"/>
  <c r="A173" i="11"/>
  <c r="A172" i="11"/>
  <c r="A171" i="11"/>
  <c r="A170" i="11"/>
  <c r="A169" i="11"/>
  <c r="A168" i="11"/>
  <c r="A167" i="11"/>
  <c r="A166" i="11"/>
  <c r="A165" i="11"/>
  <c r="A164" i="11"/>
  <c r="A163" i="11"/>
  <c r="A162" i="11"/>
  <c r="A161" i="11"/>
  <c r="A160" i="11"/>
  <c r="A159" i="11"/>
  <c r="A158" i="11"/>
  <c r="A157" i="11"/>
  <c r="A156" i="11"/>
  <c r="A155" i="11"/>
  <c r="A154" i="11"/>
  <c r="A153" i="11"/>
  <c r="A152" i="11"/>
  <c r="A151" i="11"/>
  <c r="A150" i="11"/>
  <c r="A149" i="11"/>
  <c r="A148" i="11"/>
  <c r="A147" i="11"/>
  <c r="A146" i="11"/>
  <c r="A145" i="11"/>
  <c r="A144" i="11"/>
  <c r="A143" i="11"/>
  <c r="A142" i="11"/>
  <c r="A141" i="11"/>
  <c r="A140" i="11"/>
  <c r="A139" i="11"/>
  <c r="A138" i="11"/>
  <c r="A137" i="11"/>
  <c r="A136" i="11"/>
  <c r="A135" i="11"/>
  <c r="A134" i="11"/>
  <c r="A133" i="11"/>
  <c r="A132" i="11"/>
  <c r="A131" i="11"/>
  <c r="A130" i="11"/>
  <c r="A129" i="11"/>
  <c r="A128" i="11"/>
  <c r="A127" i="11"/>
  <c r="A126" i="11"/>
  <c r="A125" i="11"/>
  <c r="A124" i="11"/>
  <c r="A123" i="11"/>
  <c r="A122" i="11"/>
  <c r="A121" i="11"/>
  <c r="A120" i="11"/>
  <c r="A119" i="11"/>
  <c r="A118" i="11"/>
  <c r="A117" i="11"/>
  <c r="A116" i="11"/>
  <c r="A115"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8" i="11"/>
  <c r="A7" i="11"/>
  <c r="A6" i="11"/>
  <c r="A5" i="11"/>
  <c r="A4" i="11"/>
  <c r="A3" i="11"/>
  <c r="AE19" i="7"/>
  <c r="AC19" i="7"/>
  <c r="AB19" i="7"/>
  <c r="AD19" i="7" s="1"/>
  <c r="AN500" i="7" l="1"/>
  <c r="AK499" i="7"/>
  <c r="AO498" i="7"/>
  <c r="AM496" i="7"/>
  <c r="AJ492" i="7"/>
  <c r="AK489" i="7"/>
  <c r="AM488" i="7"/>
  <c r="AK487" i="7"/>
  <c r="AO486" i="7"/>
  <c r="AJ484" i="7"/>
  <c r="AO483" i="7"/>
  <c r="AK481" i="7"/>
  <c r="AN480" i="7"/>
  <c r="AL476" i="7"/>
  <c r="AN472" i="7"/>
  <c r="AN471" i="7"/>
  <c r="AJ470" i="7"/>
  <c r="AO469" i="7"/>
  <c r="AN468" i="7"/>
  <c r="AJ467" i="7"/>
  <c r="AK466" i="7"/>
  <c r="AM465" i="7"/>
  <c r="AJ464" i="7"/>
  <c r="AN463" i="7"/>
  <c r="AO462" i="7"/>
  <c r="AJ460" i="7"/>
  <c r="AO459" i="7"/>
  <c r="AM457" i="7"/>
  <c r="AJ456" i="7"/>
  <c r="AM455" i="7"/>
  <c r="AO454" i="7"/>
  <c r="AN449" i="7"/>
  <c r="AN448" i="7"/>
  <c r="AN447" i="7"/>
  <c r="AM445" i="7"/>
  <c r="AK444" i="7"/>
  <c r="AO443" i="7"/>
  <c r="AM442" i="7"/>
  <c r="AN441" i="7"/>
  <c r="AK438" i="7"/>
  <c r="AN437" i="7"/>
  <c r="AL433" i="7"/>
  <c r="AJ429" i="7"/>
  <c r="AO428" i="7"/>
  <c r="AL427" i="7"/>
  <c r="AL425" i="7"/>
  <c r="AO423" i="7"/>
  <c r="AM420" i="7"/>
  <c r="AM417" i="7"/>
  <c r="AJ416" i="7"/>
  <c r="AN415" i="7"/>
  <c r="AM412" i="7"/>
  <c r="AM409" i="7"/>
  <c r="AM500" i="7"/>
  <c r="AJ499" i="7"/>
  <c r="AN498" i="7"/>
  <c r="AO497" i="7"/>
  <c r="AL496" i="7"/>
  <c r="AO494" i="7"/>
  <c r="AO493" i="7"/>
  <c r="AN492" i="7"/>
  <c r="AL488" i="7"/>
  <c r="AJ487" i="7"/>
  <c r="AN486" i="7"/>
  <c r="AN484" i="7"/>
  <c r="AK483" i="7"/>
  <c r="AO482" i="7"/>
  <c r="AM480" i="7"/>
  <c r="AJ476" i="7"/>
  <c r="AK473" i="7"/>
  <c r="AM472" i="7"/>
  <c r="AK471" i="7"/>
  <c r="AO470" i="7"/>
  <c r="AL469" i="7"/>
  <c r="AM468" i="7"/>
  <c r="AK465" i="7"/>
  <c r="AN464" i="7"/>
  <c r="AK463" i="7"/>
  <c r="AL462" i="7"/>
  <c r="AN460" i="7"/>
  <c r="AK459" i="7"/>
  <c r="AK457" i="7"/>
  <c r="AN456" i="7"/>
  <c r="AK455" i="7"/>
  <c r="AL454" i="7"/>
  <c r="AL453" i="7"/>
  <c r="AK450" i="7"/>
  <c r="AM449" i="7"/>
  <c r="AJ448" i="7"/>
  <c r="AL447" i="7"/>
  <c r="AL445" i="7"/>
  <c r="AJ444" i="7"/>
  <c r="AN443" i="7"/>
  <c r="AM441" i="7"/>
  <c r="AM437" i="7"/>
  <c r="AJ433" i="7"/>
  <c r="AO432" i="7"/>
  <c r="AN429" i="7"/>
  <c r="AN428" i="7"/>
  <c r="AJ427" i="7"/>
  <c r="AO426" i="7"/>
  <c r="AJ425" i="7"/>
  <c r="AK424" i="7"/>
  <c r="AJ423" i="7"/>
  <c r="AL420" i="7"/>
  <c r="AL417" i="7"/>
  <c r="AN416" i="7"/>
  <c r="AJ415" i="7"/>
  <c r="AL412" i="7"/>
  <c r="AL409" i="7"/>
  <c r="AN408" i="7"/>
  <c r="AJ407" i="7"/>
  <c r="AL404" i="7"/>
  <c r="AL401" i="7"/>
  <c r="AN400" i="7"/>
  <c r="AM397" i="7"/>
  <c r="AJ396" i="7"/>
  <c r="AJ395" i="7"/>
  <c r="AL500" i="7"/>
  <c r="AJ498" i="7"/>
  <c r="AM497" i="7"/>
  <c r="AJ496" i="7"/>
  <c r="AK495" i="7"/>
  <c r="AJ494" i="7"/>
  <c r="AK493" i="7"/>
  <c r="AM492" i="7"/>
  <c r="AJ488" i="7"/>
  <c r="AO487" i="7"/>
  <c r="AL486" i="7"/>
  <c r="AM484" i="7"/>
  <c r="AJ483" i="7"/>
  <c r="AN482" i="7"/>
  <c r="AO481" i="7"/>
  <c r="AL480" i="7"/>
  <c r="AO478" i="7"/>
  <c r="AO477" i="7"/>
  <c r="AN476" i="7"/>
  <c r="AL472" i="7"/>
  <c r="AJ471" i="7"/>
  <c r="AN470" i="7"/>
  <c r="AL468" i="7"/>
  <c r="AM464" i="7"/>
  <c r="AJ462" i="7"/>
  <c r="AL461" i="7"/>
  <c r="AM460" i="7"/>
  <c r="AJ459" i="7"/>
  <c r="AM456" i="7"/>
  <c r="AK453" i="7"/>
  <c r="AL449" i="7"/>
  <c r="AJ445" i="7"/>
  <c r="AO444" i="7"/>
  <c r="AL443" i="7"/>
  <c r="AL441" i="7"/>
  <c r="AO439" i="7"/>
  <c r="AO438" i="7"/>
  <c r="AL437" i="7"/>
  <c r="AN433" i="7"/>
  <c r="AN432" i="7"/>
  <c r="AN431" i="7"/>
  <c r="AM429" i="7"/>
  <c r="AK428" i="7"/>
  <c r="AO427" i="7"/>
  <c r="AM426" i="7"/>
  <c r="AN425" i="7"/>
  <c r="AM421" i="7"/>
  <c r="AJ420" i="7"/>
  <c r="AN419" i="7"/>
  <c r="AM416" i="7"/>
  <c r="AM413" i="7"/>
  <c r="AJ412" i="7"/>
  <c r="AN411" i="7"/>
  <c r="AM408" i="7"/>
  <c r="AM405" i="7"/>
  <c r="AJ404" i="7"/>
  <c r="AN403" i="7"/>
  <c r="AM400" i="7"/>
  <c r="AL397" i="7"/>
  <c r="AN396" i="7"/>
  <c r="AM393" i="7"/>
  <c r="AJ392" i="7"/>
  <c r="AJ391" i="7"/>
  <c r="AJ500" i="7"/>
  <c r="AK497" i="7"/>
  <c r="AN496" i="7"/>
  <c r="AN488" i="7"/>
  <c r="AN487" i="7"/>
  <c r="AK477" i="7"/>
  <c r="AL470" i="7"/>
  <c r="AO465" i="7"/>
  <c r="AL464" i="7"/>
  <c r="AJ449" i="7"/>
  <c r="AO448" i="7"/>
  <c r="AN445" i="7"/>
  <c r="AN444" i="7"/>
  <c r="AM433" i="7"/>
  <c r="AJ432" i="7"/>
  <c r="AN427" i="7"/>
  <c r="AM404" i="7"/>
  <c r="AJ403" i="7"/>
  <c r="AM392" i="7"/>
  <c r="AL388" i="7"/>
  <c r="AM384" i="7"/>
  <c r="AL381" i="7"/>
  <c r="AN380" i="7"/>
  <c r="AK379" i="7"/>
  <c r="AL378" i="7"/>
  <c r="AN376" i="7"/>
  <c r="AL372" i="7"/>
  <c r="AJ371" i="7"/>
  <c r="AN370" i="7"/>
  <c r="AN368" i="7"/>
  <c r="AK367" i="7"/>
  <c r="AO366" i="7"/>
  <c r="AM364" i="7"/>
  <c r="AJ360" i="7"/>
  <c r="AK357" i="7"/>
  <c r="AM356" i="7"/>
  <c r="AK355" i="7"/>
  <c r="AO354" i="7"/>
  <c r="AJ352" i="7"/>
  <c r="AO351" i="7"/>
  <c r="AK349" i="7"/>
  <c r="AN348" i="7"/>
  <c r="AM345" i="7"/>
  <c r="AJ344" i="7"/>
  <c r="AJ343" i="7"/>
  <c r="AL341" i="7"/>
  <c r="AJ337" i="7"/>
  <c r="AN336" i="7"/>
  <c r="AN333" i="7"/>
  <c r="AM332" i="7"/>
  <c r="AL329" i="7"/>
  <c r="AO326" i="7"/>
  <c r="AN325" i="7"/>
  <c r="AM324" i="7"/>
  <c r="AL321" i="7"/>
  <c r="AO318" i="7"/>
  <c r="AN317" i="7"/>
  <c r="AM316" i="7"/>
  <c r="AL313" i="7"/>
  <c r="AO310" i="7"/>
  <c r="AN309" i="7"/>
  <c r="AM308" i="7"/>
  <c r="AL484" i="7"/>
  <c r="AJ478" i="7"/>
  <c r="AJ472" i="7"/>
  <c r="AO471" i="7"/>
  <c r="AN466" i="7"/>
  <c r="AM438" i="7"/>
  <c r="AJ437" i="7"/>
  <c r="AK434" i="7"/>
  <c r="AL429" i="7"/>
  <c r="AJ428" i="7"/>
  <c r="AL421" i="7"/>
  <c r="AN420" i="7"/>
  <c r="AJ419" i="7"/>
  <c r="AL416" i="7"/>
  <c r="AL413" i="7"/>
  <c r="AN412" i="7"/>
  <c r="AJ411" i="7"/>
  <c r="AL408" i="7"/>
  <c r="AM401" i="7"/>
  <c r="AL400" i="7"/>
  <c r="AL392" i="7"/>
  <c r="AM389" i="7"/>
  <c r="AJ388" i="7"/>
  <c r="AJ387" i="7"/>
  <c r="AL384" i="7"/>
  <c r="AM380" i="7"/>
  <c r="AJ378" i="7"/>
  <c r="AO377" i="7"/>
  <c r="AM376" i="7"/>
  <c r="AJ372" i="7"/>
  <c r="AO371" i="7"/>
  <c r="AL370" i="7"/>
  <c r="AM368" i="7"/>
  <c r="AJ367" i="7"/>
  <c r="AN366" i="7"/>
  <c r="AO365" i="7"/>
  <c r="AL364" i="7"/>
  <c r="AO362" i="7"/>
  <c r="AO361" i="7"/>
  <c r="AN360" i="7"/>
  <c r="AL356" i="7"/>
  <c r="AJ355" i="7"/>
  <c r="AN354" i="7"/>
  <c r="AN352" i="7"/>
  <c r="AK351" i="7"/>
  <c r="AO350" i="7"/>
  <c r="AM348" i="7"/>
  <c r="AN347" i="7"/>
  <c r="AL345" i="7"/>
  <c r="AJ341" i="7"/>
  <c r="AN340" i="7"/>
  <c r="AN337" i="7"/>
  <c r="AM336" i="7"/>
  <c r="AN335" i="7"/>
  <c r="AK334" i="7"/>
  <c r="AM333" i="7"/>
  <c r="AJ332" i="7"/>
  <c r="AJ329" i="7"/>
  <c r="AN328" i="7"/>
  <c r="AM325" i="7"/>
  <c r="AJ324" i="7"/>
  <c r="AJ321" i="7"/>
  <c r="AN320" i="7"/>
  <c r="AM317" i="7"/>
  <c r="AJ316" i="7"/>
  <c r="AJ313" i="7"/>
  <c r="AN312" i="7"/>
  <c r="AM309" i="7"/>
  <c r="AL492" i="7"/>
  <c r="AM481" i="7"/>
  <c r="AJ480" i="7"/>
  <c r="AK479" i="7"/>
  <c r="AJ468" i="7"/>
  <c r="AM467" i="7"/>
  <c r="AJ439" i="7"/>
  <c r="AJ408" i="7"/>
  <c r="AN407" i="7"/>
  <c r="AJ400" i="7"/>
  <c r="AJ399" i="7"/>
  <c r="AM396" i="7"/>
  <c r="AL389" i="7"/>
  <c r="AN388" i="7"/>
  <c r="AM385" i="7"/>
  <c r="AJ384" i="7"/>
  <c r="AJ383" i="7"/>
  <c r="AL380" i="7"/>
  <c r="AL376" i="7"/>
  <c r="AN372" i="7"/>
  <c r="AN371" i="7"/>
  <c r="AJ370" i="7"/>
  <c r="AL368" i="7"/>
  <c r="AJ366" i="7"/>
  <c r="AM365" i="7"/>
  <c r="AJ364" i="7"/>
  <c r="AK363" i="7"/>
  <c r="AJ362" i="7"/>
  <c r="AK361" i="7"/>
  <c r="AM360" i="7"/>
  <c r="AJ356" i="7"/>
  <c r="AO355" i="7"/>
  <c r="AL354" i="7"/>
  <c r="AM352" i="7"/>
  <c r="AJ351" i="7"/>
  <c r="AN350" i="7"/>
  <c r="AO349" i="7"/>
  <c r="AM476" i="7"/>
  <c r="AL460" i="7"/>
  <c r="AO457" i="7"/>
  <c r="AL456" i="7"/>
  <c r="AJ443" i="7"/>
  <c r="AO442" i="7"/>
  <c r="AJ441" i="7"/>
  <c r="AK440" i="7"/>
  <c r="AO378" i="7"/>
  <c r="AO370" i="7"/>
  <c r="AL352" i="7"/>
  <c r="AJ347" i="7"/>
  <c r="AN341" i="7"/>
  <c r="AM337" i="7"/>
  <c r="AJ335" i="7"/>
  <c r="AM329" i="7"/>
  <c r="AM328" i="7"/>
  <c r="AM321" i="7"/>
  <c r="AM320" i="7"/>
  <c r="AM313" i="7"/>
  <c r="AM312" i="7"/>
  <c r="AN305" i="7"/>
  <c r="AN304" i="7"/>
  <c r="AN303" i="7"/>
  <c r="AJ301" i="7"/>
  <c r="AO300" i="7"/>
  <c r="AL299" i="7"/>
  <c r="AL297" i="7"/>
  <c r="AM293" i="7"/>
  <c r="AK291" i="7"/>
  <c r="AL290" i="7"/>
  <c r="AN289" i="7"/>
  <c r="AN288" i="7"/>
  <c r="AN287" i="7"/>
  <c r="AJ285" i="7"/>
  <c r="AO284" i="7"/>
  <c r="AL283" i="7"/>
  <c r="AL281" i="7"/>
  <c r="AJ279" i="7"/>
  <c r="AM278" i="7"/>
  <c r="AJ277" i="7"/>
  <c r="AN276" i="7"/>
  <c r="AK273" i="7"/>
  <c r="AK272" i="7"/>
  <c r="AM271" i="7"/>
  <c r="AJ270" i="7"/>
  <c r="AM267" i="7"/>
  <c r="AJ266" i="7"/>
  <c r="AO265" i="7"/>
  <c r="AL264" i="7"/>
  <c r="AM262" i="7"/>
  <c r="AM258" i="7"/>
  <c r="AJ256" i="7"/>
  <c r="AO255" i="7"/>
  <c r="AJ253" i="7"/>
  <c r="AL251" i="7"/>
  <c r="AN249" i="7"/>
  <c r="AN247" i="7"/>
  <c r="AJ245" i="7"/>
  <c r="AL243" i="7"/>
  <c r="AN241" i="7"/>
  <c r="AN239" i="7"/>
  <c r="AJ237" i="7"/>
  <c r="AL235" i="7"/>
  <c r="AN233" i="7"/>
  <c r="AN231" i="7"/>
  <c r="AJ229" i="7"/>
  <c r="AL227" i="7"/>
  <c r="AN225" i="7"/>
  <c r="AN223" i="7"/>
  <c r="AJ221" i="7"/>
  <c r="AL219" i="7"/>
  <c r="AN217" i="7"/>
  <c r="AN215" i="7"/>
  <c r="AL211" i="7"/>
  <c r="AN209" i="7"/>
  <c r="AJ207" i="7"/>
  <c r="AK206" i="7"/>
  <c r="AJ482" i="7"/>
  <c r="AL405" i="7"/>
  <c r="AN404" i="7"/>
  <c r="AM388" i="7"/>
  <c r="AL385" i="7"/>
  <c r="AN384" i="7"/>
  <c r="AM381" i="7"/>
  <c r="AJ380" i="7"/>
  <c r="AN379" i="7"/>
  <c r="AM372" i="7"/>
  <c r="AK371" i="7"/>
  <c r="AL360" i="7"/>
  <c r="AM349" i="7"/>
  <c r="AJ348" i="7"/>
  <c r="AN345" i="7"/>
  <c r="AK342" i="7"/>
  <c r="AM341" i="7"/>
  <c r="AM340" i="7"/>
  <c r="AN339" i="7"/>
  <c r="AK338" i="7"/>
  <c r="AL337" i="7"/>
  <c r="AJ336" i="7"/>
  <c r="AL333" i="7"/>
  <c r="AJ328" i="7"/>
  <c r="AL325" i="7"/>
  <c r="AJ320" i="7"/>
  <c r="AL317" i="7"/>
  <c r="AJ312" i="7"/>
  <c r="AL309" i="7"/>
  <c r="AM305" i="7"/>
  <c r="AJ304" i="7"/>
  <c r="AL303" i="7"/>
  <c r="AM302" i="7"/>
  <c r="AN301" i="7"/>
  <c r="AN300" i="7"/>
  <c r="AJ299" i="7"/>
  <c r="AO298" i="7"/>
  <c r="AJ297" i="7"/>
  <c r="AO294" i="7"/>
  <c r="AL293" i="7"/>
  <c r="AK290" i="7"/>
  <c r="AM289" i="7"/>
  <c r="AJ288" i="7"/>
  <c r="AL287" i="7"/>
  <c r="AL286" i="7"/>
  <c r="AN285" i="7"/>
  <c r="AN284" i="7"/>
  <c r="AJ283" i="7"/>
  <c r="AO282" i="7"/>
  <c r="AJ281" i="7"/>
  <c r="AM280" i="7"/>
  <c r="AK278" i="7"/>
  <c r="AN277" i="7"/>
  <c r="AM276" i="7"/>
  <c r="AL271" i="7"/>
  <c r="AN270" i="7"/>
  <c r="AK267" i="7"/>
  <c r="AN266" i="7"/>
  <c r="AN265" i="7"/>
  <c r="AJ264" i="7"/>
  <c r="AL262" i="7"/>
  <c r="AO259" i="7"/>
  <c r="AJ486" i="7"/>
  <c r="AL431" i="7"/>
  <c r="AL396" i="7"/>
  <c r="AL393" i="7"/>
  <c r="AN392" i="7"/>
  <c r="AJ376" i="7"/>
  <c r="AK373" i="7"/>
  <c r="AJ368" i="7"/>
  <c r="AO367" i="7"/>
  <c r="AJ354" i="7"/>
  <c r="AJ350" i="7"/>
  <c r="AJ345" i="7"/>
  <c r="AN344" i="7"/>
  <c r="AN343" i="7"/>
  <c r="AJ340" i="7"/>
  <c r="AJ339" i="7"/>
  <c r="AJ333" i="7"/>
  <c r="AN332" i="7"/>
  <c r="AJ325" i="7"/>
  <c r="AN324" i="7"/>
  <c r="AJ317" i="7"/>
  <c r="AN316" i="7"/>
  <c r="AJ309" i="7"/>
  <c r="AN308" i="7"/>
  <c r="AN307" i="7"/>
  <c r="AL305" i="7"/>
  <c r="AM301" i="7"/>
  <c r="AK300" i="7"/>
  <c r="AO299" i="7"/>
  <c r="AM298" i="7"/>
  <c r="AN297" i="7"/>
  <c r="AM294" i="7"/>
  <c r="AJ293" i="7"/>
  <c r="AL289" i="7"/>
  <c r="AM285" i="7"/>
  <c r="AK284" i="7"/>
  <c r="AO283" i="7"/>
  <c r="AM282" i="7"/>
  <c r="AN281" i="7"/>
  <c r="AM277" i="7"/>
  <c r="AM270" i="7"/>
  <c r="AM266" i="7"/>
  <c r="AK265" i="7"/>
  <c r="AO264" i="7"/>
  <c r="AJ262" i="7"/>
  <c r="AO261" i="7"/>
  <c r="AN260" i="7"/>
  <c r="AM259" i="7"/>
  <c r="AJ258" i="7"/>
  <c r="AN257" i="7"/>
  <c r="AO256" i="7"/>
  <c r="AN253" i="7"/>
  <c r="AN251" i="7"/>
  <c r="AJ249" i="7"/>
  <c r="AL247" i="7"/>
  <c r="AN245" i="7"/>
  <c r="AN243" i="7"/>
  <c r="AJ241" i="7"/>
  <c r="AL239" i="7"/>
  <c r="AN237" i="7"/>
  <c r="AN235" i="7"/>
  <c r="AJ233" i="7"/>
  <c r="AL231" i="7"/>
  <c r="AN229" i="7"/>
  <c r="AN227" i="7"/>
  <c r="AJ225" i="7"/>
  <c r="AL223" i="7"/>
  <c r="AN221" i="7"/>
  <c r="AN219" i="7"/>
  <c r="AJ217" i="7"/>
  <c r="AL215" i="7"/>
  <c r="AL213" i="7"/>
  <c r="AN211" i="7"/>
  <c r="AJ209" i="7"/>
  <c r="AK208" i="7"/>
  <c r="AM207" i="7"/>
  <c r="AM425" i="7"/>
  <c r="AN356" i="7"/>
  <c r="AN355" i="7"/>
  <c r="AM297" i="7"/>
  <c r="AK294" i="7"/>
  <c r="AN293" i="7"/>
  <c r="AL285" i="7"/>
  <c r="AJ284" i="7"/>
  <c r="AL266" i="7"/>
  <c r="AJ265" i="7"/>
  <c r="AM254" i="7"/>
  <c r="AJ247" i="7"/>
  <c r="AM246" i="7"/>
  <c r="AJ239" i="7"/>
  <c r="AM238" i="7"/>
  <c r="AJ231" i="7"/>
  <c r="AM230" i="7"/>
  <c r="AJ223" i="7"/>
  <c r="AM222" i="7"/>
  <c r="AJ215" i="7"/>
  <c r="AN207" i="7"/>
  <c r="AL205" i="7"/>
  <c r="AJ203" i="7"/>
  <c r="AJ202" i="7"/>
  <c r="AK200" i="7"/>
  <c r="AN199" i="7"/>
  <c r="AK198" i="7"/>
  <c r="AL197" i="7"/>
  <c r="AN195" i="7"/>
  <c r="AK192" i="7"/>
  <c r="AN191" i="7"/>
  <c r="AN190" i="7"/>
  <c r="AJ189" i="7"/>
  <c r="AL187" i="7"/>
  <c r="AO184" i="7"/>
  <c r="AL183" i="7"/>
  <c r="AL179" i="7"/>
  <c r="AL175" i="7"/>
  <c r="AJ174" i="7"/>
  <c r="AN173" i="7"/>
  <c r="AL172" i="7"/>
  <c r="AN170" i="7"/>
  <c r="AN168" i="7"/>
  <c r="AJ166" i="7"/>
  <c r="AL164" i="7"/>
  <c r="AN162" i="7"/>
  <c r="AN160" i="7"/>
  <c r="AJ158" i="7"/>
  <c r="AL156" i="7"/>
  <c r="AN154" i="7"/>
  <c r="AN152" i="7"/>
  <c r="AJ150" i="7"/>
  <c r="AL148" i="7"/>
  <c r="AN146" i="7"/>
  <c r="AN144" i="7"/>
  <c r="AJ142" i="7"/>
  <c r="AL140" i="7"/>
  <c r="AN138" i="7"/>
  <c r="AN136" i="7"/>
  <c r="AJ134" i="7"/>
  <c r="AL132" i="7"/>
  <c r="AN130" i="7"/>
  <c r="AN128" i="7"/>
  <c r="AJ126" i="7"/>
  <c r="AL124" i="7"/>
  <c r="AN122" i="7"/>
  <c r="AN120" i="7"/>
  <c r="AJ118" i="7"/>
  <c r="AL116" i="7"/>
  <c r="AN114" i="7"/>
  <c r="AN112" i="7"/>
  <c r="AJ110" i="7"/>
  <c r="AL108" i="7"/>
  <c r="AN106" i="7"/>
  <c r="AN104" i="7"/>
  <c r="AJ102" i="7"/>
  <c r="AL100" i="7"/>
  <c r="AN98" i="7"/>
  <c r="AN96" i="7"/>
  <c r="AJ94" i="7"/>
  <c r="AL92" i="7"/>
  <c r="AN90" i="7"/>
  <c r="AN88" i="7"/>
  <c r="AJ86" i="7"/>
  <c r="AL84" i="7"/>
  <c r="AN82" i="7"/>
  <c r="AN80" i="7"/>
  <c r="AJ78" i="7"/>
  <c r="AL76" i="7"/>
  <c r="AN74" i="7"/>
  <c r="AN72" i="7"/>
  <c r="AJ70" i="7"/>
  <c r="AL68" i="7"/>
  <c r="AN66" i="7"/>
  <c r="AN64" i="7"/>
  <c r="AJ62" i="7"/>
  <c r="AL60" i="7"/>
  <c r="AN58" i="7"/>
  <c r="AN56" i="7"/>
  <c r="AJ54" i="7"/>
  <c r="AL52" i="7"/>
  <c r="AN50" i="7"/>
  <c r="AN48" i="7"/>
  <c r="AJ46" i="7"/>
  <c r="AL44" i="7"/>
  <c r="AN42" i="7"/>
  <c r="AN40" i="7"/>
  <c r="AJ38" i="7"/>
  <c r="AL36" i="7"/>
  <c r="AN34" i="7"/>
  <c r="AK365" i="7"/>
  <c r="AN364" i="7"/>
  <c r="AO322" i="7"/>
  <c r="AN321" i="7"/>
  <c r="AJ308" i="7"/>
  <c r="AJ305" i="7"/>
  <c r="AO304" i="7"/>
  <c r="AN299" i="7"/>
  <c r="AL270" i="7"/>
  <c r="AN262" i="7"/>
  <c r="AJ261" i="7"/>
  <c r="AM251" i="7"/>
  <c r="AL249" i="7"/>
  <c r="AM243" i="7"/>
  <c r="AL241" i="7"/>
  <c r="AM235" i="7"/>
  <c r="AL233" i="7"/>
  <c r="AM227" i="7"/>
  <c r="AL225" i="7"/>
  <c r="AM219" i="7"/>
  <c r="AL217" i="7"/>
  <c r="AL207" i="7"/>
  <c r="AJ205" i="7"/>
  <c r="AM204" i="7"/>
  <c r="AN203" i="7"/>
  <c r="AM199" i="7"/>
  <c r="AJ197" i="7"/>
  <c r="AO196" i="7"/>
  <c r="AM195" i="7"/>
  <c r="AM191" i="7"/>
  <c r="AK190" i="7"/>
  <c r="AO189" i="7"/>
  <c r="AJ187" i="7"/>
  <c r="AO186" i="7"/>
  <c r="AN185" i="7"/>
  <c r="AM184" i="7"/>
  <c r="AJ183" i="7"/>
  <c r="AN182" i="7"/>
  <c r="AO181" i="7"/>
  <c r="AJ179" i="7"/>
  <c r="AM176" i="7"/>
  <c r="AJ175" i="7"/>
  <c r="AO174" i="7"/>
  <c r="AL173" i="7"/>
  <c r="AJ172" i="7"/>
  <c r="AM171" i="7"/>
  <c r="AL170" i="7"/>
  <c r="AM168" i="7"/>
  <c r="AJ164" i="7"/>
  <c r="AM163" i="7"/>
  <c r="AL162" i="7"/>
  <c r="AM160" i="7"/>
  <c r="AJ156" i="7"/>
  <c r="AM155" i="7"/>
  <c r="AL154" i="7"/>
  <c r="AM152" i="7"/>
  <c r="AJ148" i="7"/>
  <c r="AM147" i="7"/>
  <c r="AL146" i="7"/>
  <c r="AM144" i="7"/>
  <c r="AJ140" i="7"/>
  <c r="AM139" i="7"/>
  <c r="AL138" i="7"/>
  <c r="AM136" i="7"/>
  <c r="AJ132" i="7"/>
  <c r="AM131" i="7"/>
  <c r="AL130" i="7"/>
  <c r="AM128" i="7"/>
  <c r="AJ124" i="7"/>
  <c r="AM123" i="7"/>
  <c r="AL122" i="7"/>
  <c r="AM120" i="7"/>
  <c r="AJ116" i="7"/>
  <c r="AM115" i="7"/>
  <c r="AL114" i="7"/>
  <c r="AM112" i="7"/>
  <c r="AJ108" i="7"/>
  <c r="AM107" i="7"/>
  <c r="AL106" i="7"/>
  <c r="AM104" i="7"/>
  <c r="AJ100" i="7"/>
  <c r="AM99" i="7"/>
  <c r="AL98" i="7"/>
  <c r="AM96" i="7"/>
  <c r="AJ92" i="7"/>
  <c r="AM91" i="7"/>
  <c r="AL90" i="7"/>
  <c r="AM88" i="7"/>
  <c r="AJ84" i="7"/>
  <c r="AM83" i="7"/>
  <c r="AL82" i="7"/>
  <c r="AM80" i="7"/>
  <c r="AJ76" i="7"/>
  <c r="AM75" i="7"/>
  <c r="AL74" i="7"/>
  <c r="AM72" i="7"/>
  <c r="AJ68" i="7"/>
  <c r="AM67" i="7"/>
  <c r="AL66" i="7"/>
  <c r="AM64" i="7"/>
  <c r="AJ60" i="7"/>
  <c r="AM59" i="7"/>
  <c r="AL58" i="7"/>
  <c r="AM56" i="7"/>
  <c r="AJ52" i="7"/>
  <c r="AM51" i="7"/>
  <c r="AL50" i="7"/>
  <c r="AM48" i="7"/>
  <c r="AJ44" i="7"/>
  <c r="AM43" i="7"/>
  <c r="AL42" i="7"/>
  <c r="AM40" i="7"/>
  <c r="AL301" i="7"/>
  <c r="AJ300" i="7"/>
  <c r="AM281" i="7"/>
  <c r="AO278" i="7"/>
  <c r="AL277" i="7"/>
  <c r="AO272" i="7"/>
  <c r="AK259" i="7"/>
  <c r="AN258" i="7"/>
  <c r="AL256" i="7"/>
  <c r="AJ251" i="7"/>
  <c r="AM250" i="7"/>
  <c r="AJ243" i="7"/>
  <c r="AM242" i="7"/>
  <c r="AJ235" i="7"/>
  <c r="AM234" i="7"/>
  <c r="AJ227" i="7"/>
  <c r="AM226" i="7"/>
  <c r="AJ219" i="7"/>
  <c r="AM218" i="7"/>
  <c r="AN213" i="7"/>
  <c r="AM211" i="7"/>
  <c r="AL209" i="7"/>
  <c r="AK204" i="7"/>
  <c r="AM203" i="7"/>
  <c r="AO200" i="7"/>
  <c r="AL199" i="7"/>
  <c r="AL195" i="7"/>
  <c r="AL191" i="7"/>
  <c r="AJ190" i="7"/>
  <c r="AN189" i="7"/>
  <c r="AN187" i="7"/>
  <c r="AJ186" i="7"/>
  <c r="AK184" i="7"/>
  <c r="AN183" i="7"/>
  <c r="AK182" i="7"/>
  <c r="AL181" i="7"/>
  <c r="AN179" i="7"/>
  <c r="AK176" i="7"/>
  <c r="AN175" i="7"/>
  <c r="AN174" i="7"/>
  <c r="AJ173" i="7"/>
  <c r="AO172" i="7"/>
  <c r="AJ170" i="7"/>
  <c r="AL168" i="7"/>
  <c r="AN166" i="7"/>
  <c r="AN164" i="7"/>
  <c r="AJ162" i="7"/>
  <c r="AL160" i="7"/>
  <c r="AN158" i="7"/>
  <c r="AN156" i="7"/>
  <c r="AJ154" i="7"/>
  <c r="AL152" i="7"/>
  <c r="AN150" i="7"/>
  <c r="AN148" i="7"/>
  <c r="AJ146" i="7"/>
  <c r="AL144" i="7"/>
  <c r="AN142" i="7"/>
  <c r="AN140" i="7"/>
  <c r="AJ138" i="7"/>
  <c r="AL136" i="7"/>
  <c r="AN134" i="7"/>
  <c r="AN132" i="7"/>
  <c r="AJ130" i="7"/>
  <c r="AL128" i="7"/>
  <c r="AN126" i="7"/>
  <c r="AN124" i="7"/>
  <c r="AJ122" i="7"/>
  <c r="AL120" i="7"/>
  <c r="AO314" i="7"/>
  <c r="AN313" i="7"/>
  <c r="AL253" i="7"/>
  <c r="AM247" i="7"/>
  <c r="AL237" i="7"/>
  <c r="AM231" i="7"/>
  <c r="AL221" i="7"/>
  <c r="AM215" i="7"/>
  <c r="AL203" i="7"/>
  <c r="AO197" i="7"/>
  <c r="AJ181" i="7"/>
  <c r="AO180" i="7"/>
  <c r="AJ168" i="7"/>
  <c r="AM167" i="7"/>
  <c r="AJ160" i="7"/>
  <c r="AM159" i="7"/>
  <c r="AJ152" i="7"/>
  <c r="AM151" i="7"/>
  <c r="AJ144" i="7"/>
  <c r="AM143" i="7"/>
  <c r="AJ136" i="7"/>
  <c r="AM135" i="7"/>
  <c r="AJ128" i="7"/>
  <c r="AM127" i="7"/>
  <c r="AJ120" i="7"/>
  <c r="AM119" i="7"/>
  <c r="AL118" i="7"/>
  <c r="AJ112" i="7"/>
  <c r="AM111" i="7"/>
  <c r="AL110" i="7"/>
  <c r="AJ104" i="7"/>
  <c r="AM103" i="7"/>
  <c r="AL102" i="7"/>
  <c r="AJ96" i="7"/>
  <c r="AM95" i="7"/>
  <c r="AL94" i="7"/>
  <c r="AJ88" i="7"/>
  <c r="AM87" i="7"/>
  <c r="AL86" i="7"/>
  <c r="AJ80" i="7"/>
  <c r="AM79" i="7"/>
  <c r="AL78" i="7"/>
  <c r="AJ72" i="7"/>
  <c r="AM71" i="7"/>
  <c r="AL70" i="7"/>
  <c r="AJ64" i="7"/>
  <c r="AM63" i="7"/>
  <c r="AL62" i="7"/>
  <c r="AJ56" i="7"/>
  <c r="AM55" i="7"/>
  <c r="AL54" i="7"/>
  <c r="AJ48" i="7"/>
  <c r="AM47" i="7"/>
  <c r="AL46" i="7"/>
  <c r="AJ40" i="7"/>
  <c r="AM39" i="7"/>
  <c r="AL38" i="7"/>
  <c r="AJ36" i="7"/>
  <c r="AM35" i="7"/>
  <c r="AJ34" i="7"/>
  <c r="AL32" i="7"/>
  <c r="AN30" i="7"/>
  <c r="AN28" i="7"/>
  <c r="AJ26" i="7"/>
  <c r="AL24" i="7"/>
  <c r="AN22" i="7"/>
  <c r="AN20" i="7"/>
  <c r="AL48" i="7"/>
  <c r="AN283" i="7"/>
  <c r="AJ211" i="7"/>
  <c r="AM210" i="7"/>
  <c r="AM200" i="7"/>
  <c r="AJ199" i="7"/>
  <c r="AN198" i="7"/>
  <c r="AL189" i="7"/>
  <c r="AO173" i="7"/>
  <c r="AM172" i="7"/>
  <c r="AM164" i="7"/>
  <c r="AM156" i="7"/>
  <c r="AM148" i="7"/>
  <c r="AM140" i="7"/>
  <c r="AM132" i="7"/>
  <c r="AM124" i="7"/>
  <c r="AJ114" i="7"/>
  <c r="AJ106" i="7"/>
  <c r="AJ98" i="7"/>
  <c r="AJ90" i="7"/>
  <c r="AJ82" i="7"/>
  <c r="AJ74" i="7"/>
  <c r="AJ66" i="7"/>
  <c r="AJ58" i="7"/>
  <c r="AJ50" i="7"/>
  <c r="AJ42" i="7"/>
  <c r="AJ32" i="7"/>
  <c r="AM31" i="7"/>
  <c r="AL30" i="7"/>
  <c r="AM28" i="7"/>
  <c r="AJ24" i="7"/>
  <c r="AM23" i="7"/>
  <c r="AL22" i="7"/>
  <c r="AM20" i="7"/>
  <c r="AO499" i="7"/>
  <c r="AO288" i="7"/>
  <c r="AM179" i="7"/>
  <c r="AL142" i="7"/>
  <c r="AL126" i="7"/>
  <c r="AN118" i="7"/>
  <c r="AM116" i="7"/>
  <c r="AL104" i="7"/>
  <c r="AL96" i="7"/>
  <c r="AN94" i="7"/>
  <c r="AM92" i="7"/>
  <c r="AN78" i="7"/>
  <c r="AM76" i="7"/>
  <c r="AL64" i="7"/>
  <c r="AN62" i="7"/>
  <c r="AL56" i="7"/>
  <c r="AN54" i="7"/>
  <c r="AM52" i="7"/>
  <c r="AN46" i="7"/>
  <c r="AM44" i="7"/>
  <c r="AL34" i="7"/>
  <c r="AM32" i="7"/>
  <c r="AM27" i="7"/>
  <c r="AM24" i="7"/>
  <c r="AJ20" i="7"/>
  <c r="AM344" i="7"/>
  <c r="AO330" i="7"/>
  <c r="AN329" i="7"/>
  <c r="AN264" i="7"/>
  <c r="AL258" i="7"/>
  <c r="AK257" i="7"/>
  <c r="AL245" i="7"/>
  <c r="AM239" i="7"/>
  <c r="AL229" i="7"/>
  <c r="AM223" i="7"/>
  <c r="AJ213" i="7"/>
  <c r="AM212" i="7"/>
  <c r="AN205" i="7"/>
  <c r="AN201" i="7"/>
  <c r="AJ195" i="7"/>
  <c r="AM192" i="7"/>
  <c r="AJ191" i="7"/>
  <c r="AO190" i="7"/>
  <c r="AM183" i="7"/>
  <c r="AM175" i="7"/>
  <c r="AK174" i="7"/>
  <c r="AN116" i="7"/>
  <c r="AN108" i="7"/>
  <c r="AN100" i="7"/>
  <c r="AN92" i="7"/>
  <c r="AN84" i="7"/>
  <c r="AN76" i="7"/>
  <c r="AN68" i="7"/>
  <c r="AN60" i="7"/>
  <c r="AN52" i="7"/>
  <c r="AN44" i="7"/>
  <c r="AN36" i="7"/>
  <c r="AN32" i="7"/>
  <c r="AJ30" i="7"/>
  <c r="AL28" i="7"/>
  <c r="AN26" i="7"/>
  <c r="AN24" i="7"/>
  <c r="AJ22" i="7"/>
  <c r="AL20" i="7"/>
  <c r="AJ289" i="7"/>
  <c r="AM187" i="7"/>
  <c r="AL166" i="7"/>
  <c r="AL158" i="7"/>
  <c r="AL150" i="7"/>
  <c r="AL134" i="7"/>
  <c r="AL112" i="7"/>
  <c r="AN110" i="7"/>
  <c r="AM108" i="7"/>
  <c r="AN102" i="7"/>
  <c r="AM100" i="7"/>
  <c r="AL88" i="7"/>
  <c r="AN86" i="7"/>
  <c r="AM84" i="7"/>
  <c r="AL80" i="7"/>
  <c r="AL72" i="7"/>
  <c r="AN70" i="7"/>
  <c r="AM68" i="7"/>
  <c r="AM60" i="7"/>
  <c r="AL40" i="7"/>
  <c r="AN38" i="7"/>
  <c r="AM36" i="7"/>
  <c r="AJ28" i="7"/>
  <c r="AL26" i="7"/>
  <c r="AN21" i="7"/>
  <c r="AM54" i="7"/>
  <c r="AM78" i="7"/>
  <c r="AM118" i="7"/>
  <c r="AN153" i="7"/>
  <c r="AL35" i="7"/>
  <c r="AN65" i="7"/>
  <c r="AN97" i="7"/>
  <c r="AM126" i="7"/>
  <c r="AM142" i="7"/>
  <c r="AM158" i="7"/>
  <c r="AM185" i="7"/>
  <c r="AM38" i="7"/>
  <c r="AO80" i="7"/>
  <c r="AM110" i="7"/>
  <c r="AN161" i="7"/>
  <c r="AN25" i="7"/>
  <c r="AN37" i="7"/>
  <c r="AM26" i="7"/>
  <c r="AO32" i="7"/>
  <c r="AL67" i="7"/>
  <c r="AL99" i="7"/>
  <c r="AO128" i="7"/>
  <c r="AO160" i="7"/>
  <c r="AM193" i="7"/>
  <c r="AM206" i="7"/>
  <c r="AL230" i="7"/>
  <c r="AN240" i="7"/>
  <c r="AM253" i="7"/>
  <c r="AL39" i="7"/>
  <c r="AM50" i="7"/>
  <c r="AN61" i="7"/>
  <c r="AL71" i="7"/>
  <c r="AM82" i="7"/>
  <c r="AN93" i="7"/>
  <c r="AL103" i="7"/>
  <c r="AM114" i="7"/>
  <c r="AN125" i="7"/>
  <c r="AL135" i="7"/>
  <c r="AM146" i="7"/>
  <c r="AN157" i="7"/>
  <c r="AL167" i="7"/>
  <c r="AM201" i="7"/>
  <c r="AK288" i="7"/>
  <c r="AO52" i="7"/>
  <c r="AO84" i="7"/>
  <c r="AO116" i="7"/>
  <c r="AO148" i="7"/>
  <c r="AO175" i="7"/>
  <c r="AK186" i="7"/>
  <c r="AO207" i="7"/>
  <c r="AL226" i="7"/>
  <c r="AM241" i="7"/>
  <c r="AL250" i="7"/>
  <c r="AK306" i="7"/>
  <c r="AO231" i="7"/>
  <c r="AO289" i="7"/>
  <c r="AK275" i="7"/>
  <c r="AL308" i="7"/>
  <c r="AK319" i="7"/>
  <c r="AL344" i="7"/>
  <c r="AO211" i="7"/>
  <c r="AO243" i="7"/>
  <c r="AO271" i="7"/>
  <c r="AO297" i="7"/>
  <c r="AL316" i="7"/>
  <c r="AL332" i="7"/>
  <c r="AL346" i="7"/>
  <c r="AO464" i="7"/>
  <c r="AM374" i="7"/>
  <c r="AK382" i="7"/>
  <c r="AM415" i="7"/>
  <c r="AO456" i="7"/>
  <c r="AK315" i="7"/>
  <c r="AL328" i="7"/>
  <c r="AL340" i="7"/>
  <c r="AO356" i="7"/>
  <c r="AO373" i="7"/>
  <c r="AO400" i="7"/>
  <c r="AM490" i="7"/>
  <c r="AO329" i="7"/>
  <c r="AO341" i="7"/>
  <c r="AM362" i="7"/>
  <c r="AK375" i="7"/>
  <c r="AO401" i="7"/>
  <c r="AO429" i="7"/>
  <c r="AO405" i="7"/>
  <c r="AM435" i="7"/>
  <c r="AK446" i="7"/>
  <c r="AO468" i="7"/>
  <c r="AM486" i="7"/>
  <c r="AM403" i="7"/>
  <c r="AO412" i="7"/>
  <c r="AO422" i="7"/>
  <c r="AO445" i="7"/>
  <c r="AO488" i="7"/>
  <c r="AO425" i="7"/>
  <c r="AK436" i="7"/>
  <c r="AO461" i="7"/>
  <c r="AM498" i="7"/>
  <c r="AK33" i="7"/>
  <c r="AO45" i="7"/>
  <c r="AO57" i="7"/>
  <c r="AO69" i="7"/>
  <c r="AK81" i="7"/>
  <c r="AO89" i="7"/>
  <c r="AO97" i="7"/>
  <c r="AO105" i="7"/>
  <c r="AO113" i="7"/>
  <c r="AO121" i="7"/>
  <c r="AO129" i="7"/>
  <c r="AO137" i="7"/>
  <c r="AO145" i="7"/>
  <c r="AO153" i="7"/>
  <c r="AO161" i="7"/>
  <c r="AO169" i="7"/>
  <c r="AM178" i="7"/>
  <c r="AK193" i="7"/>
  <c r="AL214" i="7"/>
  <c r="AO214" i="7"/>
  <c r="AL216" i="7"/>
  <c r="AM220" i="7"/>
  <c r="AJ224" i="7"/>
  <c r="AN228" i="7"/>
  <c r="AO33" i="7"/>
  <c r="AK53" i="7"/>
  <c r="AO81" i="7"/>
  <c r="AO22" i="7"/>
  <c r="AL25" i="7"/>
  <c r="AN27" i="7"/>
  <c r="AO30" i="7"/>
  <c r="AL33" i="7"/>
  <c r="AN35" i="7"/>
  <c r="AO38" i="7"/>
  <c r="AL41" i="7"/>
  <c r="AN43" i="7"/>
  <c r="AO46" i="7"/>
  <c r="AL49" i="7"/>
  <c r="AN51" i="7"/>
  <c r="AO54" i="7"/>
  <c r="AL57" i="7"/>
  <c r="AN59" i="7"/>
  <c r="AO62" i="7"/>
  <c r="AL65" i="7"/>
  <c r="AN67" i="7"/>
  <c r="AO70" i="7"/>
  <c r="AL73" i="7"/>
  <c r="AN75" i="7"/>
  <c r="AO78" i="7"/>
  <c r="AM34" i="7"/>
  <c r="AO56" i="7"/>
  <c r="AM94" i="7"/>
  <c r="AN121" i="7"/>
  <c r="AO203" i="7"/>
  <c r="AN41" i="7"/>
  <c r="AN73" i="7"/>
  <c r="AN105" i="7"/>
  <c r="AL131" i="7"/>
  <c r="AL147" i="7"/>
  <c r="AL163" i="7"/>
  <c r="AL274" i="7"/>
  <c r="AO40" i="7"/>
  <c r="AM86" i="7"/>
  <c r="AO112" i="7"/>
  <c r="AN169" i="7"/>
  <c r="AL27" i="7"/>
  <c r="AK196" i="7"/>
  <c r="AL31" i="7"/>
  <c r="AL43" i="7"/>
  <c r="AL75" i="7"/>
  <c r="AL107" i="7"/>
  <c r="AO136" i="7"/>
  <c r="AO168" i="7"/>
  <c r="AO195" i="7"/>
  <c r="AM221" i="7"/>
  <c r="AN232" i="7"/>
  <c r="AM245" i="7"/>
  <c r="AO254" i="7"/>
  <c r="AM42" i="7"/>
  <c r="AN53" i="7"/>
  <c r="AL63" i="7"/>
  <c r="AM74" i="7"/>
  <c r="AN85" i="7"/>
  <c r="AL95" i="7"/>
  <c r="AM106" i="7"/>
  <c r="AN117" i="7"/>
  <c r="AL127" i="7"/>
  <c r="AM138" i="7"/>
  <c r="AN149" i="7"/>
  <c r="AL159" i="7"/>
  <c r="AM170" i="7"/>
  <c r="AM209" i="7"/>
  <c r="AO301" i="7"/>
  <c r="AO60" i="7"/>
  <c r="AO92" i="7"/>
  <c r="AO124" i="7"/>
  <c r="AO156" i="7"/>
  <c r="AM177" i="7"/>
  <c r="AO187" i="7"/>
  <c r="AM217" i="7"/>
  <c r="AM233" i="7"/>
  <c r="AL242" i="7"/>
  <c r="AN252" i="7"/>
  <c r="AM213" i="7"/>
  <c r="AO239" i="7"/>
  <c r="AO305" i="7"/>
  <c r="AK282" i="7"/>
  <c r="AO309" i="7"/>
  <c r="AO325" i="7"/>
  <c r="AK369" i="7"/>
  <c r="AO219" i="7"/>
  <c r="AO251" i="7"/>
  <c r="AO281" i="7"/>
  <c r="AM299" i="7"/>
  <c r="AK318" i="7"/>
  <c r="AO334" i="7"/>
  <c r="AM358" i="7"/>
  <c r="AM354" i="7"/>
  <c r="AO376" i="7"/>
  <c r="AO385" i="7"/>
  <c r="AM423" i="7"/>
  <c r="AO460" i="7"/>
  <c r="AL320" i="7"/>
  <c r="AK330" i="7"/>
  <c r="AO342" i="7"/>
  <c r="AK359" i="7"/>
  <c r="AO384" i="7"/>
  <c r="AO408" i="7"/>
  <c r="AO492" i="7"/>
  <c r="AO335" i="7"/>
  <c r="AO347" i="7"/>
  <c r="AO363" i="7"/>
  <c r="AM378" i="7"/>
  <c r="AO402" i="7"/>
  <c r="AO484" i="7"/>
  <c r="AO413" i="7"/>
  <c r="AO437" i="7"/>
  <c r="AO449" i="7"/>
  <c r="AO472" i="7"/>
  <c r="AO500" i="7"/>
  <c r="AO404" i="7"/>
  <c r="AO414" i="7"/>
  <c r="AK426" i="7"/>
  <c r="AM462" i="7"/>
  <c r="AO496" i="7"/>
  <c r="AM427" i="7"/>
  <c r="AM447" i="7"/>
  <c r="AO476" i="7"/>
  <c r="AO21" i="7"/>
  <c r="AO37" i="7"/>
  <c r="AK49" i="7"/>
  <c r="AO61" i="7"/>
  <c r="AO73" i="7"/>
  <c r="AK85" i="7"/>
  <c r="AK93" i="7"/>
  <c r="AK101" i="7"/>
  <c r="AK109" i="7"/>
  <c r="AK117" i="7"/>
  <c r="AK125" i="7"/>
  <c r="AK133" i="7"/>
  <c r="AK141" i="7"/>
  <c r="AK149" i="7"/>
  <c r="AK157" i="7"/>
  <c r="AK165" i="7"/>
  <c r="AK177" i="7"/>
  <c r="AN188" i="7"/>
  <c r="AL194" i="7"/>
  <c r="AN216" i="7"/>
  <c r="AL220" i="7"/>
  <c r="AM224" i="7"/>
  <c r="AJ228" i="7"/>
  <c r="AK21" i="7"/>
  <c r="AK37" i="7"/>
  <c r="AK61" i="7"/>
  <c r="AJ23" i="7"/>
  <c r="AK26" i="7"/>
  <c r="AJ31" i="7"/>
  <c r="AK34" i="7"/>
  <c r="AJ39" i="7"/>
  <c r="AK42" i="7"/>
  <c r="AJ47" i="7"/>
  <c r="AK50" i="7"/>
  <c r="AJ55" i="7"/>
  <c r="AK58" i="7"/>
  <c r="AJ63" i="7"/>
  <c r="AK66" i="7"/>
  <c r="AJ71" i="7"/>
  <c r="AK74" i="7"/>
  <c r="AJ79" i="7"/>
  <c r="AK82" i="7"/>
  <c r="AJ87" i="7"/>
  <c r="AK90" i="7"/>
  <c r="AJ95" i="7"/>
  <c r="AK98" i="7"/>
  <c r="AJ103" i="7"/>
  <c r="AK106" i="7"/>
  <c r="AJ111" i="7"/>
  <c r="AK114" i="7"/>
  <c r="AJ119" i="7"/>
  <c r="AK122" i="7"/>
  <c r="AJ127" i="7"/>
  <c r="AK130" i="7"/>
  <c r="AJ135" i="7"/>
  <c r="AK138" i="7"/>
  <c r="AM46" i="7"/>
  <c r="AM62" i="7"/>
  <c r="AO96" i="7"/>
  <c r="AN129" i="7"/>
  <c r="AO20" i="7"/>
  <c r="AN49" i="7"/>
  <c r="AN81" i="7"/>
  <c r="AN113" i="7"/>
  <c r="AM134" i="7"/>
  <c r="AM150" i="7"/>
  <c r="AM166" i="7"/>
  <c r="AO285" i="7"/>
  <c r="AM70" i="7"/>
  <c r="AO88" i="7"/>
  <c r="AO120" i="7"/>
  <c r="AO266" i="7"/>
  <c r="AM30" i="7"/>
  <c r="AK304" i="7"/>
  <c r="AJ19" i="7"/>
  <c r="AL51" i="7"/>
  <c r="AL83" i="7"/>
  <c r="AL115" i="7"/>
  <c r="AO144" i="7"/>
  <c r="AM181" i="7"/>
  <c r="AO199" i="7"/>
  <c r="AL222" i="7"/>
  <c r="AM237" i="7"/>
  <c r="AL246" i="7"/>
  <c r="AO258" i="7"/>
  <c r="AN45" i="7"/>
  <c r="AL55" i="7"/>
  <c r="AM66" i="7"/>
  <c r="AN77" i="7"/>
  <c r="AL87" i="7"/>
  <c r="AM98" i="7"/>
  <c r="AN109" i="7"/>
  <c r="AL119" i="7"/>
  <c r="AM130" i="7"/>
  <c r="AN141" i="7"/>
  <c r="AL151" i="7"/>
  <c r="AM162" i="7"/>
  <c r="AM173" i="7"/>
  <c r="AM256" i="7"/>
  <c r="AO36" i="7"/>
  <c r="AO68" i="7"/>
  <c r="AO100" i="7"/>
  <c r="AO132" i="7"/>
  <c r="AO164" i="7"/>
  <c r="AO179" i="7"/>
  <c r="AM197" i="7"/>
  <c r="AL218" i="7"/>
  <c r="AL234" i="7"/>
  <c r="AN244" i="7"/>
  <c r="AM268" i="7"/>
  <c r="AO215" i="7"/>
  <c r="AO247" i="7"/>
  <c r="AK261" i="7"/>
  <c r="AO293" i="7"/>
  <c r="AK311" i="7"/>
  <c r="AK327" i="7"/>
  <c r="AM470" i="7"/>
  <c r="AO227" i="7"/>
  <c r="AM260" i="7"/>
  <c r="AM283" i="7"/>
  <c r="AM303" i="7"/>
  <c r="AL324" i="7"/>
  <c r="AO337" i="7"/>
  <c r="AO360" i="7"/>
  <c r="AO357" i="7"/>
  <c r="AO379" i="7"/>
  <c r="AO396" i="7"/>
  <c r="AK442" i="7"/>
  <c r="AL312" i="7"/>
  <c r="AK322" i="7"/>
  <c r="AK331" i="7"/>
  <c r="AO345" i="7"/>
  <c r="AO364" i="7"/>
  <c r="AK386" i="7"/>
  <c r="AO410" i="7"/>
  <c r="AO313" i="7"/>
  <c r="AL336" i="7"/>
  <c r="AL348" i="7"/>
  <c r="AM366" i="7"/>
  <c r="AO388" i="7"/>
  <c r="AM407" i="7"/>
  <c r="AK390" i="7"/>
  <c r="AO421" i="7"/>
  <c r="AO441" i="7"/>
  <c r="AK452" i="7"/>
  <c r="AM475" i="7"/>
  <c r="AK394" i="7"/>
  <c r="AO406" i="7"/>
  <c r="AM419" i="7"/>
  <c r="AK432" i="7"/>
  <c r="AM478" i="7"/>
  <c r="AO409" i="7"/>
  <c r="AK430" i="7"/>
  <c r="AM451" i="7"/>
  <c r="AL485" i="7"/>
  <c r="AO25" i="7"/>
  <c r="AK41" i="7"/>
  <c r="AO53" i="7"/>
  <c r="AK65" i="7"/>
  <c r="AK77" i="7"/>
  <c r="AO85" i="7"/>
  <c r="AO93" i="7"/>
  <c r="AO101" i="7"/>
  <c r="AO109" i="7"/>
  <c r="AO117" i="7"/>
  <c r="AO125" i="7"/>
  <c r="AO133" i="7"/>
  <c r="AO141" i="7"/>
  <c r="AO149" i="7"/>
  <c r="AO157" i="7"/>
  <c r="AO165" i="7"/>
  <c r="AL178" i="7"/>
  <c r="AJ188" i="7"/>
  <c r="AN214" i="7"/>
  <c r="AJ216" i="7"/>
  <c r="AN220" i="7"/>
  <c r="AL224" i="7"/>
  <c r="AM228" i="7"/>
  <c r="AK25" i="7"/>
  <c r="AK45" i="7"/>
  <c r="AK69" i="7"/>
  <c r="AL21" i="7"/>
  <c r="AN23" i="7"/>
  <c r="AO26" i="7"/>
  <c r="AL29" i="7"/>
  <c r="AN31" i="7"/>
  <c r="AO34" i="7"/>
  <c r="AL37" i="7"/>
  <c r="AN39" i="7"/>
  <c r="AO42" i="7"/>
  <c r="AL45" i="7"/>
  <c r="AN47" i="7"/>
  <c r="AO50" i="7"/>
  <c r="AL53" i="7"/>
  <c r="AN55" i="7"/>
  <c r="AO58" i="7"/>
  <c r="AL61" i="7"/>
  <c r="AN63" i="7"/>
  <c r="AO66" i="7"/>
  <c r="AL69" i="7"/>
  <c r="AN71" i="7"/>
  <c r="AO74" i="7"/>
  <c r="AL77" i="7"/>
  <c r="AN79" i="7"/>
  <c r="AO82" i="7"/>
  <c r="AL85" i="7"/>
  <c r="AN87" i="7"/>
  <c r="AO90" i="7"/>
  <c r="AL93" i="7"/>
  <c r="AN95" i="7"/>
  <c r="AO98" i="7"/>
  <c r="AL101" i="7"/>
  <c r="AN103" i="7"/>
  <c r="AO106" i="7"/>
  <c r="AL109" i="7"/>
  <c r="AN111" i="7"/>
  <c r="AO114" i="7"/>
  <c r="AL117" i="7"/>
  <c r="AN119" i="7"/>
  <c r="AO122" i="7"/>
  <c r="AL125" i="7"/>
  <c r="AN127" i="7"/>
  <c r="AO130" i="7"/>
  <c r="AL133" i="7"/>
  <c r="AN135" i="7"/>
  <c r="AO138" i="7"/>
  <c r="AO48" i="7"/>
  <c r="AO28" i="7"/>
  <c r="AL139" i="7"/>
  <c r="AO72" i="7"/>
  <c r="AN33" i="7"/>
  <c r="AL91" i="7"/>
  <c r="AK202" i="7"/>
  <c r="AO352" i="7"/>
  <c r="AL79" i="7"/>
  <c r="AM122" i="7"/>
  <c r="AN165" i="7"/>
  <c r="AO76" i="7"/>
  <c r="AO183" i="7"/>
  <c r="AM249" i="7"/>
  <c r="AO262" i="7"/>
  <c r="AM208" i="7"/>
  <c r="AK310" i="7"/>
  <c r="AO368" i="7"/>
  <c r="AK314" i="7"/>
  <c r="AM370" i="7"/>
  <c r="AO338" i="7"/>
  <c r="AO416" i="7"/>
  <c r="AK458" i="7"/>
  <c r="AO420" i="7"/>
  <c r="AO433" i="7"/>
  <c r="AO41" i="7"/>
  <c r="AK89" i="7"/>
  <c r="AK121" i="7"/>
  <c r="AK153" i="7"/>
  <c r="AL188" i="7"/>
  <c r="AJ214" i="7"/>
  <c r="AJ83" i="7"/>
  <c r="AO86" i="7"/>
  <c r="AN91" i="7"/>
  <c r="AL105" i="7"/>
  <c r="AK110" i="7"/>
  <c r="AJ115" i="7"/>
  <c r="AO118" i="7"/>
  <c r="AN123" i="7"/>
  <c r="AL137" i="7"/>
  <c r="AL141" i="7"/>
  <c r="AN143" i="7"/>
  <c r="AO146" i="7"/>
  <c r="AL149" i="7"/>
  <c r="AN151" i="7"/>
  <c r="AO154" i="7"/>
  <c r="AL157" i="7"/>
  <c r="AN159" i="7"/>
  <c r="AO162" i="7"/>
  <c r="AL165" i="7"/>
  <c r="AN167" i="7"/>
  <c r="AO170" i="7"/>
  <c r="AJ176" i="7"/>
  <c r="AN178" i="7"/>
  <c r="AM182" i="7"/>
  <c r="AM188" i="7"/>
  <c r="AL198" i="7"/>
  <c r="AO201" i="7"/>
  <c r="AJ210" i="7"/>
  <c r="AL212" i="7"/>
  <c r="AM25" i="7"/>
  <c r="AO39" i="7"/>
  <c r="AO51" i="7"/>
  <c r="AK63" i="7"/>
  <c r="AM69" i="7"/>
  <c r="AK75" i="7"/>
  <c r="AO79" i="7"/>
  <c r="AK87" i="7"/>
  <c r="AO91" i="7"/>
  <c r="AM97" i="7"/>
  <c r="AK103" i="7"/>
  <c r="AO107" i="7"/>
  <c r="AM113" i="7"/>
  <c r="AK119" i="7"/>
  <c r="AO123" i="7"/>
  <c r="AM129" i="7"/>
  <c r="AK135" i="7"/>
  <c r="AO139" i="7"/>
  <c r="AM145" i="7"/>
  <c r="AK151" i="7"/>
  <c r="AO155" i="7"/>
  <c r="AM161" i="7"/>
  <c r="AK167" i="7"/>
  <c r="AO171" i="7"/>
  <c r="AN180" i="7"/>
  <c r="AL186" i="7"/>
  <c r="AN193" i="7"/>
  <c r="AJ196" i="7"/>
  <c r="AN208" i="7"/>
  <c r="AO208" i="7"/>
  <c r="AK224" i="7"/>
  <c r="AK27" i="7"/>
  <c r="AO35" i="7"/>
  <c r="AO43" i="7"/>
  <c r="AK55" i="7"/>
  <c r="AO63" i="7"/>
  <c r="AK28" i="7"/>
  <c r="AJ33" i="7"/>
  <c r="AK44" i="7"/>
  <c r="AJ49" i="7"/>
  <c r="AK60" i="7"/>
  <c r="AJ65" i="7"/>
  <c r="AK76" i="7"/>
  <c r="AJ81" i="7"/>
  <c r="AK92" i="7"/>
  <c r="AJ97" i="7"/>
  <c r="AK108" i="7"/>
  <c r="AJ113" i="7"/>
  <c r="AK124" i="7"/>
  <c r="AJ129" i="7"/>
  <c r="AK140" i="7"/>
  <c r="AJ145" i="7"/>
  <c r="AK156" i="7"/>
  <c r="AJ161" i="7"/>
  <c r="AK172" i="7"/>
  <c r="AM174" i="7"/>
  <c r="AK178" i="7"/>
  <c r="AJ182" i="7"/>
  <c r="AL184" i="7"/>
  <c r="AK188" i="7"/>
  <c r="AM190" i="7"/>
  <c r="AK194" i="7"/>
  <c r="AJ198" i="7"/>
  <c r="AL200" i="7"/>
  <c r="AN204" i="7"/>
  <c r="AO204" i="7"/>
  <c r="AO216" i="7"/>
  <c r="AK232" i="7"/>
  <c r="AK240" i="7"/>
  <c r="AK248" i="7"/>
  <c r="AN263" i="7"/>
  <c r="AL269" i="7"/>
  <c r="AM279" i="7"/>
  <c r="AO279" i="7"/>
  <c r="AO292" i="7"/>
  <c r="AO296" i="7"/>
  <c r="AK205" i="7"/>
  <c r="AK213" i="7"/>
  <c r="AJ218" i="7"/>
  <c r="AJ222" i="7"/>
  <c r="AJ226" i="7"/>
  <c r="AJ230" i="7"/>
  <c r="AK233" i="7"/>
  <c r="AJ238" i="7"/>
  <c r="AK241" i="7"/>
  <c r="AJ246" i="7"/>
  <c r="AK249" i="7"/>
  <c r="AJ254" i="7"/>
  <c r="AL267" i="7"/>
  <c r="AO273" i="7"/>
  <c r="AN273" i="7"/>
  <c r="AJ280" i="7"/>
  <c r="AK286" i="7"/>
  <c r="AN295" i="7"/>
  <c r="AJ295" i="7"/>
  <c r="AO222" i="7"/>
  <c r="AO230" i="7"/>
  <c r="AM236" i="7"/>
  <c r="AK242" i="7"/>
  <c r="AO246" i="7"/>
  <c r="AM252" i="7"/>
  <c r="AL255" i="7"/>
  <c r="AM261" i="7"/>
  <c r="AO269" i="7"/>
  <c r="AM274" i="7"/>
  <c r="AJ275" i="7"/>
  <c r="AM296" i="7"/>
  <c r="AK187" i="7"/>
  <c r="AK203" i="7"/>
  <c r="AJ232" i="7"/>
  <c r="AO64" i="7"/>
  <c r="AN57" i="7"/>
  <c r="AL155" i="7"/>
  <c r="AM102" i="7"/>
  <c r="AL23" i="7"/>
  <c r="AM189" i="7"/>
  <c r="AM229" i="7"/>
  <c r="AL47" i="7"/>
  <c r="AM90" i="7"/>
  <c r="AN133" i="7"/>
  <c r="AK180" i="7"/>
  <c r="AO108" i="7"/>
  <c r="AM205" i="7"/>
  <c r="AO270" i="7"/>
  <c r="AK298" i="7"/>
  <c r="AO235" i="7"/>
  <c r="AK326" i="7"/>
  <c r="AO380" i="7"/>
  <c r="AK323" i="7"/>
  <c r="AO389" i="7"/>
  <c r="AK353" i="7"/>
  <c r="AO393" i="7"/>
  <c r="AO480" i="7"/>
  <c r="AM439" i="7"/>
  <c r="AJ454" i="7"/>
  <c r="AK57" i="7"/>
  <c r="AK97" i="7"/>
  <c r="AK129" i="7"/>
  <c r="AK161" i="7"/>
  <c r="AM216" i="7"/>
  <c r="AN224" i="7"/>
  <c r="AO29" i="7"/>
  <c r="AK22" i="7"/>
  <c r="AK30" i="7"/>
  <c r="AK38" i="7"/>
  <c r="AK46" i="7"/>
  <c r="AK54" i="7"/>
  <c r="AK62" i="7"/>
  <c r="AK70" i="7"/>
  <c r="AK78" i="7"/>
  <c r="AN83" i="7"/>
  <c r="AL97" i="7"/>
  <c r="AK102" i="7"/>
  <c r="AJ107" i="7"/>
  <c r="AO110" i="7"/>
  <c r="AN115" i="7"/>
  <c r="AL129" i="7"/>
  <c r="AK134" i="7"/>
  <c r="AJ139" i="7"/>
  <c r="AK142" i="7"/>
  <c r="AJ147" i="7"/>
  <c r="AK150" i="7"/>
  <c r="AJ155" i="7"/>
  <c r="AK158" i="7"/>
  <c r="AJ163" i="7"/>
  <c r="AK166" i="7"/>
  <c r="AJ171" i="7"/>
  <c r="AL176" i="7"/>
  <c r="AK181" i="7"/>
  <c r="AJ185" i="7"/>
  <c r="AN192" i="7"/>
  <c r="AL193" i="7"/>
  <c r="AL210" i="7"/>
  <c r="AO210" i="7"/>
  <c r="AO27" i="7"/>
  <c r="AM41" i="7"/>
  <c r="AM53" i="7"/>
  <c r="AM65" i="7"/>
  <c r="AK71" i="7"/>
  <c r="AO75" i="7"/>
  <c r="AK83" i="7"/>
  <c r="AO87" i="7"/>
  <c r="AM93" i="7"/>
  <c r="AK99" i="7"/>
  <c r="AO103" i="7"/>
  <c r="AM109" i="7"/>
  <c r="AK115" i="7"/>
  <c r="AO119" i="7"/>
  <c r="AM125" i="7"/>
  <c r="AK131" i="7"/>
  <c r="AO135" i="7"/>
  <c r="AM141" i="7"/>
  <c r="AK147" i="7"/>
  <c r="AO151" i="7"/>
  <c r="AM157" i="7"/>
  <c r="AK163" i="7"/>
  <c r="AO167" i="7"/>
  <c r="AN177" i="7"/>
  <c r="AJ180" i="7"/>
  <c r="AJ194" i="7"/>
  <c r="AL196" i="7"/>
  <c r="AN202" i="7"/>
  <c r="AN206" i="7"/>
  <c r="AJ208" i="7"/>
  <c r="AK214" i="7"/>
  <c r="AK228" i="7"/>
  <c r="AM29" i="7"/>
  <c r="AM37" i="7"/>
  <c r="AM45" i="7"/>
  <c r="AM57" i="7"/>
  <c r="AM81" i="7"/>
  <c r="AK24" i="7"/>
  <c r="AJ29" i="7"/>
  <c r="AK40" i="7"/>
  <c r="AJ45" i="7"/>
  <c r="AK56" i="7"/>
  <c r="AJ61" i="7"/>
  <c r="AK72" i="7"/>
  <c r="AJ77" i="7"/>
  <c r="AK88" i="7"/>
  <c r="AJ93" i="7"/>
  <c r="AK104" i="7"/>
  <c r="AJ109" i="7"/>
  <c r="AK120" i="7"/>
  <c r="AJ125" i="7"/>
  <c r="AK136" i="7"/>
  <c r="AJ141" i="7"/>
  <c r="AK152" i="7"/>
  <c r="AJ157" i="7"/>
  <c r="AK168" i="7"/>
  <c r="AK173" i="7"/>
  <c r="AO176" i="7"/>
  <c r="AO182" i="7"/>
  <c r="AK189" i="7"/>
  <c r="AO192" i="7"/>
  <c r="AO198" i="7"/>
  <c r="AJ204" i="7"/>
  <c r="AK210" i="7"/>
  <c r="AO220" i="7"/>
  <c r="AO232" i="7"/>
  <c r="AO240" i="7"/>
  <c r="AO248" i="7"/>
  <c r="AJ263" i="7"/>
  <c r="AN279" i="7"/>
  <c r="AL292" i="7"/>
  <c r="AJ292" i="7"/>
  <c r="AJ296" i="7"/>
  <c r="AO205" i="7"/>
  <c r="AO213" i="7"/>
  <c r="AN218" i="7"/>
  <c r="AN222" i="7"/>
  <c r="AN226" i="7"/>
  <c r="AN230" i="7"/>
  <c r="AO233" i="7"/>
  <c r="AL236" i="7"/>
  <c r="AN238" i="7"/>
  <c r="AO241" i="7"/>
  <c r="AL244" i="7"/>
  <c r="AN246" i="7"/>
  <c r="AO249" i="7"/>
  <c r="AL252" i="7"/>
  <c r="AN254" i="7"/>
  <c r="AM257" i="7"/>
  <c r="AM263" i="7"/>
  <c r="AM273" i="7"/>
  <c r="AL280" i="7"/>
  <c r="AN280" i="7"/>
  <c r="AO286" i="7"/>
  <c r="AL295" i="7"/>
  <c r="AK218" i="7"/>
  <c r="AK226" i="7"/>
  <c r="AM232" i="7"/>
  <c r="AK238" i="7"/>
  <c r="AO242" i="7"/>
  <c r="AM248" i="7"/>
  <c r="AK254" i="7"/>
  <c r="AK260" i="7"/>
  <c r="AO263" i="7"/>
  <c r="AN274" i="7"/>
  <c r="AN275" i="7"/>
  <c r="AK175" i="7"/>
  <c r="AK191" i="7"/>
  <c r="AK207" i="7"/>
  <c r="AK219" i="7"/>
  <c r="AK227" i="7"/>
  <c r="AO104" i="7"/>
  <c r="AN89" i="7"/>
  <c r="AL171" i="7"/>
  <c r="AN137" i="7"/>
  <c r="AO24" i="7"/>
  <c r="AO152" i="7"/>
  <c r="AL238" i="7"/>
  <c r="AM58" i="7"/>
  <c r="AN101" i="7"/>
  <c r="AL143" i="7"/>
  <c r="AO277" i="7"/>
  <c r="AO140" i="7"/>
  <c r="AM225" i="7"/>
  <c r="AO223" i="7"/>
  <c r="AO317" i="7"/>
  <c r="AM264" i="7"/>
  <c r="AO343" i="7"/>
  <c r="AK398" i="7"/>
  <c r="AO339" i="7"/>
  <c r="AO418" i="7"/>
  <c r="AO372" i="7"/>
  <c r="AM431" i="7"/>
  <c r="AO397" i="7"/>
  <c r="AM482" i="7"/>
  <c r="AM494" i="7"/>
  <c r="AO65" i="7"/>
  <c r="AK105" i="7"/>
  <c r="AK137" i="7"/>
  <c r="AK169" i="7"/>
  <c r="AM194" i="7"/>
  <c r="AO49" i="7"/>
  <c r="AL89" i="7"/>
  <c r="AK94" i="7"/>
  <c r="AJ99" i="7"/>
  <c r="AO102" i="7"/>
  <c r="AN107" i="7"/>
  <c r="AL121" i="7"/>
  <c r="AK126" i="7"/>
  <c r="AJ131" i="7"/>
  <c r="AO134" i="7"/>
  <c r="AN139" i="7"/>
  <c r="AO142" i="7"/>
  <c r="AL145" i="7"/>
  <c r="AN147" i="7"/>
  <c r="AO150" i="7"/>
  <c r="AL153" i="7"/>
  <c r="AN155" i="7"/>
  <c r="AO158" i="7"/>
  <c r="AL161" i="7"/>
  <c r="AN163" i="7"/>
  <c r="AO166" i="7"/>
  <c r="AL169" i="7"/>
  <c r="AN171" i="7"/>
  <c r="AL182" i="7"/>
  <c r="AO185" i="7"/>
  <c r="AJ192" i="7"/>
  <c r="AN194" i="7"/>
  <c r="AM198" i="7"/>
  <c r="AN212" i="7"/>
  <c r="AO212" i="7"/>
  <c r="AK31" i="7"/>
  <c r="AK47" i="7"/>
  <c r="AO55" i="7"/>
  <c r="AK67" i="7"/>
  <c r="AO71" i="7"/>
  <c r="AM77" i="7"/>
  <c r="AO83" i="7"/>
  <c r="AM89" i="7"/>
  <c r="AK95" i="7"/>
  <c r="AO99" i="7"/>
  <c r="AM105" i="7"/>
  <c r="AK111" i="7"/>
  <c r="AO115" i="7"/>
  <c r="AM121" i="7"/>
  <c r="AK127" i="7"/>
  <c r="AO131" i="7"/>
  <c r="AM137" i="7"/>
  <c r="AK143" i="7"/>
  <c r="AO147" i="7"/>
  <c r="AM153" i="7"/>
  <c r="AK159" i="7"/>
  <c r="AO163" i="7"/>
  <c r="AM169" i="7"/>
  <c r="AJ178" i="7"/>
  <c r="AL180" i="7"/>
  <c r="AM186" i="7"/>
  <c r="AO194" i="7"/>
  <c r="AK201" i="7"/>
  <c r="AM202" i="7"/>
  <c r="AJ206" i="7"/>
  <c r="AL208" i="7"/>
  <c r="AK216" i="7"/>
  <c r="AM21" i="7"/>
  <c r="AO31" i="7"/>
  <c r="AK39" i="7"/>
  <c r="AO47" i="7"/>
  <c r="AO59" i="7"/>
  <c r="AK20" i="7"/>
  <c r="AJ25" i="7"/>
  <c r="AK36" i="7"/>
  <c r="AJ41" i="7"/>
  <c r="AK52" i="7"/>
  <c r="AJ57" i="7"/>
  <c r="AK68" i="7"/>
  <c r="AJ73" i="7"/>
  <c r="AK84" i="7"/>
  <c r="AJ89" i="7"/>
  <c r="AK100" i="7"/>
  <c r="AJ105" i="7"/>
  <c r="AK116" i="7"/>
  <c r="AJ121" i="7"/>
  <c r="AK132" i="7"/>
  <c r="AJ137" i="7"/>
  <c r="AK148" i="7"/>
  <c r="AJ153" i="7"/>
  <c r="AK164" i="7"/>
  <c r="AJ169" i="7"/>
  <c r="AL174" i="7"/>
  <c r="AJ177" i="7"/>
  <c r="AM180" i="7"/>
  <c r="AN184" i="7"/>
  <c r="AL185" i="7"/>
  <c r="AL190" i="7"/>
  <c r="AJ193" i="7"/>
  <c r="AM196" i="7"/>
  <c r="AN200" i="7"/>
  <c r="AL201" i="7"/>
  <c r="AL204" i="7"/>
  <c r="AK212" i="7"/>
  <c r="AO224" i="7"/>
  <c r="AK236" i="7"/>
  <c r="AK244" i="7"/>
  <c r="AK252" i="7"/>
  <c r="AL263" i="7"/>
  <c r="AM269" i="7"/>
  <c r="AL279" i="7"/>
  <c r="AL296" i="7"/>
  <c r="AN296" i="7"/>
  <c r="AK209" i="7"/>
  <c r="AN145" i="7"/>
  <c r="AL59" i="7"/>
  <c r="AL111" i="7"/>
  <c r="AN236" i="7"/>
  <c r="AO381" i="7"/>
  <c r="AO392" i="7"/>
  <c r="AK29" i="7"/>
  <c r="AJ220" i="7"/>
  <c r="AJ27" i="7"/>
  <c r="AJ59" i="7"/>
  <c r="AK118" i="7"/>
  <c r="AO126" i="7"/>
  <c r="AK146" i="7"/>
  <c r="AK154" i="7"/>
  <c r="AK162" i="7"/>
  <c r="AK170" i="7"/>
  <c r="AK197" i="7"/>
  <c r="AN210" i="7"/>
  <c r="AM33" i="7"/>
  <c r="AM73" i="7"/>
  <c r="AO95" i="7"/>
  <c r="AM117" i="7"/>
  <c r="AK139" i="7"/>
  <c r="AO159" i="7"/>
  <c r="AK185" i="7"/>
  <c r="AL202" i="7"/>
  <c r="AO206" i="7"/>
  <c r="AK35" i="7"/>
  <c r="AJ21" i="7"/>
  <c r="AK32" i="7"/>
  <c r="AJ53" i="7"/>
  <c r="AK64" i="7"/>
  <c r="AJ85" i="7"/>
  <c r="AK96" i="7"/>
  <c r="AJ117" i="7"/>
  <c r="AK128" i="7"/>
  <c r="AJ149" i="7"/>
  <c r="AK160" i="7"/>
  <c r="AN181" i="7"/>
  <c r="AJ200" i="7"/>
  <c r="AM214" i="7"/>
  <c r="AO252" i="7"/>
  <c r="AK296" i="7"/>
  <c r="AK221" i="7"/>
  <c r="AK229" i="7"/>
  <c r="AJ234" i="7"/>
  <c r="AO237" i="7"/>
  <c r="AN242" i="7"/>
  <c r="AL257" i="7"/>
  <c r="AL268" i="7"/>
  <c r="AM286" i="7"/>
  <c r="AO218" i="7"/>
  <c r="AK234" i="7"/>
  <c r="AM244" i="7"/>
  <c r="AN255" i="7"/>
  <c r="AN268" i="7"/>
  <c r="AM292" i="7"/>
  <c r="AK199" i="7"/>
  <c r="AK231" i="7"/>
  <c r="AK243" i="7"/>
  <c r="AJ248" i="7"/>
  <c r="AN256" i="7"/>
  <c r="AJ259" i="7"/>
  <c r="AN261" i="7"/>
  <c r="AO268" i="7"/>
  <c r="AM272" i="7"/>
  <c r="AL276" i="7"/>
  <c r="AJ276" i="7"/>
  <c r="AJ290" i="7"/>
  <c r="AM291" i="7"/>
  <c r="AL291" i="7"/>
  <c r="AJ302" i="7"/>
  <c r="AK307" i="7"/>
  <c r="AM311" i="7"/>
  <c r="AM315" i="7"/>
  <c r="AM319" i="7"/>
  <c r="AM323" i="7"/>
  <c r="AM327" i="7"/>
  <c r="AM331" i="7"/>
  <c r="AK258" i="7"/>
  <c r="AJ271" i="7"/>
  <c r="AL278" i="7"/>
  <c r="AM284" i="7"/>
  <c r="AJ294" i="7"/>
  <c r="AO303" i="7"/>
  <c r="AO311" i="7"/>
  <c r="AO327" i="7"/>
  <c r="AJ282" i="7"/>
  <c r="AL298" i="7"/>
  <c r="AN310" i="7"/>
  <c r="AJ311" i="7"/>
  <c r="AL314" i="7"/>
  <c r="AM318" i="7"/>
  <c r="AJ322" i="7"/>
  <c r="AN326" i="7"/>
  <c r="AJ327" i="7"/>
  <c r="AL330" i="7"/>
  <c r="AN334" i="7"/>
  <c r="AL342" i="7"/>
  <c r="AM342" i="7"/>
  <c r="AO312" i="7"/>
  <c r="AO320" i="7"/>
  <c r="AO328" i="7"/>
  <c r="AL335" i="7"/>
  <c r="AL339" i="7"/>
  <c r="AL343" i="7"/>
  <c r="AK350" i="7"/>
  <c r="AO353" i="7"/>
  <c r="AJ359" i="7"/>
  <c r="AL361" i="7"/>
  <c r="AK366" i="7"/>
  <c r="AO369" i="7"/>
  <c r="AJ375" i="7"/>
  <c r="AL377" i="7"/>
  <c r="AN383" i="7"/>
  <c r="AN387" i="7"/>
  <c r="AN391" i="7"/>
  <c r="AN395" i="7"/>
  <c r="AN399" i="7"/>
  <c r="AK277" i="7"/>
  <c r="AK293" i="7"/>
  <c r="AK337" i="7"/>
  <c r="AM343" i="7"/>
  <c r="AN346" i="7"/>
  <c r="AJ349" i="7"/>
  <c r="AN351" i="7"/>
  <c r="AM355" i="7"/>
  <c r="AM361" i="7"/>
  <c r="AJ365" i="7"/>
  <c r="AN367" i="7"/>
  <c r="AM371" i="7"/>
  <c r="AM377" i="7"/>
  <c r="AO387" i="7"/>
  <c r="AK346" i="7"/>
  <c r="AL353" i="7"/>
  <c r="AM359" i="7"/>
  <c r="AK374" i="7"/>
  <c r="AN382" i="7"/>
  <c r="AN386" i="7"/>
  <c r="AN390" i="7"/>
  <c r="AN394" i="7"/>
  <c r="AN398" i="7"/>
  <c r="AN402" i="7"/>
  <c r="AL406" i="7"/>
  <c r="AM410" i="7"/>
  <c r="AK339" i="7"/>
  <c r="AL357" i="7"/>
  <c r="AK362" i="7"/>
  <c r="AL373" i="7"/>
  <c r="AK377" i="7"/>
  <c r="AM379" i="7"/>
  <c r="AO390" i="7"/>
  <c r="AK395" i="7"/>
  <c r="AK403" i="7"/>
  <c r="AK411" i="7"/>
  <c r="AK415" i="7"/>
  <c r="AK419" i="7"/>
  <c r="AK423" i="7"/>
  <c r="AL434" i="7"/>
  <c r="AK439" i="7"/>
  <c r="AL450" i="7"/>
  <c r="AO458" i="7"/>
  <c r="AN474" i="7"/>
  <c r="AK356" i="7"/>
  <c r="AK372" i="7"/>
  <c r="AN381" i="7"/>
  <c r="AK388" i="7"/>
  <c r="AJ393" i="7"/>
  <c r="AN397" i="7"/>
  <c r="AN405" i="7"/>
  <c r="AJ409" i="7"/>
  <c r="AK412" i="7"/>
  <c r="AN417" i="7"/>
  <c r="AK420" i="7"/>
  <c r="AL428" i="7"/>
  <c r="AJ431" i="7"/>
  <c r="AN435" i="7"/>
  <c r="AJ438" i="7"/>
  <c r="AN440" i="7"/>
  <c r="AM444" i="7"/>
  <c r="AN453" i="7"/>
  <c r="AO453" i="7"/>
  <c r="AJ455" i="7"/>
  <c r="AL466" i="7"/>
  <c r="AL467" i="7"/>
  <c r="AO467" i="7"/>
  <c r="AM469" i="7"/>
  <c r="AK389" i="7"/>
  <c r="AK405" i="7"/>
  <c r="AN414" i="7"/>
  <c r="AK421" i="7"/>
  <c r="AJ424" i="7"/>
  <c r="AL426" i="7"/>
  <c r="AM432" i="7"/>
  <c r="AN439" i="7"/>
  <c r="AJ442" i="7"/>
  <c r="AO451" i="7"/>
  <c r="AN461" i="7"/>
  <c r="AK461" i="7"/>
  <c r="AK485" i="7"/>
  <c r="AK414" i="7"/>
  <c r="AJ430" i="7"/>
  <c r="AL446" i="7"/>
  <c r="AK475" i="7"/>
  <c r="AK490" i="7"/>
  <c r="AK425" i="7"/>
  <c r="AK441" i="7"/>
  <c r="AJ457" i="7"/>
  <c r="AL473" i="7"/>
  <c r="AM479" i="7"/>
  <c r="AL495" i="7"/>
  <c r="AM473" i="7"/>
  <c r="AL483" i="7"/>
  <c r="AM489" i="7"/>
  <c r="AN493" i="7"/>
  <c r="AL494" i="7"/>
  <c r="AO463" i="7"/>
  <c r="AK470" i="7"/>
  <c r="AO473" i="7"/>
  <c r="AJ479" i="7"/>
  <c r="AL481" i="7"/>
  <c r="AK486" i="7"/>
  <c r="AO489" i="7"/>
  <c r="AO495" i="7"/>
  <c r="AK460" i="7"/>
  <c r="AK476" i="7"/>
  <c r="AK492" i="7"/>
  <c r="AO19" i="7"/>
  <c r="AJ377" i="7"/>
  <c r="AJ353" i="7"/>
  <c r="AL386" i="7"/>
  <c r="AL398" i="7"/>
  <c r="AK335" i="7"/>
  <c r="AM363" i="7"/>
  <c r="AK399" i="7"/>
  <c r="AL422" i="7"/>
  <c r="AN436" i="7"/>
  <c r="AK352" i="7"/>
  <c r="AN385" i="7"/>
  <c r="AK408" i="7"/>
  <c r="AM422" i="7"/>
  <c r="AM434" i="7"/>
  <c r="AM466" i="7"/>
  <c r="AK469" i="7"/>
  <c r="AN423" i="7"/>
  <c r="AO435" i="7"/>
  <c r="AJ451" i="7"/>
  <c r="AN430" i="7"/>
  <c r="AL452" i="7"/>
  <c r="AM491" i="7"/>
  <c r="AJ473" i="7"/>
  <c r="AL499" i="7"/>
  <c r="AN478" i="7"/>
  <c r="AK491" i="7"/>
  <c r="AK472" i="7"/>
  <c r="AL123" i="7"/>
  <c r="AO191" i="7"/>
  <c r="AM154" i="7"/>
  <c r="AK255" i="7"/>
  <c r="AK448" i="7"/>
  <c r="AM443" i="7"/>
  <c r="AO77" i="7"/>
  <c r="AK73" i="7"/>
  <c r="AJ51" i="7"/>
  <c r="AL81" i="7"/>
  <c r="AJ91" i="7"/>
  <c r="AN99" i="7"/>
  <c r="AN176" i="7"/>
  <c r="AJ212" i="7"/>
  <c r="AM49" i="7"/>
  <c r="AK79" i="7"/>
  <c r="AM101" i="7"/>
  <c r="AK123" i="7"/>
  <c r="AO143" i="7"/>
  <c r="AM165" i="7"/>
  <c r="AK43" i="7"/>
  <c r="AJ184" i="7"/>
  <c r="AO193" i="7"/>
  <c r="AO228" i="7"/>
  <c r="AK268" i="7"/>
  <c r="AO209" i="7"/>
  <c r="AO221" i="7"/>
  <c r="AO229" i="7"/>
  <c r="AN234" i="7"/>
  <c r="AL248" i="7"/>
  <c r="AK253" i="7"/>
  <c r="AN267" i="7"/>
  <c r="AN269" i="7"/>
  <c r="AO280" i="7"/>
  <c r="AM295" i="7"/>
  <c r="AK222" i="7"/>
  <c r="AO234" i="7"/>
  <c r="AK246" i="7"/>
  <c r="AJ255" i="7"/>
  <c r="AJ269" i="7"/>
  <c r="AM275" i="7"/>
  <c r="AK179" i="7"/>
  <c r="AK211" i="7"/>
  <c r="AK223" i="7"/>
  <c r="AK239" i="7"/>
  <c r="AJ244" i="7"/>
  <c r="AL254" i="7"/>
  <c r="AJ257" i="7"/>
  <c r="AL259" i="7"/>
  <c r="AK263" i="7"/>
  <c r="AM265" i="7"/>
  <c r="AK269" i="7"/>
  <c r="AL272" i="7"/>
  <c r="AK279" i="7"/>
  <c r="AO290" i="7"/>
  <c r="AO291" i="7"/>
  <c r="AN292" i="7"/>
  <c r="AL302" i="7"/>
  <c r="AN306" i="7"/>
  <c r="AL311" i="7"/>
  <c r="AL315" i="7"/>
  <c r="AL319" i="7"/>
  <c r="AL323" i="7"/>
  <c r="AL327" i="7"/>
  <c r="AL331" i="7"/>
  <c r="AK262" i="7"/>
  <c r="AN271" i="7"/>
  <c r="AK283" i="7"/>
  <c r="AJ287" i="7"/>
  <c r="AL294" i="7"/>
  <c r="AM300" i="7"/>
  <c r="AO315" i="7"/>
  <c r="AO331" i="7"/>
  <c r="AL282" i="7"/>
  <c r="AM288" i="7"/>
  <c r="AK302" i="7"/>
  <c r="AM304" i="7"/>
  <c r="AJ310" i="7"/>
  <c r="AN314" i="7"/>
  <c r="AJ315" i="7"/>
  <c r="AL318" i="7"/>
  <c r="AM322" i="7"/>
  <c r="AJ326" i="7"/>
  <c r="AN330" i="7"/>
  <c r="AJ331" i="7"/>
  <c r="AJ334" i="7"/>
  <c r="AN338" i="7"/>
  <c r="AK308" i="7"/>
  <c r="AK316" i="7"/>
  <c r="AK324" i="7"/>
  <c r="AK332" i="7"/>
  <c r="AK336" i="7"/>
  <c r="AK340" i="7"/>
  <c r="AK344" i="7"/>
  <c r="AL347" i="7"/>
  <c r="AL351" i="7"/>
  <c r="AO359" i="7"/>
  <c r="AL367" i="7"/>
  <c r="AO375" i="7"/>
  <c r="AM383" i="7"/>
  <c r="AM387" i="7"/>
  <c r="AM391" i="7"/>
  <c r="AM395" i="7"/>
  <c r="AM399" i="7"/>
  <c r="AK402" i="7"/>
  <c r="AK281" i="7"/>
  <c r="AK297" i="7"/>
  <c r="AK309" i="7"/>
  <c r="AK317" i="7"/>
  <c r="AK325" i="7"/>
  <c r="AK333" i="7"/>
  <c r="AM339" i="7"/>
  <c r="AM347" i="7"/>
  <c r="AL349" i="7"/>
  <c r="AK354" i="7"/>
  <c r="AJ358" i="7"/>
  <c r="AN362" i="7"/>
  <c r="AL365" i="7"/>
  <c r="AK370" i="7"/>
  <c r="AJ374" i="7"/>
  <c r="AN378" i="7"/>
  <c r="AO391" i="7"/>
  <c r="AO346" i="7"/>
  <c r="AK358" i="7"/>
  <c r="AN369" i="7"/>
  <c r="AL375" i="7"/>
  <c r="AJ382" i="7"/>
  <c r="AJ386" i="7"/>
  <c r="AJ390" i="7"/>
  <c r="AJ394" i="7"/>
  <c r="AJ398" i="7"/>
  <c r="AJ402" i="7"/>
  <c r="AN406" i="7"/>
  <c r="AL410" i="7"/>
  <c r="AK343" i="7"/>
  <c r="AM353" i="7"/>
  <c r="AL363" i="7"/>
  <c r="AM369" i="7"/>
  <c r="AK378" i="7"/>
  <c r="AO386" i="7"/>
  <c r="AK391" i="7"/>
  <c r="AO403" i="7"/>
  <c r="AO411" i="7"/>
  <c r="AO415" i="7"/>
  <c r="AO419" i="7"/>
  <c r="AL424" i="7"/>
  <c r="AM430" i="7"/>
  <c r="AL440" i="7"/>
  <c r="AM446" i="7"/>
  <c r="AM474" i="7"/>
  <c r="AL474" i="7"/>
  <c r="AK360" i="7"/>
  <c r="AK376" i="7"/>
  <c r="AK384" i="7"/>
  <c r="AJ389" i="7"/>
  <c r="AN393" i="7"/>
  <c r="AK400" i="7"/>
  <c r="AL403" i="7"/>
  <c r="AN409" i="7"/>
  <c r="AJ413" i="7"/>
  <c r="AL415" i="7"/>
  <c r="AM418" i="7"/>
  <c r="AJ421" i="7"/>
  <c r="AL423" i="7"/>
  <c r="AO431" i="7"/>
  <c r="AJ436" i="7"/>
  <c r="AL438" i="7"/>
  <c r="AK443" i="7"/>
  <c r="AO446" i="7"/>
  <c r="AM450" i="7"/>
  <c r="AJ453" i="7"/>
  <c r="AL455" i="7"/>
  <c r="AN455" i="7"/>
  <c r="AN459" i="7"/>
  <c r="AN469" i="7"/>
  <c r="AK393" i="7"/>
  <c r="AK409" i="7"/>
  <c r="AK417" i="7"/>
  <c r="AJ422" i="7"/>
  <c r="AO424" i="7"/>
  <c r="AK431" i="7"/>
  <c r="AO434" i="7"/>
  <c r="AJ440" i="7"/>
  <c r="AL442" i="7"/>
  <c r="AM448" i="7"/>
  <c r="AM454" i="7"/>
  <c r="AJ461" i="7"/>
  <c r="AK474" i="7"/>
  <c r="AO485" i="7"/>
  <c r="AK418" i="7"/>
  <c r="AL430" i="7"/>
  <c r="AM436" i="7"/>
  <c r="AK451" i="7"/>
  <c r="AM452" i="7"/>
  <c r="AN458" i="7"/>
  <c r="AO475" i="7"/>
  <c r="AL491" i="7"/>
  <c r="AK429" i="7"/>
  <c r="AK445" i="7"/>
  <c r="AL457" i="7"/>
  <c r="AM463" i="7"/>
  <c r="AK478" i="7"/>
  <c r="AN489" i="7"/>
  <c r="AL490" i="7"/>
  <c r="AN477" i="7"/>
  <c r="AL478" i="7"/>
  <c r="AN490" i="7"/>
  <c r="AJ493" i="7"/>
  <c r="AN495" i="7"/>
  <c r="AM499" i="7"/>
  <c r="AN465" i="7"/>
  <c r="AL471" i="7"/>
  <c r="AO479" i="7"/>
  <c r="AL487" i="7"/>
  <c r="AJ490" i="7"/>
  <c r="AM493" i="7"/>
  <c r="AN497" i="7"/>
  <c r="AL498" i="7"/>
  <c r="AK464" i="7"/>
  <c r="AK480" i="7"/>
  <c r="AK496" i="7"/>
  <c r="AK19" i="7"/>
  <c r="AN69" i="7"/>
  <c r="AM287" i="7"/>
  <c r="AO321" i="7"/>
  <c r="AK145" i="7"/>
  <c r="AJ35" i="7"/>
  <c r="AK86" i="7"/>
  <c r="AO23" i="7"/>
  <c r="AK91" i="7"/>
  <c r="AM133" i="7"/>
  <c r="AO178" i="7"/>
  <c r="AK23" i="7"/>
  <c r="AN197" i="7"/>
  <c r="AK274" i="7"/>
  <c r="AO217" i="7"/>
  <c r="AL232" i="7"/>
  <c r="AO245" i="7"/>
  <c r="AK256" i="7"/>
  <c r="AO295" i="7"/>
  <c r="AM240" i="7"/>
  <c r="AL275" i="7"/>
  <c r="AK247" i="7"/>
  <c r="AM255" i="7"/>
  <c r="AL260" i="7"/>
  <c r="AJ268" i="7"/>
  <c r="AN290" i="7"/>
  <c r="AN291" i="7"/>
  <c r="AL307" i="7"/>
  <c r="AN311" i="7"/>
  <c r="AN319" i="7"/>
  <c r="AN327" i="7"/>
  <c r="AK270" i="7"/>
  <c r="AL300" i="7"/>
  <c r="AO307" i="7"/>
  <c r="AN282" i="7"/>
  <c r="AJ298" i="7"/>
  <c r="AJ307" i="7"/>
  <c r="AM314" i="7"/>
  <c r="AN322" i="7"/>
  <c r="AL326" i="7"/>
  <c r="AM338" i="7"/>
  <c r="AK312" i="7"/>
  <c r="AK328" i="7"/>
  <c r="AM346" i="7"/>
  <c r="AN358" i="7"/>
  <c r="AN363" i="7"/>
  <c r="AN374" i="7"/>
  <c r="AK410" i="7"/>
  <c r="AK305" i="7"/>
  <c r="AK321" i="7"/>
  <c r="AK341" i="7"/>
  <c r="AL350" i="7"/>
  <c r="AN365" i="7"/>
  <c r="AO399" i="7"/>
  <c r="AL369" i="7"/>
  <c r="AL382" i="7"/>
  <c r="AL394" i="7"/>
  <c r="AM406" i="7"/>
  <c r="AK347" i="7"/>
  <c r="AN359" i="7"/>
  <c r="AN375" i="7"/>
  <c r="AO394" i="7"/>
  <c r="AL414" i="7"/>
  <c r="AJ434" i="7"/>
  <c r="AJ450" i="7"/>
  <c r="AJ474" i="7"/>
  <c r="AJ381" i="7"/>
  <c r="AK392" i="7"/>
  <c r="AN401" i="7"/>
  <c r="AL411" i="7"/>
  <c r="AJ417" i="7"/>
  <c r="AK427" i="7"/>
  <c r="AN438" i="7"/>
  <c r="AO447" i="7"/>
  <c r="AL459" i="7"/>
  <c r="AK467" i="7"/>
  <c r="AK401" i="7"/>
  <c r="AN418" i="7"/>
  <c r="AN442" i="7"/>
  <c r="AK454" i="7"/>
  <c r="AL436" i="7"/>
  <c r="AN475" i="7"/>
  <c r="AN457" i="7"/>
  <c r="AK494" i="7"/>
  <c r="AK482" i="7"/>
  <c r="AL465" i="7"/>
  <c r="AJ481" i="7"/>
  <c r="AM487" i="7"/>
  <c r="AL497" i="7"/>
  <c r="AK488" i="7"/>
  <c r="AM19" i="7"/>
  <c r="AN29" i="7"/>
  <c r="AN248" i="7"/>
  <c r="AO44" i="7"/>
  <c r="AO333" i="7"/>
  <c r="AM350" i="7"/>
  <c r="AM411" i="7"/>
  <c r="AK113" i="7"/>
  <c r="AJ43" i="7"/>
  <c r="AJ75" i="7"/>
  <c r="AL113" i="7"/>
  <c r="AJ123" i="7"/>
  <c r="AN131" i="7"/>
  <c r="AJ143" i="7"/>
  <c r="AJ151" i="7"/>
  <c r="AJ159" i="7"/>
  <c r="AJ167" i="7"/>
  <c r="AL192" i="7"/>
  <c r="AJ201" i="7"/>
  <c r="AK59" i="7"/>
  <c r="AM85" i="7"/>
  <c r="AK107" i="7"/>
  <c r="AO127" i="7"/>
  <c r="AM149" i="7"/>
  <c r="AK171" i="7"/>
  <c r="AO188" i="7"/>
  <c r="AL206" i="7"/>
  <c r="AK220" i="7"/>
  <c r="AK51" i="7"/>
  <c r="AJ37" i="7"/>
  <c r="AK48" i="7"/>
  <c r="AJ69" i="7"/>
  <c r="AK80" i="7"/>
  <c r="AJ101" i="7"/>
  <c r="AK112" i="7"/>
  <c r="AJ133" i="7"/>
  <c r="AK144" i="7"/>
  <c r="AJ165" i="7"/>
  <c r="AO177" i="7"/>
  <c r="AO202" i="7"/>
  <c r="AO236" i="7"/>
  <c r="AK292" i="7"/>
  <c r="AK217" i="7"/>
  <c r="AK225" i="7"/>
  <c r="AL240" i="7"/>
  <c r="AK245" i="7"/>
  <c r="AJ250" i="7"/>
  <c r="AO253" i="7"/>
  <c r="AJ260" i="7"/>
  <c r="AJ267" i="7"/>
  <c r="AL273" i="7"/>
  <c r="AN286" i="7"/>
  <c r="AO226" i="7"/>
  <c r="AO238" i="7"/>
  <c r="AK250" i="7"/>
  <c r="AL261" i="7"/>
  <c r="AJ274" i="7"/>
  <c r="AO275" i="7"/>
  <c r="AK183" i="7"/>
  <c r="AK215" i="7"/>
  <c r="AK235" i="7"/>
  <c r="AJ240" i="7"/>
  <c r="AK251" i="7"/>
  <c r="AO257" i="7"/>
  <c r="AK264" i="7"/>
  <c r="AO267" i="7"/>
  <c r="AN272" i="7"/>
  <c r="AJ273" i="7"/>
  <c r="AK276" i="7"/>
  <c r="AK280" i="7"/>
  <c r="AM290" i="7"/>
  <c r="AJ291" i="7"/>
  <c r="AK295" i="7"/>
  <c r="AM307" i="7"/>
  <c r="AJ306" i="7"/>
  <c r="AK266" i="7"/>
  <c r="AN278" i="7"/>
  <c r="AL284" i="7"/>
  <c r="AO287" i="7"/>
  <c r="AK299" i="7"/>
  <c r="AO302" i="7"/>
  <c r="AM306" i="7"/>
  <c r="AO319" i="7"/>
  <c r="AK271" i="7"/>
  <c r="AK287" i="7"/>
  <c r="AN298" i="7"/>
  <c r="AK303" i="7"/>
  <c r="AO306" i="7"/>
  <c r="AM310" i="7"/>
  <c r="AJ314" i="7"/>
  <c r="AN318" i="7"/>
  <c r="AJ319" i="7"/>
  <c r="AL322" i="7"/>
  <c r="AM326" i="7"/>
  <c r="AJ330" i="7"/>
  <c r="AL334" i="7"/>
  <c r="AM334" i="7"/>
  <c r="AJ338" i="7"/>
  <c r="AN342" i="7"/>
  <c r="AO308" i="7"/>
  <c r="AO316" i="7"/>
  <c r="AO324" i="7"/>
  <c r="AO332" i="7"/>
  <c r="AO336" i="7"/>
  <c r="AO340" i="7"/>
  <c r="AO344" i="7"/>
  <c r="AK348" i="7"/>
  <c r="AM357" i="7"/>
  <c r="AN361" i="7"/>
  <c r="AL362" i="7"/>
  <c r="AM373" i="7"/>
  <c r="AN377" i="7"/>
  <c r="AL383" i="7"/>
  <c r="AL387" i="7"/>
  <c r="AL391" i="7"/>
  <c r="AL395" i="7"/>
  <c r="AL399" i="7"/>
  <c r="AK406" i="7"/>
  <c r="AK285" i="7"/>
  <c r="AK301" i="7"/>
  <c r="AM335" i="7"/>
  <c r="AK345" i="7"/>
  <c r="AL355" i="7"/>
  <c r="AO358" i="7"/>
  <c r="AJ363" i="7"/>
  <c r="AL371" i="7"/>
  <c r="AO374" i="7"/>
  <c r="AJ379" i="7"/>
  <c r="AO395" i="7"/>
  <c r="AN353" i="7"/>
  <c r="AL359" i="7"/>
  <c r="AJ369" i="7"/>
  <c r="AM382" i="7"/>
  <c r="AM386" i="7"/>
  <c r="AM390" i="7"/>
  <c r="AM394" i="7"/>
  <c r="AM398" i="7"/>
  <c r="AM402" i="7"/>
  <c r="AJ406" i="7"/>
  <c r="AN410" i="7"/>
  <c r="AN357" i="7"/>
  <c r="AL358" i="7"/>
  <c r="AN373" i="7"/>
  <c r="AL374" i="7"/>
  <c r="AL379" i="7"/>
  <c r="AO382" i="7"/>
  <c r="AK387" i="7"/>
  <c r="AO398" i="7"/>
  <c r="AK407" i="7"/>
  <c r="AN434" i="7"/>
  <c r="AL435" i="7"/>
  <c r="AN450" i="7"/>
  <c r="AL451" i="7"/>
  <c r="AO474" i="7"/>
  <c r="AK364" i="7"/>
  <c r="AK380" i="7"/>
  <c r="AJ385" i="7"/>
  <c r="AN389" i="7"/>
  <c r="AK396" i="7"/>
  <c r="AJ401" i="7"/>
  <c r="AK404" i="7"/>
  <c r="AL407" i="7"/>
  <c r="AN413" i="7"/>
  <c r="AK416" i="7"/>
  <c r="AN421" i="7"/>
  <c r="AN424" i="7"/>
  <c r="AM428" i="7"/>
  <c r="AO436" i="7"/>
  <c r="AL444" i="7"/>
  <c r="AJ447" i="7"/>
  <c r="AN451" i="7"/>
  <c r="AM453" i="7"/>
  <c r="AJ458" i="7"/>
  <c r="AM459" i="7"/>
  <c r="AO466" i="7"/>
  <c r="AN467" i="7"/>
  <c r="AJ469" i="7"/>
  <c r="AK381" i="7"/>
  <c r="AK397" i="7"/>
  <c r="AK413" i="7"/>
  <c r="AJ418" i="7"/>
  <c r="AN422" i="7"/>
  <c r="AN426" i="7"/>
  <c r="AL432" i="7"/>
  <c r="AJ435" i="7"/>
  <c r="AO440" i="7"/>
  <c r="AK447" i="7"/>
  <c r="AO450" i="7"/>
  <c r="AN454" i="7"/>
  <c r="AM461" i="7"/>
  <c r="AN485" i="7"/>
  <c r="AM485" i="7"/>
  <c r="AK422" i="7"/>
  <c r="AK435" i="7"/>
  <c r="AN446" i="7"/>
  <c r="AO452" i="7"/>
  <c r="AM458" i="7"/>
  <c r="AL475" i="7"/>
  <c r="AJ475" i="7"/>
  <c r="AK433" i="7"/>
  <c r="AK449" i="7"/>
  <c r="AK462" i="7"/>
  <c r="AN473" i="7"/>
  <c r="AL479" i="7"/>
  <c r="AJ489" i="7"/>
  <c r="AN491" i="7"/>
  <c r="AM495" i="7"/>
  <c r="AJ477" i="7"/>
  <c r="AN479" i="7"/>
  <c r="AM483" i="7"/>
  <c r="AJ491" i="7"/>
  <c r="AL493" i="7"/>
  <c r="AK498" i="7"/>
  <c r="AN462" i="7"/>
  <c r="AJ465" i="7"/>
  <c r="AM477" i="7"/>
  <c r="AN481" i="7"/>
  <c r="AL482" i="7"/>
  <c r="AO490" i="7"/>
  <c r="AN494" i="7"/>
  <c r="AJ497" i="7"/>
  <c r="AN499" i="7"/>
  <c r="AK468" i="7"/>
  <c r="AK484" i="7"/>
  <c r="AK500" i="7"/>
  <c r="AN19" i="7"/>
  <c r="AM22" i="7"/>
  <c r="AN172" i="7"/>
  <c r="AO417" i="7"/>
  <c r="AL228" i="7"/>
  <c r="AJ67" i="7"/>
  <c r="AO94" i="7"/>
  <c r="AL177" i="7"/>
  <c r="AO67" i="7"/>
  <c r="AO111" i="7"/>
  <c r="AK155" i="7"/>
  <c r="AN196" i="7"/>
  <c r="AM61" i="7"/>
  <c r="AN186" i="7"/>
  <c r="AO244" i="7"/>
  <c r="AO225" i="7"/>
  <c r="AK237" i="7"/>
  <c r="AJ242" i="7"/>
  <c r="AN250" i="7"/>
  <c r="AO260" i="7"/>
  <c r="AJ286" i="7"/>
  <c r="AK230" i="7"/>
  <c r="AO250" i="7"/>
  <c r="AO274" i="7"/>
  <c r="AK195" i="7"/>
  <c r="AJ236" i="7"/>
  <c r="AJ252" i="7"/>
  <c r="AN259" i="7"/>
  <c r="AL265" i="7"/>
  <c r="AJ272" i="7"/>
  <c r="AO276" i="7"/>
  <c r="AN302" i="7"/>
  <c r="AL306" i="7"/>
  <c r="AN315" i="7"/>
  <c r="AN323" i="7"/>
  <c r="AN331" i="7"/>
  <c r="AJ278" i="7"/>
  <c r="AN294" i="7"/>
  <c r="AJ303" i="7"/>
  <c r="AO323" i="7"/>
  <c r="AL288" i="7"/>
  <c r="AL304" i="7"/>
  <c r="AL310" i="7"/>
  <c r="AJ318" i="7"/>
  <c r="AJ323" i="7"/>
  <c r="AM330" i="7"/>
  <c r="AL338" i="7"/>
  <c r="AJ342" i="7"/>
  <c r="AK320" i="7"/>
  <c r="AO348" i="7"/>
  <c r="AM351" i="7"/>
  <c r="AJ361" i="7"/>
  <c r="AM367" i="7"/>
  <c r="AK289" i="7"/>
  <c r="AK313" i="7"/>
  <c r="AK329" i="7"/>
  <c r="AJ346" i="7"/>
  <c r="AN349" i="7"/>
  <c r="AL366" i="7"/>
  <c r="AO383" i="7"/>
  <c r="AM375" i="7"/>
  <c r="AL390" i="7"/>
  <c r="AL402" i="7"/>
  <c r="AJ410" i="7"/>
  <c r="AJ357" i="7"/>
  <c r="AJ373" i="7"/>
  <c r="AK383" i="7"/>
  <c r="AO407" i="7"/>
  <c r="AL418" i="7"/>
  <c r="AM424" i="7"/>
  <c r="AM440" i="7"/>
  <c r="AN452" i="7"/>
  <c r="AK368" i="7"/>
  <c r="AJ397" i="7"/>
  <c r="AJ405" i="7"/>
  <c r="AM414" i="7"/>
  <c r="AL419" i="7"/>
  <c r="AO430" i="7"/>
  <c r="AL439" i="7"/>
  <c r="AJ452" i="7"/>
  <c r="AO455" i="7"/>
  <c r="AJ466" i="7"/>
  <c r="AK385" i="7"/>
  <c r="AJ414" i="7"/>
  <c r="AJ426" i="7"/>
  <c r="AL448" i="7"/>
  <c r="AJ485" i="7"/>
  <c r="AJ446" i="7"/>
  <c r="AL458" i="7"/>
  <c r="AK437" i="7"/>
  <c r="AL463" i="7"/>
  <c r="AL489" i="7"/>
  <c r="AL477" i="7"/>
  <c r="AO491" i="7"/>
  <c r="AJ463" i="7"/>
  <c r="AM471" i="7"/>
  <c r="AN483" i="7"/>
  <c r="AJ495" i="7"/>
  <c r="AK456" i="7"/>
  <c r="AL19" i="7"/>
  <c r="AG19" i="7"/>
  <c r="R19" i="7" s="1"/>
  <c r="N19" i="7"/>
  <c r="S19" i="7"/>
  <c r="N20" i="7"/>
  <c r="N21" i="7"/>
  <c r="R21" i="7"/>
  <c r="N22" i="7"/>
  <c r="R22" i="7"/>
  <c r="S22" i="7"/>
  <c r="N23" i="7"/>
  <c r="R23" i="7"/>
  <c r="N24" i="7"/>
  <c r="R24" i="7"/>
  <c r="N25" i="7"/>
  <c r="R25" i="7"/>
  <c r="N26" i="7"/>
  <c r="R26" i="7"/>
  <c r="S26" i="7"/>
  <c r="N27" i="7"/>
  <c r="R27" i="7"/>
  <c r="N28" i="7"/>
  <c r="R28" i="7"/>
  <c r="N29" i="7"/>
  <c r="R29" i="7"/>
  <c r="S29" i="7"/>
  <c r="N30" i="7"/>
  <c r="R30" i="7"/>
  <c r="S30" i="7"/>
  <c r="N31" i="7"/>
  <c r="R31" i="7"/>
  <c r="N32" i="7"/>
  <c r="R32" i="7"/>
  <c r="N33" i="7"/>
  <c r="R33" i="7"/>
  <c r="S33" i="7"/>
  <c r="N34" i="7"/>
  <c r="R34" i="7"/>
  <c r="N35" i="7"/>
  <c r="R35" i="7"/>
  <c r="N36" i="7"/>
  <c r="R36" i="7"/>
  <c r="N37" i="7"/>
  <c r="R37" i="7"/>
  <c r="N38" i="7"/>
  <c r="R38" i="7"/>
  <c r="N39" i="7"/>
  <c r="R39" i="7"/>
  <c r="N40" i="7"/>
  <c r="R40" i="7"/>
  <c r="N41" i="7"/>
  <c r="R41" i="7"/>
  <c r="N42" i="7"/>
  <c r="R42" i="7"/>
  <c r="N43" i="7"/>
  <c r="R43" i="7"/>
  <c r="N44" i="7"/>
  <c r="R44" i="7"/>
  <c r="S44" i="7"/>
  <c r="N45" i="7"/>
  <c r="R45" i="7"/>
  <c r="N46" i="7"/>
  <c r="R46" i="7"/>
  <c r="N47" i="7"/>
  <c r="R47" i="7"/>
  <c r="N48" i="7"/>
  <c r="R48" i="7"/>
  <c r="N49" i="7"/>
  <c r="R49" i="7"/>
  <c r="N50" i="7"/>
  <c r="R50" i="7"/>
  <c r="N51" i="7"/>
  <c r="R51" i="7"/>
  <c r="N52" i="7"/>
  <c r="R52" i="7"/>
  <c r="N53" i="7"/>
  <c r="R53" i="7"/>
  <c r="N54" i="7"/>
  <c r="R54" i="7"/>
  <c r="N55" i="7"/>
  <c r="R55" i="7"/>
  <c r="N56" i="7"/>
  <c r="R56" i="7"/>
  <c r="N57" i="7"/>
  <c r="R57" i="7"/>
  <c r="S57" i="7"/>
  <c r="N58" i="7"/>
  <c r="R58" i="7"/>
  <c r="N59" i="7"/>
  <c r="R59" i="7"/>
  <c r="N60" i="7"/>
  <c r="R60" i="7"/>
  <c r="N61" i="7"/>
  <c r="R61" i="7"/>
  <c r="N62" i="7"/>
  <c r="R62" i="7"/>
  <c r="N63" i="7"/>
  <c r="R63" i="7"/>
  <c r="N64" i="7"/>
  <c r="R64" i="7"/>
  <c r="N65" i="7"/>
  <c r="R65" i="7"/>
  <c r="N66" i="7"/>
  <c r="R66" i="7"/>
  <c r="N67" i="7"/>
  <c r="R67" i="7"/>
  <c r="N68" i="7"/>
  <c r="R68" i="7"/>
  <c r="N69" i="7"/>
  <c r="R69" i="7"/>
  <c r="N70" i="7"/>
  <c r="R70" i="7"/>
  <c r="N71" i="7"/>
  <c r="R71" i="7"/>
  <c r="N72" i="7"/>
  <c r="R72" i="7"/>
  <c r="N73" i="7"/>
  <c r="R73" i="7"/>
  <c r="S73" i="7"/>
  <c r="N74" i="7"/>
  <c r="R74" i="7"/>
  <c r="N75" i="7"/>
  <c r="R75" i="7"/>
  <c r="N76" i="7"/>
  <c r="R76" i="7"/>
  <c r="N77" i="7"/>
  <c r="R77" i="7"/>
  <c r="N78" i="7"/>
  <c r="R78" i="7"/>
  <c r="N79" i="7"/>
  <c r="R79" i="7"/>
  <c r="N80" i="7"/>
  <c r="R80" i="7"/>
  <c r="N81" i="7"/>
  <c r="R81" i="7"/>
  <c r="N82" i="7"/>
  <c r="R82" i="7"/>
  <c r="N83" i="7"/>
  <c r="R83" i="7"/>
  <c r="N84" i="7"/>
  <c r="R84" i="7"/>
  <c r="N85" i="7"/>
  <c r="R85" i="7"/>
  <c r="N86" i="7"/>
  <c r="R86" i="7"/>
  <c r="N87" i="7"/>
  <c r="R87" i="7"/>
  <c r="N88" i="7"/>
  <c r="R88" i="7"/>
  <c r="N89" i="7"/>
  <c r="R89" i="7"/>
  <c r="S89" i="7"/>
  <c r="N90" i="7"/>
  <c r="R90" i="7"/>
  <c r="N91" i="7"/>
  <c r="R91" i="7"/>
  <c r="N92" i="7"/>
  <c r="R92" i="7"/>
  <c r="N93" i="7"/>
  <c r="R93" i="7"/>
  <c r="N94" i="7"/>
  <c r="R94" i="7"/>
  <c r="N95" i="7"/>
  <c r="R95" i="7"/>
  <c r="N96" i="7"/>
  <c r="R96" i="7"/>
  <c r="N97" i="7"/>
  <c r="R97" i="7"/>
  <c r="N98" i="7"/>
  <c r="R98" i="7"/>
  <c r="N99" i="7"/>
  <c r="R99" i="7"/>
  <c r="N100" i="7"/>
  <c r="R100" i="7"/>
  <c r="N101" i="7"/>
  <c r="R101" i="7"/>
  <c r="N102" i="7"/>
  <c r="R102" i="7"/>
  <c r="N103" i="7"/>
  <c r="R103" i="7"/>
  <c r="N104" i="7"/>
  <c r="R104" i="7"/>
  <c r="N105" i="7"/>
  <c r="R105" i="7"/>
  <c r="S105" i="7"/>
  <c r="N106" i="7"/>
  <c r="R106" i="7"/>
  <c r="N107" i="7"/>
  <c r="R107" i="7"/>
  <c r="N108" i="7"/>
  <c r="R108" i="7"/>
  <c r="N109" i="7"/>
  <c r="R109" i="7"/>
  <c r="N110" i="7"/>
  <c r="R110" i="7"/>
  <c r="N111" i="7"/>
  <c r="R111" i="7"/>
  <c r="N112" i="7"/>
  <c r="R112" i="7"/>
  <c r="N113" i="7"/>
  <c r="R113" i="7"/>
  <c r="N114" i="7"/>
  <c r="R114" i="7"/>
  <c r="N115" i="7"/>
  <c r="R115" i="7"/>
  <c r="N116" i="7"/>
  <c r="R116" i="7"/>
  <c r="N117" i="7"/>
  <c r="R117" i="7"/>
  <c r="N118" i="7"/>
  <c r="R118" i="7"/>
  <c r="N119" i="7"/>
  <c r="R119" i="7"/>
  <c r="N120" i="7"/>
  <c r="R120" i="7"/>
  <c r="S120" i="7"/>
  <c r="N121" i="7"/>
  <c r="R121" i="7"/>
  <c r="N122" i="7"/>
  <c r="R122" i="7"/>
  <c r="N123" i="7"/>
  <c r="R123" i="7"/>
  <c r="N124" i="7"/>
  <c r="R124" i="7"/>
  <c r="S124" i="7"/>
  <c r="N125" i="7"/>
  <c r="R125" i="7"/>
  <c r="N126" i="7"/>
  <c r="R126" i="7"/>
  <c r="N127" i="7"/>
  <c r="R127" i="7"/>
  <c r="N128" i="7"/>
  <c r="R128" i="7"/>
  <c r="N129" i="7"/>
  <c r="R129" i="7"/>
  <c r="N130" i="7"/>
  <c r="R130" i="7"/>
  <c r="N131" i="7"/>
  <c r="R131" i="7"/>
  <c r="N132" i="7"/>
  <c r="R132" i="7"/>
  <c r="S132" i="7"/>
  <c r="N133" i="7"/>
  <c r="R133" i="7"/>
  <c r="N134" i="7"/>
  <c r="R134" i="7"/>
  <c r="S134" i="7"/>
  <c r="N135" i="7"/>
  <c r="R135" i="7"/>
  <c r="N136" i="7"/>
  <c r="R136" i="7"/>
  <c r="N137" i="7"/>
  <c r="R137" i="7"/>
  <c r="N138" i="7"/>
  <c r="R138" i="7"/>
  <c r="S138" i="7"/>
  <c r="N139" i="7"/>
  <c r="R139" i="7"/>
  <c r="N140" i="7"/>
  <c r="R140" i="7"/>
  <c r="N141" i="7"/>
  <c r="R141" i="7"/>
  <c r="N142" i="7"/>
  <c r="R142" i="7"/>
  <c r="N143" i="7"/>
  <c r="R143" i="7"/>
  <c r="N144" i="7"/>
  <c r="R144" i="7"/>
  <c r="N145" i="7"/>
  <c r="R145" i="7"/>
  <c r="N146" i="7"/>
  <c r="R146" i="7"/>
  <c r="N147" i="7"/>
  <c r="R147" i="7"/>
  <c r="N148" i="7"/>
  <c r="R148" i="7"/>
  <c r="N149" i="7"/>
  <c r="R149" i="7"/>
  <c r="S149" i="7"/>
  <c r="N150" i="7"/>
  <c r="R150" i="7"/>
  <c r="N151" i="7"/>
  <c r="R151" i="7"/>
  <c r="N152" i="7"/>
  <c r="R152" i="7"/>
  <c r="N153" i="7"/>
  <c r="R153" i="7"/>
  <c r="N154" i="7"/>
  <c r="R154" i="7"/>
  <c r="N155" i="7"/>
  <c r="R155" i="7"/>
  <c r="N156" i="7"/>
  <c r="R156" i="7"/>
  <c r="N157" i="7"/>
  <c r="R157" i="7"/>
  <c r="S157" i="7"/>
  <c r="N158" i="7"/>
  <c r="R158" i="7"/>
  <c r="N159" i="7"/>
  <c r="R159" i="7"/>
  <c r="N160" i="7"/>
  <c r="R160" i="7"/>
  <c r="N161" i="7"/>
  <c r="R161" i="7"/>
  <c r="N162" i="7"/>
  <c r="R162" i="7"/>
  <c r="N163" i="7"/>
  <c r="R163" i="7"/>
  <c r="N164" i="7"/>
  <c r="R164" i="7"/>
  <c r="N165" i="7"/>
  <c r="R165" i="7"/>
  <c r="N166" i="7"/>
  <c r="R166" i="7"/>
  <c r="N167" i="7"/>
  <c r="R167" i="7"/>
  <c r="N168" i="7"/>
  <c r="R168" i="7"/>
  <c r="N169" i="7"/>
  <c r="R169" i="7"/>
  <c r="N170" i="7"/>
  <c r="R170" i="7"/>
  <c r="N171" i="7"/>
  <c r="R171" i="7"/>
  <c r="N172" i="7"/>
  <c r="R172" i="7"/>
  <c r="N173" i="7"/>
  <c r="R173" i="7"/>
  <c r="N174" i="7"/>
  <c r="R174" i="7"/>
  <c r="N175" i="7"/>
  <c r="R175" i="7"/>
  <c r="N176" i="7"/>
  <c r="R176" i="7"/>
  <c r="N177" i="7"/>
  <c r="R177" i="7"/>
  <c r="N178" i="7"/>
  <c r="R178" i="7"/>
  <c r="N179" i="7"/>
  <c r="R179" i="7"/>
  <c r="N180" i="7"/>
  <c r="R180" i="7"/>
  <c r="N181" i="7"/>
  <c r="R181" i="7"/>
  <c r="N182" i="7"/>
  <c r="R182" i="7"/>
  <c r="N183" i="7"/>
  <c r="R183" i="7"/>
  <c r="N184" i="7"/>
  <c r="R184" i="7"/>
  <c r="N185" i="7"/>
  <c r="R185" i="7"/>
  <c r="N186" i="7"/>
  <c r="R186" i="7"/>
  <c r="N187" i="7"/>
  <c r="R187" i="7"/>
  <c r="N188" i="7"/>
  <c r="R188" i="7"/>
  <c r="N189" i="7"/>
  <c r="R189" i="7"/>
  <c r="N190" i="7"/>
  <c r="R190" i="7"/>
  <c r="N191" i="7"/>
  <c r="R191" i="7"/>
  <c r="N192" i="7"/>
  <c r="R192" i="7"/>
  <c r="N193" i="7"/>
  <c r="R193" i="7"/>
  <c r="N194" i="7"/>
  <c r="R194" i="7"/>
  <c r="S194" i="7"/>
  <c r="N195" i="7"/>
  <c r="R195" i="7"/>
  <c r="N196" i="7"/>
  <c r="R196" i="7"/>
  <c r="N197" i="7"/>
  <c r="R197" i="7"/>
  <c r="N198" i="7"/>
  <c r="R198" i="7"/>
  <c r="N199" i="7"/>
  <c r="R199" i="7"/>
  <c r="N200" i="7"/>
  <c r="R200" i="7"/>
  <c r="N201" i="7"/>
  <c r="R201" i="7"/>
  <c r="N202" i="7"/>
  <c r="R202" i="7"/>
  <c r="N203" i="7"/>
  <c r="R203" i="7"/>
  <c r="S203" i="7"/>
  <c r="N204" i="7"/>
  <c r="R204" i="7"/>
  <c r="N205" i="7"/>
  <c r="R205" i="7"/>
  <c r="N206" i="7"/>
  <c r="R206" i="7"/>
  <c r="N207" i="7"/>
  <c r="R207" i="7"/>
  <c r="N208" i="7"/>
  <c r="R208" i="7"/>
  <c r="N209" i="7"/>
  <c r="R209" i="7"/>
  <c r="S209" i="7"/>
  <c r="N210" i="7"/>
  <c r="R210" i="7"/>
  <c r="N211" i="7"/>
  <c r="R211" i="7"/>
  <c r="N212" i="7"/>
  <c r="R212" i="7"/>
  <c r="N213" i="7"/>
  <c r="R213" i="7"/>
  <c r="N214" i="7"/>
  <c r="R214" i="7"/>
  <c r="N215" i="7"/>
  <c r="R215" i="7"/>
  <c r="N216" i="7"/>
  <c r="R216" i="7"/>
  <c r="N217" i="7"/>
  <c r="R217" i="7"/>
  <c r="N218" i="7"/>
  <c r="R218" i="7"/>
  <c r="N219" i="7"/>
  <c r="R219" i="7"/>
  <c r="S219" i="7"/>
  <c r="N220" i="7"/>
  <c r="R220" i="7"/>
  <c r="N221" i="7"/>
  <c r="R221" i="7"/>
  <c r="N222" i="7"/>
  <c r="R222" i="7"/>
  <c r="N223" i="7"/>
  <c r="R223" i="7"/>
  <c r="N224" i="7"/>
  <c r="R224" i="7"/>
  <c r="N225" i="7"/>
  <c r="R225" i="7"/>
  <c r="N226" i="7"/>
  <c r="R226" i="7"/>
  <c r="N227" i="7"/>
  <c r="R227" i="7"/>
  <c r="N228" i="7"/>
  <c r="R228" i="7"/>
  <c r="N229" i="7"/>
  <c r="R229" i="7"/>
  <c r="N230" i="7"/>
  <c r="R230" i="7"/>
  <c r="N231" i="7"/>
  <c r="R231" i="7"/>
  <c r="N232" i="7"/>
  <c r="R232" i="7"/>
  <c r="N233" i="7"/>
  <c r="R233" i="7"/>
  <c r="N234" i="7"/>
  <c r="R234" i="7"/>
  <c r="S234" i="7"/>
  <c r="N235" i="7"/>
  <c r="R235" i="7"/>
  <c r="N236" i="7"/>
  <c r="R236" i="7"/>
  <c r="N237" i="7"/>
  <c r="R237" i="7"/>
  <c r="N238" i="7"/>
  <c r="R238" i="7"/>
  <c r="N239" i="7"/>
  <c r="R239" i="7"/>
  <c r="N240" i="7"/>
  <c r="R240" i="7"/>
  <c r="N241" i="7"/>
  <c r="R241" i="7"/>
  <c r="N242" i="7"/>
  <c r="R242" i="7"/>
  <c r="N243" i="7"/>
  <c r="R243" i="7"/>
  <c r="N244" i="7"/>
  <c r="R244" i="7"/>
  <c r="N245" i="7"/>
  <c r="R245" i="7"/>
  <c r="N246" i="7"/>
  <c r="R246" i="7"/>
  <c r="N247" i="7"/>
  <c r="R247" i="7"/>
  <c r="N248" i="7"/>
  <c r="R248" i="7"/>
  <c r="N249" i="7"/>
  <c r="R249" i="7"/>
  <c r="N250" i="7"/>
  <c r="R250" i="7"/>
  <c r="S250" i="7"/>
  <c r="N251" i="7"/>
  <c r="R251" i="7"/>
  <c r="N252" i="7"/>
  <c r="R252" i="7"/>
  <c r="N253" i="7"/>
  <c r="R253" i="7"/>
  <c r="N254" i="7"/>
  <c r="R254" i="7"/>
  <c r="N255" i="7"/>
  <c r="R255" i="7"/>
  <c r="N256" i="7"/>
  <c r="R256" i="7"/>
  <c r="N257" i="7"/>
  <c r="R257" i="7"/>
  <c r="N258" i="7"/>
  <c r="R258" i="7"/>
  <c r="N259" i="7"/>
  <c r="R259" i="7"/>
  <c r="S259" i="7"/>
  <c r="N260" i="7"/>
  <c r="R260" i="7"/>
  <c r="N261" i="7"/>
  <c r="R261" i="7"/>
  <c r="N262" i="7"/>
  <c r="R262" i="7"/>
  <c r="S262" i="7"/>
  <c r="N263" i="7"/>
  <c r="R263" i="7"/>
  <c r="N264" i="7"/>
  <c r="R264" i="7"/>
  <c r="N265" i="7"/>
  <c r="R265" i="7"/>
  <c r="N266" i="7"/>
  <c r="R266" i="7"/>
  <c r="N267" i="7"/>
  <c r="R267" i="7"/>
  <c r="N268" i="7"/>
  <c r="R268" i="7"/>
  <c r="N269" i="7"/>
  <c r="R269" i="7"/>
  <c r="N270" i="7"/>
  <c r="R270" i="7"/>
  <c r="S270" i="7"/>
  <c r="N271" i="7"/>
  <c r="R271" i="7"/>
  <c r="S271" i="7"/>
  <c r="N272" i="7"/>
  <c r="R272" i="7"/>
  <c r="N273" i="7"/>
  <c r="R273" i="7"/>
  <c r="N274" i="7"/>
  <c r="R274" i="7"/>
  <c r="N275" i="7"/>
  <c r="R275" i="7"/>
  <c r="N276" i="7"/>
  <c r="R276" i="7"/>
  <c r="N277" i="7"/>
  <c r="R277" i="7"/>
  <c r="N278" i="7"/>
  <c r="R278" i="7"/>
  <c r="N279" i="7"/>
  <c r="R279" i="7"/>
  <c r="N280" i="7"/>
  <c r="R280" i="7"/>
  <c r="N281" i="7"/>
  <c r="R281" i="7"/>
  <c r="N282" i="7"/>
  <c r="R282" i="7"/>
  <c r="N283" i="7"/>
  <c r="R283" i="7"/>
  <c r="N284" i="7"/>
  <c r="R284" i="7"/>
  <c r="N285" i="7"/>
  <c r="R285" i="7"/>
  <c r="N286" i="7"/>
  <c r="R286" i="7"/>
  <c r="N287" i="7"/>
  <c r="R287" i="7"/>
  <c r="S287" i="7"/>
  <c r="N288" i="7"/>
  <c r="R288" i="7"/>
  <c r="N289" i="7"/>
  <c r="R289" i="7"/>
  <c r="S289" i="7"/>
  <c r="N290" i="7"/>
  <c r="R290" i="7"/>
  <c r="N291" i="7"/>
  <c r="R291" i="7"/>
  <c r="S291" i="7"/>
  <c r="N292" i="7"/>
  <c r="R292" i="7"/>
  <c r="S292" i="7"/>
  <c r="N293" i="7"/>
  <c r="R293" i="7"/>
  <c r="N294" i="7"/>
  <c r="R294" i="7"/>
  <c r="N295" i="7"/>
  <c r="R295" i="7"/>
  <c r="N296" i="7"/>
  <c r="R296" i="7"/>
  <c r="N297" i="7"/>
  <c r="R297" i="7"/>
  <c r="N298" i="7"/>
  <c r="R298" i="7"/>
  <c r="S298" i="7"/>
  <c r="N299" i="7"/>
  <c r="R299" i="7"/>
  <c r="N300" i="7"/>
  <c r="R300" i="7"/>
  <c r="N301" i="7"/>
  <c r="R301" i="7"/>
  <c r="N302" i="7"/>
  <c r="R302" i="7"/>
  <c r="N303" i="7"/>
  <c r="R303" i="7"/>
  <c r="N304" i="7"/>
  <c r="R304" i="7"/>
  <c r="N305" i="7"/>
  <c r="R305" i="7"/>
  <c r="N306" i="7"/>
  <c r="R306" i="7"/>
  <c r="N307" i="7"/>
  <c r="R307" i="7"/>
  <c r="N308" i="7"/>
  <c r="R308" i="7"/>
  <c r="N309" i="7"/>
  <c r="R309" i="7"/>
  <c r="N310" i="7"/>
  <c r="R310" i="7"/>
  <c r="S310" i="7"/>
  <c r="N311" i="7"/>
  <c r="R311" i="7"/>
  <c r="N312" i="7"/>
  <c r="R312" i="7"/>
  <c r="S312" i="7"/>
  <c r="N313" i="7"/>
  <c r="R313" i="7"/>
  <c r="N314" i="7"/>
  <c r="R314" i="7"/>
  <c r="N315" i="7"/>
  <c r="R315" i="7"/>
  <c r="S315" i="7"/>
  <c r="N316" i="7"/>
  <c r="R316" i="7"/>
  <c r="N317" i="7"/>
  <c r="R317" i="7"/>
  <c r="N318" i="7"/>
  <c r="R318" i="7"/>
  <c r="N319" i="7"/>
  <c r="R319" i="7"/>
  <c r="N320" i="7"/>
  <c r="R320" i="7"/>
  <c r="N321" i="7"/>
  <c r="R321" i="7"/>
  <c r="S321" i="7"/>
  <c r="N322" i="7"/>
  <c r="R322" i="7"/>
  <c r="N323" i="7"/>
  <c r="R323" i="7"/>
  <c r="S323" i="7"/>
  <c r="N324" i="7"/>
  <c r="R324" i="7"/>
  <c r="N325" i="7"/>
  <c r="R325" i="7"/>
  <c r="S325" i="7"/>
  <c r="N326" i="7"/>
  <c r="R326" i="7"/>
  <c r="N327" i="7"/>
  <c r="R327" i="7"/>
  <c r="N328" i="7"/>
  <c r="R328" i="7"/>
  <c r="N329" i="7"/>
  <c r="R329" i="7"/>
  <c r="N330" i="7"/>
  <c r="R330" i="7"/>
  <c r="S330" i="7"/>
  <c r="N331" i="7"/>
  <c r="R331" i="7"/>
  <c r="N332" i="7"/>
  <c r="R332" i="7"/>
  <c r="N333" i="7"/>
  <c r="R333" i="7"/>
  <c r="N334" i="7"/>
  <c r="R334" i="7"/>
  <c r="N335" i="7"/>
  <c r="R335" i="7"/>
  <c r="N336" i="7"/>
  <c r="R336" i="7"/>
  <c r="N337" i="7"/>
  <c r="R337" i="7"/>
  <c r="N338" i="7"/>
  <c r="R338" i="7"/>
  <c r="N339" i="7"/>
  <c r="R339" i="7"/>
  <c r="S339" i="7"/>
  <c r="N340" i="7"/>
  <c r="R340" i="7"/>
  <c r="N341" i="7"/>
  <c r="R341" i="7"/>
  <c r="N342" i="7"/>
  <c r="R342" i="7"/>
  <c r="S342" i="7"/>
  <c r="N343" i="7"/>
  <c r="R343" i="7"/>
  <c r="N344" i="7"/>
  <c r="R344" i="7"/>
  <c r="N345" i="7"/>
  <c r="R345" i="7"/>
  <c r="N346" i="7"/>
  <c r="R346" i="7"/>
  <c r="S346" i="7"/>
  <c r="N347" i="7"/>
  <c r="R347" i="7"/>
  <c r="N348" i="7"/>
  <c r="R348" i="7"/>
  <c r="N349" i="7"/>
  <c r="R349" i="7"/>
  <c r="N350" i="7"/>
  <c r="R350" i="7"/>
  <c r="N351" i="7"/>
  <c r="R351" i="7"/>
  <c r="N352" i="7"/>
  <c r="R352" i="7"/>
  <c r="N353" i="7"/>
  <c r="R353" i="7"/>
  <c r="S353" i="7"/>
  <c r="N354" i="7"/>
  <c r="R354" i="7"/>
  <c r="N355" i="7"/>
  <c r="R355" i="7"/>
  <c r="N356" i="7"/>
  <c r="R356" i="7"/>
  <c r="S356" i="7"/>
  <c r="N357" i="7"/>
  <c r="R357" i="7"/>
  <c r="N358" i="7"/>
  <c r="R358" i="7"/>
  <c r="N359" i="7"/>
  <c r="R359" i="7"/>
  <c r="N360" i="7"/>
  <c r="R360" i="7"/>
  <c r="N361" i="7"/>
  <c r="R361" i="7"/>
  <c r="N362" i="7"/>
  <c r="R362" i="7"/>
  <c r="N363" i="7"/>
  <c r="R363" i="7"/>
  <c r="N364" i="7"/>
  <c r="R364" i="7"/>
  <c r="S364" i="7"/>
  <c r="N365" i="7"/>
  <c r="R365" i="7"/>
  <c r="N366" i="7"/>
  <c r="R366" i="7"/>
  <c r="N367" i="7"/>
  <c r="R367" i="7"/>
  <c r="N368" i="7"/>
  <c r="R368" i="7"/>
  <c r="N369" i="7"/>
  <c r="R369" i="7"/>
  <c r="S369" i="7"/>
  <c r="N370" i="7"/>
  <c r="R370" i="7"/>
  <c r="N371" i="7"/>
  <c r="R371" i="7"/>
  <c r="N372" i="7"/>
  <c r="R372" i="7"/>
  <c r="N373" i="7"/>
  <c r="R373" i="7"/>
  <c r="N374" i="7"/>
  <c r="R374" i="7"/>
  <c r="N375" i="7"/>
  <c r="R375" i="7"/>
  <c r="N376" i="7"/>
  <c r="R376" i="7"/>
  <c r="N377" i="7"/>
  <c r="R377" i="7"/>
  <c r="N378" i="7"/>
  <c r="R378" i="7"/>
  <c r="N379" i="7"/>
  <c r="R379" i="7"/>
  <c r="N380" i="7"/>
  <c r="R380" i="7"/>
  <c r="N381" i="7"/>
  <c r="R381" i="7"/>
  <c r="N382" i="7"/>
  <c r="R382" i="7"/>
  <c r="N383" i="7"/>
  <c r="R383" i="7"/>
  <c r="N384" i="7"/>
  <c r="R384" i="7"/>
  <c r="N385" i="7"/>
  <c r="R385" i="7"/>
  <c r="S385" i="7"/>
  <c r="N386" i="7"/>
  <c r="R386" i="7"/>
  <c r="N387" i="7"/>
  <c r="R387" i="7"/>
  <c r="N388" i="7"/>
  <c r="R388" i="7"/>
  <c r="N389" i="7"/>
  <c r="R389" i="7"/>
  <c r="N390" i="7"/>
  <c r="R390" i="7"/>
  <c r="N391" i="7"/>
  <c r="R391" i="7"/>
  <c r="S391" i="7"/>
  <c r="N392" i="7"/>
  <c r="R392" i="7"/>
  <c r="N393" i="7"/>
  <c r="R393" i="7"/>
  <c r="S393" i="7"/>
  <c r="N394" i="7"/>
  <c r="R394" i="7"/>
  <c r="N395" i="7"/>
  <c r="R395" i="7"/>
  <c r="S395" i="7"/>
  <c r="N396" i="7"/>
  <c r="R396" i="7"/>
  <c r="N397" i="7"/>
  <c r="R397" i="7"/>
  <c r="N398" i="7"/>
  <c r="R398" i="7"/>
  <c r="N399" i="7"/>
  <c r="R399" i="7"/>
  <c r="S399" i="7"/>
  <c r="N400" i="7"/>
  <c r="R400" i="7"/>
  <c r="N401" i="7"/>
  <c r="R401" i="7"/>
  <c r="N402" i="7"/>
  <c r="R402" i="7"/>
  <c r="N403" i="7"/>
  <c r="R403" i="7"/>
  <c r="N404" i="7"/>
  <c r="R404" i="7"/>
  <c r="N405" i="7"/>
  <c r="R405" i="7"/>
  <c r="S405" i="7"/>
  <c r="N406" i="7"/>
  <c r="R406" i="7"/>
  <c r="N407" i="7"/>
  <c r="R407" i="7"/>
  <c r="S407" i="7"/>
  <c r="N408" i="7"/>
  <c r="R408" i="7"/>
  <c r="S408" i="7"/>
  <c r="N409" i="7"/>
  <c r="R409" i="7"/>
  <c r="S409" i="7"/>
  <c r="N410" i="7"/>
  <c r="R410" i="7"/>
  <c r="N411" i="7"/>
  <c r="R411" i="7"/>
  <c r="N412" i="7"/>
  <c r="R412" i="7"/>
  <c r="N413" i="7"/>
  <c r="R413" i="7"/>
  <c r="N414" i="7"/>
  <c r="R414" i="7"/>
  <c r="N415" i="7"/>
  <c r="R415" i="7"/>
  <c r="N416" i="7"/>
  <c r="R416" i="7"/>
  <c r="N417" i="7"/>
  <c r="R417" i="7"/>
  <c r="N418" i="7"/>
  <c r="R418" i="7"/>
  <c r="N419" i="7"/>
  <c r="R419" i="7"/>
  <c r="N420" i="7"/>
  <c r="R420" i="7"/>
  <c r="N421" i="7"/>
  <c r="R421" i="7"/>
  <c r="N422" i="7"/>
  <c r="R422" i="7"/>
  <c r="N423" i="7"/>
  <c r="R423" i="7"/>
  <c r="S423" i="7"/>
  <c r="N424" i="7"/>
  <c r="R424" i="7"/>
  <c r="N425" i="7"/>
  <c r="R425" i="7"/>
  <c r="N426" i="7"/>
  <c r="R426" i="7"/>
  <c r="N427" i="7"/>
  <c r="R427" i="7"/>
  <c r="N428" i="7"/>
  <c r="R428" i="7"/>
  <c r="N429" i="7"/>
  <c r="R429" i="7"/>
  <c r="N430" i="7"/>
  <c r="R430" i="7"/>
  <c r="N431" i="7"/>
  <c r="R431" i="7"/>
  <c r="N432" i="7"/>
  <c r="R432" i="7"/>
  <c r="N433" i="7"/>
  <c r="R433" i="7"/>
  <c r="N434" i="7"/>
  <c r="R434" i="7"/>
  <c r="N435" i="7"/>
  <c r="R435" i="7"/>
  <c r="N436" i="7"/>
  <c r="R436" i="7"/>
  <c r="N437" i="7"/>
  <c r="R437" i="7"/>
  <c r="N438" i="7"/>
  <c r="R438" i="7"/>
  <c r="N439" i="7"/>
  <c r="R439" i="7"/>
  <c r="S439" i="7"/>
  <c r="N440" i="7"/>
  <c r="R440" i="7"/>
  <c r="N441" i="7"/>
  <c r="R441" i="7"/>
  <c r="S441" i="7"/>
  <c r="N442" i="7"/>
  <c r="R442" i="7"/>
  <c r="S442" i="7"/>
  <c r="N443" i="7"/>
  <c r="R443" i="7"/>
  <c r="N444" i="7"/>
  <c r="R444" i="7"/>
  <c r="N445" i="7"/>
  <c r="R445" i="7"/>
  <c r="N446" i="7"/>
  <c r="R446" i="7"/>
  <c r="N447" i="7"/>
  <c r="R447" i="7"/>
  <c r="N448" i="7"/>
  <c r="R448" i="7"/>
  <c r="N449" i="7"/>
  <c r="R449" i="7"/>
  <c r="N450" i="7"/>
  <c r="R450" i="7"/>
  <c r="N451" i="7"/>
  <c r="R451" i="7"/>
  <c r="N452" i="7"/>
  <c r="R452" i="7"/>
  <c r="N453" i="7"/>
  <c r="R453" i="7"/>
  <c r="N454" i="7"/>
  <c r="R454" i="7"/>
  <c r="N455" i="7"/>
  <c r="R455" i="7"/>
  <c r="N456" i="7"/>
  <c r="R456" i="7"/>
  <c r="N457" i="7"/>
  <c r="R457" i="7"/>
  <c r="N458" i="7"/>
  <c r="R458" i="7"/>
  <c r="N459" i="7"/>
  <c r="R459" i="7"/>
  <c r="N460" i="7"/>
  <c r="R460" i="7"/>
  <c r="N461" i="7"/>
  <c r="R461" i="7"/>
  <c r="N462" i="7"/>
  <c r="R462" i="7"/>
  <c r="N463" i="7"/>
  <c r="R463" i="7"/>
  <c r="N464" i="7"/>
  <c r="R464" i="7"/>
  <c r="N465" i="7"/>
  <c r="R465" i="7"/>
  <c r="N466" i="7"/>
  <c r="R466" i="7"/>
  <c r="N467" i="7"/>
  <c r="R467" i="7"/>
  <c r="N468" i="7"/>
  <c r="R468" i="7"/>
  <c r="N469" i="7"/>
  <c r="R469" i="7"/>
  <c r="N470" i="7"/>
  <c r="R470" i="7"/>
  <c r="N471" i="7"/>
  <c r="R471" i="7"/>
  <c r="N472" i="7"/>
  <c r="R472" i="7"/>
  <c r="N473" i="7"/>
  <c r="R473" i="7"/>
  <c r="S473" i="7"/>
  <c r="N474" i="7"/>
  <c r="R474" i="7"/>
  <c r="S474" i="7"/>
  <c r="N475" i="7"/>
  <c r="R475" i="7"/>
  <c r="N476" i="7"/>
  <c r="R476" i="7"/>
  <c r="N477" i="7"/>
  <c r="R477" i="7"/>
  <c r="N478" i="7"/>
  <c r="R478" i="7"/>
  <c r="N479" i="7"/>
  <c r="R479" i="7"/>
  <c r="N480" i="7"/>
  <c r="R480" i="7"/>
  <c r="N481" i="7"/>
  <c r="R481" i="7"/>
  <c r="N482" i="7"/>
  <c r="R482" i="7"/>
  <c r="N483" i="7"/>
  <c r="R483" i="7"/>
  <c r="N484" i="7"/>
  <c r="R484" i="7"/>
  <c r="N485" i="7"/>
  <c r="R485" i="7"/>
  <c r="N486" i="7"/>
  <c r="R486" i="7"/>
  <c r="N487" i="7"/>
  <c r="R487" i="7"/>
  <c r="N488" i="7"/>
  <c r="R488" i="7"/>
  <c r="N489" i="7"/>
  <c r="R489" i="7"/>
  <c r="S489" i="7"/>
  <c r="N490" i="7"/>
  <c r="R490" i="7"/>
  <c r="N491" i="7"/>
  <c r="R491" i="7"/>
  <c r="N492" i="7"/>
  <c r="R492" i="7"/>
  <c r="N493" i="7"/>
  <c r="R493" i="7"/>
  <c r="N494" i="7"/>
  <c r="R494" i="7"/>
  <c r="N495" i="7"/>
  <c r="R495" i="7"/>
  <c r="N496" i="7"/>
  <c r="R496" i="7"/>
  <c r="N497" i="7"/>
  <c r="R497" i="7"/>
  <c r="N498" i="7"/>
  <c r="R498" i="7"/>
  <c r="N499" i="7"/>
  <c r="R499" i="7"/>
  <c r="N500" i="7"/>
  <c r="R500" i="7"/>
  <c r="S455" i="7"/>
  <c r="S447" i="7"/>
  <c r="S431" i="7"/>
  <c r="S415" i="7"/>
  <c r="S375" i="7"/>
  <c r="S371" i="7"/>
  <c r="S367" i="7"/>
  <c r="S363" i="7"/>
  <c r="S359" i="7"/>
  <c r="S349" i="7"/>
  <c r="S317" i="7"/>
  <c r="S306" i="7"/>
  <c r="S313" i="7"/>
  <c r="S341" i="7"/>
  <c r="S229" i="7"/>
  <c r="S225" i="7"/>
  <c r="S217" i="7"/>
  <c r="S201" i="7"/>
  <c r="S48" i="7"/>
  <c r="S168" i="7"/>
  <c r="S152" i="7"/>
  <c r="S116" i="7"/>
  <c r="S108" i="7"/>
  <c r="S104" i="7"/>
  <c r="S100" i="7"/>
  <c r="S92" i="7"/>
  <c r="S88" i="7"/>
  <c r="S84" i="7"/>
  <c r="S76" i="7"/>
  <c r="S72" i="7"/>
  <c r="S60" i="7"/>
  <c r="S52" i="7"/>
  <c r="S36" i="7"/>
  <c r="S32" i="7"/>
  <c r="S28" i="7"/>
  <c r="S24" i="7"/>
  <c r="S164" i="7"/>
  <c r="S403" i="7" l="1"/>
  <c r="S56" i="7"/>
  <c r="S68" i="7"/>
  <c r="S495" i="7"/>
  <c r="S213" i="7"/>
  <c r="S188" i="7"/>
  <c r="S462" i="7"/>
  <c r="S311" i="7"/>
  <c r="S304" i="7"/>
  <c r="S254" i="7"/>
  <c r="S226" i="7"/>
  <c r="S204" i="7"/>
  <c r="S452" i="7"/>
  <c r="S406" i="7"/>
  <c r="S396" i="7"/>
  <c r="S384" i="7"/>
  <c r="S381" i="7"/>
  <c r="S361" i="7"/>
  <c r="S355" i="7"/>
  <c r="S338" i="7"/>
  <c r="S324" i="7"/>
  <c r="S320" i="7"/>
  <c r="S319" i="7"/>
  <c r="S301" i="7"/>
  <c r="S288" i="7"/>
  <c r="S272" i="7"/>
  <c r="S208" i="7"/>
  <c r="S186" i="7"/>
  <c r="S185" i="7"/>
  <c r="S182" i="7"/>
  <c r="S181" i="7"/>
  <c r="S161" i="7"/>
  <c r="S133" i="7"/>
  <c r="S109" i="7"/>
  <c r="S93" i="7"/>
  <c r="S77" i="7"/>
  <c r="S61" i="7"/>
  <c r="S37" i="7"/>
  <c r="S444" i="7"/>
  <c r="S437" i="7"/>
  <c r="S436" i="7"/>
  <c r="S390" i="7"/>
  <c r="S388" i="7"/>
  <c r="S274" i="7"/>
  <c r="S273" i="7"/>
  <c r="S263" i="7"/>
  <c r="S260" i="7"/>
  <c r="S253" i="7"/>
  <c r="S240" i="7"/>
  <c r="S238" i="7"/>
  <c r="S237" i="7"/>
  <c r="S173" i="7"/>
  <c r="S94" i="7"/>
  <c r="S62" i="7"/>
  <c r="S499" i="7"/>
  <c r="S490" i="7"/>
  <c r="S453" i="7"/>
  <c r="S435" i="7"/>
  <c r="S434" i="7"/>
  <c r="S433" i="7"/>
  <c r="S422" i="7"/>
  <c r="S421" i="7"/>
  <c r="S420" i="7"/>
  <c r="S413" i="7"/>
  <c r="S64" i="7"/>
  <c r="S112" i="7"/>
  <c r="S494" i="7"/>
  <c r="S493" i="7"/>
  <c r="S476" i="7"/>
  <c r="S475" i="7"/>
  <c r="S470" i="7"/>
  <c r="S469" i="7"/>
  <c r="S468" i="7"/>
  <c r="S451" i="7"/>
  <c r="S449" i="7"/>
  <c r="S430" i="7"/>
  <c r="S429" i="7"/>
  <c r="S419" i="7"/>
  <c r="S412" i="7"/>
  <c r="S411" i="7"/>
  <c r="S380" i="7"/>
  <c r="S372" i="7"/>
  <c r="S360" i="7"/>
  <c r="S351" i="7"/>
  <c r="S350" i="7"/>
  <c r="S348" i="7"/>
  <c r="S347" i="7"/>
  <c r="S328" i="7"/>
  <c r="S327" i="7"/>
  <c r="S316" i="7"/>
  <c r="S286" i="7"/>
  <c r="S285" i="7"/>
  <c r="S282" i="7"/>
  <c r="S277" i="7"/>
  <c r="S276" i="7"/>
  <c r="S258" i="7"/>
  <c r="S257" i="7"/>
  <c r="S248" i="7"/>
  <c r="S232" i="7"/>
  <c r="S224" i="7"/>
  <c r="S216" i="7"/>
  <c r="S207" i="7"/>
  <c r="S190" i="7"/>
  <c r="S189" i="7"/>
  <c r="S172" i="7"/>
  <c r="S153" i="7"/>
  <c r="S150" i="7"/>
  <c r="S139" i="7"/>
  <c r="S128" i="7"/>
  <c r="S122" i="7"/>
  <c r="S121" i="7"/>
  <c r="S118" i="7"/>
  <c r="S102" i="7"/>
  <c r="S86" i="7"/>
  <c r="S70" i="7"/>
  <c r="S54" i="7"/>
  <c r="S34" i="7"/>
  <c r="S500" i="7"/>
  <c r="S483" i="7"/>
  <c r="S461" i="7"/>
  <c r="S443" i="7"/>
  <c r="S438" i="7"/>
  <c r="S389" i="7"/>
  <c r="S374" i="7"/>
  <c r="S373" i="7"/>
  <c r="S305" i="7"/>
  <c r="S302" i="7"/>
  <c r="S264" i="7"/>
  <c r="S242" i="7"/>
  <c r="S228" i="7"/>
  <c r="S195" i="7"/>
  <c r="S142" i="7"/>
  <c r="S141" i="7"/>
  <c r="S130" i="7"/>
  <c r="S110" i="7"/>
  <c r="S78" i="7"/>
  <c r="S45" i="7"/>
  <c r="S38" i="7"/>
  <c r="S205" i="7"/>
  <c r="S221" i="7"/>
  <c r="S498" i="7"/>
  <c r="S497" i="7"/>
  <c r="S478" i="7"/>
  <c r="S477" i="7"/>
  <c r="S471" i="7"/>
  <c r="S460" i="7"/>
  <c r="S459" i="7"/>
  <c r="S454" i="7"/>
  <c r="S80" i="7"/>
  <c r="S96" i="7"/>
  <c r="S40" i="7"/>
  <c r="S196" i="7"/>
  <c r="S136" i="7"/>
  <c r="S197" i="7"/>
  <c r="S333" i="7"/>
  <c r="S463" i="7"/>
  <c r="S479" i="7"/>
  <c r="S492" i="7"/>
  <c r="S491" i="7"/>
  <c r="S486" i="7"/>
  <c r="S485" i="7"/>
  <c r="S484" i="7"/>
  <c r="S467" i="7"/>
  <c r="S466" i="7"/>
  <c r="S465" i="7"/>
  <c r="S458" i="7"/>
  <c r="S457" i="7"/>
  <c r="S446" i="7"/>
  <c r="S445" i="7"/>
  <c r="S428" i="7"/>
  <c r="S426" i="7"/>
  <c r="S425" i="7"/>
  <c r="S418" i="7"/>
  <c r="S417" i="7"/>
  <c r="S401" i="7"/>
  <c r="S398" i="7"/>
  <c r="S397" i="7"/>
  <c r="S392" i="7"/>
  <c r="S378" i="7"/>
  <c r="S377" i="7"/>
  <c r="S366" i="7"/>
  <c r="S365" i="7"/>
  <c r="S358" i="7"/>
  <c r="S357" i="7"/>
  <c r="S343" i="7"/>
  <c r="S340" i="7"/>
  <c r="S337" i="7"/>
  <c r="S336" i="7"/>
  <c r="S326" i="7"/>
  <c r="S314" i="7"/>
  <c r="S308" i="7"/>
  <c r="S307" i="7"/>
  <c r="S296" i="7"/>
  <c r="S295" i="7"/>
  <c r="S294" i="7"/>
  <c r="S290" i="7"/>
  <c r="S280" i="7"/>
  <c r="S279" i="7"/>
  <c r="S278" i="7"/>
  <c r="S275" i="7"/>
  <c r="S269" i="7"/>
  <c r="S266" i="7"/>
  <c r="S261" i="7"/>
  <c r="S256" i="7"/>
  <c r="S255" i="7"/>
  <c r="S247" i="7"/>
  <c r="S246" i="7"/>
  <c r="S243" i="7"/>
  <c r="S231" i="7"/>
  <c r="S230" i="7"/>
  <c r="S223" i="7"/>
  <c r="S222" i="7"/>
  <c r="S210" i="7"/>
  <c r="S206" i="7"/>
  <c r="S200" i="7"/>
  <c r="S175" i="7"/>
  <c r="S174" i="7"/>
  <c r="S170" i="7"/>
  <c r="S169" i="7"/>
  <c r="S166" i="7"/>
  <c r="S146" i="7"/>
  <c r="S145" i="7"/>
  <c r="S137" i="7"/>
  <c r="S126" i="7"/>
  <c r="S117" i="7"/>
  <c r="S113" i="7"/>
  <c r="S101" i="7"/>
  <c r="S97" i="7"/>
  <c r="S85" i="7"/>
  <c r="S81" i="7"/>
  <c r="S69" i="7"/>
  <c r="S65" i="7"/>
  <c r="S53" i="7"/>
  <c r="S46" i="7"/>
  <c r="R20" i="7"/>
  <c r="S20" i="7"/>
  <c r="S487" i="7"/>
  <c r="S482" i="7"/>
  <c r="S481" i="7"/>
  <c r="S450" i="7"/>
  <c r="S427" i="7"/>
  <c r="S404" i="7"/>
  <c r="S382" i="7"/>
  <c r="S414" i="7"/>
  <c r="S370" i="7"/>
  <c r="S354" i="7"/>
  <c r="S402" i="7"/>
  <c r="S362" i="7"/>
  <c r="S344" i="7"/>
  <c r="S322" i="7"/>
  <c r="S293" i="7"/>
  <c r="S244" i="7"/>
  <c r="S241" i="7"/>
  <c r="S227" i="7"/>
  <c r="S220" i="7"/>
  <c r="S215" i="7"/>
  <c r="S202" i="7"/>
  <c r="S193" i="7"/>
  <c r="S191" i="7"/>
  <c r="S179" i="7"/>
  <c r="S178" i="7"/>
  <c r="S165" i="7"/>
  <c r="S163" i="7"/>
  <c r="S162" i="7"/>
  <c r="S159" i="7"/>
  <c r="S158" i="7"/>
  <c r="S156" i="7"/>
  <c r="S148" i="7"/>
  <c r="S144" i="7"/>
  <c r="S135" i="7"/>
  <c r="S303" i="7"/>
  <c r="S239" i="7"/>
  <c r="S49" i="7"/>
  <c r="S41" i="7"/>
  <c r="S21" i="7"/>
  <c r="S245" i="7"/>
  <c r="S218" i="7"/>
  <c r="S199" i="7"/>
  <c r="S192" i="7"/>
  <c r="S129" i="7"/>
  <c r="S125" i="7"/>
  <c r="S25" i="7"/>
  <c r="S283" i="7"/>
  <c r="S267" i="7"/>
  <c r="S251" i="7"/>
  <c r="S212" i="7"/>
  <c r="S187" i="7"/>
  <c r="S154" i="7"/>
  <c r="S131" i="7"/>
  <c r="S127" i="7"/>
  <c r="S123" i="7"/>
  <c r="S115" i="7"/>
  <c r="S107" i="7"/>
  <c r="S99" i="7"/>
  <c r="S91" i="7"/>
  <c r="S83" i="7"/>
  <c r="S75" i="7"/>
  <c r="S67" i="7"/>
  <c r="S59" i="7"/>
  <c r="S383" i="7"/>
  <c r="S496" i="7"/>
  <c r="S488" i="7"/>
  <c r="S480" i="7"/>
  <c r="S472" i="7"/>
  <c r="S464" i="7"/>
  <c r="S456" i="7"/>
  <c r="S448" i="7"/>
  <c r="S440" i="7"/>
  <c r="S432" i="7"/>
  <c r="S424" i="7"/>
  <c r="S416" i="7"/>
  <c r="S400" i="7"/>
  <c r="S394" i="7"/>
  <c r="S368" i="7"/>
  <c r="S334" i="7"/>
  <c r="S332" i="7"/>
  <c r="S309" i="7"/>
  <c r="S300" i="7"/>
  <c r="S297" i="7"/>
  <c r="S236" i="7"/>
  <c r="S233" i="7"/>
  <c r="S214" i="7"/>
  <c r="S211" i="7"/>
  <c r="S386" i="7"/>
  <c r="S376" i="7"/>
  <c r="S345" i="7"/>
  <c r="S331" i="7"/>
  <c r="S329" i="7"/>
  <c r="S299" i="7"/>
  <c r="S235" i="7"/>
  <c r="S177" i="7"/>
  <c r="S171" i="7"/>
  <c r="S184" i="7"/>
  <c r="S379" i="7"/>
  <c r="S387" i="7"/>
  <c r="S410" i="7"/>
  <c r="S352" i="7"/>
  <c r="S335" i="7"/>
  <c r="S318" i="7"/>
  <c r="S284" i="7"/>
  <c r="S281" i="7"/>
  <c r="S268" i="7"/>
  <c r="S265" i="7"/>
  <c r="S252" i="7"/>
  <c r="S249" i="7"/>
  <c r="S198" i="7"/>
  <c r="S51" i="7"/>
  <c r="S43" i="7"/>
  <c r="S35" i="7"/>
  <c r="S183" i="7"/>
  <c r="S180" i="7"/>
  <c r="S176" i="7"/>
  <c r="S167" i="7"/>
  <c r="S119" i="7"/>
  <c r="S114" i="7"/>
  <c r="S106" i="7"/>
  <c r="S98" i="7"/>
  <c r="S90" i="7"/>
  <c r="S82" i="7"/>
  <c r="S74" i="7"/>
  <c r="S66" i="7"/>
  <c r="S58" i="7"/>
  <c r="S50" i="7"/>
  <c r="S42" i="7"/>
  <c r="S155" i="7"/>
  <c r="S160" i="7"/>
  <c r="S151" i="7"/>
  <c r="S147" i="7"/>
  <c r="S143" i="7"/>
  <c r="S140" i="7"/>
  <c r="S27" i="7"/>
  <c r="S111" i="7"/>
  <c r="S103" i="7"/>
  <c r="S95" i="7"/>
  <c r="S87" i="7"/>
  <c r="S79" i="7"/>
  <c r="S71" i="7"/>
  <c r="S63" i="7"/>
  <c r="S55" i="7"/>
  <c r="S47" i="7"/>
  <c r="S39" i="7"/>
  <c r="S31" i="7"/>
  <c r="S23" i="7"/>
</calcChain>
</file>

<file path=xl/sharedStrings.xml><?xml version="1.0" encoding="utf-8"?>
<sst xmlns="http://schemas.openxmlformats.org/spreadsheetml/2006/main" count="4791" uniqueCount="1548">
  <si>
    <t>511-0818</t>
  </si>
  <si>
    <t>小　東書　生活　１・２上</t>
  </si>
  <si>
    <t>小　東書　生活　１・２下</t>
  </si>
  <si>
    <t>音楽</t>
  </si>
  <si>
    <t>図工</t>
  </si>
  <si>
    <t>５・６</t>
  </si>
  <si>
    <t>家庭</t>
  </si>
  <si>
    <t>小　東書　家庭　５・６</t>
  </si>
  <si>
    <t>保健</t>
  </si>
  <si>
    <t>小　東書　保健　３・４</t>
  </si>
  <si>
    <t>小　東書　保健　５・６</t>
  </si>
  <si>
    <t>中</t>
    <rPh sb="0" eb="1">
      <t>チュウ</t>
    </rPh>
    <phoneticPr fontId="2"/>
  </si>
  <si>
    <t>中　東書　国語　１</t>
  </si>
  <si>
    <t>中　東書　国語　２</t>
  </si>
  <si>
    <t>中　東書　国語　３</t>
  </si>
  <si>
    <t>２・３</t>
  </si>
  <si>
    <t>地理</t>
  </si>
  <si>
    <t>中　東書　地理　１・２</t>
  </si>
  <si>
    <t>１－３</t>
  </si>
  <si>
    <t>歴史</t>
  </si>
  <si>
    <t>公民</t>
  </si>
  <si>
    <t>中　東書　公民　３</t>
  </si>
  <si>
    <t>数学</t>
  </si>
  <si>
    <t>中　東書　数学　１</t>
  </si>
  <si>
    <t>中　東書　数学　２</t>
  </si>
  <si>
    <t>中　東書　数学　３</t>
  </si>
  <si>
    <t>中　東書　理科　１</t>
  </si>
  <si>
    <t>中　東書　理科　２</t>
  </si>
  <si>
    <t>中　東書　理科　３</t>
  </si>
  <si>
    <t>保体</t>
  </si>
  <si>
    <t>技術</t>
  </si>
  <si>
    <t>英語</t>
  </si>
  <si>
    <t>中　東書　英語　２</t>
  </si>
  <si>
    <t>中　東書　英語　３</t>
  </si>
  <si>
    <t>004</t>
  </si>
  <si>
    <t>大日本図書株式会社</t>
  </si>
  <si>
    <t>小　大日　理科　３</t>
  </si>
  <si>
    <t>104</t>
  </si>
  <si>
    <t>小　大日　保健　３・４</t>
  </si>
  <si>
    <t>小　大日　保健　５・６</t>
  </si>
  <si>
    <t>中　大日　数学　１</t>
  </si>
  <si>
    <t>中　大日　数学　２</t>
  </si>
  <si>
    <t>中　大日　数学　３</t>
  </si>
  <si>
    <t>中　大日　理科　１</t>
  </si>
  <si>
    <t>中　大日　理科　２</t>
  </si>
  <si>
    <t>中　大日　理科　３</t>
  </si>
  <si>
    <t>006</t>
  </si>
  <si>
    <t>教図</t>
  </si>
  <si>
    <t>教育図書株式会社</t>
  </si>
  <si>
    <t>009</t>
  </si>
  <si>
    <t>開隆堂出版株式会社</t>
  </si>
  <si>
    <t>小　開隆　家庭　５・６</t>
  </si>
  <si>
    <t>中　開隆　英語　１</t>
  </si>
  <si>
    <t>中　開隆　英語　２</t>
  </si>
  <si>
    <t>中　開隆　英語　３</t>
  </si>
  <si>
    <t>美術</t>
  </si>
  <si>
    <t>中　開隆　美術　１</t>
  </si>
  <si>
    <t>011</t>
  </si>
  <si>
    <t>学図</t>
  </si>
  <si>
    <t>学校図書株式会社</t>
  </si>
  <si>
    <t>小　学図　算数　２上</t>
  </si>
  <si>
    <t>小　学図　算数　２下</t>
  </si>
  <si>
    <t>小　学図　算数　３上</t>
  </si>
  <si>
    <t>小　学図　算数　３下</t>
  </si>
  <si>
    <t>小　学図　算数　４上</t>
  </si>
  <si>
    <t>小　学図　算数　４下</t>
  </si>
  <si>
    <t>小　学図　理科　３</t>
  </si>
  <si>
    <t>小　学図　理科　４</t>
  </si>
  <si>
    <t>小　学図　理科　５</t>
  </si>
  <si>
    <t>小　学図　理科　６</t>
  </si>
  <si>
    <t>小　学図　生活　１・２上</t>
  </si>
  <si>
    <t>小　学図　生活　１・２下</t>
  </si>
  <si>
    <t>中学校数学１</t>
  </si>
  <si>
    <t>中　学図　数学　１</t>
  </si>
  <si>
    <t>中学校数学２</t>
  </si>
  <si>
    <t>中　学図　数学　２</t>
  </si>
  <si>
    <t>中学校数学３</t>
  </si>
  <si>
    <t>中　学図　数学　３</t>
  </si>
  <si>
    <t>中学校科学１</t>
  </si>
  <si>
    <t>中　学図　理科　１</t>
  </si>
  <si>
    <t>中学校科学２</t>
  </si>
  <si>
    <t>中　学図　理科　２</t>
  </si>
  <si>
    <t>中学校科学３</t>
  </si>
  <si>
    <t>中　学図　理科　３</t>
  </si>
  <si>
    <t>015</t>
  </si>
  <si>
    <t>株式会社三省堂</t>
  </si>
  <si>
    <t>中　三省　国語　１</t>
  </si>
  <si>
    <t>中　三省　国語　２</t>
  </si>
  <si>
    <t>中　三省　英語　１</t>
  </si>
  <si>
    <t>中　三省　英語　２</t>
  </si>
  <si>
    <t>中　三省　英語　３</t>
  </si>
  <si>
    <t>017</t>
  </si>
  <si>
    <t>教出</t>
  </si>
  <si>
    <t>小　教出　国語　１上</t>
  </si>
  <si>
    <t>教育出版株式会社</t>
  </si>
  <si>
    <t>小　教出　国語　１下</t>
  </si>
  <si>
    <t>207</t>
  </si>
  <si>
    <t>小　教出　国語　２上</t>
  </si>
  <si>
    <t>208</t>
  </si>
  <si>
    <t>小　教出　国語　２下</t>
  </si>
  <si>
    <t>小　教出　国語　３上</t>
  </si>
  <si>
    <t>小　教出　国語　３下</t>
  </si>
  <si>
    <t>小　教出　国語　４上</t>
  </si>
  <si>
    <t>小　教出　国語　４下</t>
  </si>
  <si>
    <t>小　教出　国語　５上</t>
  </si>
  <si>
    <t>小　教出　国語　５下</t>
  </si>
  <si>
    <t>小　教出　国語　６上</t>
  </si>
  <si>
    <t>小　教出　国語　６下</t>
  </si>
  <si>
    <t>小　教出　書写　１</t>
  </si>
  <si>
    <t>小　教出　書写　２</t>
  </si>
  <si>
    <t>小　教出　書写　３</t>
  </si>
  <si>
    <t>小　教出　書写　４</t>
  </si>
  <si>
    <t>小　教出　書写　５</t>
  </si>
  <si>
    <t>小　教出　書写　６</t>
  </si>
  <si>
    <t>小　教出　算数　１</t>
  </si>
  <si>
    <t>小　教出　算数　２上</t>
  </si>
  <si>
    <t>小　教出　算数　２下</t>
  </si>
  <si>
    <t>小　教出　算数　３上</t>
  </si>
  <si>
    <t>小　教出　算数　３下</t>
  </si>
  <si>
    <t>小　教出　算数　４上</t>
  </si>
  <si>
    <t>小　教出　算数　４下</t>
  </si>
  <si>
    <t>小　教出　理科　３</t>
  </si>
  <si>
    <t>小　教出　理科　４</t>
  </si>
  <si>
    <t>小　教出　理科　５</t>
  </si>
  <si>
    <t>小　教出　理科　６</t>
  </si>
  <si>
    <t>小　教出　音楽　１</t>
  </si>
  <si>
    <t>小　教出　音楽　２</t>
  </si>
  <si>
    <t>小　教出　音楽　３</t>
  </si>
  <si>
    <t>小　教出　音楽　４</t>
  </si>
  <si>
    <t>小　教出　音楽　５</t>
  </si>
  <si>
    <t>小　教出　音楽　６</t>
  </si>
  <si>
    <t>伝え合う言葉　中学国語１</t>
  </si>
  <si>
    <t>中　教出　国語　１</t>
  </si>
  <si>
    <t>伝え合う言葉　中学国語２</t>
  </si>
  <si>
    <t>中　教出　国語　２</t>
  </si>
  <si>
    <t>伝え合う言葉　中学国語３</t>
  </si>
  <si>
    <t>中　教出　国語　３</t>
  </si>
  <si>
    <t>中学社会　地理　地域にまなぶ</t>
  </si>
  <si>
    <t>中　教出　地理　１・２</t>
  </si>
  <si>
    <t>中学社会　歴史　未来をひらく</t>
  </si>
  <si>
    <t>中学社会　公民　ともに生きる</t>
  </si>
  <si>
    <t>中　教出　公民　３</t>
  </si>
  <si>
    <t>中学数学１</t>
  </si>
  <si>
    <t>中　教出　数学　１</t>
  </si>
  <si>
    <t>中学数学２</t>
  </si>
  <si>
    <t>中　教出　数学　２</t>
  </si>
  <si>
    <t>中学数学３</t>
  </si>
  <si>
    <t>中　教出　数学　３</t>
  </si>
  <si>
    <t>中　教出　理科　１</t>
  </si>
  <si>
    <t>中　教出　理科　２</t>
  </si>
  <si>
    <t>中　教出　理科　３</t>
  </si>
  <si>
    <t>中　教出　音楽　１</t>
  </si>
  <si>
    <t>器楽</t>
  </si>
  <si>
    <t>中　教出　英語　２</t>
  </si>
  <si>
    <t>中　教出　英語　３</t>
  </si>
  <si>
    <t>026</t>
  </si>
  <si>
    <t>信教</t>
  </si>
  <si>
    <t>小　信教　理科　３</t>
  </si>
  <si>
    <t>小　信教　理科　４</t>
  </si>
  <si>
    <t>小　信教　理科　５</t>
  </si>
  <si>
    <t>小　信教　理科　６</t>
  </si>
  <si>
    <t>せいかつ　下　そよかぜ</t>
  </si>
  <si>
    <t>027</t>
  </si>
  <si>
    <t>教芸</t>
  </si>
  <si>
    <t>小学生のおんがく　１</t>
  </si>
  <si>
    <t>小　教芸　音楽　１</t>
  </si>
  <si>
    <t>株式会社　教育芸術社</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</si>
  <si>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</si>
  <si>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</si>
  <si>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</si>
  <si>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</si>
  <si>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</si>
  <si>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</si>
  <si>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</si>
  <si>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</si>
  <si>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</si>
  <si>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</si>
  <si>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</si>
  <si>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</si>
  <si>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</si>
  <si>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中学生の音楽　２・３下</t>
  </si>
  <si>
    <t>中学生の器楽</t>
  </si>
  <si>
    <t>038</t>
  </si>
  <si>
    <t>光村</t>
  </si>
  <si>
    <t>こくご一上　かざぐるま</t>
  </si>
  <si>
    <t>光村図書出版株式会社</t>
  </si>
  <si>
    <t>こくご一下　ともだち</t>
  </si>
  <si>
    <t>こくご二上　たんぽぽ</t>
  </si>
  <si>
    <t>こくご二下　赤とんぼ</t>
  </si>
  <si>
    <t>国語三下　あおぞら</t>
  </si>
  <si>
    <t>国語四上　かがやき</t>
  </si>
  <si>
    <t>国語四下　はばたき</t>
  </si>
  <si>
    <t>小　光村　国語　５</t>
  </si>
  <si>
    <t>国語六　創造</t>
  </si>
  <si>
    <t>小　光村　国語　６</t>
  </si>
  <si>
    <t>小　光村　書写　１</t>
  </si>
  <si>
    <t>しょしゃ　二年</t>
  </si>
  <si>
    <t>小　光村　書写　２</t>
  </si>
  <si>
    <t>小　光村　書写　３</t>
  </si>
  <si>
    <t>書写　四年</t>
  </si>
  <si>
    <t>小　光村　書写　４</t>
  </si>
  <si>
    <t>小　光村　書写　５</t>
  </si>
  <si>
    <t>書写　六年</t>
  </si>
  <si>
    <t>小　光村　書写　６</t>
  </si>
  <si>
    <t>国語１</t>
  </si>
  <si>
    <t>中　光村　国語　１</t>
  </si>
  <si>
    <t>国語２</t>
  </si>
  <si>
    <t>中　光村　国語　２</t>
  </si>
  <si>
    <t>国語３</t>
  </si>
  <si>
    <t>中　光村　国語　３</t>
  </si>
  <si>
    <t>中学書写　一・二・三年</t>
  </si>
  <si>
    <t>中　光村　英語　１</t>
  </si>
  <si>
    <t>中　光村　英語　２</t>
  </si>
  <si>
    <t>046</t>
  </si>
  <si>
    <t>帝国</t>
  </si>
  <si>
    <t>株式会社　帝国書院</t>
  </si>
  <si>
    <t>中　帝国　地理　１・２</t>
  </si>
  <si>
    <t>中　帝国　公民　３</t>
  </si>
  <si>
    <t>中学校社会科地図</t>
  </si>
  <si>
    <t>050</t>
  </si>
  <si>
    <t>株式会社　大修館書店</t>
  </si>
  <si>
    <t>061</t>
  </si>
  <si>
    <t>わくわく　さんすう１</t>
  </si>
  <si>
    <t>小　啓林　算数　１</t>
  </si>
  <si>
    <t>株式会社　新興出版社啓林館</t>
  </si>
  <si>
    <t>小　啓林　算数　２上</t>
  </si>
  <si>
    <t>わくわく　算数２下</t>
  </si>
  <si>
    <t>小　啓林　算数　２下</t>
  </si>
  <si>
    <t>小　啓林　算数　３上</t>
  </si>
  <si>
    <t>わくわく　算数３下</t>
  </si>
  <si>
    <t>小　啓林　算数　３下</t>
  </si>
  <si>
    <t>小　啓林　算数　４上</t>
  </si>
  <si>
    <t>わくわく　算数４下</t>
  </si>
  <si>
    <t>小　啓林　算数　４下</t>
  </si>
  <si>
    <t>わくわく理科　３</t>
  </si>
  <si>
    <t>小　啓林　理科　３</t>
  </si>
  <si>
    <t>わくわく理科　４</t>
  </si>
  <si>
    <t>小　啓林　理科　４</t>
  </si>
  <si>
    <t>わくわく理科　５</t>
  </si>
  <si>
    <t>小　啓林　理科　５</t>
  </si>
  <si>
    <t>わくわく理科　６</t>
  </si>
  <si>
    <t>小　啓林　理科　６</t>
  </si>
  <si>
    <t>小　啓林　生活　１・２上</t>
  </si>
  <si>
    <t>いきいき　せいかつ下</t>
  </si>
  <si>
    <t>小　啓林　生活　１・２下</t>
  </si>
  <si>
    <t>中　啓林　数学　２</t>
  </si>
  <si>
    <t>中　啓林　数学　３</t>
  </si>
  <si>
    <t>数研</t>
  </si>
  <si>
    <t>数研出版株式会社</t>
  </si>
  <si>
    <t>中　数研　数学　２</t>
  </si>
  <si>
    <t>日文</t>
  </si>
  <si>
    <t>ボランティア図書マスタ</t>
    <rPh sb="6" eb="8">
      <t>トショ</t>
    </rPh>
    <phoneticPr fontId="2"/>
  </si>
  <si>
    <t>日本文教出版株式会社</t>
  </si>
  <si>
    <t>116</t>
  </si>
  <si>
    <t>上</t>
    <rPh sb="0" eb="1">
      <t>ウエ</t>
    </rPh>
    <phoneticPr fontId="2"/>
  </si>
  <si>
    <t>下</t>
    <rPh sb="0" eb="1">
      <t>シタ</t>
    </rPh>
    <phoneticPr fontId="2"/>
  </si>
  <si>
    <t>小　日文　算数　２上</t>
  </si>
  <si>
    <t>小　日文　算数　２下</t>
  </si>
  <si>
    <t>小　日文　算数　３上</t>
  </si>
  <si>
    <t>小　日文　算数　３下</t>
  </si>
  <si>
    <t>小　日文　算数　４上</t>
  </si>
  <si>
    <t>小　日文　算数　４下</t>
  </si>
  <si>
    <t>小　日文　図工　１・２上</t>
  </si>
  <si>
    <t>小　日文　図工　１・２下</t>
  </si>
  <si>
    <t>小　日文　図工　３・４上</t>
  </si>
  <si>
    <t>小　日文　図工　３・４下</t>
  </si>
  <si>
    <t>小　日文　図工　５・６上</t>
  </si>
  <si>
    <t>小　日文　図工　５・６下</t>
  </si>
  <si>
    <t>中学社会　地理的分野</t>
  </si>
  <si>
    <t>中　日文　地理　１・２</t>
  </si>
  <si>
    <t>中学社会　歴史的分野</t>
  </si>
  <si>
    <t>中学社会　公民的分野</t>
  </si>
  <si>
    <t>中　日文　公民　３</t>
  </si>
  <si>
    <t>中　日文　数学　１</t>
  </si>
  <si>
    <t>中　日文　数学　２</t>
  </si>
  <si>
    <t>中　日文　数学　３</t>
  </si>
  <si>
    <t>中　日文　美術　１</t>
  </si>
  <si>
    <t>小　文教　保健　３・４</t>
  </si>
  <si>
    <t>株式会社　文教社</t>
  </si>
  <si>
    <t>小　文教　保健　５・６</t>
  </si>
  <si>
    <t>光文</t>
  </si>
  <si>
    <t>小　光文　保健　３・４</t>
  </si>
  <si>
    <t>株式会社　光文書院</t>
  </si>
  <si>
    <t>小　光文　保健　５・６</t>
  </si>
  <si>
    <t>224</t>
  </si>
  <si>
    <t>学研</t>
  </si>
  <si>
    <t>小　学研　保健　３・４</t>
  </si>
  <si>
    <t>小　学研　保健　５・６</t>
  </si>
  <si>
    <t>225</t>
  </si>
  <si>
    <t>株式会社　自由社</t>
  </si>
  <si>
    <t>新しい公民教科書</t>
  </si>
  <si>
    <t>中　自由　公民　３</t>
  </si>
  <si>
    <t>227</t>
  </si>
  <si>
    <t>株式会社　育鵬社</t>
  </si>
  <si>
    <t>中　育鵬　公民　３</t>
  </si>
  <si>
    <t>ボランティア
図書名リストナンバー</t>
    <rPh sb="7" eb="9">
      <t>トショ</t>
    </rPh>
    <rPh sb="9" eb="10">
      <t>メイ</t>
    </rPh>
    <phoneticPr fontId="2"/>
  </si>
  <si>
    <t>ボランティア
図書名</t>
    <rPh sb="7" eb="9">
      <t>トショ</t>
    </rPh>
    <rPh sb="9" eb="10">
      <t>メイ</t>
    </rPh>
    <phoneticPr fontId="2"/>
  </si>
  <si>
    <t>全角番号</t>
    <rPh sb="0" eb="2">
      <t>ゼンカク</t>
    </rPh>
    <rPh sb="2" eb="4">
      <t>バンゴウ</t>
    </rPh>
    <phoneticPr fontId="2"/>
  </si>
  <si>
    <t>管理
番号</t>
    <rPh sb="0" eb="2">
      <t>カンリ</t>
    </rPh>
    <rPh sb="3" eb="5">
      <t>バンゴウ</t>
    </rPh>
    <phoneticPr fontId="2"/>
  </si>
  <si>
    <t>円</t>
    <rPh sb="0" eb="1">
      <t>エン</t>
    </rPh>
    <phoneticPr fontId="2"/>
  </si>
  <si>
    <t>Ｎｏ．　　　－　　　　　</t>
    <phoneticPr fontId="2"/>
  </si>
  <si>
    <t>北海道</t>
    <rPh sb="0" eb="2">
      <t>ホッカイ</t>
    </rPh>
    <rPh sb="2" eb="3">
      <t>ミチ</t>
    </rPh>
    <phoneticPr fontId="2"/>
  </si>
  <si>
    <t>都道府県</t>
    <rPh sb="0" eb="4">
      <t>トドウフケン</t>
    </rPh>
    <phoneticPr fontId="2"/>
  </si>
  <si>
    <t>都道府県番号</t>
    <rPh sb="0" eb="4">
      <t>トドウフケン</t>
    </rPh>
    <rPh sb="4" eb="6">
      <t>バンゴウ</t>
    </rPh>
    <phoneticPr fontId="2"/>
  </si>
  <si>
    <t>市町村等</t>
    <rPh sb="0" eb="3">
      <t>シチョウソン</t>
    </rPh>
    <rPh sb="3" eb="4">
      <t>トウ</t>
    </rPh>
    <phoneticPr fontId="2"/>
  </si>
  <si>
    <t>09</t>
  </si>
  <si>
    <t>02</t>
  </si>
  <si>
    <t>03</t>
  </si>
  <si>
    <t>04</t>
  </si>
  <si>
    <t>05</t>
  </si>
  <si>
    <t>06</t>
  </si>
  <si>
    <t>07</t>
  </si>
  <si>
    <t>08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</si>
  <si>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</si>
  <si>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</si>
  <si>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</si>
  <si>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</si>
  <si>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</si>
  <si>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</si>
  <si>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</si>
  <si>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</si>
  <si>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</si>
  <si>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</si>
  <si>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</si>
  <si>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</si>
  <si>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</si>
  <si>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</si>
  <si>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</si>
  <si>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</si>
  <si>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</si>
  <si>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</si>
  <si>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</si>
  <si>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</si>
  <si>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</si>
  <si>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</si>
  <si>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</si>
  <si>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</si>
  <si>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</si>
  <si>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</si>
  <si>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</si>
  <si>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</si>
  <si>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</si>
  <si>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</si>
  <si>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</si>
  <si>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</si>
  <si>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</si>
  <si>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</si>
  <si>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</si>
  <si>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</si>
  <si>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</si>
  <si>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</si>
  <si>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郵便番号</t>
    <rPh sb="0" eb="2">
      <t>ユウビン</t>
    </rPh>
    <rPh sb="2" eb="4">
      <t>バンゴウ</t>
    </rPh>
    <phoneticPr fontId="2"/>
  </si>
  <si>
    <t>住所</t>
    <rPh sb="0" eb="2">
      <t>ジュウショ</t>
    </rPh>
    <phoneticPr fontId="2"/>
  </si>
  <si>
    <t>担当者氏名</t>
    <rPh sb="0" eb="3">
      <t>タントウシャ</t>
    </rPh>
    <rPh sb="3" eb="5">
      <t>シメイ</t>
    </rPh>
    <phoneticPr fontId="2"/>
  </si>
  <si>
    <t>ボランティア名</t>
    <rPh sb="6" eb="7">
      <t>メイ</t>
    </rPh>
    <phoneticPr fontId="2"/>
  </si>
  <si>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</si>
  <si>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</si>
  <si>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</si>
  <si>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</si>
  <si>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</si>
  <si>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</si>
  <si>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</si>
  <si>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</si>
  <si>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</si>
  <si>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</si>
  <si>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</si>
  <si>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</si>
  <si>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</si>
  <si>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</si>
  <si>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</si>
  <si>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</si>
  <si>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</si>
  <si>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</si>
  <si>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</si>
  <si>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</si>
  <si>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</si>
  <si>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</si>
  <si>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</si>
  <si>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</si>
  <si>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</si>
  <si>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</si>
  <si>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</si>
  <si>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</si>
  <si>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</si>
  <si>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</si>
  <si>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</si>
  <si>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サイズ</t>
    <phoneticPr fontId="2"/>
  </si>
  <si>
    <t>単位</t>
    <rPh sb="0" eb="2">
      <t>タンイ</t>
    </rPh>
    <phoneticPr fontId="2"/>
  </si>
  <si>
    <t>青森県</t>
    <rPh sb="0" eb="2">
      <t>アオモリ</t>
    </rPh>
    <rPh sb="2" eb="3">
      <t>ケン</t>
    </rPh>
    <phoneticPr fontId="2"/>
  </si>
  <si>
    <t>岩手県</t>
    <rPh sb="0" eb="2">
      <t>イワテ</t>
    </rPh>
    <phoneticPr fontId="2"/>
  </si>
  <si>
    <t>宮城県</t>
    <rPh sb="0" eb="2">
      <t>ミヤギ</t>
    </rPh>
    <phoneticPr fontId="2"/>
  </si>
  <si>
    <t>秋田県</t>
    <rPh sb="0" eb="2">
      <t>アキタ</t>
    </rPh>
    <phoneticPr fontId="2"/>
  </si>
  <si>
    <t>山形県</t>
    <rPh sb="0" eb="2">
      <t>ヤマガタ</t>
    </rPh>
    <phoneticPr fontId="2"/>
  </si>
  <si>
    <t>福島県</t>
    <rPh sb="0" eb="2">
      <t>フクシマ</t>
    </rPh>
    <phoneticPr fontId="2"/>
  </si>
  <si>
    <t>茨城県</t>
    <rPh sb="0" eb="2">
      <t>イバラキ</t>
    </rPh>
    <phoneticPr fontId="2"/>
  </si>
  <si>
    <t>栃木県</t>
    <rPh sb="0" eb="2">
      <t>トチギ</t>
    </rPh>
    <phoneticPr fontId="2"/>
  </si>
  <si>
    <t>群馬県</t>
    <rPh sb="0" eb="2">
      <t>グンマ</t>
    </rPh>
    <phoneticPr fontId="2"/>
  </si>
  <si>
    <t>埼玉県</t>
    <rPh sb="0" eb="2">
      <t>サイタマ</t>
    </rPh>
    <phoneticPr fontId="2"/>
  </si>
  <si>
    <t>千葉県</t>
    <rPh sb="0" eb="2">
      <t>チバ</t>
    </rPh>
    <phoneticPr fontId="2"/>
  </si>
  <si>
    <t>東京都</t>
    <rPh sb="0" eb="2">
      <t>トウキョウ</t>
    </rPh>
    <rPh sb="2" eb="3">
      <t>ミヤコ</t>
    </rPh>
    <phoneticPr fontId="2"/>
  </si>
  <si>
    <t>神奈川県</t>
    <rPh sb="0" eb="3">
      <t>カナガワ</t>
    </rPh>
    <phoneticPr fontId="2"/>
  </si>
  <si>
    <t>新潟県</t>
    <rPh sb="0" eb="2">
      <t>ニイガタ</t>
    </rPh>
    <phoneticPr fontId="2"/>
  </si>
  <si>
    <t>富山県</t>
    <rPh sb="0" eb="2">
      <t>トヤマ</t>
    </rPh>
    <phoneticPr fontId="2"/>
  </si>
  <si>
    <t>石川県</t>
    <rPh sb="0" eb="2">
      <t>イシカワ</t>
    </rPh>
    <phoneticPr fontId="2"/>
  </si>
  <si>
    <t>福井県</t>
    <rPh sb="0" eb="2">
      <t>フクイ</t>
    </rPh>
    <phoneticPr fontId="2"/>
  </si>
  <si>
    <t>山梨県</t>
    <rPh sb="0" eb="2">
      <t>ヤマナシ</t>
    </rPh>
    <phoneticPr fontId="2"/>
  </si>
  <si>
    <t>長野県</t>
    <rPh sb="0" eb="2">
      <t>ナガノ</t>
    </rPh>
    <phoneticPr fontId="2"/>
  </si>
  <si>
    <t>岐阜県</t>
    <rPh sb="0" eb="2">
      <t>ギフ</t>
    </rPh>
    <phoneticPr fontId="2"/>
  </si>
  <si>
    <t>静岡県</t>
    <rPh sb="0" eb="2">
      <t>シズオカ</t>
    </rPh>
    <phoneticPr fontId="2"/>
  </si>
  <si>
    <t>愛知県</t>
    <rPh sb="0" eb="2">
      <t>アイチ</t>
    </rPh>
    <phoneticPr fontId="2"/>
  </si>
  <si>
    <t>三重県</t>
    <rPh sb="0" eb="2">
      <t>ミエ</t>
    </rPh>
    <phoneticPr fontId="2"/>
  </si>
  <si>
    <t>滋賀県</t>
    <rPh sb="0" eb="2">
      <t>シガ</t>
    </rPh>
    <phoneticPr fontId="2"/>
  </si>
  <si>
    <t>京都府</t>
    <rPh sb="0" eb="2">
      <t>キョウト</t>
    </rPh>
    <rPh sb="2" eb="3">
      <t>フ</t>
    </rPh>
    <phoneticPr fontId="2"/>
  </si>
  <si>
    <t>大阪府</t>
    <rPh sb="0" eb="2">
      <t>オオサカ</t>
    </rPh>
    <rPh sb="2" eb="3">
      <t>フ</t>
    </rPh>
    <phoneticPr fontId="2"/>
  </si>
  <si>
    <t>兵庫県</t>
    <rPh sb="0" eb="2">
      <t>ヒョウゴ</t>
    </rPh>
    <phoneticPr fontId="2"/>
  </si>
  <si>
    <t>奈良県</t>
    <rPh sb="0" eb="2">
      <t>ナラ</t>
    </rPh>
    <phoneticPr fontId="2"/>
  </si>
  <si>
    <t>和歌山県</t>
    <rPh sb="0" eb="3">
      <t>ワカヤマ</t>
    </rPh>
    <phoneticPr fontId="2"/>
  </si>
  <si>
    <t>鳥取県</t>
    <rPh sb="0" eb="2">
      <t>トットリ</t>
    </rPh>
    <phoneticPr fontId="2"/>
  </si>
  <si>
    <t>島根県</t>
    <rPh sb="0" eb="2">
      <t>シマネ</t>
    </rPh>
    <phoneticPr fontId="2"/>
  </si>
  <si>
    <t>岡山県</t>
    <rPh sb="0" eb="2">
      <t>オカヤマ</t>
    </rPh>
    <phoneticPr fontId="2"/>
  </si>
  <si>
    <t>広島県</t>
    <rPh sb="0" eb="2">
      <t>ヒロシマ</t>
    </rPh>
    <phoneticPr fontId="2"/>
  </si>
  <si>
    <t>山口県</t>
    <rPh sb="0" eb="2">
      <t>ヤマグチ</t>
    </rPh>
    <phoneticPr fontId="2"/>
  </si>
  <si>
    <t>徳島県</t>
    <rPh sb="0" eb="2">
      <t>トクシマ</t>
    </rPh>
    <phoneticPr fontId="2"/>
  </si>
  <si>
    <t>香川県</t>
    <rPh sb="0" eb="2">
      <t>カガワ</t>
    </rPh>
    <phoneticPr fontId="2"/>
  </si>
  <si>
    <t>愛媛県</t>
    <rPh sb="0" eb="2">
      <t>エヒメ</t>
    </rPh>
    <phoneticPr fontId="2"/>
  </si>
  <si>
    <t>高知県</t>
    <rPh sb="0" eb="2">
      <t>コウチ</t>
    </rPh>
    <phoneticPr fontId="2"/>
  </si>
  <si>
    <t>福岡県</t>
    <rPh sb="0" eb="2">
      <t>フクオカ</t>
    </rPh>
    <phoneticPr fontId="2"/>
  </si>
  <si>
    <t>佐賀県</t>
    <rPh sb="0" eb="2">
      <t>サガ</t>
    </rPh>
    <phoneticPr fontId="2"/>
  </si>
  <si>
    <t>長崎県</t>
    <rPh sb="0" eb="2">
      <t>ナガサキ</t>
    </rPh>
    <phoneticPr fontId="2"/>
  </si>
  <si>
    <t>熊本県</t>
    <rPh sb="0" eb="2">
      <t>クマモト</t>
    </rPh>
    <phoneticPr fontId="2"/>
  </si>
  <si>
    <t>大分県</t>
    <rPh sb="0" eb="2">
      <t>オオイタ</t>
    </rPh>
    <phoneticPr fontId="2"/>
  </si>
  <si>
    <t>宮崎県</t>
    <rPh sb="0" eb="2">
      <t>ミヤザキ</t>
    </rPh>
    <phoneticPr fontId="2"/>
  </si>
  <si>
    <t>鹿児島県</t>
    <rPh sb="0" eb="3">
      <t>カゴシマ</t>
    </rPh>
    <phoneticPr fontId="2"/>
  </si>
  <si>
    <t>沖縄県</t>
    <rPh sb="0" eb="2">
      <t>オキナワ</t>
    </rPh>
    <phoneticPr fontId="2"/>
  </si>
  <si>
    <t>学校名</t>
    <rPh sb="0" eb="2">
      <t>ガッコウ</t>
    </rPh>
    <rPh sb="2" eb="3">
      <t>メイ</t>
    </rPh>
    <phoneticPr fontId="2"/>
  </si>
  <si>
    <t>実施
機関名</t>
    <rPh sb="0" eb="2">
      <t>ジッシ</t>
    </rPh>
    <rPh sb="3" eb="5">
      <t>キカン</t>
    </rPh>
    <rPh sb="5" eb="6">
      <t>メイ</t>
    </rPh>
    <phoneticPr fontId="2"/>
  </si>
  <si>
    <t>学校種</t>
    <rPh sb="0" eb="2">
      <t>ガッコウ</t>
    </rPh>
    <rPh sb="2" eb="3">
      <t>シュ</t>
    </rPh>
    <phoneticPr fontId="2"/>
  </si>
  <si>
    <t>使用学年</t>
    <rPh sb="0" eb="2">
      <t>シヨウ</t>
    </rPh>
    <rPh sb="2" eb="4">
      <t>ガクネン</t>
    </rPh>
    <phoneticPr fontId="2"/>
  </si>
  <si>
    <t>上下巻等の別</t>
    <rPh sb="0" eb="2">
      <t>ジョウゲ</t>
    </rPh>
    <rPh sb="2" eb="4">
      <t>カンナド</t>
    </rPh>
    <rPh sb="5" eb="6">
      <t>ベツ</t>
    </rPh>
    <phoneticPr fontId="2"/>
  </si>
  <si>
    <t>注意事項</t>
    <rPh sb="0" eb="2">
      <t>チュウイ</t>
    </rPh>
    <rPh sb="2" eb="4">
      <t>ジコウ</t>
    </rPh>
    <phoneticPr fontId="2"/>
  </si>
  <si>
    <r>
      <t>（注）１．作成の際，</t>
    </r>
    <r>
      <rPr>
        <u/>
        <sz val="16"/>
        <rFont val="ＭＳ Ｐ明朝"/>
        <family val="1"/>
        <charset val="128"/>
      </rPr>
      <t>必ず発行者に供給可能であることを確認し，連絡先を記入してください。</t>
    </r>
    <rPh sb="1" eb="2">
      <t>チュウ</t>
    </rPh>
    <rPh sb="5" eb="7">
      <t>サクセイ</t>
    </rPh>
    <rPh sb="8" eb="9">
      <t>サイ</t>
    </rPh>
    <rPh sb="10" eb="11">
      <t>カナラ</t>
    </rPh>
    <rPh sb="12" eb="15">
      <t>ハッコウシャ</t>
    </rPh>
    <rPh sb="16" eb="18">
      <t>キョウキュウ</t>
    </rPh>
    <rPh sb="18" eb="20">
      <t>カノウ</t>
    </rPh>
    <rPh sb="26" eb="28">
      <t>カクニン</t>
    </rPh>
    <rPh sb="30" eb="33">
      <t>レンラクサキ</t>
    </rPh>
    <rPh sb="34" eb="36">
      <t>キニュウ</t>
    </rPh>
    <phoneticPr fontId="2"/>
  </si>
  <si>
    <t>中　三省　国語　３</t>
  </si>
  <si>
    <t>中　啓林　理科　１</t>
  </si>
  <si>
    <t>中　啓林　理科　２</t>
  </si>
  <si>
    <t>中　啓林　理科　３</t>
  </si>
  <si>
    <t>小</t>
    <rPh sb="0" eb="1">
      <t>ショウ</t>
    </rPh>
    <phoneticPr fontId="2"/>
  </si>
  <si>
    <t>国語</t>
  </si>
  <si>
    <t>２</t>
  </si>
  <si>
    <t>学年</t>
    <rPh sb="0" eb="2">
      <t>ガクネン</t>
    </rPh>
    <phoneticPr fontId="2"/>
  </si>
  <si>
    <t>発行者
番号</t>
    <rPh sb="0" eb="3">
      <t>ハッコウシャ</t>
    </rPh>
    <rPh sb="4" eb="6">
      <t>バンゴウ</t>
    </rPh>
    <phoneticPr fontId="2"/>
  </si>
  <si>
    <t>ボランティア
番号</t>
    <rPh sb="7" eb="9">
      <t>バンゴウ</t>
    </rPh>
    <phoneticPr fontId="2"/>
  </si>
  <si>
    <t>拡大･
点字の別</t>
    <rPh sb="0" eb="2">
      <t>カクダイ</t>
    </rPh>
    <rPh sb="4" eb="6">
      <t>テンジ</t>
    </rPh>
    <rPh sb="7" eb="8">
      <t>ベツ</t>
    </rPh>
    <phoneticPr fontId="2"/>
  </si>
  <si>
    <t>分冊番号</t>
    <rPh sb="0" eb="2">
      <t>ブンサツ</t>
    </rPh>
    <rPh sb="2" eb="4">
      <t>バンゴウ</t>
    </rPh>
    <phoneticPr fontId="2"/>
  </si>
  <si>
    <t>反映される図書名</t>
    <rPh sb="0" eb="2">
      <t>ハンエイ</t>
    </rPh>
    <rPh sb="5" eb="7">
      <t>トショ</t>
    </rPh>
    <rPh sb="7" eb="8">
      <t>メイ</t>
    </rPh>
    <phoneticPr fontId="2"/>
  </si>
  <si>
    <t>文字サイズ</t>
    <rPh sb="0" eb="2">
      <t>モジ</t>
    </rPh>
    <phoneticPr fontId="2"/>
  </si>
  <si>
    <t>連絡先</t>
    <rPh sb="0" eb="2">
      <t>レンラク</t>
    </rPh>
    <rPh sb="2" eb="3">
      <t>サキ</t>
    </rPh>
    <phoneticPr fontId="2"/>
  </si>
  <si>
    <t>単　価</t>
    <rPh sb="0" eb="1">
      <t>タン</t>
    </rPh>
    <rPh sb="2" eb="3">
      <t>アタイ</t>
    </rPh>
    <phoneticPr fontId="2"/>
  </si>
  <si>
    <t>その他
特記事項</t>
    <rPh sb="2" eb="3">
      <t>タ</t>
    </rPh>
    <rPh sb="4" eb="6">
      <t>トッキ</t>
    </rPh>
    <rPh sb="6" eb="8">
      <t>ジコウ</t>
    </rPh>
    <phoneticPr fontId="2"/>
  </si>
  <si>
    <t xml:space="preserve">960-8074 </t>
  </si>
  <si>
    <t>550-0002</t>
  </si>
  <si>
    <t>665-0005</t>
  </si>
  <si>
    <t>704-8171</t>
  </si>
  <si>
    <t>241-8585</t>
  </si>
  <si>
    <t>500-8815</t>
  </si>
  <si>
    <t>603-8302</t>
  </si>
  <si>
    <t>634-0061</t>
  </si>
  <si>
    <t>279-0021</t>
  </si>
  <si>
    <t>666-0143</t>
  </si>
  <si>
    <t>215-0033</t>
  </si>
  <si>
    <t>252-0021</t>
  </si>
  <si>
    <t>610-1113</t>
  </si>
  <si>
    <t>277-0005</t>
  </si>
  <si>
    <t>230-0077</t>
  </si>
  <si>
    <t>169-8586</t>
  </si>
  <si>
    <t>発行者番号</t>
    <rPh sb="3" eb="5">
      <t>バンゴウ</t>
    </rPh>
    <phoneticPr fontId="2"/>
  </si>
  <si>
    <t>管理番号</t>
    <rPh sb="0" eb="2">
      <t>カンリ</t>
    </rPh>
    <rPh sb="2" eb="4">
      <t>バンゴウ</t>
    </rPh>
    <phoneticPr fontId="2"/>
  </si>
  <si>
    <t>教科書番号</t>
    <rPh sb="0" eb="3">
      <t>キョウカショ</t>
    </rPh>
    <phoneticPr fontId="2"/>
  </si>
  <si>
    <t>ボランティア作成の図書名</t>
    <rPh sb="6" eb="8">
      <t>サクセイ</t>
    </rPh>
    <rPh sb="9" eb="11">
      <t>トショ</t>
    </rPh>
    <rPh sb="11" eb="12">
      <t>メイ</t>
    </rPh>
    <phoneticPr fontId="2"/>
  </si>
  <si>
    <t>発行者名</t>
    <rPh sb="0" eb="3">
      <t>ハッコウシャ</t>
    </rPh>
    <rPh sb="3" eb="4">
      <t>メイ</t>
    </rPh>
    <phoneticPr fontId="2"/>
  </si>
  <si>
    <t>002</t>
  </si>
  <si>
    <t>１</t>
  </si>
  <si>
    <t>東書</t>
  </si>
  <si>
    <t>小　東書　国語　１上</t>
  </si>
  <si>
    <t>東京書籍株式会社</t>
  </si>
  <si>
    <t>下</t>
  </si>
  <si>
    <t>小　東書　国語　１下</t>
  </si>
  <si>
    <t>上</t>
  </si>
  <si>
    <t>小　東書　国語　２上</t>
  </si>
  <si>
    <t>小　東書　国語　２下</t>
  </si>
  <si>
    <t>３</t>
  </si>
  <si>
    <t>小　東書　国語　３上</t>
  </si>
  <si>
    <t>小　東書　国語　３下</t>
  </si>
  <si>
    <t>４</t>
  </si>
  <si>
    <t>小　東書　国語　４上</t>
  </si>
  <si>
    <t>小　東書　国語　４下</t>
  </si>
  <si>
    <t>５</t>
  </si>
  <si>
    <t>６</t>
  </si>
  <si>
    <t>書写</t>
  </si>
  <si>
    <t>小　東書　書写　１</t>
  </si>
  <si>
    <t>小　東書　書写　２</t>
  </si>
  <si>
    <t>小　東書　書写　３</t>
  </si>
  <si>
    <t>小　東書　書写　４</t>
  </si>
  <si>
    <t>小　東書　書写　５</t>
  </si>
  <si>
    <t>小　東書　書写　６</t>
  </si>
  <si>
    <t>社会</t>
  </si>
  <si>
    <t>小　東書　社会　５上</t>
  </si>
  <si>
    <t>小　東書　社会　５下</t>
  </si>
  <si>
    <t>地図</t>
  </si>
  <si>
    <t>算数</t>
  </si>
  <si>
    <t>小　東書　算数　２上</t>
  </si>
  <si>
    <t>小　東書　算数　２下</t>
  </si>
  <si>
    <t>小　東書　算数　３上</t>
  </si>
  <si>
    <t>小　東書　算数　３下</t>
  </si>
  <si>
    <t>小　東書　算数　４上</t>
  </si>
  <si>
    <t>小　東書　算数　４下</t>
  </si>
  <si>
    <t>小　東書　算数　５上</t>
  </si>
  <si>
    <t>小　東書　算数　５下</t>
  </si>
  <si>
    <t>理科</t>
  </si>
  <si>
    <t>小　東書　理科　３</t>
  </si>
  <si>
    <t>小　東書　理科　４</t>
  </si>
  <si>
    <t>小　東書　理科　５</t>
  </si>
  <si>
    <t>小　東書　理科　６</t>
  </si>
  <si>
    <t>１・２</t>
  </si>
  <si>
    <t>生活</t>
  </si>
  <si>
    <t>ボランティア名</t>
    <rPh sb="6" eb="7">
      <t>メイ</t>
    </rPh>
    <phoneticPr fontId="3"/>
  </si>
  <si>
    <t>（事務）
担当者</t>
    <rPh sb="1" eb="3">
      <t>ジム</t>
    </rPh>
    <rPh sb="5" eb="8">
      <t>タントウシャ</t>
    </rPh>
    <phoneticPr fontId="3"/>
  </si>
  <si>
    <t>郵便番号</t>
    <rPh sb="0" eb="2">
      <t>ユウビン</t>
    </rPh>
    <rPh sb="2" eb="4">
      <t>バンゴウ</t>
    </rPh>
    <phoneticPr fontId="3"/>
  </si>
  <si>
    <t>住所</t>
    <rPh sb="0" eb="2">
      <t>ジュウショ</t>
    </rPh>
    <phoneticPr fontId="3"/>
  </si>
  <si>
    <t>連絡先</t>
    <rPh sb="0" eb="3">
      <t>レンラクサキ</t>
    </rPh>
    <phoneticPr fontId="3"/>
  </si>
  <si>
    <t>06-6441-1028</t>
  </si>
  <si>
    <t>0797-74-4761</t>
  </si>
  <si>
    <t xml:space="preserve">045-364-0026         </t>
  </si>
  <si>
    <t>058-263-1310</t>
  </si>
  <si>
    <t>400-0021</t>
  </si>
  <si>
    <t>075-462-4446</t>
  </si>
  <si>
    <t>662-0066</t>
  </si>
  <si>
    <t>252-1135</t>
  </si>
  <si>
    <t>0467-76-2124</t>
  </si>
  <si>
    <t>047-353-2254</t>
  </si>
  <si>
    <t>331-0823</t>
  </si>
  <si>
    <t>048-665-8852</t>
  </si>
  <si>
    <t>072-798-1780</t>
  </si>
  <si>
    <t>046-266-2002</t>
  </si>
  <si>
    <t>075-333-4145</t>
  </si>
  <si>
    <t>04-7132-4558</t>
  </si>
  <si>
    <t>530-0041</t>
  </si>
  <si>
    <t>06-6354-1660</t>
  </si>
  <si>
    <t>254-0041</t>
  </si>
  <si>
    <t>0463-33-7598</t>
  </si>
  <si>
    <t>03-3209-0241</t>
  </si>
  <si>
    <t>0594-21-6726</t>
  </si>
  <si>
    <t>055-252-2612</t>
  </si>
  <si>
    <t>336-0931</t>
  </si>
  <si>
    <t>048-882-0218</t>
  </si>
  <si>
    <t>伊崎　曄子　　　　</t>
  </si>
  <si>
    <t>216-0004</t>
  </si>
  <si>
    <t>044-982-7420</t>
  </si>
  <si>
    <t>143-0025</t>
  </si>
  <si>
    <t>03-3772-2086</t>
  </si>
  <si>
    <t>080-6598-4703</t>
  </si>
  <si>
    <t>ともに学ぶ人間の歴史</t>
  </si>
  <si>
    <t>小</t>
  </si>
  <si>
    <t>道徳</t>
  </si>
  <si>
    <t>小　東書　道徳　１</t>
  </si>
  <si>
    <t>小　東書　道徳　２</t>
  </si>
  <si>
    <t>小　東書　道徳　４</t>
  </si>
  <si>
    <t>小　東書　道徳　５</t>
  </si>
  <si>
    <t>小　東書　道徳　６</t>
  </si>
  <si>
    <t>小　教出　道徳　１</t>
  </si>
  <si>
    <t>小学どうとく２　はばたこう明日へ</t>
  </si>
  <si>
    <t>小　教出　道徳　２</t>
  </si>
  <si>
    <t>小　教出　道徳　３</t>
  </si>
  <si>
    <t>小　教出　道徳　４</t>
  </si>
  <si>
    <t>小　教出　道徳　５</t>
  </si>
  <si>
    <t>小学道徳６　はばたこう明日へ</t>
  </si>
  <si>
    <t>小　教出　道徳　６</t>
  </si>
  <si>
    <t>79</t>
  </si>
  <si>
    <t>80</t>
  </si>
  <si>
    <t>81</t>
  </si>
  <si>
    <t>82</t>
  </si>
  <si>
    <t>83</t>
  </si>
  <si>
    <t>84</t>
  </si>
  <si>
    <t>85</t>
  </si>
  <si>
    <t>86</t>
  </si>
  <si>
    <t>小　日文　道徳　２</t>
  </si>
  <si>
    <t>小　日文　道徳　３</t>
  </si>
  <si>
    <t>小　日文　道徳　４</t>
  </si>
  <si>
    <t>小　日文　道徳　５</t>
  </si>
  <si>
    <t>小学道徳　生きる力　６</t>
  </si>
  <si>
    <t>小　日文　道徳　６</t>
  </si>
  <si>
    <t>小　光文　道徳　１</t>
  </si>
  <si>
    <t>小学　どうとく　ゆたかな　こころ　２年</t>
  </si>
  <si>
    <t>小　光文　道徳　２</t>
  </si>
  <si>
    <t>小　光文　道徳　３</t>
  </si>
  <si>
    <t>小　光文　道徳　４</t>
  </si>
  <si>
    <t>小　光文　道徳　５</t>
  </si>
  <si>
    <t>小学道徳　ゆたかな心　６年</t>
  </si>
  <si>
    <t>小　光文　道徳　６</t>
  </si>
  <si>
    <t>小　学研　道徳　１</t>
  </si>
  <si>
    <t>小　学研　道徳　２</t>
  </si>
  <si>
    <t>小　学研　道徳　３</t>
  </si>
  <si>
    <t>小　学研　道徳　４</t>
  </si>
  <si>
    <t>小　学研　道徳　５</t>
  </si>
  <si>
    <t>小　学研　道徳　６</t>
  </si>
  <si>
    <t>080-1905-4132</t>
  </si>
  <si>
    <t>080-3803-2356</t>
  </si>
  <si>
    <t>957-0015</t>
  </si>
  <si>
    <t>080-4227-8030</t>
  </si>
  <si>
    <t>090-6029-7947</t>
  </si>
  <si>
    <t>963-8862</t>
  </si>
  <si>
    <t>090-7328-7742</t>
  </si>
  <si>
    <t>秦野市拡大写本赤十字奉仕団</t>
  </si>
  <si>
    <t>列1</t>
  </si>
  <si>
    <t>発行者略称</t>
    <phoneticPr fontId="2"/>
  </si>
  <si>
    <t>教科書記号</t>
    <phoneticPr fontId="2"/>
  </si>
  <si>
    <t>書名</t>
    <phoneticPr fontId="2"/>
  </si>
  <si>
    <t>0254-24-3638</t>
  </si>
  <si>
    <t>中村　昌子</t>
  </si>
  <si>
    <t>650-0016</t>
  </si>
  <si>
    <t>小　東書　道徳　３</t>
  </si>
  <si>
    <t>NEW HORIZON Elementary English Course 5</t>
  </si>
  <si>
    <t>小　東書　英語　５</t>
    <rPh sb="0" eb="1">
      <t>ショウ</t>
    </rPh>
    <rPh sb="2" eb="4">
      <t>トウショ</t>
    </rPh>
    <rPh sb="5" eb="7">
      <t>エイゴ</t>
    </rPh>
    <phoneticPr fontId="2"/>
  </si>
  <si>
    <t>　　　「小　東書　英語　５」　も入力</t>
    <rPh sb="16" eb="18">
      <t>ニュウリョク</t>
    </rPh>
    <phoneticPr fontId="2"/>
  </si>
  <si>
    <t>NEW HORIZON Elementary English Course 6</t>
  </si>
  <si>
    <t>小　東書　英語　６</t>
    <rPh sb="0" eb="1">
      <t>ショウ</t>
    </rPh>
    <rPh sb="2" eb="4">
      <t>トウショ</t>
    </rPh>
    <rPh sb="5" eb="7">
      <t>エイゴ</t>
    </rPh>
    <phoneticPr fontId="2"/>
  </si>
  <si>
    <t>中　東書　英語　１</t>
  </si>
  <si>
    <t>中　東書　道徳　１</t>
    <rPh sb="0" eb="1">
      <t>チュウ</t>
    </rPh>
    <rPh sb="2" eb="4">
      <t>トウショ</t>
    </rPh>
    <rPh sb="5" eb="7">
      <t>ドウトク</t>
    </rPh>
    <phoneticPr fontId="2"/>
  </si>
  <si>
    <t>中　東書　道徳　２</t>
    <rPh sb="0" eb="1">
      <t>チュウ</t>
    </rPh>
    <rPh sb="2" eb="4">
      <t>トウショ</t>
    </rPh>
    <rPh sb="5" eb="7">
      <t>ドウトク</t>
    </rPh>
    <phoneticPr fontId="2"/>
  </si>
  <si>
    <t>中　東書　道徳　３</t>
    <rPh sb="0" eb="1">
      <t>チュウ</t>
    </rPh>
    <rPh sb="2" eb="4">
      <t>トウショ</t>
    </rPh>
    <rPh sb="5" eb="7">
      <t>ドウトク</t>
    </rPh>
    <phoneticPr fontId="2"/>
  </si>
  <si>
    <t>C-121</t>
  </si>
  <si>
    <t>こくご　☆</t>
  </si>
  <si>
    <t>C-122</t>
  </si>
  <si>
    <t>こくご　☆☆</t>
  </si>
  <si>
    <t>C-123</t>
  </si>
  <si>
    <t>こくご　☆☆☆</t>
  </si>
  <si>
    <t>おんがく　☆</t>
  </si>
  <si>
    <t>おんがく　☆☆</t>
  </si>
  <si>
    <t>おんがく　☆☆☆</t>
  </si>
  <si>
    <t>国語　☆☆☆☆</t>
  </si>
  <si>
    <t>音楽　☆☆☆☆</t>
  </si>
  <si>
    <t>小　開隆　英語　５</t>
    <rPh sb="0" eb="1">
      <t>ショウ</t>
    </rPh>
    <rPh sb="2" eb="4">
      <t>カイリュウ</t>
    </rPh>
    <rPh sb="5" eb="7">
      <t>エイゴ</t>
    </rPh>
    <phoneticPr fontId="2"/>
  </si>
  <si>
    <t>Junior Sunshine 6</t>
  </si>
  <si>
    <t>小　開隆　英語　６</t>
    <rPh sb="0" eb="1">
      <t>ショウ</t>
    </rPh>
    <rPh sb="2" eb="4">
      <t>カイリュウ</t>
    </rPh>
    <rPh sb="5" eb="7">
      <t>エイゴ</t>
    </rPh>
    <phoneticPr fontId="2"/>
  </si>
  <si>
    <t>小　学図　算数　１上</t>
    <rPh sb="9" eb="10">
      <t>ジョウ</t>
    </rPh>
    <phoneticPr fontId="2"/>
  </si>
  <si>
    <t>小　学図　算数　１下</t>
    <rPh sb="9" eb="10">
      <t>ゲ</t>
    </rPh>
    <phoneticPr fontId="2"/>
  </si>
  <si>
    <t>小　学図　算数　５上</t>
    <rPh sb="9" eb="10">
      <t>ジョウ</t>
    </rPh>
    <phoneticPr fontId="2"/>
  </si>
  <si>
    <t>小　学図　算数　５下</t>
    <rPh sb="9" eb="10">
      <t>ゲ</t>
    </rPh>
    <phoneticPr fontId="2"/>
  </si>
  <si>
    <t>別冊「小　学図　算数　６　かけ橋」　も入力</t>
    <rPh sb="0" eb="2">
      <t>ベッサツ</t>
    </rPh>
    <rPh sb="3" eb="4">
      <t>ショウ</t>
    </rPh>
    <rPh sb="5" eb="6">
      <t>ガク</t>
    </rPh>
    <rPh sb="6" eb="7">
      <t>ズ</t>
    </rPh>
    <rPh sb="8" eb="10">
      <t>サンスウ</t>
    </rPh>
    <rPh sb="15" eb="16">
      <t>ハシ</t>
    </rPh>
    <rPh sb="19" eb="21">
      <t>ニュウリョク</t>
    </rPh>
    <phoneticPr fontId="2"/>
  </si>
  <si>
    <t>小　学図　算数　６　かけ橋</t>
    <rPh sb="12" eb="13">
      <t>ハシ</t>
    </rPh>
    <phoneticPr fontId="2"/>
  </si>
  <si>
    <t>　　　「小　学図　算数　６」　も入力</t>
    <rPh sb="4" eb="5">
      <t>ショウ</t>
    </rPh>
    <rPh sb="6" eb="7">
      <t>ガク</t>
    </rPh>
    <rPh sb="7" eb="8">
      <t>ト</t>
    </rPh>
    <rPh sb="9" eb="11">
      <t>サンスウ</t>
    </rPh>
    <rPh sb="16" eb="18">
      <t>ニュウリョク</t>
    </rPh>
    <phoneticPr fontId="2"/>
  </si>
  <si>
    <t>小　三省　英語　５</t>
    <rPh sb="0" eb="1">
      <t>ショウ</t>
    </rPh>
    <rPh sb="2" eb="4">
      <t>サンセイ</t>
    </rPh>
    <rPh sb="5" eb="7">
      <t>エイゴ</t>
    </rPh>
    <phoneticPr fontId="2"/>
  </si>
  <si>
    <t>CROWN Jr. 6</t>
  </si>
  <si>
    <t>小　三省　英語　６</t>
    <rPh sb="0" eb="1">
      <t>ショウ</t>
    </rPh>
    <rPh sb="2" eb="4">
      <t>サンセイ</t>
    </rPh>
    <rPh sb="5" eb="7">
      <t>エイゴ</t>
    </rPh>
    <phoneticPr fontId="2"/>
  </si>
  <si>
    <t>小学　しょしゃ　二年</t>
  </si>
  <si>
    <t>小学　書写　四年</t>
  </si>
  <si>
    <t>小学　書写　六年</t>
  </si>
  <si>
    <t>小学算数５</t>
  </si>
  <si>
    <t>小学算数６</t>
  </si>
  <si>
    <t>小学道徳４　はばたこう明日へ</t>
  </si>
  <si>
    <t>小　教出　英語　５</t>
    <rPh sb="0" eb="1">
      <t>ショウ</t>
    </rPh>
    <rPh sb="2" eb="3">
      <t>キョウ</t>
    </rPh>
    <rPh sb="3" eb="4">
      <t>シュツ</t>
    </rPh>
    <rPh sb="5" eb="7">
      <t>エイゴ</t>
    </rPh>
    <phoneticPr fontId="2"/>
  </si>
  <si>
    <t>ONE WORLD Smiles 6</t>
  </si>
  <si>
    <t>小　教出　英語　６</t>
    <rPh sb="0" eb="1">
      <t>ショウ</t>
    </rPh>
    <rPh sb="2" eb="3">
      <t>キョウ</t>
    </rPh>
    <rPh sb="3" eb="4">
      <t>シュツ</t>
    </rPh>
    <rPh sb="5" eb="7">
      <t>エイゴ</t>
    </rPh>
    <phoneticPr fontId="2"/>
  </si>
  <si>
    <t>中学書写</t>
  </si>
  <si>
    <t>中学器楽　音楽のおくりもの</t>
  </si>
  <si>
    <t>中　教出　道徳　１</t>
    <rPh sb="5" eb="7">
      <t>ドウトク</t>
    </rPh>
    <phoneticPr fontId="2"/>
  </si>
  <si>
    <t>中　教出　道徳　２</t>
    <rPh sb="5" eb="7">
      <t>ドウトク</t>
    </rPh>
    <phoneticPr fontId="2"/>
  </si>
  <si>
    <t>中　教出　道徳　３</t>
    <rPh sb="5" eb="7">
      <t>ドウトク</t>
    </rPh>
    <phoneticPr fontId="2"/>
  </si>
  <si>
    <t>さんすう　☆</t>
  </si>
  <si>
    <t>さんすう　☆☆（１）</t>
  </si>
  <si>
    <t>さんすう　☆☆（２）</t>
  </si>
  <si>
    <t>C-124</t>
  </si>
  <si>
    <t>さんすう　☆☆☆</t>
  </si>
  <si>
    <t>どうとく　２　きみが いちばん ひかるとき</t>
  </si>
  <si>
    <t>道徳　４　きみが いちばん ひかるとき</t>
  </si>
  <si>
    <t>道徳　６　きみが いちばん ひかるとき</t>
  </si>
  <si>
    <t>Here We Go! 5</t>
  </si>
  <si>
    <t>小　光村　英語　５</t>
    <rPh sb="0" eb="1">
      <t>ショウ</t>
    </rPh>
    <rPh sb="2" eb="4">
      <t>ミツムラ</t>
    </rPh>
    <rPh sb="5" eb="7">
      <t>エイゴ</t>
    </rPh>
    <phoneticPr fontId="2"/>
  </si>
  <si>
    <t>Here We Go! 6</t>
  </si>
  <si>
    <t>小　光村　英語　６</t>
    <rPh sb="0" eb="1">
      <t>ショウ</t>
    </rPh>
    <rPh sb="2" eb="4">
      <t>ミツムラ</t>
    </rPh>
    <rPh sb="5" eb="7">
      <t>エイゴ</t>
    </rPh>
    <phoneticPr fontId="2"/>
  </si>
  <si>
    <t>中　光村　英語　３</t>
  </si>
  <si>
    <t>中　光村　道徳　１</t>
    <rPh sb="5" eb="7">
      <t>ドウトク</t>
    </rPh>
    <phoneticPr fontId="2"/>
  </si>
  <si>
    <t>中　光村　道徳　２</t>
    <rPh sb="5" eb="7">
      <t>ドウトク</t>
    </rPh>
    <phoneticPr fontId="2"/>
  </si>
  <si>
    <t>中　光村　道徳　３</t>
    <rPh sb="5" eb="7">
      <t>ドウトク</t>
    </rPh>
    <phoneticPr fontId="2"/>
  </si>
  <si>
    <t>中　大修　保体　１－３</t>
  </si>
  <si>
    <t>わくわく　算数５</t>
  </si>
  <si>
    <t>小　啓林　英語　５</t>
    <rPh sb="5" eb="7">
      <t>エイゴ</t>
    </rPh>
    <phoneticPr fontId="2"/>
  </si>
  <si>
    <t>Blue Sky elementary 6</t>
  </si>
  <si>
    <t>小　啓林　英語　６</t>
    <rPh sb="5" eb="7">
      <t>エイゴ</t>
    </rPh>
    <phoneticPr fontId="2"/>
  </si>
  <si>
    <t>未来へひろがるサイエンス１</t>
  </si>
  <si>
    <t>未来へひろがるサイエンス２</t>
  </si>
  <si>
    <t>未来へひろがるサイエンス３</t>
  </si>
  <si>
    <t>小学社会　３年</t>
  </si>
  <si>
    <t>小学社会　４年</t>
  </si>
  <si>
    <t>小学社会　５年</t>
  </si>
  <si>
    <t>小学社会　６年</t>
  </si>
  <si>
    <t>別冊「小　日文　道徳　１　ノート」　も入力</t>
    <rPh sb="0" eb="2">
      <t>ベッサツ</t>
    </rPh>
    <rPh sb="19" eb="21">
      <t>ニュウリョク</t>
    </rPh>
    <phoneticPr fontId="2"/>
  </si>
  <si>
    <t>　　　「小　日文　道徳　１」　も入力</t>
    <rPh sb="16" eb="18">
      <t>ニュウリョク</t>
    </rPh>
    <phoneticPr fontId="2"/>
  </si>
  <si>
    <t>別冊「小　日文　道徳　２　ノート」　も入力</t>
    <rPh sb="0" eb="2">
      <t>ベッサツ</t>
    </rPh>
    <rPh sb="19" eb="21">
      <t>ニュウリョク</t>
    </rPh>
    <phoneticPr fontId="2"/>
  </si>
  <si>
    <t>　　　「小　日文　道徳　２」　も入力</t>
    <rPh sb="16" eb="18">
      <t>ニュウリョク</t>
    </rPh>
    <phoneticPr fontId="2"/>
  </si>
  <si>
    <t>別冊「小　日文　道徳　３　ノート」　も入力</t>
    <rPh sb="0" eb="2">
      <t>ベッサツ</t>
    </rPh>
    <rPh sb="19" eb="21">
      <t>ニュウリョク</t>
    </rPh>
    <phoneticPr fontId="2"/>
  </si>
  <si>
    <t>　　　「小　日文　道徳　３」　も入力</t>
    <rPh sb="16" eb="18">
      <t>ニュウリョク</t>
    </rPh>
    <phoneticPr fontId="2"/>
  </si>
  <si>
    <t>小学道徳　生きる力　４</t>
  </si>
  <si>
    <t>別冊「小　日文　道徳　４　ノート」　も入力</t>
    <rPh sb="0" eb="2">
      <t>ベッサツ</t>
    </rPh>
    <rPh sb="19" eb="21">
      <t>ニュウリョク</t>
    </rPh>
    <phoneticPr fontId="2"/>
  </si>
  <si>
    <t>　　　「小　日文　道徳　４」　も入力</t>
    <rPh sb="16" eb="18">
      <t>ニュウリョク</t>
    </rPh>
    <phoneticPr fontId="2"/>
  </si>
  <si>
    <t>別冊「小　日文　道徳　５　ノート」も入力</t>
    <rPh sb="0" eb="2">
      <t>ベッサツ</t>
    </rPh>
    <rPh sb="18" eb="20">
      <t>ニュウリョク</t>
    </rPh>
    <phoneticPr fontId="2"/>
  </si>
  <si>
    <t>　　　「小　日文　道徳　５」　も入力</t>
    <rPh sb="16" eb="18">
      <t>ニュウリョク</t>
    </rPh>
    <phoneticPr fontId="2"/>
  </si>
  <si>
    <t>別冊「小　日文　道徳　６　ノート」　も入力</t>
    <rPh sb="0" eb="2">
      <t>ベッサツ</t>
    </rPh>
    <rPh sb="19" eb="21">
      <t>ニュウリョク</t>
    </rPh>
    <phoneticPr fontId="2"/>
  </si>
  <si>
    <t>　　　「小　日文　道徳　６」　も入力</t>
    <rPh sb="16" eb="18">
      <t>ニュウリョク</t>
    </rPh>
    <phoneticPr fontId="2"/>
  </si>
  <si>
    <t>中　日文　道徳　１</t>
    <rPh sb="0" eb="1">
      <t>チュウ</t>
    </rPh>
    <rPh sb="2" eb="4">
      <t>ニチブン</t>
    </rPh>
    <rPh sb="5" eb="7">
      <t>ドウトク</t>
    </rPh>
    <phoneticPr fontId="2"/>
  </si>
  <si>
    <t>別冊「中　日文　道徳　１　ノート」　も入力</t>
    <rPh sb="0" eb="2">
      <t>ベッサツ</t>
    </rPh>
    <rPh sb="3" eb="4">
      <t>チュウ</t>
    </rPh>
    <rPh sb="5" eb="7">
      <t>ニチブン</t>
    </rPh>
    <rPh sb="19" eb="21">
      <t>ニュウリョク</t>
    </rPh>
    <phoneticPr fontId="2"/>
  </si>
  <si>
    <t>中　日文　道徳　１　ノート</t>
    <rPh sb="0" eb="1">
      <t>チュウ</t>
    </rPh>
    <rPh sb="2" eb="4">
      <t>ニチブン</t>
    </rPh>
    <rPh sb="5" eb="7">
      <t>ドウトク</t>
    </rPh>
    <phoneticPr fontId="2"/>
  </si>
  <si>
    <t>　　　「中　日文　道徳　１」　も入力</t>
    <rPh sb="4" eb="5">
      <t>チュウ</t>
    </rPh>
    <rPh sb="6" eb="8">
      <t>ニチブン</t>
    </rPh>
    <rPh sb="16" eb="18">
      <t>ニュウリョク</t>
    </rPh>
    <phoneticPr fontId="2"/>
  </si>
  <si>
    <t>中　日文　道徳　２</t>
    <rPh sb="0" eb="1">
      <t>チュウ</t>
    </rPh>
    <rPh sb="2" eb="4">
      <t>ニチブン</t>
    </rPh>
    <rPh sb="5" eb="7">
      <t>ドウトク</t>
    </rPh>
    <phoneticPr fontId="2"/>
  </si>
  <si>
    <t>別冊「中　日文　道徳　２　ノート」　も入力</t>
    <rPh sb="0" eb="2">
      <t>ベッサツ</t>
    </rPh>
    <rPh sb="3" eb="4">
      <t>チュウ</t>
    </rPh>
    <rPh sb="5" eb="7">
      <t>ニチブン</t>
    </rPh>
    <rPh sb="19" eb="21">
      <t>ニュウリョク</t>
    </rPh>
    <phoneticPr fontId="2"/>
  </si>
  <si>
    <t>　　　「中　日文　道徳　２」　も入力認</t>
    <rPh sb="4" eb="5">
      <t>チュウ</t>
    </rPh>
    <rPh sb="6" eb="8">
      <t>ニチブン</t>
    </rPh>
    <rPh sb="16" eb="18">
      <t>ニュウリョク</t>
    </rPh>
    <rPh sb="18" eb="19">
      <t>ニン</t>
    </rPh>
    <phoneticPr fontId="2"/>
  </si>
  <si>
    <t>中　日文　道徳　３</t>
    <rPh sb="0" eb="1">
      <t>チュウ</t>
    </rPh>
    <rPh sb="2" eb="4">
      <t>ニチブン</t>
    </rPh>
    <rPh sb="5" eb="7">
      <t>ドウトク</t>
    </rPh>
    <phoneticPr fontId="2"/>
  </si>
  <si>
    <t>別冊「中　日文　道徳　３　ノート」　も入力</t>
    <rPh sb="0" eb="2">
      <t>ベッサツ</t>
    </rPh>
    <rPh sb="3" eb="4">
      <t>チュウ</t>
    </rPh>
    <rPh sb="5" eb="7">
      <t>ニチブン</t>
    </rPh>
    <rPh sb="19" eb="21">
      <t>ニュウリョク</t>
    </rPh>
    <phoneticPr fontId="2"/>
  </si>
  <si>
    <t>　　　「中　日文　道徳　３」　も入力</t>
    <rPh sb="4" eb="5">
      <t>チュウ</t>
    </rPh>
    <rPh sb="6" eb="8">
      <t>ニチブン</t>
    </rPh>
    <rPh sb="16" eb="18">
      <t>ニュウリョク</t>
    </rPh>
    <phoneticPr fontId="2"/>
  </si>
  <si>
    <t>小学ほけん　３・４年</t>
  </si>
  <si>
    <t>小学保健　５・６年</t>
  </si>
  <si>
    <t>中　学研　道徳　１</t>
    <rPh sb="5" eb="7">
      <t>ドウトク</t>
    </rPh>
    <phoneticPr fontId="2"/>
  </si>
  <si>
    <t>中　学研　道徳　２</t>
    <rPh sb="5" eb="7">
      <t>ドウトク</t>
    </rPh>
    <phoneticPr fontId="2"/>
  </si>
  <si>
    <t>中　学研　道徳　３</t>
    <rPh sb="5" eb="7">
      <t>ドウトク</t>
    </rPh>
    <phoneticPr fontId="2"/>
  </si>
  <si>
    <t>中　育鵬　歴史　１－３</t>
  </si>
  <si>
    <t>中学生の道徳ノート　自分をのばす３</t>
  </si>
  <si>
    <t>B-121</t>
  </si>
  <si>
    <t>B-221</t>
  </si>
  <si>
    <t>B-321</t>
  </si>
  <si>
    <t>B-421</t>
  </si>
  <si>
    <t>国語　ことばのれんしゅう　四年</t>
  </si>
  <si>
    <t>B-521</t>
  </si>
  <si>
    <t>国語　ことばの練習　五年</t>
  </si>
  <si>
    <t>B-621</t>
  </si>
  <si>
    <t>国語　ことばの練習　六年</t>
  </si>
  <si>
    <t>233</t>
  </si>
  <si>
    <t>日科</t>
  </si>
  <si>
    <t>中　日科　道徳　１</t>
    <rPh sb="0" eb="1">
      <t>チュウ</t>
    </rPh>
    <rPh sb="2" eb="3">
      <t>ニチ</t>
    </rPh>
    <rPh sb="3" eb="4">
      <t>カ</t>
    </rPh>
    <rPh sb="5" eb="7">
      <t>ドウトク</t>
    </rPh>
    <phoneticPr fontId="2"/>
  </si>
  <si>
    <t>日本教科書株式会社</t>
    <rPh sb="0" eb="2">
      <t>ニホン</t>
    </rPh>
    <rPh sb="2" eb="5">
      <t>キョウカショ</t>
    </rPh>
    <rPh sb="5" eb="9">
      <t>カブシキガイシャ</t>
    </rPh>
    <phoneticPr fontId="2"/>
  </si>
  <si>
    <t>中　日科　道徳　２</t>
    <rPh sb="0" eb="1">
      <t>チュウ</t>
    </rPh>
    <rPh sb="2" eb="3">
      <t>ニチ</t>
    </rPh>
    <rPh sb="3" eb="4">
      <t>カ</t>
    </rPh>
    <rPh sb="5" eb="7">
      <t>ドウトク</t>
    </rPh>
    <phoneticPr fontId="2"/>
  </si>
  <si>
    <t>中　日科　道徳　３</t>
    <rPh sb="0" eb="1">
      <t>チュウ</t>
    </rPh>
    <rPh sb="2" eb="3">
      <t>ニチ</t>
    </rPh>
    <rPh sb="3" eb="4">
      <t>カ</t>
    </rPh>
    <rPh sb="5" eb="7">
      <t>ドウトク</t>
    </rPh>
    <phoneticPr fontId="2"/>
  </si>
  <si>
    <t>変更等の報告時期</t>
    <rPh sb="0" eb="2">
      <t>ヘンコウ</t>
    </rPh>
    <rPh sb="2" eb="3">
      <t>トウ</t>
    </rPh>
    <rPh sb="4" eb="6">
      <t>ホウコク</t>
    </rPh>
    <rPh sb="6" eb="8">
      <t>ジキ</t>
    </rPh>
    <phoneticPr fontId="2"/>
  </si>
  <si>
    <t>変更等の内容及び理由</t>
    <rPh sb="0" eb="2">
      <t>ヘンコウ</t>
    </rPh>
    <rPh sb="2" eb="3">
      <t>トウ</t>
    </rPh>
    <rPh sb="4" eb="6">
      <t>ナイヨウ</t>
    </rPh>
    <rPh sb="6" eb="7">
      <t>オヨ</t>
    </rPh>
    <rPh sb="8" eb="10">
      <t>リユウ</t>
    </rPh>
    <phoneticPr fontId="2"/>
  </si>
  <si>
    <t>追加</t>
    <rPh sb="0" eb="2">
      <t>ツイカ</t>
    </rPh>
    <phoneticPr fontId="2"/>
  </si>
  <si>
    <t>内容
変更①</t>
    <rPh sb="0" eb="2">
      <t>ナイヨウ</t>
    </rPh>
    <rPh sb="3" eb="5">
      <t>ヘンコウ</t>
    </rPh>
    <phoneticPr fontId="2"/>
  </si>
  <si>
    <t>内容
変更②</t>
    <rPh sb="0" eb="2">
      <t>ナイヨウ</t>
    </rPh>
    <rPh sb="3" eb="5">
      <t>ヘンコウ</t>
    </rPh>
    <phoneticPr fontId="2"/>
  </si>
  <si>
    <t>給与対象者
氏名</t>
    <rPh sb="0" eb="2">
      <t>キュウヨ</t>
    </rPh>
    <rPh sb="2" eb="5">
      <t>タイショウシャ</t>
    </rPh>
    <phoneticPr fontId="2"/>
  </si>
  <si>
    <t>原典教科書の
発行者名</t>
    <rPh sb="0" eb="2">
      <t>ゲンテン</t>
    </rPh>
    <rPh sb="2" eb="5">
      <t>キョウカショ</t>
    </rPh>
    <rPh sb="7" eb="10">
      <t>ハッコウシャ</t>
    </rPh>
    <rPh sb="10" eb="11">
      <t>メイ</t>
    </rPh>
    <phoneticPr fontId="2"/>
  </si>
  <si>
    <t>都道府県教育委員会名→</t>
    <rPh sb="0" eb="4">
      <t>トドウフケン</t>
    </rPh>
    <rPh sb="4" eb="6">
      <t>キョウイク</t>
    </rPh>
    <rPh sb="6" eb="9">
      <t>イインカイ</t>
    </rPh>
    <rPh sb="9" eb="10">
      <t>メイ</t>
    </rPh>
    <phoneticPr fontId="2"/>
  </si>
  <si>
    <t>苗字と名前の間にスペースを入れない</t>
    <rPh sb="0" eb="2">
      <t>ミョウジ</t>
    </rPh>
    <rPh sb="3" eb="5">
      <t>ナマエ</t>
    </rPh>
    <rPh sb="6" eb="7">
      <t>アイダ</t>
    </rPh>
    <rPh sb="13" eb="14">
      <t>イ</t>
    </rPh>
    <phoneticPr fontId="2"/>
  </si>
  <si>
    <t>　　　３．１行に１図書の情報を記入してください。（５分冊であれば、５行に記入。)</t>
    <rPh sb="6" eb="7">
      <t>ギョウ</t>
    </rPh>
    <rPh sb="9" eb="11">
      <t>トショ</t>
    </rPh>
    <rPh sb="12" eb="14">
      <t>ジョウホウ</t>
    </rPh>
    <rPh sb="15" eb="17">
      <t>キニュウ</t>
    </rPh>
    <rPh sb="26" eb="28">
      <t>ブンサツ</t>
    </rPh>
    <rPh sb="34" eb="35">
      <t>ギョウ</t>
    </rPh>
    <rPh sb="36" eb="38">
      <t>キニュウ</t>
    </rPh>
    <phoneticPr fontId="2"/>
  </si>
  <si>
    <r>
      <t>　　　４．分冊番号の欄には，</t>
    </r>
    <r>
      <rPr>
        <u/>
        <sz val="16"/>
        <rFont val="ＭＳ Ｐ明朝"/>
        <family val="1"/>
        <charset val="128"/>
      </rPr>
      <t>拡大教科書等の分冊番号を1行ずつ記入してください。</t>
    </r>
    <r>
      <rPr>
        <sz val="16"/>
        <rFont val="ＭＳ Ｐ明朝"/>
        <family val="1"/>
        <charset val="128"/>
      </rPr>
      <t>また，</t>
    </r>
    <r>
      <rPr>
        <u/>
        <sz val="16"/>
        <rFont val="ＭＳ Ｐ明朝"/>
        <family val="1"/>
        <charset val="128"/>
      </rPr>
      <t>１分冊の場合であっても，分冊番号は記入してください。</t>
    </r>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2"/>
  </si>
  <si>
    <r>
      <t>　　　６．</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2"/>
  </si>
  <si>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2"/>
  </si>
  <si>
    <t>01</t>
  </si>
  <si>
    <t>222-0035</t>
  </si>
  <si>
    <t>045-472-3066</t>
  </si>
  <si>
    <t>343-0035</t>
  </si>
  <si>
    <t>350-0224</t>
  </si>
  <si>
    <t>049-284-6088</t>
  </si>
  <si>
    <t>263-0003</t>
  </si>
  <si>
    <t>043-423-1136</t>
  </si>
  <si>
    <t>小堀　清臣</t>
  </si>
  <si>
    <t>470-1133</t>
  </si>
  <si>
    <t>豊明市間米町鶴根1212-134</t>
  </si>
  <si>
    <t>0562-92-0024</t>
  </si>
  <si>
    <t>081</t>
  </si>
  <si>
    <t>政・国</t>
    <rPh sb="0" eb="1">
      <t>セイ</t>
    </rPh>
    <rPh sb="2" eb="3">
      <t>クニ</t>
    </rPh>
    <phoneticPr fontId="2"/>
  </si>
  <si>
    <t>小　東書　社会　６政・国</t>
    <rPh sb="9" eb="10">
      <t>セイ</t>
    </rPh>
    <rPh sb="11" eb="12">
      <t>クニ</t>
    </rPh>
    <phoneticPr fontId="2"/>
  </si>
  <si>
    <t>　「小　東書　社会　６歴」　も入力</t>
    <rPh sb="15" eb="17">
      <t>ニュウリョク</t>
    </rPh>
    <phoneticPr fontId="2"/>
  </si>
  <si>
    <t>歴</t>
    <rPh sb="0" eb="1">
      <t>レキ</t>
    </rPh>
    <phoneticPr fontId="2"/>
  </si>
  <si>
    <t>小　東書　社会　６歴</t>
    <rPh sb="9" eb="10">
      <t>レキ</t>
    </rPh>
    <phoneticPr fontId="2"/>
  </si>
  <si>
    <t>　「小　東書　社会　６政・国」　も入力</t>
    <rPh sb="17" eb="19">
      <t>ニュウリョク</t>
    </rPh>
    <phoneticPr fontId="2"/>
  </si>
  <si>
    <t>　「小　東書　算数　１②」　も入力</t>
    <rPh sb="15" eb="17">
      <t>ニュウリョク</t>
    </rPh>
    <phoneticPr fontId="2"/>
  </si>
  <si>
    <t>　「小　東書　算数　１①」　も入力</t>
    <rPh sb="15" eb="17">
      <t>ニュウリョク</t>
    </rPh>
    <phoneticPr fontId="2"/>
  </si>
  <si>
    <t>別冊「小　東書　英語　５・６ （P・D）」　も入力</t>
    <rPh sb="0" eb="2">
      <t>ベッサツ</t>
    </rPh>
    <rPh sb="23" eb="25">
      <t>ニュウリョク</t>
    </rPh>
    <phoneticPr fontId="2"/>
  </si>
  <si>
    <t>別</t>
    <rPh sb="0" eb="1">
      <t>ベツ</t>
    </rPh>
    <phoneticPr fontId="2"/>
  </si>
  <si>
    <t>小　東書　英語　５・６ （P・D）</t>
    <rPh sb="0" eb="1">
      <t>ショウ</t>
    </rPh>
    <rPh sb="2" eb="4">
      <t>トウショ</t>
    </rPh>
    <rPh sb="5" eb="7">
      <t>エイゴ</t>
    </rPh>
    <phoneticPr fontId="2"/>
  </si>
  <si>
    <t>５年時給与していない場合、別冊「小　東書　英語　５・６ （P・D）」　も入力</t>
    <rPh sb="1" eb="2">
      <t>ネン</t>
    </rPh>
    <rPh sb="2" eb="3">
      <t>トキ</t>
    </rPh>
    <rPh sb="3" eb="5">
      <t>キュウヨ</t>
    </rPh>
    <rPh sb="10" eb="12">
      <t>バアイ</t>
    </rPh>
    <phoneticPr fontId="2"/>
  </si>
  <si>
    <t>701</t>
  </si>
  <si>
    <t>新しい国語　１</t>
  </si>
  <si>
    <t>801</t>
  </si>
  <si>
    <t>新しい国語　２</t>
  </si>
  <si>
    <t>901</t>
  </si>
  <si>
    <t>新しい国語　３</t>
  </si>
  <si>
    <t>新しい書写　一・二・三年</t>
  </si>
  <si>
    <t>新しい社会　地理</t>
  </si>
  <si>
    <t>705</t>
  </si>
  <si>
    <t>新しい社会 歴史</t>
  </si>
  <si>
    <t>新しい社会　公民</t>
  </si>
  <si>
    <t>新しい社会　地図</t>
  </si>
  <si>
    <t>新しい数学１</t>
  </si>
  <si>
    <t>新しい数学２</t>
  </si>
  <si>
    <t>新しい数学３</t>
  </si>
  <si>
    <t>新しい科学１</t>
  </si>
  <si>
    <t>新しい科学２</t>
  </si>
  <si>
    <t>新しい科学３</t>
  </si>
  <si>
    <t>新しい保健体育</t>
  </si>
  <si>
    <t>新しい技術・家庭　技術分野　未来を創る Technology</t>
  </si>
  <si>
    <t>新しい技術・家庭　家庭分野　自立と共生を目指して</t>
  </si>
  <si>
    <t>NEW HORIZON English Course 1_x000D_</t>
  </si>
  <si>
    <t>NEW HORIZON English Course 2_x000D_</t>
  </si>
  <si>
    <t>NEW HORIZON English Course 3</t>
  </si>
  <si>
    <t>新訂　新しい道徳１_x000D_</t>
  </si>
  <si>
    <t>新訂　新しい道徳２_x000D_</t>
  </si>
  <si>
    <t>C-721</t>
  </si>
  <si>
    <t>C-722</t>
  </si>
  <si>
    <t>国語　☆☆☆☆☆</t>
  </si>
  <si>
    <t>音楽　☆☆☆☆☆</t>
  </si>
  <si>
    <t>702</t>
  </si>
  <si>
    <t>数学の世界１年</t>
  </si>
  <si>
    <t>802</t>
  </si>
  <si>
    <t>数学の世界２年</t>
  </si>
  <si>
    <t>902</t>
  </si>
  <si>
    <t>数学の世界３年</t>
  </si>
  <si>
    <t>理科の世界　１</t>
  </si>
  <si>
    <t>理科の世界　２</t>
  </si>
  <si>
    <t>理科の世界　３</t>
  </si>
  <si>
    <t>中学校保健体育</t>
  </si>
  <si>
    <t>New技術・家庭　技術分野　明日を創造する_x000D_</t>
  </si>
  <si>
    <t>別冊「中　教図　技術　１－３(ハンドブック)」　も入力</t>
    <rPh sb="0" eb="2">
      <t>ベッサツ</t>
    </rPh>
    <rPh sb="25" eb="27">
      <t>ニュウリョク</t>
    </rPh>
    <phoneticPr fontId="2"/>
  </si>
  <si>
    <t>703</t>
  </si>
  <si>
    <t>New技術・家庭　技術分野　明日を創造する技術ハンドブック</t>
  </si>
  <si>
    <t>　　　「中　教図　技術　１－３」　も入力</t>
    <rPh sb="18" eb="20">
      <t>ニュウリョク</t>
    </rPh>
    <phoneticPr fontId="2"/>
  </si>
  <si>
    <t>New技術・家庭　家庭分野　くらしを創造する</t>
  </si>
  <si>
    <t>わたしたちの家庭科　５・６</t>
  </si>
  <si>
    <t>美術　１　発見と創造</t>
  </si>
  <si>
    <t>美術　２・３　探求と継承</t>
  </si>
  <si>
    <t>704</t>
  </si>
  <si>
    <t>技術・家庭　技術分野　テクノロジーに希望をのせて</t>
  </si>
  <si>
    <t>技術・家庭　家庭分野　生活の土台　自立と共生</t>
  </si>
  <si>
    <t>SUNSHINE ENGLISH COURSE 1_x000D_</t>
  </si>
  <si>
    <t>SUNSHINE ENGLISH COURSE 2_x000D_</t>
  </si>
  <si>
    <t>_x000D_SUNSHINE ENGLISH COURSE 3</t>
  </si>
  <si>
    <t>803</t>
  </si>
  <si>
    <t>903</t>
  </si>
  <si>
    <t>現代の国語１</t>
  </si>
  <si>
    <t>現代の国語２</t>
  </si>
  <si>
    <t>現代の国語３</t>
  </si>
  <si>
    <t>現代の書写一・二・三</t>
  </si>
  <si>
    <t>NEW CROWN 1_x000D_</t>
  </si>
  <si>
    <t>NEW CROWN 2_x000D_</t>
  </si>
  <si>
    <t>NEW CROWN 3</t>
  </si>
  <si>
    <t>小学社会３</t>
  </si>
  <si>
    <t>小学社会４</t>
  </si>
  <si>
    <t>小学社会５</t>
  </si>
  <si>
    <t>小学社会６</t>
  </si>
  <si>
    <t>しょうがくさんすう１</t>
  </si>
  <si>
    <t>小学算数２下</t>
  </si>
  <si>
    <t>小学算数３下</t>
  </si>
  <si>
    <t>小学算数４下</t>
  </si>
  <si>
    <t>706</t>
  </si>
  <si>
    <t>中学数学　１</t>
  </si>
  <si>
    <t>804</t>
  </si>
  <si>
    <t>中学数学　２</t>
  </si>
  <si>
    <t>904</t>
  </si>
  <si>
    <t>中学数学　３</t>
  </si>
  <si>
    <t>自然の探究　中学理科　１</t>
  </si>
  <si>
    <t>自然の探究　中学理科　２</t>
  </si>
  <si>
    <t>自然の探究　中学理科　３</t>
  </si>
  <si>
    <t>中学音楽　１　音楽のおくりもの</t>
  </si>
  <si>
    <t>中学音楽　２・３上　音楽のおくりもの_x000D_</t>
  </si>
  <si>
    <t>中学音楽　２・３下　音楽のおくりもの</t>
  </si>
  <si>
    <t>751</t>
  </si>
  <si>
    <t>ONE WORLD English Course 1_x000D_</t>
  </si>
  <si>
    <t>_x000D_ONE WORLD English Course 2_x000D_</t>
  </si>
  <si>
    <t>ONE WORLD English Course 3</t>
  </si>
  <si>
    <t>中学道徳１　とびだそう未来へ_x000D_</t>
  </si>
  <si>
    <t>中学道徳２　とびだそう未来へ_x000D_</t>
  </si>
  <si>
    <t>中学道徳３　とびだそう未来へ</t>
  </si>
  <si>
    <t>こくご　ことばのべんきょう　一ねん</t>
  </si>
  <si>
    <t>こくご　ことばのべんきょう　二ねん</t>
  </si>
  <si>
    <t>こくご　ことばのべんきょう　三ねん</t>
  </si>
  <si>
    <t>数学　☆☆☆☆</t>
  </si>
  <si>
    <t>数学　☆☆☆☆☆</t>
  </si>
  <si>
    <t>楽しい理科　3年</t>
  </si>
  <si>
    <t>楽しい理科　4年</t>
  </si>
  <si>
    <t>楽しい理科　5年</t>
  </si>
  <si>
    <t>楽しい理科　6年</t>
  </si>
  <si>
    <t>752</t>
  </si>
  <si>
    <t>英語</t>
    <rPh sb="0" eb="2">
      <t>エイゴ</t>
    </rPh>
    <phoneticPr fontId="2"/>
  </si>
  <si>
    <t>美 術 １</t>
  </si>
  <si>
    <t>美 術 ２・３</t>
  </si>
  <si>
    <t>Here We Go!　ENGLISH COURSE　1</t>
  </si>
  <si>
    <t>805</t>
  </si>
  <si>
    <t>Here We Go!　ENGLISH COURSE　2</t>
  </si>
  <si>
    <t>905</t>
  </si>
  <si>
    <t>Here We Go!　ENGLISH COURSE　3</t>
  </si>
  <si>
    <t>中学道徳　１　きみが　いちばん　ひかるとき_x000D_</t>
  </si>
  <si>
    <t>_x000D_中学道徳　２　きみが　いちばん　ひかるとき_x000D_</t>
  </si>
  <si>
    <t>中学道徳　３　きみが　いちばん　ひかるとき</t>
  </si>
  <si>
    <t>社会科　中学生の地理　世界の姿と日本の国土</t>
  </si>
  <si>
    <t>707</t>
  </si>
  <si>
    <t>社会科　中学生の歴史　日本の歩みと世界の動き</t>
  </si>
  <si>
    <t>社会科　中学生の公民　よりよい社会を目指して</t>
  </si>
  <si>
    <t>最新　中学校保健体育</t>
  </si>
  <si>
    <t>わくわく　算数６</t>
  </si>
  <si>
    <t>未来へひろがる数学 １</t>
  </si>
  <si>
    <t>未来へひろがる数学　２</t>
  </si>
  <si>
    <t>未来へひろがる数学 ３</t>
  </si>
  <si>
    <t>BLUE SKY English Course 1_x000D_</t>
  </si>
  <si>
    <t>中　啓林　英語　１</t>
    <rPh sb="5" eb="7">
      <t>エイゴ</t>
    </rPh>
    <phoneticPr fontId="2"/>
  </si>
  <si>
    <t>806</t>
  </si>
  <si>
    <t>BLUE SKY English Course 2_x000D_</t>
  </si>
  <si>
    <t>中　啓林　英語　２</t>
    <rPh sb="5" eb="7">
      <t>エイゴ</t>
    </rPh>
    <phoneticPr fontId="2"/>
  </si>
  <si>
    <t>906</t>
  </si>
  <si>
    <t>BLUE SKY English Course 3</t>
  </si>
  <si>
    <t>中　啓林　英語　３</t>
    <rPh sb="5" eb="7">
      <t>エイゴ</t>
    </rPh>
    <phoneticPr fontId="2"/>
  </si>
  <si>
    <t>山川</t>
  </si>
  <si>
    <t>708</t>
  </si>
  <si>
    <t>中学歴史　日本と世界</t>
  </si>
  <si>
    <t>中　山川　歴史　１－３</t>
    <rPh sb="2" eb="4">
      <t>ヤマカワ</t>
    </rPh>
    <phoneticPr fontId="2"/>
  </si>
  <si>
    <t>株式会社　山川出版社</t>
    <rPh sb="0" eb="4">
      <t>カブシキガイシャ</t>
    </rPh>
    <rPh sb="5" eb="7">
      <t>ヤマカワ</t>
    </rPh>
    <rPh sb="7" eb="10">
      <t>シュッパンシャ</t>
    </rPh>
    <phoneticPr fontId="2"/>
  </si>
  <si>
    <t>日々の学びに数学的な見方・考え方をはたらかせる　これからの 数学１_x000D_</t>
  </si>
  <si>
    <t>見方・考え方がはたらき，問題解決のチカラが高まる　これからの 数学１　探究ノート</t>
  </si>
  <si>
    <t>　　　「中　数研　数学　１」　も入力</t>
    <rPh sb="16" eb="18">
      <t>ニュウリョク</t>
    </rPh>
    <phoneticPr fontId="2"/>
  </si>
  <si>
    <t>日々の学びに数学的な見方・考え方をはたらかせるこれからの　数学２_x000D_</t>
  </si>
  <si>
    <t>807</t>
  </si>
  <si>
    <t>見方・考え方がはたらき，問題解決のチカラが高まる　これからの　数学２　探究ノート</t>
  </si>
  <si>
    <t>　　　「中　数研　数学　２」　も入力</t>
    <rPh sb="16" eb="18">
      <t>ニュウリョク</t>
    </rPh>
    <phoneticPr fontId="2"/>
  </si>
  <si>
    <t>日々の学びに数学的な見方・考え方をはたらかせるこれからの　数学３_x000D_</t>
  </si>
  <si>
    <t>907</t>
  </si>
  <si>
    <t>見方・考え方がはたらき，問題解決のチカラが高まるこれからの　数学３　探究ノート</t>
  </si>
  <si>
    <t>　　　「中　数研　数学　３」　も入力</t>
    <rPh sb="16" eb="18">
      <t>ニュウリョク</t>
    </rPh>
    <phoneticPr fontId="2"/>
  </si>
  <si>
    <t>709</t>
  </si>
  <si>
    <t>808</t>
  </si>
  <si>
    <t>908</t>
  </si>
  <si>
    <t>美術１　美術との出会い</t>
  </si>
  <si>
    <t>美術２・３上　学びの実感と広がり_x000D_</t>
  </si>
  <si>
    <t>美術２・３下　学びの探求と未来</t>
  </si>
  <si>
    <t>中学道徳　あすを生きる　１_x000D_</t>
  </si>
  <si>
    <t>中学道徳　あすを生きる　１　道徳ノート_x000D_</t>
  </si>
  <si>
    <t>中学道徳　あすを生きる　２_x000D_</t>
  </si>
  <si>
    <t>中学道徳　あすを生きる　２　道徳ノート_x000D_</t>
  </si>
  <si>
    <t>中　日文　道徳　２　ノート</t>
    <rPh sb="0" eb="1">
      <t>チュウ</t>
    </rPh>
    <rPh sb="2" eb="4">
      <t>ニチブン</t>
    </rPh>
    <rPh sb="5" eb="7">
      <t>ドウトク</t>
    </rPh>
    <phoneticPr fontId="2"/>
  </si>
  <si>
    <t>中学道徳　あすを生きる　３_x000D_</t>
  </si>
  <si>
    <t>中学道徳　あすを生きる　３　道徳ノート</t>
  </si>
  <si>
    <t>中　日文　道徳　３　ノート</t>
    <rPh sb="0" eb="1">
      <t>チュウ</t>
    </rPh>
    <rPh sb="2" eb="4">
      <t>ニチブン</t>
    </rPh>
    <rPh sb="5" eb="7">
      <t>ドウトク</t>
    </rPh>
    <phoneticPr fontId="2"/>
  </si>
  <si>
    <t>中学保健体育</t>
  </si>
  <si>
    <t>新・中学生の道徳　明日への扉　１_x000D_</t>
  </si>
  <si>
    <t>新・中学生の道徳　明日への扉　２_x000D_</t>
  </si>
  <si>
    <t>新・中学生の道徳　明日への扉　３</t>
  </si>
  <si>
    <t>710</t>
  </si>
  <si>
    <t>［最新］新しい日本の歴史</t>
  </si>
  <si>
    <t>［最新］新しいみんなの公民</t>
  </si>
  <si>
    <t>711</t>
  </si>
  <si>
    <t>中学生の道徳　自分を見つめる１_x000D_</t>
  </si>
  <si>
    <t>中学生の道徳ノート　自分を見つめる１_x000D_</t>
  </si>
  <si>
    <t>中学生の道徳　自分を考える２_x000D_</t>
  </si>
  <si>
    <t>中学生の道徳ノート　自分を考える２_x000D_</t>
  </si>
  <si>
    <t>中学生の道徳　自分をのばす３_x000D_</t>
  </si>
  <si>
    <t>道徳　中学１　生き方から学ぶ_x000D_</t>
  </si>
  <si>
    <t>809</t>
  </si>
  <si>
    <t>道徳　中学２　生き方を見つめる_x000D_</t>
  </si>
  <si>
    <t>909</t>
  </si>
  <si>
    <t>道徳　中学３　生き方を創造する</t>
  </si>
  <si>
    <t>篠田　朋子</t>
  </si>
  <si>
    <t>　一覧表・契約関係書類を作成する上で必要な</t>
    <rPh sb="1" eb="3">
      <t>イチラン</t>
    </rPh>
    <rPh sb="3" eb="4">
      <t>ヒョウ</t>
    </rPh>
    <rPh sb="5" eb="7">
      <t>ケイヤク</t>
    </rPh>
    <rPh sb="7" eb="9">
      <t>カンケイ</t>
    </rPh>
    <rPh sb="9" eb="11">
      <t>ショルイ</t>
    </rPh>
    <rPh sb="12" eb="14">
      <t>サクセイ</t>
    </rPh>
    <rPh sb="16" eb="17">
      <t>ウエ</t>
    </rPh>
    <rPh sb="18" eb="20">
      <t>ヒツヨウ</t>
    </rPh>
    <phoneticPr fontId="2"/>
  </si>
  <si>
    <t>　情報を集約する数式が入っていますので、</t>
    <rPh sb="1" eb="3">
      <t>ジョウホウ</t>
    </rPh>
    <rPh sb="4" eb="6">
      <t>シュウヤク</t>
    </rPh>
    <rPh sb="8" eb="10">
      <t>スウシキ</t>
    </rPh>
    <rPh sb="11" eb="12">
      <t>ハイ</t>
    </rPh>
    <phoneticPr fontId="2"/>
  </si>
  <si>
    <t>　記入はしないでください。</t>
    <phoneticPr fontId="2"/>
  </si>
  <si>
    <t>　こちらのセル部分につきましては、</t>
    <rPh sb="7" eb="9">
      <t>ブブン</t>
    </rPh>
    <phoneticPr fontId="2"/>
  </si>
  <si>
    <t>0562-92-7288</t>
  </si>
  <si>
    <r>
      <t xml:space="preserve">ボランティア
</t>
    </r>
    <r>
      <rPr>
        <b/>
        <sz val="12"/>
        <color indexed="9"/>
        <rFont val="ＭＳ Ｐゴシック"/>
        <family val="3"/>
        <charset val="128"/>
      </rPr>
      <t>番号</t>
    </r>
    <rPh sb="7" eb="9">
      <t>バンゴウ</t>
    </rPh>
    <phoneticPr fontId="3"/>
  </si>
  <si>
    <t>444-0011</t>
  </si>
  <si>
    <t>259-1303</t>
  </si>
  <si>
    <t>0463-75-6015</t>
  </si>
  <si>
    <t>00</t>
  </si>
  <si>
    <t>発行者番号</t>
    <rPh sb="0" eb="3">
      <t>ハッコウシャ</t>
    </rPh>
    <rPh sb="3" eb="5">
      <t>バンゴウ</t>
    </rPh>
    <phoneticPr fontId="2"/>
  </si>
  <si>
    <t>列1</t>
    <phoneticPr fontId="2"/>
  </si>
  <si>
    <t>列2</t>
  </si>
  <si>
    <t>小１</t>
    <rPh sb="0" eb="1">
      <t>ショウ</t>
    </rPh>
    <phoneticPr fontId="2"/>
  </si>
  <si>
    <t>小２</t>
    <rPh sb="0" eb="1">
      <t>ショウ</t>
    </rPh>
    <phoneticPr fontId="2"/>
  </si>
  <si>
    <t>小３</t>
    <rPh sb="0" eb="1">
      <t>ショウ</t>
    </rPh>
    <phoneticPr fontId="2"/>
  </si>
  <si>
    <t>小４</t>
    <rPh sb="0" eb="1">
      <t>ショウ</t>
    </rPh>
    <phoneticPr fontId="2"/>
  </si>
  <si>
    <t>小５</t>
    <rPh sb="0" eb="1">
      <t>ショウ</t>
    </rPh>
    <phoneticPr fontId="2"/>
  </si>
  <si>
    <t>小６</t>
    <rPh sb="0" eb="1">
      <t>ショウ</t>
    </rPh>
    <phoneticPr fontId="2"/>
  </si>
  <si>
    <t>中１</t>
    <rPh sb="0" eb="1">
      <t>チュウ</t>
    </rPh>
    <phoneticPr fontId="2"/>
  </si>
  <si>
    <t>中２</t>
    <rPh sb="0" eb="1">
      <t>チュウ</t>
    </rPh>
    <phoneticPr fontId="2"/>
  </si>
  <si>
    <t>中３</t>
    <rPh sb="0" eb="1">
      <t>チュウ</t>
    </rPh>
    <phoneticPr fontId="2"/>
  </si>
  <si>
    <t>229</t>
  </si>
  <si>
    <t>232</t>
  </si>
  <si>
    <t>使用学年１</t>
    <rPh sb="0" eb="2">
      <t>シヨウ</t>
    </rPh>
    <rPh sb="2" eb="4">
      <t>ガクネン</t>
    </rPh>
    <phoneticPr fontId="2"/>
  </si>
  <si>
    <t>使用学年２</t>
    <rPh sb="0" eb="2">
      <t>シヨウ</t>
    </rPh>
    <rPh sb="2" eb="4">
      <t>ガクネン</t>
    </rPh>
    <phoneticPr fontId="2"/>
  </si>
  <si>
    <t>使用学年３</t>
    <rPh sb="0" eb="2">
      <t>シヨウ</t>
    </rPh>
    <rPh sb="2" eb="4">
      <t>ガクネン</t>
    </rPh>
    <phoneticPr fontId="2"/>
  </si>
  <si>
    <t>使用学年４</t>
    <rPh sb="0" eb="2">
      <t>シヨウ</t>
    </rPh>
    <rPh sb="2" eb="4">
      <t>ガクネン</t>
    </rPh>
    <phoneticPr fontId="2"/>
  </si>
  <si>
    <t>使用学年５</t>
    <rPh sb="0" eb="2">
      <t>シヨウ</t>
    </rPh>
    <rPh sb="2" eb="4">
      <t>ガクネン</t>
    </rPh>
    <phoneticPr fontId="2"/>
  </si>
  <si>
    <t>使用学年６</t>
    <rPh sb="0" eb="2">
      <t>シヨウ</t>
    </rPh>
    <rPh sb="2" eb="4">
      <t>ガクネン</t>
    </rPh>
    <phoneticPr fontId="2"/>
  </si>
  <si>
    <t>ボランティア一覧</t>
    <rPh sb="6" eb="8">
      <t>イチラン</t>
    </rPh>
    <phoneticPr fontId="17"/>
  </si>
  <si>
    <t>大泉　建一</t>
  </si>
  <si>
    <t>596-0073</t>
  </si>
  <si>
    <t>090-7718-3192</t>
  </si>
  <si>
    <t>470-1131</t>
  </si>
  <si>
    <t>使用学年1</t>
    <rPh sb="0" eb="2">
      <t>シヨウ</t>
    </rPh>
    <rPh sb="2" eb="4">
      <t>ガクネン</t>
    </rPh>
    <phoneticPr fontId="2"/>
  </si>
  <si>
    <t>使用学年2</t>
    <rPh sb="0" eb="2">
      <t>シヨウ</t>
    </rPh>
    <rPh sb="2" eb="4">
      <t>ガクネン</t>
    </rPh>
    <phoneticPr fontId="2"/>
  </si>
  <si>
    <t>使用学年3</t>
    <rPh sb="0" eb="2">
      <t>シヨウ</t>
    </rPh>
    <rPh sb="2" eb="4">
      <t>ガクネン</t>
    </rPh>
    <phoneticPr fontId="2"/>
  </si>
  <si>
    <t>使用学年4</t>
    <rPh sb="0" eb="2">
      <t>シヨウ</t>
    </rPh>
    <rPh sb="2" eb="4">
      <t>ガクネン</t>
    </rPh>
    <phoneticPr fontId="2"/>
  </si>
  <si>
    <t>使用学年5</t>
    <rPh sb="0" eb="2">
      <t>シヨウ</t>
    </rPh>
    <rPh sb="2" eb="4">
      <t>ガクネン</t>
    </rPh>
    <phoneticPr fontId="2"/>
  </si>
  <si>
    <t>使用学年6</t>
    <rPh sb="0" eb="2">
      <t>シヨウ</t>
    </rPh>
    <rPh sb="2" eb="4">
      <t>ガクネン</t>
    </rPh>
    <phoneticPr fontId="2"/>
  </si>
  <si>
    <t>３－６</t>
  </si>
  <si>
    <t>小　東書　こくご　☆</t>
    <rPh sb="0" eb="1">
      <t>ショウ</t>
    </rPh>
    <rPh sb="2" eb="4">
      <t>トウショ</t>
    </rPh>
    <phoneticPr fontId="2"/>
  </si>
  <si>
    <t>小　東書　こくご　☆☆</t>
    <rPh sb="0" eb="1">
      <t>ショウ</t>
    </rPh>
    <rPh sb="2" eb="4">
      <t>トウショ</t>
    </rPh>
    <phoneticPr fontId="2"/>
  </si>
  <si>
    <t>小　東書　こくご　☆☆☆</t>
    <rPh sb="0" eb="1">
      <t>ショウ</t>
    </rPh>
    <rPh sb="2" eb="4">
      <t>トウショ</t>
    </rPh>
    <phoneticPr fontId="2"/>
  </si>
  <si>
    <t>小　東書　おんがく　☆</t>
    <rPh sb="0" eb="1">
      <t>ショウ</t>
    </rPh>
    <rPh sb="2" eb="4">
      <t>トウショ</t>
    </rPh>
    <phoneticPr fontId="2"/>
  </si>
  <si>
    <t>小　東書　おんがく　☆☆</t>
    <rPh sb="0" eb="1">
      <t>ショウ</t>
    </rPh>
    <rPh sb="2" eb="4">
      <t>トウショ</t>
    </rPh>
    <phoneticPr fontId="2"/>
  </si>
  <si>
    <t>小　東書　おんがく　☆☆☆</t>
    <rPh sb="0" eb="1">
      <t>ショウ</t>
    </rPh>
    <rPh sb="2" eb="4">
      <t>トウショ</t>
    </rPh>
    <phoneticPr fontId="2"/>
  </si>
  <si>
    <t>中　東書　国語　☆☆☆☆</t>
    <rPh sb="0" eb="1">
      <t>チュウ</t>
    </rPh>
    <rPh sb="2" eb="4">
      <t>トウショ</t>
    </rPh>
    <rPh sb="5" eb="7">
      <t>コクゴ</t>
    </rPh>
    <phoneticPr fontId="2"/>
  </si>
  <si>
    <t>中　東書　国語　☆☆☆☆☆</t>
    <rPh sb="0" eb="1">
      <t>チュウ</t>
    </rPh>
    <rPh sb="2" eb="4">
      <t>トウショ</t>
    </rPh>
    <rPh sb="5" eb="7">
      <t>コクゴ</t>
    </rPh>
    <phoneticPr fontId="2"/>
  </si>
  <si>
    <t>中　東書　音楽　☆☆☆☆</t>
    <rPh sb="0" eb="1">
      <t>チュウ</t>
    </rPh>
    <rPh sb="2" eb="4">
      <t>トウショ</t>
    </rPh>
    <rPh sb="5" eb="7">
      <t>オンガク</t>
    </rPh>
    <phoneticPr fontId="2"/>
  </si>
  <si>
    <t>中　東書　音楽　☆☆☆☆☆</t>
    <rPh sb="0" eb="1">
      <t>チュウ</t>
    </rPh>
    <rPh sb="2" eb="4">
      <t>トウショ</t>
    </rPh>
    <rPh sb="5" eb="7">
      <t>オンガク</t>
    </rPh>
    <phoneticPr fontId="2"/>
  </si>
  <si>
    <t>大日本</t>
    <rPh sb="0" eb="1">
      <t>ダイ</t>
    </rPh>
    <rPh sb="1" eb="3">
      <t>ニホン</t>
    </rPh>
    <phoneticPr fontId="2"/>
  </si>
  <si>
    <t>３･４</t>
  </si>
  <si>
    <t>開隆堂</t>
    <rPh sb="0" eb="3">
      <t>カイリュウドウ</t>
    </rPh>
    <phoneticPr fontId="2"/>
  </si>
  <si>
    <t>三省堂</t>
    <rPh sb="0" eb="3">
      <t>サンセイドウ</t>
    </rPh>
    <phoneticPr fontId="2"/>
  </si>
  <si>
    <t>小　教出　聴覚　こくご　１</t>
    <rPh sb="0" eb="1">
      <t>ショウ</t>
    </rPh>
    <rPh sb="2" eb="4">
      <t>キョウシュツ</t>
    </rPh>
    <phoneticPr fontId="2"/>
  </si>
  <si>
    <t>小　教出　聴覚　こくご　２</t>
    <rPh sb="0" eb="1">
      <t>ショウ</t>
    </rPh>
    <rPh sb="2" eb="4">
      <t>キョウシュツ</t>
    </rPh>
    <phoneticPr fontId="2"/>
  </si>
  <si>
    <t>小　教出　聴覚　こくご　３</t>
    <rPh sb="0" eb="1">
      <t>ショウ</t>
    </rPh>
    <rPh sb="2" eb="4">
      <t>キョウシュツ</t>
    </rPh>
    <phoneticPr fontId="2"/>
  </si>
  <si>
    <t>小　教出　聴覚　国語　４</t>
    <rPh sb="0" eb="1">
      <t>ショウ</t>
    </rPh>
    <rPh sb="2" eb="4">
      <t>キョウシュツ</t>
    </rPh>
    <rPh sb="8" eb="10">
      <t>コクゴ</t>
    </rPh>
    <phoneticPr fontId="2"/>
  </si>
  <si>
    <t>小　教出　聴覚　国語　５</t>
    <rPh sb="0" eb="1">
      <t>ショウ</t>
    </rPh>
    <rPh sb="2" eb="4">
      <t>キョウシュツ</t>
    </rPh>
    <rPh sb="8" eb="10">
      <t>コクゴ</t>
    </rPh>
    <phoneticPr fontId="2"/>
  </si>
  <si>
    <t>小　教出　聴覚　国語　６</t>
    <rPh sb="0" eb="1">
      <t>ショウ</t>
    </rPh>
    <rPh sb="2" eb="4">
      <t>キョウシュツ</t>
    </rPh>
    <rPh sb="8" eb="10">
      <t>コクゴ</t>
    </rPh>
    <phoneticPr fontId="2"/>
  </si>
  <si>
    <t>国語　言語編</t>
    <rPh sb="0" eb="1">
      <t>コクゴ</t>
    </rPh>
    <rPh sb="2" eb="4">
      <t>ゲンゴ</t>
    </rPh>
    <rPh sb="4" eb="5">
      <t>ヘン</t>
    </rPh>
    <phoneticPr fontId="2"/>
  </si>
  <si>
    <t>中　教出　聴覚　国語　言語編</t>
    <rPh sb="0" eb="1">
      <t>チュウ</t>
    </rPh>
    <rPh sb="2" eb="4">
      <t>キョウシュツ</t>
    </rPh>
    <phoneticPr fontId="2"/>
  </si>
  <si>
    <t>小　教出　さんすう　☆</t>
    <rPh sb="0" eb="1">
      <t>ショウ</t>
    </rPh>
    <rPh sb="2" eb="4">
      <t>キョウシュツ</t>
    </rPh>
    <phoneticPr fontId="2"/>
  </si>
  <si>
    <t>小　教出　さんすう　☆☆（１）</t>
    <rPh sb="0" eb="1">
      <t>ショウ</t>
    </rPh>
    <rPh sb="2" eb="4">
      <t>キョウシュツ</t>
    </rPh>
    <phoneticPr fontId="2"/>
  </si>
  <si>
    <t>小　教出　さんすう　☆☆（２）</t>
    <rPh sb="0" eb="1">
      <t>ショウ</t>
    </rPh>
    <rPh sb="2" eb="4">
      <t>キョウシュツ</t>
    </rPh>
    <phoneticPr fontId="2"/>
  </si>
  <si>
    <t>小　教出　さんすう　☆☆☆</t>
    <rPh sb="0" eb="1">
      <t>ショウ</t>
    </rPh>
    <rPh sb="2" eb="4">
      <t>キョウシュツ</t>
    </rPh>
    <phoneticPr fontId="2"/>
  </si>
  <si>
    <t>中　教出　数学　☆☆☆☆</t>
    <rPh sb="0" eb="1">
      <t>チュウ</t>
    </rPh>
    <rPh sb="2" eb="4">
      <t>キョウシュツ</t>
    </rPh>
    <rPh sb="5" eb="7">
      <t>スウガク</t>
    </rPh>
    <phoneticPr fontId="2"/>
  </si>
  <si>
    <t>中　教出　数学　☆☆☆☆☆</t>
    <rPh sb="0" eb="1">
      <t>チュウ</t>
    </rPh>
    <rPh sb="2" eb="4">
      <t>キョウシュツ</t>
    </rPh>
    <rPh sb="5" eb="7">
      <t>スウガク</t>
    </rPh>
    <phoneticPr fontId="2"/>
  </si>
  <si>
    <t>一般社団法人信州教育出版社</t>
    <rPh sb="0" eb="2">
      <t>イッパン</t>
    </rPh>
    <phoneticPr fontId="2"/>
  </si>
  <si>
    <t>大修館</t>
    <rPh sb="0" eb="3">
      <t>タイシュウカン</t>
    </rPh>
    <phoneticPr fontId="2"/>
  </si>
  <si>
    <t>啓林館</t>
    <rPh sb="0" eb="3">
      <t>ケイリンカン</t>
    </rPh>
    <phoneticPr fontId="2"/>
  </si>
  <si>
    <t>別冊「中　数研　数学　１　(探究ノート)」　も入力</t>
  </si>
  <si>
    <t>中　数研　数学　１　(探究ノート)</t>
    <rPh sb="12" eb="13">
      <t>キュウ</t>
    </rPh>
    <phoneticPr fontId="2"/>
  </si>
  <si>
    <t>別冊「中　数研　数学　２　(探究ノート)」　も入力</t>
  </si>
  <si>
    <t>中　数研　数学　２　(探究ノート)</t>
    <rPh sb="11" eb="13">
      <t>タンキュウ</t>
    </rPh>
    <phoneticPr fontId="2"/>
  </si>
  <si>
    <t>別冊「中　数研　数学　３　(探究ノート)」　も入力</t>
  </si>
  <si>
    <t>中　数研　数学　３　(探究ノート)</t>
    <rPh sb="11" eb="13">
      <t>タンキュウ</t>
    </rPh>
    <phoneticPr fontId="2"/>
  </si>
  <si>
    <t>文教社</t>
    <rPh sb="0" eb="2">
      <t>ブンキョウ</t>
    </rPh>
    <rPh sb="2" eb="3">
      <t>シャ</t>
    </rPh>
    <phoneticPr fontId="2"/>
  </si>
  <si>
    <t>自由社</t>
    <rPh sb="0" eb="2">
      <t>ジユウ</t>
    </rPh>
    <rPh sb="2" eb="3">
      <t>シャ</t>
    </rPh>
    <phoneticPr fontId="2"/>
  </si>
  <si>
    <t>新しい歴史教科書</t>
    <rPh sb="3" eb="5">
      <t>レキシ</t>
    </rPh>
    <phoneticPr fontId="2"/>
  </si>
  <si>
    <t>中　自由　歴史　１－３</t>
    <rPh sb="5" eb="7">
      <t>レキシ</t>
    </rPh>
    <phoneticPr fontId="2"/>
  </si>
  <si>
    <t>育鵬社</t>
    <rPh sb="0" eb="3">
      <t>イクホウシャ</t>
    </rPh>
    <phoneticPr fontId="2"/>
  </si>
  <si>
    <t>学び舎</t>
    <rPh sb="0" eb="1">
      <t>マナ</t>
    </rPh>
    <rPh sb="2" eb="3">
      <t>シャ</t>
    </rPh>
    <phoneticPr fontId="2"/>
  </si>
  <si>
    <t>中　学び　歴史　１－３</t>
    <rPh sb="2" eb="3">
      <t>マナ</t>
    </rPh>
    <phoneticPr fontId="2"/>
  </si>
  <si>
    <t>株式会社学び舎</t>
    <rPh sb="4" eb="5">
      <t>マナ</t>
    </rPh>
    <rPh sb="6" eb="7">
      <t>シャ</t>
    </rPh>
    <phoneticPr fontId="2"/>
  </si>
  <si>
    <t>あか図</t>
    <rPh sb="2" eb="3">
      <t>ズ</t>
    </rPh>
    <phoneticPr fontId="2"/>
  </si>
  <si>
    <t>あかつき教育図書株式会社</t>
    <rPh sb="4" eb="6">
      <t>キョウイク</t>
    </rPh>
    <rPh sb="6" eb="8">
      <t>トショ</t>
    </rPh>
    <rPh sb="8" eb="12">
      <t>カブシキガイシャ</t>
    </rPh>
    <phoneticPr fontId="2"/>
  </si>
  <si>
    <t>中　あか　道徳　１</t>
    <rPh sb="0" eb="1">
      <t>チュウ</t>
    </rPh>
    <phoneticPr fontId="2"/>
  </si>
  <si>
    <t>別冊「中　あか　道徳　１　ノート」　も入力</t>
    <rPh sb="0" eb="2">
      <t>ベッサツ</t>
    </rPh>
    <rPh sb="3" eb="4">
      <t>チュウ</t>
    </rPh>
    <rPh sb="19" eb="21">
      <t>ニュウリョク</t>
    </rPh>
    <phoneticPr fontId="2"/>
  </si>
  <si>
    <t>中　あか　道徳　１　ノート</t>
    <rPh sb="0" eb="1">
      <t>チュウ</t>
    </rPh>
    <phoneticPr fontId="2"/>
  </si>
  <si>
    <t>　　　「中　あか　道徳　１」　も入力</t>
    <rPh sb="4" eb="5">
      <t>チュウ</t>
    </rPh>
    <rPh sb="16" eb="18">
      <t>ニュウリョク</t>
    </rPh>
    <phoneticPr fontId="2"/>
  </si>
  <si>
    <t>中　あか　道徳　２</t>
    <rPh sb="0" eb="1">
      <t>チュウ</t>
    </rPh>
    <phoneticPr fontId="2"/>
  </si>
  <si>
    <t>別冊「中　あか　道徳　２　ノート」　も入力</t>
    <rPh sb="0" eb="2">
      <t>ベッサツ</t>
    </rPh>
    <rPh sb="3" eb="4">
      <t>チュウ</t>
    </rPh>
    <phoneticPr fontId="2"/>
  </si>
  <si>
    <t>中　あか　道徳　２　ノート</t>
    <rPh sb="0" eb="1">
      <t>チュウ</t>
    </rPh>
    <phoneticPr fontId="2"/>
  </si>
  <si>
    <t>　　　「中　あか　道徳　２」　も入力</t>
    <rPh sb="4" eb="5">
      <t>チュウ</t>
    </rPh>
    <rPh sb="16" eb="18">
      <t>ニュウリョク</t>
    </rPh>
    <phoneticPr fontId="2"/>
  </si>
  <si>
    <t>中　あか　道徳　３</t>
    <rPh sb="0" eb="1">
      <t>チュウ</t>
    </rPh>
    <phoneticPr fontId="2"/>
  </si>
  <si>
    <t>別冊「中　あか　道徳　３　ノート」　も入力</t>
    <rPh sb="0" eb="2">
      <t>ベッサツ</t>
    </rPh>
    <rPh sb="3" eb="4">
      <t>チュウ</t>
    </rPh>
    <rPh sb="19" eb="21">
      <t>ニュウリョク</t>
    </rPh>
    <phoneticPr fontId="2"/>
  </si>
  <si>
    <t>中　あか　道徳　３　ノート</t>
    <rPh sb="0" eb="1">
      <t>チュウ</t>
    </rPh>
    <phoneticPr fontId="2"/>
  </si>
  <si>
    <t>　　　「中　あか　道徳　３」　も入力</t>
    <rPh sb="4" eb="5">
      <t>チュウ</t>
    </rPh>
    <rPh sb="16" eb="18">
      <t>ニュウリョク</t>
    </rPh>
    <phoneticPr fontId="2"/>
  </si>
  <si>
    <t>削除</t>
    <rPh sb="0" eb="2">
      <t>サクジョ</t>
    </rPh>
    <phoneticPr fontId="2"/>
  </si>
  <si>
    <t>拡大・点字</t>
    <rPh sb="0" eb="2">
      <t>カクダイ</t>
    </rPh>
    <rPh sb="3" eb="5">
      <t>テンジ</t>
    </rPh>
    <phoneticPr fontId="42"/>
  </si>
  <si>
    <t>点字</t>
  </si>
  <si>
    <t>024－529－7021</t>
  </si>
  <si>
    <t>拡大</t>
  </si>
  <si>
    <t>080-2617-5352</t>
  </si>
  <si>
    <t>543-0033</t>
  </si>
  <si>
    <t>090-2705-8151</t>
  </si>
  <si>
    <t>078-362-2488</t>
  </si>
  <si>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2"/>
  </si>
  <si>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2"/>
  </si>
  <si>
    <t>セル内の計算式を消して、郵便番号を記載してください。</t>
    <rPh sb="12" eb="14">
      <t>ユウビン</t>
    </rPh>
    <rPh sb="14" eb="16">
      <t>バンゴウ</t>
    </rPh>
    <phoneticPr fontId="2"/>
  </si>
  <si>
    <t>セル内の計算式を消して、住所を記入してください。</t>
    <rPh sb="12" eb="14">
      <t>ジュウショ</t>
    </rPh>
    <rPh sb="15" eb="17">
      <t>キニュウ</t>
    </rPh>
    <phoneticPr fontId="2"/>
  </si>
  <si>
    <t>セル内の計算式を消して、連絡先を記入してください。</t>
    <rPh sb="12" eb="14">
      <t>レンラク</t>
    </rPh>
    <rPh sb="14" eb="15">
      <t>サキ</t>
    </rPh>
    <rPh sb="16" eb="18">
      <t>キニュウ</t>
    </rPh>
    <phoneticPr fontId="2"/>
  </si>
  <si>
    <t>　　　2．「小学校用・中学校用教科書の別冊の給与時期について」を参照の上，注意事項に表示された内容に関して，需要数報告漏れや依頼漏れ等がないよう御注意ください。</t>
    <rPh sb="6" eb="9">
      <t>ショウガッコウ</t>
    </rPh>
    <rPh sb="9" eb="10">
      <t>ヨウ</t>
    </rPh>
    <rPh sb="11" eb="14">
      <t>チュウガッコウ</t>
    </rPh>
    <rPh sb="14" eb="15">
      <t>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rPh sb="72" eb="73">
      <t>ゴ</t>
    </rPh>
    <phoneticPr fontId="2"/>
  </si>
  <si>
    <t>特定非営利活動法人　にじの会</t>
    <rPh sb="0" eb="2">
      <t>トクテイ</t>
    </rPh>
    <rPh sb="2" eb="3">
      <t>ヒ</t>
    </rPh>
    <rPh sb="3" eb="5">
      <t>エイリ</t>
    </rPh>
    <rPh sb="5" eb="7">
      <t>カツドウ</t>
    </rPh>
    <rPh sb="7" eb="9">
      <t>ホウジン</t>
    </rPh>
    <rPh sb="13" eb="14">
      <t>カイ</t>
    </rPh>
    <phoneticPr fontId="2"/>
  </si>
  <si>
    <t>加藤　三保子</t>
    <rPh sb="0" eb="2">
      <t>カトウ</t>
    </rPh>
    <rPh sb="3" eb="6">
      <t>ミホコ</t>
    </rPh>
    <phoneticPr fontId="3"/>
  </si>
  <si>
    <t>福島市西中央2丁目23-1</t>
    <rPh sb="0" eb="3">
      <t>フクシマシ</t>
    </rPh>
    <rPh sb="3" eb="4">
      <t>ニシ</t>
    </rPh>
    <rPh sb="4" eb="6">
      <t>チュウオウ</t>
    </rPh>
    <rPh sb="7" eb="9">
      <t>チョウメ</t>
    </rPh>
    <phoneticPr fontId="12"/>
  </si>
  <si>
    <t>社会福祉法人 日本ライトハウス情報文化センター</t>
    <rPh sb="0" eb="2">
      <t>シャカイ</t>
    </rPh>
    <rPh sb="2" eb="4">
      <t>フクシ</t>
    </rPh>
    <rPh sb="4" eb="6">
      <t>ホウジン</t>
    </rPh>
    <rPh sb="7" eb="9">
      <t>ニホン</t>
    </rPh>
    <rPh sb="15" eb="17">
      <t>ジョウホウ</t>
    </rPh>
    <rPh sb="17" eb="19">
      <t>ブンカ</t>
    </rPh>
    <phoneticPr fontId="2"/>
  </si>
  <si>
    <t>奥野　真里</t>
    <rPh sb="0" eb="2">
      <t>オクノ</t>
    </rPh>
    <rPh sb="3" eb="5">
      <t>マリ</t>
    </rPh>
    <phoneticPr fontId="3"/>
  </si>
  <si>
    <t>大阪市西区江戸堀1-13-2</t>
    <rPh sb="0" eb="3">
      <t>オオサカシ</t>
    </rPh>
    <rPh sb="3" eb="5">
      <t>ニシク</t>
    </rPh>
    <rPh sb="5" eb="7">
      <t>エド</t>
    </rPh>
    <rPh sb="7" eb="8">
      <t>ホリ</t>
    </rPh>
    <phoneticPr fontId="12"/>
  </si>
  <si>
    <t>宝塚点字友の会</t>
    <rPh sb="0" eb="1">
      <t>タカラ</t>
    </rPh>
    <rPh sb="1" eb="2">
      <t>ツカ</t>
    </rPh>
    <rPh sb="2" eb="4">
      <t>テンジ</t>
    </rPh>
    <rPh sb="4" eb="5">
      <t>トモ</t>
    </rPh>
    <rPh sb="6" eb="7">
      <t>カイ</t>
    </rPh>
    <phoneticPr fontId="2"/>
  </si>
  <si>
    <t>国歳　美知子</t>
    <rPh sb="0" eb="1">
      <t>クニ</t>
    </rPh>
    <rPh sb="1" eb="2">
      <t>トシ</t>
    </rPh>
    <rPh sb="3" eb="6">
      <t>ミチコ</t>
    </rPh>
    <phoneticPr fontId="3"/>
  </si>
  <si>
    <t>宝塚市武庫山2-7-28</t>
    <rPh sb="0" eb="3">
      <t>タカラヅカシ</t>
    </rPh>
    <rPh sb="3" eb="6">
      <t>ムコヤマ</t>
    </rPh>
    <phoneticPr fontId="12"/>
  </si>
  <si>
    <t>特定非営利活動法人 愛知視覚障害者援護促進協議会</t>
    <rPh sb="0" eb="2">
      <t>トクテイ</t>
    </rPh>
    <rPh sb="2" eb="5">
      <t>ヒエイリ</t>
    </rPh>
    <rPh sb="5" eb="7">
      <t>カツドウ</t>
    </rPh>
    <rPh sb="7" eb="9">
      <t>ホウジン</t>
    </rPh>
    <rPh sb="10" eb="12">
      <t>アイチ</t>
    </rPh>
    <rPh sb="12" eb="14">
      <t>シカク</t>
    </rPh>
    <rPh sb="14" eb="16">
      <t>ショウガイ</t>
    </rPh>
    <rPh sb="16" eb="17">
      <t>シャ</t>
    </rPh>
    <rPh sb="17" eb="19">
      <t>エンゴ</t>
    </rPh>
    <rPh sb="19" eb="21">
      <t>ソクシン</t>
    </rPh>
    <rPh sb="21" eb="24">
      <t>キョウギカイ</t>
    </rPh>
    <phoneticPr fontId="2"/>
  </si>
  <si>
    <t>坂部　司</t>
    <rPh sb="0" eb="2">
      <t>サカベ</t>
    </rPh>
    <rPh sb="3" eb="4">
      <t>ツカサ</t>
    </rPh>
    <phoneticPr fontId="3"/>
  </si>
  <si>
    <t>480-0126</t>
  </si>
  <si>
    <t>愛知県丹羽郡大口町伝右一丁目３５番地</t>
    <rPh sb="0" eb="2">
      <t>アイチ</t>
    </rPh>
    <rPh sb="2" eb="3">
      <t>ケン</t>
    </rPh>
    <rPh sb="3" eb="5">
      <t>ニワ</t>
    </rPh>
    <rPh sb="5" eb="6">
      <t>グン</t>
    </rPh>
    <rPh sb="6" eb="8">
      <t>オオグチ</t>
    </rPh>
    <rPh sb="8" eb="9">
      <t>チョウ</t>
    </rPh>
    <rPh sb="9" eb="10">
      <t>デン</t>
    </rPh>
    <rPh sb="10" eb="12">
      <t>ユウイチ</t>
    </rPh>
    <rPh sb="12" eb="14">
      <t>チョウメ</t>
    </rPh>
    <rPh sb="16" eb="18">
      <t>バンチ</t>
    </rPh>
    <phoneticPr fontId="5"/>
  </si>
  <si>
    <t>ＮＰＯ法人ぽこ・あ・ぽこ</t>
    <rPh sb="3" eb="5">
      <t>ホウジン</t>
    </rPh>
    <phoneticPr fontId="2"/>
  </si>
  <si>
    <t>美甘　加代子</t>
    <rPh sb="0" eb="1">
      <t>ミ</t>
    </rPh>
    <rPh sb="1" eb="2">
      <t>カモ</t>
    </rPh>
    <rPh sb="3" eb="6">
      <t>カヨコ</t>
    </rPh>
    <phoneticPr fontId="3"/>
  </si>
  <si>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3"/>
  </si>
  <si>
    <t>岡山拡大写本の会　　　　　　　　</t>
    <rPh sb="0" eb="2">
      <t>オカヤマ</t>
    </rPh>
    <rPh sb="2" eb="4">
      <t>カクダイ</t>
    </rPh>
    <rPh sb="4" eb="6">
      <t>シャホン</t>
    </rPh>
    <rPh sb="7" eb="8">
      <t>カイ</t>
    </rPh>
    <phoneticPr fontId="2"/>
  </si>
  <si>
    <t>橋本　泰子</t>
    <rPh sb="0" eb="2">
      <t>ハシモト</t>
    </rPh>
    <rPh sb="3" eb="5">
      <t>ヤスコ</t>
    </rPh>
    <phoneticPr fontId="3"/>
  </si>
  <si>
    <t>岡山市東区目黒町500-159</t>
    <rPh sb="0" eb="2">
      <t>オカヤマ</t>
    </rPh>
    <rPh sb="2" eb="3">
      <t>シ</t>
    </rPh>
    <rPh sb="3" eb="4">
      <t>ヒガシ</t>
    </rPh>
    <rPh sb="4" eb="5">
      <t>ク</t>
    </rPh>
    <rPh sb="5" eb="7">
      <t>メグロ</t>
    </rPh>
    <rPh sb="7" eb="8">
      <t>マチ</t>
    </rPh>
    <phoneticPr fontId="12"/>
  </si>
  <si>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2"/>
  </si>
  <si>
    <t>千倉　佳子</t>
    <rPh sb="0" eb="2">
      <t>チクラ</t>
    </rPh>
    <rPh sb="3" eb="5">
      <t>ヨシコ</t>
    </rPh>
    <phoneticPr fontId="14"/>
  </si>
  <si>
    <t>横浜市旭区二俣川1-80-2　
神奈川県ライトセンター内</t>
    <rPh sb="0" eb="3">
      <t>ヨコハマシ</t>
    </rPh>
    <rPh sb="3" eb="5">
      <t>アサヒク</t>
    </rPh>
    <rPh sb="5" eb="6">
      <t>ニ</t>
    </rPh>
    <rPh sb="6" eb="8">
      <t>マタカワ</t>
    </rPh>
    <rPh sb="16" eb="20">
      <t>カナガワケン</t>
    </rPh>
    <rPh sb="27" eb="28">
      <t>ナイ</t>
    </rPh>
    <phoneticPr fontId="3"/>
  </si>
  <si>
    <t>社会福祉法人　岐阜アソシア</t>
    <rPh sb="0" eb="2">
      <t>シャカイ</t>
    </rPh>
    <rPh sb="2" eb="4">
      <t>フクシ</t>
    </rPh>
    <rPh sb="4" eb="6">
      <t>ホウジン</t>
    </rPh>
    <rPh sb="7" eb="9">
      <t>ギフ</t>
    </rPh>
    <phoneticPr fontId="2"/>
  </si>
  <si>
    <t>竹森　宏幸</t>
    <rPh sb="0" eb="2">
      <t>タケモリ</t>
    </rPh>
    <rPh sb="3" eb="5">
      <t>ヒロユキ</t>
    </rPh>
    <phoneticPr fontId="3"/>
  </si>
  <si>
    <t>岐阜市梅河町1-4</t>
    <rPh sb="0" eb="3">
      <t>ギフシ</t>
    </rPh>
    <rPh sb="3" eb="6">
      <t>ウメガワチョウ</t>
    </rPh>
    <phoneticPr fontId="12"/>
  </si>
  <si>
    <t>山梨県拡大写本赤十字奉仕団</t>
    <rPh sb="0" eb="3">
      <t>ヤマナシケン</t>
    </rPh>
    <rPh sb="3" eb="5">
      <t>カクダイ</t>
    </rPh>
    <rPh sb="5" eb="7">
      <t>シャホン</t>
    </rPh>
    <rPh sb="7" eb="10">
      <t>セキジュウジ</t>
    </rPh>
    <rPh sb="10" eb="12">
      <t>ホウシ</t>
    </rPh>
    <rPh sb="12" eb="13">
      <t>ダン</t>
    </rPh>
    <phoneticPr fontId="2"/>
  </si>
  <si>
    <t>川又　智恵</t>
    <rPh sb="0" eb="2">
      <t>カワマタ</t>
    </rPh>
    <rPh sb="3" eb="5">
      <t>チエ</t>
    </rPh>
    <phoneticPr fontId="3"/>
  </si>
  <si>
    <t>甲府市宮前町2-7</t>
    <rPh sb="0" eb="3">
      <t>コウフシ</t>
    </rPh>
    <rPh sb="3" eb="5">
      <t>ミヤマエ</t>
    </rPh>
    <rPh sb="5" eb="6">
      <t>チョウ</t>
    </rPh>
    <phoneticPr fontId="12"/>
  </si>
  <si>
    <t>社会福祉法人　京都ライトハウス</t>
    <rPh sb="0" eb="2">
      <t>シャカイ</t>
    </rPh>
    <rPh sb="2" eb="4">
      <t>フクシ</t>
    </rPh>
    <rPh sb="4" eb="6">
      <t>ホウジン</t>
    </rPh>
    <rPh sb="7" eb="9">
      <t>キョウト</t>
    </rPh>
    <phoneticPr fontId="2"/>
  </si>
  <si>
    <t>松田　裕美</t>
    <rPh sb="0" eb="2">
      <t>マツダ</t>
    </rPh>
    <rPh sb="3" eb="5">
      <t>ヒロミ</t>
    </rPh>
    <phoneticPr fontId="3"/>
  </si>
  <si>
    <t>京都市北区紫野花ノ坊町11</t>
    <rPh sb="0" eb="3">
      <t>キョウトシ</t>
    </rPh>
    <rPh sb="3" eb="4">
      <t>キタ</t>
    </rPh>
    <rPh sb="4" eb="5">
      <t>ク</t>
    </rPh>
    <rPh sb="5" eb="7">
      <t>ムラサキノ</t>
    </rPh>
    <rPh sb="7" eb="8">
      <t>ハナ</t>
    </rPh>
    <rPh sb="9" eb="11">
      <t>ボウチョウ</t>
    </rPh>
    <phoneticPr fontId="12"/>
  </si>
  <si>
    <t>点訳ボランティアグループ連絡会</t>
    <rPh sb="0" eb="2">
      <t>テンヤク</t>
    </rPh>
    <rPh sb="12" eb="15">
      <t>レンラクカイ</t>
    </rPh>
    <phoneticPr fontId="2"/>
  </si>
  <si>
    <t>杉　広子</t>
    <rPh sb="0" eb="1">
      <t>スギ</t>
    </rPh>
    <rPh sb="2" eb="4">
      <t>ヒロコ</t>
    </rPh>
    <phoneticPr fontId="3"/>
  </si>
  <si>
    <t>西宮市高塚町10-5</t>
    <rPh sb="0" eb="2">
      <t>ニシミヤ</t>
    </rPh>
    <rPh sb="2" eb="3">
      <t>シ</t>
    </rPh>
    <rPh sb="3" eb="4">
      <t>タカ</t>
    </rPh>
    <rPh sb="4" eb="5">
      <t>ツカ</t>
    </rPh>
    <rPh sb="5" eb="6">
      <t>マチ</t>
    </rPh>
    <phoneticPr fontId="12"/>
  </si>
  <si>
    <t>奈良県点訳グループ　青垣会</t>
    <rPh sb="0" eb="3">
      <t>ナラケン</t>
    </rPh>
    <rPh sb="3" eb="5">
      <t>テンヤク</t>
    </rPh>
    <rPh sb="10" eb="12">
      <t>アオガキ</t>
    </rPh>
    <rPh sb="12" eb="13">
      <t>カイ</t>
    </rPh>
    <phoneticPr fontId="2"/>
  </si>
  <si>
    <t>大杉　和子</t>
    <rPh sb="0" eb="2">
      <t>オオスギ</t>
    </rPh>
    <rPh sb="3" eb="5">
      <t>カズコ</t>
    </rPh>
    <phoneticPr fontId="3"/>
  </si>
  <si>
    <t>奈良県橿原市大久保町320-11　
奈良県視覚障害者福祉センター内</t>
    <rPh sb="6" eb="9">
      <t>オオクボ</t>
    </rPh>
    <rPh sb="9" eb="10">
      <t>マチ</t>
    </rPh>
    <rPh sb="32" eb="33">
      <t>ナイ</t>
    </rPh>
    <phoneticPr fontId="12"/>
  </si>
  <si>
    <t>綾瀬市拡大写本奉仕会　ほたるの会</t>
    <rPh sb="0" eb="3">
      <t>アヤセシ</t>
    </rPh>
    <rPh sb="3" eb="5">
      <t>カクダイ</t>
    </rPh>
    <rPh sb="5" eb="7">
      <t>シャホン</t>
    </rPh>
    <rPh sb="7" eb="9">
      <t>ホウシ</t>
    </rPh>
    <rPh sb="9" eb="10">
      <t>カイ</t>
    </rPh>
    <rPh sb="15" eb="16">
      <t>カイ</t>
    </rPh>
    <phoneticPr fontId="2"/>
  </si>
  <si>
    <t>小田切　和枝</t>
    <rPh sb="0" eb="3">
      <t>オダギリ</t>
    </rPh>
    <rPh sb="4" eb="6">
      <t>カズエ</t>
    </rPh>
    <phoneticPr fontId="3"/>
  </si>
  <si>
    <t>神奈川県綾瀬市寺尾釜田2-15-11</t>
    <rPh sb="0" eb="4">
      <t>カナガワケン</t>
    </rPh>
    <rPh sb="4" eb="7">
      <t>アヤセシ</t>
    </rPh>
    <rPh sb="7" eb="9">
      <t>テラオ</t>
    </rPh>
    <rPh sb="9" eb="11">
      <t>カマタ</t>
    </rPh>
    <phoneticPr fontId="12"/>
  </si>
  <si>
    <t>浦安拡大写本るーぺ</t>
    <rPh sb="0" eb="2">
      <t>ウラヤス</t>
    </rPh>
    <rPh sb="2" eb="4">
      <t>カクダイ</t>
    </rPh>
    <rPh sb="4" eb="6">
      <t>シャホン</t>
    </rPh>
    <phoneticPr fontId="2"/>
  </si>
  <si>
    <t>島田　さよ子</t>
    <rPh sb="0" eb="2">
      <t>シマダ</t>
    </rPh>
    <rPh sb="5" eb="6">
      <t>コ</t>
    </rPh>
    <phoneticPr fontId="3"/>
  </si>
  <si>
    <t>千葉県浦安市富岡4-1-2</t>
    <rPh sb="0" eb="3">
      <t>チバケン</t>
    </rPh>
    <rPh sb="3" eb="6">
      <t>ウラヤスシ</t>
    </rPh>
    <rPh sb="6" eb="8">
      <t>トミオカ</t>
    </rPh>
    <phoneticPr fontId="12"/>
  </si>
  <si>
    <t>浦和拡大写本の会</t>
    <rPh sb="0" eb="2">
      <t>ウラワ</t>
    </rPh>
    <rPh sb="2" eb="4">
      <t>カクダイ</t>
    </rPh>
    <rPh sb="4" eb="6">
      <t>シャホン</t>
    </rPh>
    <rPh sb="7" eb="8">
      <t>カイ</t>
    </rPh>
    <phoneticPr fontId="2"/>
  </si>
  <si>
    <t>播磨　幸子</t>
    <rPh sb="0" eb="2">
      <t>ハリマ</t>
    </rPh>
    <rPh sb="3" eb="5">
      <t>ユキコ</t>
    </rPh>
    <phoneticPr fontId="3"/>
  </si>
  <si>
    <t>さいたま市緑区原山2-33-26</t>
    <rPh sb="4" eb="5">
      <t>シ</t>
    </rPh>
    <rPh sb="5" eb="7">
      <t>ミドリク</t>
    </rPh>
    <rPh sb="7" eb="9">
      <t>ハラヤマ</t>
    </rPh>
    <phoneticPr fontId="3"/>
  </si>
  <si>
    <t>大宮拡大写本・銀のしずく</t>
    <rPh sb="0" eb="2">
      <t>オオミヤ</t>
    </rPh>
    <rPh sb="2" eb="4">
      <t>カクダイ</t>
    </rPh>
    <rPh sb="4" eb="6">
      <t>シャホン</t>
    </rPh>
    <rPh sb="7" eb="8">
      <t>ギン</t>
    </rPh>
    <phoneticPr fontId="2"/>
  </si>
  <si>
    <t>稲葉　菊子</t>
    <rPh sb="0" eb="2">
      <t>イナバ</t>
    </rPh>
    <rPh sb="3" eb="5">
      <t>キクコ</t>
    </rPh>
    <phoneticPr fontId="3"/>
  </si>
  <si>
    <t>埼玉県さいたま市北区日進町1-197-31</t>
    <rPh sb="0" eb="3">
      <t>サイタマケン</t>
    </rPh>
    <rPh sb="7" eb="8">
      <t>シ</t>
    </rPh>
    <rPh sb="8" eb="10">
      <t>キタク</t>
    </rPh>
    <rPh sb="10" eb="12">
      <t>ニッシン</t>
    </rPh>
    <rPh sb="12" eb="13">
      <t>チョウ</t>
    </rPh>
    <phoneticPr fontId="12"/>
  </si>
  <si>
    <t>小林聖心女子学院　たんぽぽ会</t>
    <rPh sb="0" eb="2">
      <t>オバヤシ</t>
    </rPh>
    <phoneticPr fontId="2"/>
  </si>
  <si>
    <t>勝井　はるみ</t>
    <rPh sb="0" eb="2">
      <t>カツイ</t>
    </rPh>
    <phoneticPr fontId="3"/>
  </si>
  <si>
    <t>兵庫県川西市清和台西5-2-91</t>
    <rPh sb="0" eb="3">
      <t>ヒョウゴケン</t>
    </rPh>
    <rPh sb="3" eb="6">
      <t>カワニシシ</t>
    </rPh>
    <rPh sb="6" eb="8">
      <t>セイワ</t>
    </rPh>
    <rPh sb="8" eb="9">
      <t>ダイ</t>
    </rPh>
    <rPh sb="9" eb="10">
      <t>ニシ</t>
    </rPh>
    <phoneticPr fontId="12"/>
  </si>
  <si>
    <t>拡大写本こくぶんじ</t>
    <rPh sb="0" eb="2">
      <t>カクダイ</t>
    </rPh>
    <rPh sb="2" eb="4">
      <t>シャホン</t>
    </rPh>
    <phoneticPr fontId="2"/>
  </si>
  <si>
    <t>伊藤　星文</t>
  </si>
  <si>
    <t>185-0012</t>
  </si>
  <si>
    <t>東京都国分寺市本町4-24-10-102</t>
    <rPh sb="7" eb="8">
      <t>ホン</t>
    </rPh>
    <rPh sb="8" eb="9">
      <t>マチ</t>
    </rPh>
    <phoneticPr fontId="14"/>
  </si>
  <si>
    <t>080-4955-2403</t>
  </si>
  <si>
    <t>拡大写本　「結の会」</t>
    <rPh sb="0" eb="2">
      <t>カクダイ</t>
    </rPh>
    <rPh sb="2" eb="4">
      <t>シャホン</t>
    </rPh>
    <rPh sb="6" eb="7">
      <t>ユ</t>
    </rPh>
    <rPh sb="8" eb="9">
      <t>カイ</t>
    </rPh>
    <phoneticPr fontId="2"/>
  </si>
  <si>
    <t>難波　静司</t>
    <rPh sb="0" eb="2">
      <t>ナンバ</t>
    </rPh>
    <rPh sb="3" eb="4">
      <t>セイ</t>
    </rPh>
    <rPh sb="4" eb="5">
      <t>ツカサ</t>
    </rPh>
    <phoneticPr fontId="3"/>
  </si>
  <si>
    <t>新潟県新発田市東新町1-6-3</t>
    <rPh sb="0" eb="3">
      <t>ニイガタケン</t>
    </rPh>
    <rPh sb="3" eb="7">
      <t>シバタシ</t>
    </rPh>
    <rPh sb="7" eb="8">
      <t>ヒガシ</t>
    </rPh>
    <phoneticPr fontId="3"/>
  </si>
  <si>
    <t>拡大写本グループ　あい</t>
    <rPh sb="0" eb="2">
      <t>カクダイ</t>
    </rPh>
    <rPh sb="2" eb="4">
      <t>シャホン</t>
    </rPh>
    <phoneticPr fontId="2"/>
  </si>
  <si>
    <t>宮石　由美子</t>
    <rPh sb="0" eb="2">
      <t>ミヤイシ</t>
    </rPh>
    <rPh sb="3" eb="6">
      <t>ユミコ</t>
    </rPh>
    <phoneticPr fontId="3"/>
  </si>
  <si>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3"/>
  </si>
  <si>
    <t>拡大写本グループ　赤いくつ</t>
    <rPh sb="0" eb="2">
      <t>カクダイ</t>
    </rPh>
    <rPh sb="2" eb="4">
      <t>シャホン</t>
    </rPh>
    <rPh sb="9" eb="10">
      <t>アカ</t>
    </rPh>
    <phoneticPr fontId="2"/>
  </si>
  <si>
    <t>深味 よし江</t>
    <rPh sb="0" eb="2">
      <t>フカミ</t>
    </rPh>
    <rPh sb="5" eb="6">
      <t>エ</t>
    </rPh>
    <phoneticPr fontId="3"/>
  </si>
  <si>
    <t>横浜市港北区鳥山町818</t>
    <rPh sb="3" eb="6">
      <t>コウホクク</t>
    </rPh>
    <rPh sb="6" eb="9">
      <t>トリヤマチョウ</t>
    </rPh>
    <phoneticPr fontId="3"/>
  </si>
  <si>
    <t>拡大写本グループ　とんぼ</t>
    <rPh sb="0" eb="2">
      <t>カクダイ</t>
    </rPh>
    <rPh sb="2" eb="4">
      <t>シャホン</t>
    </rPh>
    <phoneticPr fontId="2"/>
  </si>
  <si>
    <t>伊藤　裕美</t>
    <rPh sb="0" eb="2">
      <t>イトウ</t>
    </rPh>
    <rPh sb="3" eb="5">
      <t>ヒロミ</t>
    </rPh>
    <phoneticPr fontId="3"/>
  </si>
  <si>
    <t>川崎市麻生区栗木3-10-6</t>
    <rPh sb="0" eb="3">
      <t>カワサキシ</t>
    </rPh>
    <rPh sb="3" eb="5">
      <t>アソウ</t>
    </rPh>
    <rPh sb="5" eb="6">
      <t>ク</t>
    </rPh>
    <rPh sb="6" eb="8">
      <t>クリキ</t>
    </rPh>
    <phoneticPr fontId="12"/>
  </si>
  <si>
    <t>拡大写本郡山かわずの会</t>
    <rPh sb="0" eb="2">
      <t>カクダイ</t>
    </rPh>
    <rPh sb="2" eb="4">
      <t>シャホン</t>
    </rPh>
    <rPh sb="4" eb="6">
      <t>コオリヤマ</t>
    </rPh>
    <rPh sb="10" eb="11">
      <t>カイ</t>
    </rPh>
    <phoneticPr fontId="2"/>
  </si>
  <si>
    <t>小林　陽子</t>
    <rPh sb="0" eb="2">
      <t>コバヤシ</t>
    </rPh>
    <rPh sb="3" eb="5">
      <t>ヨウコ</t>
    </rPh>
    <phoneticPr fontId="3"/>
  </si>
  <si>
    <t>福島県郡山市菜根1-14-18
チサンマンション菜根Ⅱ-202</t>
    <rPh sb="0" eb="3">
      <t>フクシマケン</t>
    </rPh>
    <rPh sb="3" eb="6">
      <t>コオリヤマシ</t>
    </rPh>
    <rPh sb="6" eb="7">
      <t>ナ</t>
    </rPh>
    <rPh sb="7" eb="8">
      <t>ネ</t>
    </rPh>
    <rPh sb="24" eb="25">
      <t>ナ</t>
    </rPh>
    <rPh sb="25" eb="26">
      <t>ネ</t>
    </rPh>
    <phoneticPr fontId="12"/>
  </si>
  <si>
    <t>拡大写本サークル「つばさ」</t>
    <rPh sb="0" eb="2">
      <t>カクダイ</t>
    </rPh>
    <rPh sb="2" eb="4">
      <t>シャホン</t>
    </rPh>
    <phoneticPr fontId="2"/>
  </si>
  <si>
    <t>佐藤　みさ子</t>
    <rPh sb="0" eb="2">
      <t>サトウ</t>
    </rPh>
    <rPh sb="5" eb="6">
      <t>コ</t>
    </rPh>
    <phoneticPr fontId="14"/>
  </si>
  <si>
    <t>座間市緑ヶ丘1-2-1　
座間市社会福祉協議会内</t>
    <rPh sb="0" eb="3">
      <t>ザマシ</t>
    </rPh>
    <rPh sb="3" eb="6">
      <t>ミドリガオカ</t>
    </rPh>
    <rPh sb="13" eb="16">
      <t>ザマシ</t>
    </rPh>
    <rPh sb="16" eb="18">
      <t>シャカイ</t>
    </rPh>
    <rPh sb="18" eb="20">
      <t>フクシ</t>
    </rPh>
    <rPh sb="20" eb="23">
      <t>キョウギカイ</t>
    </rPh>
    <rPh sb="23" eb="24">
      <t>ナイ</t>
    </rPh>
    <phoneticPr fontId="12"/>
  </si>
  <si>
    <t>拡大写本ボランティアグループ「のあざみ」</t>
    <rPh sb="0" eb="2">
      <t>カクダイ</t>
    </rPh>
    <rPh sb="2" eb="4">
      <t>シャホン</t>
    </rPh>
    <phoneticPr fontId="2"/>
  </si>
  <si>
    <t>生井　博子</t>
    <rPh sb="0" eb="2">
      <t>ナマイ</t>
    </rPh>
    <rPh sb="3" eb="5">
      <t>ヒロコ</t>
    </rPh>
    <phoneticPr fontId="14"/>
  </si>
  <si>
    <t>226-0018</t>
  </si>
  <si>
    <t>横浜市緑区長津田みなみ台7-23-12</t>
    <rPh sb="0" eb="2">
      <t>ヨコハマ</t>
    </rPh>
    <rPh sb="2" eb="3">
      <t>シ</t>
    </rPh>
    <rPh sb="3" eb="4">
      <t>ミドリ</t>
    </rPh>
    <rPh sb="4" eb="5">
      <t>ク</t>
    </rPh>
    <rPh sb="5" eb="8">
      <t>ナガツダ</t>
    </rPh>
    <rPh sb="11" eb="12">
      <t>ダイ</t>
    </rPh>
    <phoneticPr fontId="5"/>
  </si>
  <si>
    <t>080-2038-3405</t>
  </si>
  <si>
    <t>拡大写本るーぺ・京都</t>
    <rPh sb="0" eb="2">
      <t>カクダイ</t>
    </rPh>
    <rPh sb="2" eb="4">
      <t>シャホン</t>
    </rPh>
    <rPh sb="8" eb="10">
      <t>キョウト</t>
    </rPh>
    <phoneticPr fontId="2"/>
  </si>
  <si>
    <t>山本　よしみ</t>
    <rPh sb="0" eb="2">
      <t>ヤマモト</t>
    </rPh>
    <phoneticPr fontId="3"/>
  </si>
  <si>
    <t>京都市西京区大枝南福西町3-4-6</t>
    <rPh sb="0" eb="3">
      <t>キョウトシ</t>
    </rPh>
    <rPh sb="3" eb="6">
      <t>ニシキョウク</t>
    </rPh>
    <rPh sb="6" eb="8">
      <t>オオエダ</t>
    </rPh>
    <rPh sb="8" eb="9">
      <t>ミナミ</t>
    </rPh>
    <rPh sb="9" eb="11">
      <t>フクニシ</t>
    </rPh>
    <rPh sb="11" eb="12">
      <t>マチ</t>
    </rPh>
    <phoneticPr fontId="12"/>
  </si>
  <si>
    <t>拡大写本ルーペの会</t>
    <rPh sb="0" eb="2">
      <t>カクダイ</t>
    </rPh>
    <rPh sb="2" eb="4">
      <t>シャホン</t>
    </rPh>
    <rPh sb="8" eb="9">
      <t>カイ</t>
    </rPh>
    <phoneticPr fontId="2"/>
  </si>
  <si>
    <t>川崎市宮前区鷺宮3-2-1-1306</t>
    <rPh sb="0" eb="3">
      <t>カワサキシ</t>
    </rPh>
    <rPh sb="3" eb="6">
      <t>ミヤマエク</t>
    </rPh>
    <rPh sb="6" eb="8">
      <t>サギノミヤ</t>
    </rPh>
    <phoneticPr fontId="12"/>
  </si>
  <si>
    <t>柏市拡大写本サークル</t>
    <rPh sb="0" eb="2">
      <t>カシワシ</t>
    </rPh>
    <rPh sb="2" eb="4">
      <t>カクダイ</t>
    </rPh>
    <rPh sb="4" eb="6">
      <t>シャホン</t>
    </rPh>
    <phoneticPr fontId="2"/>
  </si>
  <si>
    <t>飯野　嘉之</t>
    <rPh sb="0" eb="2">
      <t>イイノ</t>
    </rPh>
    <rPh sb="3" eb="5">
      <t>ヨシユキ</t>
    </rPh>
    <phoneticPr fontId="3"/>
  </si>
  <si>
    <t>千葉県柏市柏268-1　ルミネ柏403</t>
    <rPh sb="0" eb="3">
      <t>チバケン</t>
    </rPh>
    <rPh sb="3" eb="5">
      <t>カシワシ</t>
    </rPh>
    <rPh sb="5" eb="6">
      <t>カシワ</t>
    </rPh>
    <rPh sb="15" eb="16">
      <t>カシワ</t>
    </rPh>
    <phoneticPr fontId="12"/>
  </si>
  <si>
    <t>金沢こだまの会　拡大写本グループ</t>
    <rPh sb="0" eb="2">
      <t>カナザワ</t>
    </rPh>
    <rPh sb="6" eb="7">
      <t>カイ</t>
    </rPh>
    <rPh sb="8" eb="10">
      <t>カクダイ</t>
    </rPh>
    <rPh sb="10" eb="12">
      <t>シャホン</t>
    </rPh>
    <phoneticPr fontId="2"/>
  </si>
  <si>
    <t>雨宮　聖美</t>
    <rPh sb="0" eb="2">
      <t>アメミヤ</t>
    </rPh>
    <rPh sb="3" eb="4">
      <t>セイ</t>
    </rPh>
    <rPh sb="4" eb="5">
      <t>ミ</t>
    </rPh>
    <phoneticPr fontId="14"/>
  </si>
  <si>
    <t>236-0021</t>
  </si>
  <si>
    <t>横浜市金沢区泥亀1-28 E-1401</t>
    <rPh sb="3" eb="6">
      <t>カナザワク</t>
    </rPh>
    <rPh sb="6" eb="8">
      <t>デイキ</t>
    </rPh>
    <phoneticPr fontId="14"/>
  </si>
  <si>
    <t>045-781-7435</t>
  </si>
  <si>
    <t>岸和田拡大写本グループ「愛・アイ」</t>
    <rPh sb="0" eb="3">
      <t>キシワダ</t>
    </rPh>
    <rPh sb="3" eb="5">
      <t>カクダイ</t>
    </rPh>
    <rPh sb="5" eb="7">
      <t>シャホン</t>
    </rPh>
    <rPh sb="12" eb="13">
      <t>アイ</t>
    </rPh>
    <phoneticPr fontId="2"/>
  </si>
  <si>
    <t>大阪府岸和田市岸城町12-26-304</t>
    <rPh sb="0" eb="3">
      <t>オオサカフ</t>
    </rPh>
    <rPh sb="3" eb="7">
      <t>キシワダシ</t>
    </rPh>
    <rPh sb="7" eb="10">
      <t>キシキチョウ</t>
    </rPh>
    <phoneticPr fontId="3"/>
  </si>
  <si>
    <t>下松エンラジスターの会</t>
    <rPh sb="0" eb="1">
      <t>シタ</t>
    </rPh>
    <rPh sb="1" eb="2">
      <t>マツ</t>
    </rPh>
    <rPh sb="10" eb="11">
      <t>カイ</t>
    </rPh>
    <phoneticPr fontId="2"/>
  </si>
  <si>
    <t>山本　典子</t>
  </si>
  <si>
    <t>744-0043</t>
  </si>
  <si>
    <t>山口県下松市東陽４-１３-１８</t>
  </si>
  <si>
    <t>0833-46-1638</t>
  </si>
  <si>
    <t>越谷市ボランティア連絡会拡大写本グループ</t>
    <rPh sb="0" eb="1">
      <t>コ</t>
    </rPh>
    <rPh sb="1" eb="2">
      <t>タニ</t>
    </rPh>
    <rPh sb="2" eb="3">
      <t>シ</t>
    </rPh>
    <rPh sb="9" eb="12">
      <t>レンラクカイ</t>
    </rPh>
    <rPh sb="12" eb="14">
      <t>カクダイ</t>
    </rPh>
    <rPh sb="14" eb="16">
      <t>シャホン</t>
    </rPh>
    <phoneticPr fontId="2"/>
  </si>
  <si>
    <t>當眞　ゆたか</t>
    <rPh sb="0" eb="2">
      <t>トウマ</t>
    </rPh>
    <phoneticPr fontId="3"/>
  </si>
  <si>
    <t>埼玉県越谷市大道403</t>
    <rPh sb="0" eb="3">
      <t>サイタマケン</t>
    </rPh>
    <rPh sb="6" eb="8">
      <t>オオミチ</t>
    </rPh>
    <phoneticPr fontId="9"/>
  </si>
  <si>
    <t>090-1532-4264</t>
  </si>
  <si>
    <t>坂戸拡大写本の会</t>
    <rPh sb="0" eb="1">
      <t>サカ</t>
    </rPh>
    <rPh sb="1" eb="2">
      <t>ト</t>
    </rPh>
    <rPh sb="2" eb="4">
      <t>カクダイ</t>
    </rPh>
    <rPh sb="4" eb="6">
      <t>シャホン</t>
    </rPh>
    <rPh sb="7" eb="8">
      <t>カイ</t>
    </rPh>
    <phoneticPr fontId="3"/>
  </si>
  <si>
    <t>秋山　清志</t>
    <rPh sb="0" eb="2">
      <t>アキヤマ</t>
    </rPh>
    <rPh sb="3" eb="4">
      <t>セイ</t>
    </rPh>
    <rPh sb="4" eb="5">
      <t>シ</t>
    </rPh>
    <phoneticPr fontId="3"/>
  </si>
  <si>
    <t>埼玉県坂戸市山田町9-13</t>
    <rPh sb="0" eb="3">
      <t>サイタマケン</t>
    </rPh>
    <rPh sb="3" eb="6">
      <t>サカドシ</t>
    </rPh>
    <rPh sb="6" eb="8">
      <t>ヤマダ</t>
    </rPh>
    <rPh sb="8" eb="9">
      <t>マチ</t>
    </rPh>
    <phoneticPr fontId="3"/>
  </si>
  <si>
    <t>相模原市拡大写本赤十字奉仕団　</t>
    <rPh sb="0" eb="4">
      <t>サガミハラシ</t>
    </rPh>
    <rPh sb="4" eb="6">
      <t>カクダイ</t>
    </rPh>
    <rPh sb="6" eb="8">
      <t>シャホン</t>
    </rPh>
    <rPh sb="8" eb="11">
      <t>セキジュウジ</t>
    </rPh>
    <rPh sb="11" eb="13">
      <t>ホウシ</t>
    </rPh>
    <rPh sb="13" eb="14">
      <t>ダン</t>
    </rPh>
    <phoneticPr fontId="2"/>
  </si>
  <si>
    <t>田中　すずみ</t>
    <rPh sb="0" eb="2">
      <t>タナカ</t>
    </rPh>
    <phoneticPr fontId="14"/>
  </si>
  <si>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</si>
  <si>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5"/>
  </si>
  <si>
    <t>090-2202-0739</t>
  </si>
  <si>
    <t>下丸子図書館拡大写本研究会</t>
    <rPh sb="0" eb="3">
      <t>シモマルコ</t>
    </rPh>
    <rPh sb="3" eb="6">
      <t>トショカン</t>
    </rPh>
    <rPh sb="6" eb="8">
      <t>カクダイ</t>
    </rPh>
    <rPh sb="8" eb="10">
      <t>シャホン</t>
    </rPh>
    <rPh sb="10" eb="13">
      <t>ケンキュウカイ</t>
    </rPh>
    <phoneticPr fontId="2"/>
  </si>
  <si>
    <t>西鍵　真由美</t>
    <rPh sb="0" eb="1">
      <t>ニシ</t>
    </rPh>
    <rPh sb="1" eb="2">
      <t>カギ</t>
    </rPh>
    <rPh sb="3" eb="6">
      <t>マユミ</t>
    </rPh>
    <phoneticPr fontId="3"/>
  </si>
  <si>
    <t>東京都大田区南馬込1-28-3</t>
    <rPh sb="0" eb="3">
      <t>トウキョウト</t>
    </rPh>
    <rPh sb="3" eb="6">
      <t>オオタク</t>
    </rPh>
    <rPh sb="6" eb="7">
      <t>ミナミ</t>
    </rPh>
    <rPh sb="7" eb="8">
      <t>ウマ</t>
    </rPh>
    <rPh sb="8" eb="9">
      <t>コ</t>
    </rPh>
    <phoneticPr fontId="12"/>
  </si>
  <si>
    <t>鶴見ブラインドメイト　「ワルツ」拡大写本グループ</t>
    <rPh sb="0" eb="2">
      <t>ツルミ</t>
    </rPh>
    <rPh sb="16" eb="18">
      <t>カクダイ</t>
    </rPh>
    <rPh sb="18" eb="20">
      <t>シャホン</t>
    </rPh>
    <phoneticPr fontId="2"/>
  </si>
  <si>
    <t>新堀　和美</t>
    <rPh sb="0" eb="1">
      <t>シン</t>
    </rPh>
    <rPh sb="1" eb="2">
      <t>ホリ</t>
    </rPh>
    <rPh sb="3" eb="5">
      <t>カズミ</t>
    </rPh>
    <phoneticPr fontId="3"/>
  </si>
  <si>
    <t>横浜市鶴見区東寺尾1-37-12</t>
    <rPh sb="0" eb="3">
      <t>ヨコハマシ</t>
    </rPh>
    <rPh sb="3" eb="6">
      <t>ツルミク</t>
    </rPh>
    <rPh sb="6" eb="7">
      <t>ヒガシ</t>
    </rPh>
    <rPh sb="7" eb="9">
      <t>テラオ</t>
    </rPh>
    <phoneticPr fontId="12"/>
  </si>
  <si>
    <t>拡大写本　豊明</t>
    <rPh sb="0" eb="2">
      <t>カクダイ</t>
    </rPh>
    <rPh sb="2" eb="4">
      <t>シャホン</t>
    </rPh>
    <rPh sb="5" eb="7">
      <t>トヨアケ</t>
    </rPh>
    <phoneticPr fontId="2"/>
  </si>
  <si>
    <t>水川　富美子</t>
    <rPh sb="0" eb="2">
      <t>ミズカワ</t>
    </rPh>
    <rPh sb="3" eb="4">
      <t>ト</t>
    </rPh>
    <rPh sb="4" eb="5">
      <t>ウツク</t>
    </rPh>
    <rPh sb="5" eb="6">
      <t>コ</t>
    </rPh>
    <phoneticPr fontId="3"/>
  </si>
  <si>
    <t>愛知県豊明市二村台7-36-1</t>
    <rPh sb="0" eb="3">
      <t>アイチケン</t>
    </rPh>
    <rPh sb="3" eb="6">
      <t>トヨアケシ</t>
    </rPh>
    <rPh sb="6" eb="8">
      <t>フタムラ</t>
    </rPh>
    <rPh sb="8" eb="9">
      <t>ダイ</t>
    </rPh>
    <phoneticPr fontId="10"/>
  </si>
  <si>
    <t>東住吉拡大写本グループ「さわやか」</t>
    <rPh sb="0" eb="1">
      <t>ヒガシ</t>
    </rPh>
    <rPh sb="1" eb="3">
      <t>スミヨシ</t>
    </rPh>
    <rPh sb="3" eb="5">
      <t>カクダイ</t>
    </rPh>
    <rPh sb="5" eb="7">
      <t>シャホン</t>
    </rPh>
    <phoneticPr fontId="2"/>
  </si>
  <si>
    <t>雪本　翠</t>
    <rPh sb="0" eb="1">
      <t>ユキ</t>
    </rPh>
    <rPh sb="1" eb="2">
      <t>ホン</t>
    </rPh>
    <rPh sb="3" eb="4">
      <t>ミドリ</t>
    </rPh>
    <phoneticPr fontId="3"/>
  </si>
  <si>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12"/>
  </si>
  <si>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2"/>
  </si>
  <si>
    <t>永井　博子</t>
    <rPh sb="0" eb="2">
      <t>ナガイ</t>
    </rPh>
    <rPh sb="3" eb="5">
      <t>ヒロコ</t>
    </rPh>
    <phoneticPr fontId="3"/>
  </si>
  <si>
    <t>平塚市浅間町2-20-904</t>
    <rPh sb="0" eb="3">
      <t>ヒラツカシ</t>
    </rPh>
    <rPh sb="3" eb="5">
      <t>アサマ</t>
    </rPh>
    <rPh sb="5" eb="6">
      <t>チョウ</t>
    </rPh>
    <phoneticPr fontId="3"/>
  </si>
  <si>
    <t>四街道拡大写本の会</t>
    <rPh sb="0" eb="3">
      <t>ヨツカイドウ</t>
    </rPh>
    <rPh sb="3" eb="5">
      <t>カクダイ</t>
    </rPh>
    <rPh sb="5" eb="7">
      <t>シャホン</t>
    </rPh>
    <rPh sb="8" eb="9">
      <t>カイ</t>
    </rPh>
    <phoneticPr fontId="2"/>
  </si>
  <si>
    <t>越島　陸雄</t>
    <rPh sb="0" eb="2">
      <t>コシジマ</t>
    </rPh>
    <rPh sb="3" eb="5">
      <t>ムツオ</t>
    </rPh>
    <phoneticPr fontId="3"/>
  </si>
  <si>
    <t>千葉市稲毛区小深町90-204</t>
    <rPh sb="0" eb="3">
      <t>チバシ</t>
    </rPh>
    <rPh sb="3" eb="6">
      <t>イナゲク</t>
    </rPh>
    <rPh sb="6" eb="8">
      <t>コブカ</t>
    </rPh>
    <rPh sb="8" eb="9">
      <t>チョウ</t>
    </rPh>
    <phoneticPr fontId="3"/>
  </si>
  <si>
    <t>安部　小百合</t>
    <rPh sb="0" eb="2">
      <t>アベ</t>
    </rPh>
    <rPh sb="3" eb="6">
      <t>サユリ</t>
    </rPh>
    <phoneticPr fontId="3"/>
  </si>
  <si>
    <t>神奈川県秦野市三屋46-6</t>
    <rPh sb="0" eb="4">
      <t>カナガワケン</t>
    </rPh>
    <rPh sb="4" eb="7">
      <t>ハダノシ</t>
    </rPh>
    <rPh sb="7" eb="9">
      <t>ミツヤ</t>
    </rPh>
    <phoneticPr fontId="2"/>
  </si>
  <si>
    <t>社会福祉法人　日本点字図書館</t>
    <rPh sb="0" eb="2">
      <t>シャカイ</t>
    </rPh>
    <rPh sb="2" eb="4">
      <t>フクシ</t>
    </rPh>
    <rPh sb="4" eb="6">
      <t>ホウジン</t>
    </rPh>
    <rPh sb="7" eb="9">
      <t>ニホン</t>
    </rPh>
    <rPh sb="9" eb="11">
      <t>テンジ</t>
    </rPh>
    <rPh sb="11" eb="14">
      <t>トショカン</t>
    </rPh>
    <phoneticPr fontId="2"/>
  </si>
  <si>
    <t>東京都新宿区高田馬場1-23-4</t>
    <rPh sb="0" eb="3">
      <t>トウキョウト</t>
    </rPh>
    <rPh sb="3" eb="6">
      <t>シンジュクク</t>
    </rPh>
    <rPh sb="6" eb="10">
      <t>タカダノババ</t>
    </rPh>
    <phoneticPr fontId="12"/>
  </si>
  <si>
    <t>桑名点訳会</t>
    <rPh sb="0" eb="2">
      <t>クワナ</t>
    </rPh>
    <rPh sb="2" eb="4">
      <t>テンヤク</t>
    </rPh>
    <rPh sb="4" eb="5">
      <t>カイ</t>
    </rPh>
    <phoneticPr fontId="2"/>
  </si>
  <si>
    <t>池村　豊子</t>
    <rPh sb="0" eb="2">
      <t>イケムラ</t>
    </rPh>
    <rPh sb="3" eb="5">
      <t>トヨコ</t>
    </rPh>
    <phoneticPr fontId="3"/>
  </si>
  <si>
    <t>三重県桑名市高塚町2-18</t>
    <rPh sb="0" eb="3">
      <t>ミエケン</t>
    </rPh>
    <rPh sb="3" eb="6">
      <t>クワナシ</t>
    </rPh>
    <rPh sb="6" eb="8">
      <t>タカツカ</t>
    </rPh>
    <rPh sb="8" eb="9">
      <t>マチ</t>
    </rPh>
    <phoneticPr fontId="3"/>
  </si>
  <si>
    <t>点灯虫グループ</t>
    <rPh sb="0" eb="1">
      <t>テン</t>
    </rPh>
    <rPh sb="1" eb="2">
      <t>トウ</t>
    </rPh>
    <rPh sb="2" eb="3">
      <t>ムシ</t>
    </rPh>
    <phoneticPr fontId="2"/>
  </si>
  <si>
    <t>神戸市中央区橘通3-4-1</t>
    <rPh sb="0" eb="3">
      <t>コウベシ</t>
    </rPh>
    <rPh sb="3" eb="6">
      <t>チュウオウク</t>
    </rPh>
    <rPh sb="6" eb="7">
      <t>タチバナ</t>
    </rPh>
    <rPh sb="7" eb="8">
      <t>ドオリ</t>
    </rPh>
    <phoneticPr fontId="3"/>
  </si>
  <si>
    <t>点晴会</t>
    <rPh sb="0" eb="1">
      <t>テン</t>
    </rPh>
    <rPh sb="1" eb="2">
      <t>ハ</t>
    </rPh>
    <rPh sb="2" eb="3">
      <t>カイ</t>
    </rPh>
    <phoneticPr fontId="2"/>
  </si>
  <si>
    <t>新編　あたらしい　こくご　一上</t>
  </si>
  <si>
    <t>新編　あたらしい　こくご　一下</t>
  </si>
  <si>
    <t>新編　新しい　国語　二上</t>
  </si>
  <si>
    <t>新編　新しい　国語　二下</t>
  </si>
  <si>
    <t>新編　新しい国語　三上</t>
  </si>
  <si>
    <t>新編　新しい国語　三下</t>
  </si>
  <si>
    <t>新編　新しい国語　四上</t>
  </si>
  <si>
    <t>新編　新しい国語　四下</t>
  </si>
  <si>
    <t>新編　新しい国語　五</t>
  </si>
  <si>
    <t>小　東書　国語　５</t>
  </si>
  <si>
    <t>新編　新しい国語　六</t>
  </si>
  <si>
    <t>小　東書　国語　６</t>
  </si>
  <si>
    <t>新編　あたらしい　しょしゃ　一</t>
  </si>
  <si>
    <t>新編　新しい　しょしゃ　二</t>
  </si>
  <si>
    <t>新編　新しい　書写　三</t>
  </si>
  <si>
    <t>新編　新しい　書写　四</t>
  </si>
  <si>
    <t>新編　新しい　書写　五</t>
  </si>
  <si>
    <t>新編　新しい　書写　六</t>
  </si>
  <si>
    <t>新編　新しい社会３</t>
  </si>
  <si>
    <t>小　東書　社会　３</t>
  </si>
  <si>
    <t>新編　新しい社会４</t>
  </si>
  <si>
    <t>小　東書　社会　４</t>
  </si>
  <si>
    <t>新編　新しい社会５上</t>
  </si>
  <si>
    <t>新編　新しい社会５下</t>
  </si>
  <si>
    <t>新編　新しい社会６　政治・国際編</t>
  </si>
  <si>
    <t>新編　新しい社会６　歴史編</t>
  </si>
  <si>
    <t>新編　新しい地図帳</t>
  </si>
  <si>
    <t>小　東書　地図　３－６</t>
  </si>
  <si>
    <t>新編　あたらしい　さんすう　１①　はじめよう！さんすう</t>
  </si>
  <si>
    <t>①</t>
  </si>
  <si>
    <t>小　東書　算数　１①</t>
  </si>
  <si>
    <t>新編　あたらしい　さんすう　１②　みつけよう！さんすう</t>
  </si>
  <si>
    <t>②</t>
  </si>
  <si>
    <t>小　東書　算数　１②</t>
  </si>
  <si>
    <t>新編　新しい算数　２上　考えるって　おもしろい！</t>
  </si>
  <si>
    <t>新編　新しい算数　２下　考えるって　おもしろい！</t>
  </si>
  <si>
    <t>新編　新しい算数　３上　考えたことが　つながるね！</t>
  </si>
  <si>
    <t>新編　新しい算数　３下　考えたことが　つながるね！</t>
  </si>
  <si>
    <t>新編　新しい算数　４上　考えたことが　つながるね！</t>
  </si>
  <si>
    <t>新編　新しい算数　４下　考えたことが　つながるね！</t>
  </si>
  <si>
    <t>新編　新しい算数　５上　考えたことが　つながるね！</t>
  </si>
  <si>
    <t>新編　新しい算数　５下　考えたことが　つながるね！</t>
  </si>
  <si>
    <t>新編　新しい算数　６　数学へジャンプ！</t>
  </si>
  <si>
    <t>小　東書　算数　６</t>
  </si>
  <si>
    <t>新編　新しい理科　３</t>
  </si>
  <si>
    <t>新編　新しい理科　４</t>
  </si>
  <si>
    <t>新編　新しい理科　５</t>
  </si>
  <si>
    <t>新編　新しい理科　６</t>
  </si>
  <si>
    <t>どきどき　わくわく　新編　あたらしい　せいかつ　上</t>
  </si>
  <si>
    <t>あしたへ　ジャンプ　新編　新しい　生活　下</t>
  </si>
  <si>
    <t>新編　新しい家庭　５・６　私がつくる　みんなでつくる　明日をつくる</t>
  </si>
  <si>
    <t>新編　新しいほけん　３・４</t>
  </si>
  <si>
    <t>新編　新しい保健　５・６</t>
  </si>
  <si>
    <t>新編　あたらしい　どうとく　１</t>
  </si>
  <si>
    <t>新編　新しい　どうとく　２</t>
  </si>
  <si>
    <t>新編　新しいどうとく　３</t>
  </si>
  <si>
    <t>新編　新しいどうとく　４</t>
  </si>
  <si>
    <t>新編　新しい道徳　５</t>
  </si>
  <si>
    <t>新編　新しい道徳　６</t>
  </si>
  <si>
    <t>　</t>
  </si>
  <si>
    <t>NEW HORIZON Elementary English Course My Picture Dictionary</t>
  </si>
  <si>
    <t>中　東書　書写　１－３</t>
  </si>
  <si>
    <t>中　東書　歴史　１－３</t>
  </si>
  <si>
    <t>中　東書　地図　１－３</t>
  </si>
  <si>
    <t>中　東書　保体　１－３</t>
  </si>
  <si>
    <t>中　東書　技術　１－３</t>
  </si>
  <si>
    <t>中　東書　家庭　１－３</t>
  </si>
  <si>
    <t>新訂　新しい道徳３</t>
  </si>
  <si>
    <t>１－６</t>
  </si>
  <si>
    <t>せいかつ　☆</t>
  </si>
  <si>
    <t>小　東書　せいかつ　☆</t>
    <rPh sb="0" eb="1">
      <t>ショウ</t>
    </rPh>
    <rPh sb="2" eb="4">
      <t>トウショ</t>
    </rPh>
    <phoneticPr fontId="2"/>
  </si>
  <si>
    <t>せいかつ　☆☆</t>
  </si>
  <si>
    <t>小　東書　せいかつ　☆☆</t>
    <rPh sb="0" eb="1">
      <t>ショウ</t>
    </rPh>
    <rPh sb="2" eb="4">
      <t>トウショ</t>
    </rPh>
    <phoneticPr fontId="2"/>
  </si>
  <si>
    <t>せいかつ　☆☆☆</t>
  </si>
  <si>
    <t>小　東書　せいかつ　☆☆☆</t>
    <rPh sb="0" eb="1">
      <t>ショウ</t>
    </rPh>
    <rPh sb="2" eb="4">
      <t>トウショ</t>
    </rPh>
    <phoneticPr fontId="2"/>
  </si>
  <si>
    <t>87</t>
  </si>
  <si>
    <t>88</t>
  </si>
  <si>
    <t>新版 たのしいさんすう１ねん①</t>
  </si>
  <si>
    <t>小　大日　算数　１①</t>
  </si>
  <si>
    <t>　「小　大日　算数　１②」　も入力</t>
    <rPh sb="4" eb="6">
      <t>ダイニチ</t>
    </rPh>
    <rPh sb="15" eb="17">
      <t>ニュウリョク</t>
    </rPh>
    <phoneticPr fontId="2"/>
  </si>
  <si>
    <t>新版 たのしいさんすう１ねん②</t>
  </si>
  <si>
    <t>小　大日　算数　１②</t>
  </si>
  <si>
    <t>　「小　大日　算数　１①」　も入力</t>
    <rPh sb="4" eb="6">
      <t>ダイニチ</t>
    </rPh>
    <rPh sb="15" eb="17">
      <t>ニュウリョク</t>
    </rPh>
    <phoneticPr fontId="2"/>
  </si>
  <si>
    <t>新版 たのしい算数２年</t>
  </si>
  <si>
    <t>小　大日　算数　２</t>
  </si>
  <si>
    <t>新版 たのしい算数３年</t>
  </si>
  <si>
    <t>小　大日　算数　３</t>
  </si>
  <si>
    <t>新版 たのしい算数４年</t>
  </si>
  <si>
    <t>小　大日　算数　４</t>
  </si>
  <si>
    <t>新版 たのしい算数５年</t>
  </si>
  <si>
    <t>小　大日　算数　５</t>
  </si>
  <si>
    <t>新版 たのしい算数６年</t>
  </si>
  <si>
    <t>小　大日　算数　６</t>
  </si>
  <si>
    <t>新版 たのしい理科３年</t>
  </si>
  <si>
    <t>新版 たのしい理科４年</t>
  </si>
  <si>
    <t>小　大日　理科　４</t>
  </si>
  <si>
    <t>新版 たのしい理科５年</t>
  </si>
  <si>
    <t>小　大日　理科　５</t>
  </si>
  <si>
    <t>新版 たのしい理科６年</t>
  </si>
  <si>
    <t>小　大日　理科　６</t>
  </si>
  <si>
    <t>新版 たのしいせいかつ 上 だいすき</t>
  </si>
  <si>
    <t>小　大日　生活　１・２上</t>
  </si>
  <si>
    <t>新版 たのしいせいかつ 下 ひろがれ</t>
  </si>
  <si>
    <t>小　大日　生活　１・２下</t>
  </si>
  <si>
    <t>新版 たのしいほけん３・４年</t>
  </si>
  <si>
    <t>新版 たのしい保健５・６年</t>
  </si>
  <si>
    <t>中　大日　保体　１－３</t>
  </si>
  <si>
    <t>中　教図　技術　１－３</t>
  </si>
  <si>
    <t>中　教図　技術　１－３(ハンドブック)</t>
  </si>
  <si>
    <t>中　教図　家庭　１－３</t>
  </si>
  <si>
    <t>ずがこうさく１・２上　わくわくするね</t>
  </si>
  <si>
    <t>小　開隆　図工　１・２上</t>
  </si>
  <si>
    <t>ずがこうさく１・２下　みつけたよ</t>
  </si>
  <si>
    <t>小　開隆　図工　１・２下</t>
  </si>
  <si>
    <t>図画工作３・４上　できたらいいな</t>
  </si>
  <si>
    <t>小　開隆　図工　３・４上</t>
  </si>
  <si>
    <t>図画工作３・４下　力を合わせて</t>
  </si>
  <si>
    <t>小　開隆　図工　３・４下</t>
  </si>
  <si>
    <t>図画工作５・６上　心をひらいて</t>
  </si>
  <si>
    <t>小　開隆　図工　５・６上</t>
  </si>
  <si>
    <t>図画工作５・６下　つながる思い</t>
  </si>
  <si>
    <t>小　開隆　図工　５・６下</t>
  </si>
  <si>
    <t>Junior Sunshine 5</t>
  </si>
  <si>
    <t>別冊「小　開隆　英語　５ （W・B）」　も入力</t>
    <rPh sb="0" eb="2">
      <t>ベッサツ</t>
    </rPh>
    <rPh sb="5" eb="7">
      <t>カイリュウ</t>
    </rPh>
    <rPh sb="21" eb="23">
      <t>ニュウリョク</t>
    </rPh>
    <phoneticPr fontId="2"/>
  </si>
  <si>
    <t>Junior Sunshine 5 Word Book</t>
  </si>
  <si>
    <t>小　開隆　英語　５ （W・B）</t>
    <rPh sb="0" eb="1">
      <t>ショウ</t>
    </rPh>
    <rPh sb="2" eb="4">
      <t>カイリュウ</t>
    </rPh>
    <rPh sb="5" eb="7">
      <t>エイゴ</t>
    </rPh>
    <phoneticPr fontId="2"/>
  </si>
  <si>
    <t>　　　「小　開隆　英語　５」　も入力</t>
    <rPh sb="6" eb="8">
      <t>カイリュウ</t>
    </rPh>
    <rPh sb="16" eb="18">
      <t>ニュウリョク</t>
    </rPh>
    <phoneticPr fontId="2"/>
  </si>
  <si>
    <t>別冊「小　開隆　英語　６ （W・B）」　も入力</t>
    <rPh sb="0" eb="2">
      <t>ベッサツ</t>
    </rPh>
    <rPh sb="5" eb="7">
      <t>カイリュウ</t>
    </rPh>
    <rPh sb="21" eb="23">
      <t>ニュウリョク</t>
    </rPh>
    <phoneticPr fontId="2"/>
  </si>
  <si>
    <t>Junior Sunshine 6 Word Book</t>
  </si>
  <si>
    <t>小　開隆　英語　６ （W・B）</t>
    <rPh sb="0" eb="1">
      <t>ショウ</t>
    </rPh>
    <rPh sb="2" eb="4">
      <t>カイリュウ</t>
    </rPh>
    <rPh sb="5" eb="7">
      <t>エイゴ</t>
    </rPh>
    <phoneticPr fontId="2"/>
  </si>
  <si>
    <t>　　　「小　開隆　英語　６」　も入力</t>
    <rPh sb="6" eb="8">
      <t>カイリュウ</t>
    </rPh>
    <rPh sb="16" eb="18">
      <t>ニュウリョク</t>
    </rPh>
    <phoneticPr fontId="2"/>
  </si>
  <si>
    <t>中　開隆　美術　２・３</t>
  </si>
  <si>
    <t>中　開隆　技術　１－３</t>
  </si>
  <si>
    <t>中　開隆　家庭　１－３</t>
  </si>
  <si>
    <t>みんなとまなぶ　しょうがっこう　さんすう　１ねん上</t>
  </si>
  <si>
    <t>みんなとまなぶ　しょうがっこう　さんすう　１ねん下</t>
  </si>
  <si>
    <t>みんなと学ぶ　小学校　算数　２年上</t>
  </si>
  <si>
    <t>みんなと学ぶ　小学校　算数　２年下</t>
  </si>
  <si>
    <t>みんなと学ぶ　小学校　算数　３年上</t>
  </si>
  <si>
    <t>みんなと学ぶ　小学校　算数　３年下</t>
  </si>
  <si>
    <t>みんなと学ぶ　小学校　算数　４年上</t>
  </si>
  <si>
    <t>みんなと学ぶ　小学校　算数　４年下</t>
  </si>
  <si>
    <t>みんなと学ぶ　小学校　算数　５年上</t>
  </si>
  <si>
    <t>みんなと学ぶ　小学校　算数　５年下</t>
  </si>
  <si>
    <t>みんなと学ぶ　小学校　算数　６年</t>
  </si>
  <si>
    <t>小　学図　算数　６</t>
  </si>
  <si>
    <t>みんなと学ぶ　小学校　算数　６年　中学校へのかけ橋</t>
  </si>
  <si>
    <t>みんなと学ぶ　小学校　理科　３年</t>
  </si>
  <si>
    <t>みんなと学ぶ　小学校　理科　４年</t>
  </si>
  <si>
    <t>みんなと学ぶ　小学校　理科　５年</t>
  </si>
  <si>
    <t>みんなと学ぶ　小学校　理科　６年</t>
  </si>
  <si>
    <t>みんなとまなぶ　しょうがっこう　せいかつ　上</t>
  </si>
  <si>
    <t>みんなとまなぶ　しょうがっこう　せいかつ　下</t>
  </si>
  <si>
    <t>CROWN Jr. 5</t>
  </si>
  <si>
    <t>別冊「小　三省　英語　５・６ （M・D）」　も入力</t>
    <rPh sb="0" eb="2">
      <t>ベッサツ</t>
    </rPh>
    <rPh sb="5" eb="7">
      <t>サンセイ</t>
    </rPh>
    <rPh sb="23" eb="25">
      <t>ニュウリョク</t>
    </rPh>
    <phoneticPr fontId="2"/>
  </si>
  <si>
    <t>CROWN Jr. My Dictionary</t>
  </si>
  <si>
    <t>小　三省　英語　５・６ （M・D）</t>
    <rPh sb="0" eb="1">
      <t>ショウ</t>
    </rPh>
    <rPh sb="2" eb="4">
      <t>サンセイ</t>
    </rPh>
    <rPh sb="5" eb="7">
      <t>エイゴ</t>
    </rPh>
    <phoneticPr fontId="2"/>
  </si>
  <si>
    <t>　　　「小　三省　英語　５」　も入力</t>
    <rPh sb="6" eb="8">
      <t>サンセイ</t>
    </rPh>
    <rPh sb="16" eb="18">
      <t>ニュウリョク</t>
    </rPh>
    <phoneticPr fontId="2"/>
  </si>
  <si>
    <t>５年時給与していない場合、別冊「小　三省　英語　５・６ （M・D）」　も入力</t>
    <rPh sb="1" eb="2">
      <t>ネン</t>
    </rPh>
    <rPh sb="2" eb="3">
      <t>トキ</t>
    </rPh>
    <rPh sb="3" eb="5">
      <t>キュウヨ</t>
    </rPh>
    <rPh sb="10" eb="12">
      <t>バアイ</t>
    </rPh>
    <rPh sb="18" eb="20">
      <t>サンセイ</t>
    </rPh>
    <phoneticPr fontId="2"/>
  </si>
  <si>
    <t>中　三省　書写　１－３</t>
  </si>
  <si>
    <t>ひろがることば　しょうがくこくご　一上</t>
  </si>
  <si>
    <t>ひろがることば　しょうがくこくご　一下</t>
  </si>
  <si>
    <t>ひろがることば　小学国語　二上</t>
  </si>
  <si>
    <t>ひろがることば　小学国語　二下</t>
  </si>
  <si>
    <t>ひろがる言葉　小学国語　三上</t>
  </si>
  <si>
    <t>ひろがる言葉　小学国語　三下</t>
  </si>
  <si>
    <t>ひろがる言葉　小学国語　四上</t>
  </si>
  <si>
    <t>ひろがる言葉　小学国語　四下</t>
  </si>
  <si>
    <t>ひろがる言葉　小学国語　五上</t>
  </si>
  <si>
    <t>ひろがる言葉　小学国語　五下</t>
  </si>
  <si>
    <t>ひろがる言葉　小学国語　六上</t>
  </si>
  <si>
    <t>ひろがる言葉　小学国語　六下</t>
  </si>
  <si>
    <t>しょうがく　しょしゃ　一ねん</t>
  </si>
  <si>
    <t>小学　書写　三年</t>
  </si>
  <si>
    <t>小学　書写　五年</t>
  </si>
  <si>
    <t>小　教出　社会　３</t>
  </si>
  <si>
    <t>小　教出　社会　４</t>
  </si>
  <si>
    <t>小　教出　社会　５</t>
  </si>
  <si>
    <t>小　教出　社会　６</t>
  </si>
  <si>
    <t>小学算数２上</t>
  </si>
  <si>
    <t>小学算数３上</t>
  </si>
  <si>
    <t>小学算数４上</t>
  </si>
  <si>
    <t>小　教出　算数　５</t>
  </si>
  <si>
    <t>小　教出　算数　６</t>
  </si>
  <si>
    <t>みらいをひらく　小学理科３</t>
  </si>
  <si>
    <t>未来をひらく　小学理科４</t>
  </si>
  <si>
    <t>未来をひらく　小学理科５</t>
  </si>
  <si>
    <t>未来をひらく　小学理科６</t>
  </si>
  <si>
    <t>せいかつ上 みんな なかよし</t>
  </si>
  <si>
    <t>小　教出　生活　１・２上</t>
  </si>
  <si>
    <t>せいかつ下 なかよし ひろがれ</t>
  </si>
  <si>
    <t>小　教出　生活　１・２下</t>
  </si>
  <si>
    <t>小学音楽　おんがくのおくりもの１</t>
  </si>
  <si>
    <t>小学音楽　音楽のおくりもの２</t>
  </si>
  <si>
    <t>小学音楽　音楽のおくりもの３</t>
  </si>
  <si>
    <t>小学音楽　音楽のおくりもの４</t>
  </si>
  <si>
    <t>小学音楽　音楽のおくりもの５</t>
  </si>
  <si>
    <t>小学音楽　音楽のおくりもの６</t>
  </si>
  <si>
    <t>しょうがくどうとく１　はばたこうあすへ</t>
  </si>
  <si>
    <t>小学どうとく３　はばたこう明日へ</t>
  </si>
  <si>
    <t>小学道徳５　はばたこう明日へ</t>
  </si>
  <si>
    <t>ONE WORLD Smiles 5</t>
  </si>
  <si>
    <t>中　教出　書写　１－３</t>
  </si>
  <si>
    <t>中　教出　歴史　１－３</t>
  </si>
  <si>
    <t>中　教出　音楽　２・３上</t>
  </si>
  <si>
    <t>中　教出　音楽　２・３下</t>
  </si>
  <si>
    <t>中　教出　器楽　１－３</t>
  </si>
  <si>
    <t>中　教出　英語　１</t>
  </si>
  <si>
    <t>B-711</t>
  </si>
  <si>
    <t>せいかつ　上　あおぞら</t>
  </si>
  <si>
    <t>小　信教　生活　１・２上</t>
  </si>
  <si>
    <t>小　信教　生活　１・２下</t>
  </si>
  <si>
    <t>中　教芸　音楽　２・３上</t>
  </si>
  <si>
    <t>中　教芸　音楽　２・３下</t>
  </si>
  <si>
    <t>中　教芸　器楽　１－３</t>
  </si>
  <si>
    <t>小　光村　国語　１上</t>
  </si>
  <si>
    <t>小　光村　国語　１下</t>
  </si>
  <si>
    <t>小　光村　国語　２上</t>
  </si>
  <si>
    <t>小　光村　国語　２下</t>
  </si>
  <si>
    <t>国語三上　わかば</t>
  </si>
  <si>
    <t>小　光村　国語　３上</t>
  </si>
  <si>
    <t>小　光村　国語　３下</t>
  </si>
  <si>
    <t>小　光村　国語　４上</t>
  </si>
  <si>
    <t>小　光村　国語　４下</t>
  </si>
  <si>
    <t>国語五　銀河</t>
  </si>
  <si>
    <t>しょしゃ　一ねん</t>
  </si>
  <si>
    <t>書写　三年</t>
  </si>
  <si>
    <t>書写　五年</t>
  </si>
  <si>
    <t>せいかつ　たんけんたい　上 はじめてが　いっぱい</t>
  </si>
  <si>
    <t>小　光村　生活　１・２上</t>
  </si>
  <si>
    <t>せいかつ　たんけんたい　下 はっけん　だいすき</t>
  </si>
  <si>
    <t>小　光村　生活　１・２下</t>
  </si>
  <si>
    <t>どうとく　１　きみが いちばん ひかるとき</t>
  </si>
  <si>
    <t>小　光村　道徳　１</t>
  </si>
  <si>
    <t>小　光村　道徳　２</t>
  </si>
  <si>
    <t>どうとく　３　きみが いちばん ひかるとき</t>
  </si>
  <si>
    <t>小　光村　道徳　３</t>
  </si>
  <si>
    <t>小　光村　道徳　４</t>
  </si>
  <si>
    <t>道徳　５　きみが いちばん ひかるとき</t>
  </si>
  <si>
    <t>小　光村　道徳　５</t>
  </si>
  <si>
    <t>小　光村　道徳　６</t>
  </si>
  <si>
    <t>中　光村　書写　１－３</t>
  </si>
  <si>
    <t>中　光村　美術　１</t>
  </si>
  <si>
    <t>中　光村　美術　２・３</t>
  </si>
  <si>
    <t>楽しく学ぶ　小学生の地図帳　３・４・５・６年</t>
  </si>
  <si>
    <t>小　帝国　地図　３－６</t>
  </si>
  <si>
    <t>中　帝国　歴史　１－３</t>
  </si>
  <si>
    <t>中　帝国　地図　１－３</t>
  </si>
  <si>
    <t>新 小学校ほけん 3・4年</t>
  </si>
  <si>
    <r>
      <t>小　</t>
    </r>
    <r>
      <rPr>
        <sz val="11"/>
        <rFont val="ＭＳ Ｐゴシック"/>
        <family val="3"/>
        <charset val="128"/>
      </rPr>
      <t>大修　保健　３・４</t>
    </r>
    <rPh sb="2" eb="3">
      <t>ダイ</t>
    </rPh>
    <rPh sb="3" eb="4">
      <t>オサム</t>
    </rPh>
    <phoneticPr fontId="2"/>
  </si>
  <si>
    <t>新 小学校保健 5・6年</t>
  </si>
  <si>
    <r>
      <t>小　</t>
    </r>
    <r>
      <rPr>
        <sz val="11"/>
        <rFont val="ＭＳ Ｐゴシック"/>
        <family val="3"/>
        <charset val="128"/>
      </rPr>
      <t>大修　保健　５・６</t>
    </r>
    <rPh sb="2" eb="3">
      <t>ダイ</t>
    </rPh>
    <rPh sb="3" eb="4">
      <t>オサム</t>
    </rPh>
    <phoneticPr fontId="2"/>
  </si>
  <si>
    <t>わくわく　さんすう１　すたあと　ぶっく</t>
  </si>
  <si>
    <t>小　啓林　算数　１　すたあと</t>
  </si>
  <si>
    <t>　　　「小　啓林　算数　１」　も入力</t>
    <rPh sb="4" eb="5">
      <t>ショウ</t>
    </rPh>
    <rPh sb="6" eb="8">
      <t>ケイリン</t>
    </rPh>
    <rPh sb="9" eb="11">
      <t>サンスウ</t>
    </rPh>
    <rPh sb="16" eb="18">
      <t>ニュウリョク</t>
    </rPh>
    <phoneticPr fontId="2"/>
  </si>
  <si>
    <t>別冊「小　啓林　算数　１　すたあと」　も入力</t>
    <rPh sb="0" eb="2">
      <t>ベッサツ</t>
    </rPh>
    <rPh sb="3" eb="4">
      <t>ショウ</t>
    </rPh>
    <rPh sb="5" eb="7">
      <t>ケイリン</t>
    </rPh>
    <rPh sb="8" eb="10">
      <t>サンスウ</t>
    </rPh>
    <rPh sb="20" eb="22">
      <t>ニュウリョク</t>
    </rPh>
    <phoneticPr fontId="2"/>
  </si>
  <si>
    <t>わくわく　算数２上</t>
  </si>
  <si>
    <t>わくわく　算数３上</t>
  </si>
  <si>
    <t>わくわく　算数４上</t>
  </si>
  <si>
    <t>小　啓林　算数　５</t>
  </si>
  <si>
    <t>小　啓林　算数　６</t>
  </si>
  <si>
    <t>わくわく　せいかつ上</t>
  </si>
  <si>
    <t>Blue Sky elementary 5</t>
  </si>
  <si>
    <t>中　啓林　数学　１</t>
  </si>
  <si>
    <t>中　数研　数学　１</t>
  </si>
  <si>
    <t>中　数研　数学　３</t>
  </si>
  <si>
    <t>小　日文　社会　３</t>
  </si>
  <si>
    <t>小　日文　社会　４</t>
  </si>
  <si>
    <t>小　日文　社会　５</t>
  </si>
  <si>
    <t>小　日文　社会　６</t>
  </si>
  <si>
    <t>しょうがく　さんすう１①</t>
  </si>
  <si>
    <t>小　日文　算数　１①</t>
  </si>
  <si>
    <t>　「小　日文　算数　１②」　も入力</t>
    <rPh sb="4" eb="6">
      <t>ニチブン</t>
    </rPh>
    <rPh sb="15" eb="17">
      <t>ニュウリョク</t>
    </rPh>
    <phoneticPr fontId="2"/>
  </si>
  <si>
    <t>しょうがく　さんすう１②</t>
  </si>
  <si>
    <t>小　日文　算数　１②</t>
  </si>
  <si>
    <t>　「小　日文　算数　１①」　も入力</t>
    <rPh sb="4" eb="6">
      <t>ニチブン</t>
    </rPh>
    <rPh sb="15" eb="17">
      <t>ニュウリョク</t>
    </rPh>
    <phoneticPr fontId="2"/>
  </si>
  <si>
    <t>小　日文　算数　５</t>
  </si>
  <si>
    <t>小　日文　算数　６</t>
  </si>
  <si>
    <t>ずがこうさく１・２上　まるごと　たのしもう</t>
  </si>
  <si>
    <t>ずがこうさく１・２下　まるごと　たのしもう</t>
  </si>
  <si>
    <t>図画工作３・４上　ためす　見つける</t>
  </si>
  <si>
    <t>図画工作３・４下　ためす　見つける</t>
  </si>
  <si>
    <t>図画工作５・６上　わたしとひびき合う</t>
  </si>
  <si>
    <t>図画工作５・６下　わたしとひびき合う</t>
  </si>
  <si>
    <t>しょうがく どうとく　いきる ちから　１</t>
  </si>
  <si>
    <t>小　日文　道徳　１</t>
  </si>
  <si>
    <t>しょうがく どうとく　いきる ちから　１　どうとくノート</t>
  </si>
  <si>
    <t>小　日文　道徳　１　ノート</t>
  </si>
  <si>
    <t>小学 どうとく　生きる 力　２</t>
  </si>
  <si>
    <t>小学 どうとく　生きる 力　２　どうとくノート</t>
  </si>
  <si>
    <t>小　日文　道徳　２　ノート</t>
  </si>
  <si>
    <t>小学どうとく　生きる力　３</t>
  </si>
  <si>
    <t>小学どうとく　生きる力　３　どうとくノート</t>
  </si>
  <si>
    <t>小　日文　道徳　３　ノート</t>
  </si>
  <si>
    <t>小学道徳　生きる力　４　道徳ノート</t>
  </si>
  <si>
    <t>小　日文　道徳　４　ノート</t>
  </si>
  <si>
    <t>小学道徳　生きる力　５</t>
  </si>
  <si>
    <t>小学道徳　生きる力　５　道徳ノート</t>
  </si>
  <si>
    <t>小　日文　道徳　５　ノート</t>
  </si>
  <si>
    <t>小学道徳　生きる力　６　道徳ノート</t>
  </si>
  <si>
    <t>小　日文　道徳　６　ノート</t>
  </si>
  <si>
    <t>中　日文　歴史　１－３</t>
  </si>
  <si>
    <t>中　日文　美術　２・３上</t>
  </si>
  <si>
    <t>中　日文　美術　２・３下</t>
  </si>
  <si>
    <t>新わたしたちのほけん　３・４年</t>
  </si>
  <si>
    <t>新わたしたちの保健　５・６年</t>
  </si>
  <si>
    <t>しょうがく　どうとく　ゆたかな　こころ　１ねん</t>
  </si>
  <si>
    <t>小学どうとく　ゆたかな心　３年</t>
  </si>
  <si>
    <t>小学道徳　ゆたかな心　４年</t>
    <rPh sb="2" eb="4">
      <t>ドウトク</t>
    </rPh>
    <phoneticPr fontId="1"/>
  </si>
  <si>
    <t>小学道徳　ゆたかな心　５年</t>
  </si>
  <si>
    <t>新・みんなのほけん３・４年</t>
  </si>
  <si>
    <t>株式会社　Gakken</t>
  </si>
  <si>
    <t>新・みんなの保健５・６年</t>
  </si>
  <si>
    <t>新版　みんなのどうとく１</t>
  </si>
  <si>
    <t>新版　みんなのどうとく２</t>
  </si>
  <si>
    <t>新版　みんなのどうとく３</t>
  </si>
  <si>
    <t>新版　みんなの道徳４</t>
  </si>
  <si>
    <t>新版　みんなの道徳５</t>
  </si>
  <si>
    <t>新版　みんなの道徳６</t>
  </si>
  <si>
    <t>中　学研　保体　１－３</t>
  </si>
  <si>
    <t>　　　　　(ボランティア団体から契約単価変更の連絡があった場合，文部科学省及び契約事務委任を行っている教科書供給協会に直接御報告を行っていただくようお伝えください。）</t>
    <rPh sb="12" eb="14">
      <t>ダンタイ</t>
    </rPh>
    <rPh sb="16" eb="18">
      <t>ケイヤク</t>
    </rPh>
    <rPh sb="18" eb="20">
      <t>タンカ</t>
    </rPh>
    <rPh sb="20" eb="22">
      <t>ヘンコウ</t>
    </rPh>
    <rPh sb="23" eb="25">
      <t>レンラク</t>
    </rPh>
    <rPh sb="29" eb="31">
      <t>バアイ</t>
    </rPh>
    <rPh sb="32" eb="34">
      <t>モンブ</t>
    </rPh>
    <rPh sb="34" eb="37">
      <t>カガクショウ</t>
    </rPh>
    <rPh sb="37" eb="38">
      <t>オヨ</t>
    </rPh>
    <rPh sb="39" eb="41">
      <t>ケイヤク</t>
    </rPh>
    <rPh sb="41" eb="43">
      <t>ジム</t>
    </rPh>
    <rPh sb="43" eb="45">
      <t>イニン</t>
    </rPh>
    <rPh sb="46" eb="47">
      <t>オコナ</t>
    </rPh>
    <rPh sb="51" eb="58">
      <t>キョウカショキョウキュウキョウカイ</t>
    </rPh>
    <rPh sb="59" eb="61">
      <t>チョクセツ</t>
    </rPh>
    <rPh sb="61" eb="64">
      <t>ゴホウコク</t>
    </rPh>
    <rPh sb="65" eb="66">
      <t>オコナ</t>
    </rPh>
    <rPh sb="75" eb="76">
      <t>ツタ</t>
    </rPh>
    <phoneticPr fontId="2"/>
  </si>
  <si>
    <t>　　　５．報告の時点で分冊数が未定であっても，必ず予定分冊数分の分冊番号を記入してください。単価についても予定単価を必ず記入してください。なお、単価変更については各都道府県教委からの報告は不要です。</t>
    <rPh sb="53" eb="55">
      <t>ヨテイ</t>
    </rPh>
    <rPh sb="55" eb="57">
      <t>タンカ</t>
    </rPh>
    <phoneticPr fontId="2"/>
  </si>
  <si>
    <t>0742-46-2853</t>
    <phoneticPr fontId="2"/>
  </si>
  <si>
    <t>社会福祉法人　名古屋ライトハウス情報文化センター</t>
    <phoneticPr fontId="2"/>
  </si>
  <si>
    <t>愛知県名古屋市港区港陽1-1-65</t>
  </si>
  <si>
    <t>森　幸久</t>
    <phoneticPr fontId="2"/>
  </si>
  <si>
    <t>点字</t>
    <phoneticPr fontId="2"/>
  </si>
  <si>
    <t xml:space="preserve">455-0013 </t>
    <phoneticPr fontId="2"/>
  </si>
  <si>
    <t>つくばステッキの会</t>
    <rPh sb="8" eb="9">
      <t>カイ</t>
    </rPh>
    <phoneticPr fontId="2"/>
  </si>
  <si>
    <t>内出　久美子</t>
  </si>
  <si>
    <t>300-0063</t>
  </si>
  <si>
    <t>茨城県土浦市若松町24-9</t>
  </si>
  <si>
    <t>080-5531-0568</t>
  </si>
  <si>
    <t>052-654-4523</t>
    <phoneticPr fontId="2"/>
  </si>
  <si>
    <t xml:space="preserve"> 令和７年度　　標準教科用特定図書等需要集計一覧表</t>
    <phoneticPr fontId="2"/>
  </si>
  <si>
    <t>通常学級用
(ボランティア用）</t>
    <rPh sb="0" eb="2">
      <t>ツウジョウ</t>
    </rPh>
    <rPh sb="2" eb="4">
      <t>ガッキュウ</t>
    </rPh>
    <rPh sb="4" eb="5">
      <t>ヨウ</t>
    </rPh>
    <rPh sb="5" eb="6">
      <t>カヨウ</t>
    </rPh>
    <rPh sb="13" eb="14">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</si>
</sst>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76" formatCode="#,##0_ "/>
    <numFmt numFmtId="177" formatCode="#,##0_);[Red]\(#,##0\)"/>
    <numFmt numFmtId="178" formatCode="0_);[Red]\(0\)"/>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0"/>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u/>
      <sz val="16"/>
      <name val="ＭＳ Ｐ明朝"/>
      <family val="1"/>
      <charset val="128"/>
    </font>
    <font>
      <sz val="16"/>
      <name val="ＭＳ Ｐゴシック"/>
      <family val="3"/>
      <charset val="128"/>
    </font>
    <font>
      <sz val="11"/>
      <name val="ＭＳ Ｐゴシック"/>
      <family val="3"/>
      <charset val="128"/>
    </font>
    <font>
      <sz val="9"/>
      <name val="ＭＳ ゴシック"/>
      <family val="3"/>
      <charset val="128"/>
    </font>
    <font>
      <b/>
      <sz val="22"/>
      <color indexed="8"/>
      <name val="ＭＳ ゴシック"/>
      <family val="3"/>
      <charset val="128"/>
    </font>
    <font>
      <b/>
      <sz val="16"/>
      <name val="ＭＳ Ｐゴシック"/>
      <family val="3"/>
      <charset val="128"/>
    </font>
    <font>
      <b/>
      <sz val="11"/>
      <name val="ＭＳ Ｐゴシック"/>
      <family val="3"/>
      <charset val="128"/>
    </font>
    <font>
      <b/>
      <sz val="12"/>
      <color indexed="9"/>
      <name val="ＭＳ Ｐゴシック"/>
      <family val="3"/>
      <charset val="128"/>
    </font>
    <font>
      <sz val="22"/>
      <color indexed="8"/>
      <name val="ＭＳ Ｐゴシック"/>
      <family val="3"/>
      <charset val="128"/>
    </font>
    <font>
      <sz val="14"/>
      <name val="ＭＳ ゴシック"/>
      <family val="3"/>
      <charset val="128"/>
    </font>
    <font>
      <b/>
      <sz val="11"/>
      <color indexed="9"/>
      <name val="ＭＳ Ｐゴシック"/>
      <family val="3"/>
      <charset val="128"/>
    </font>
    <font>
      <b/>
      <sz val="11"/>
      <color theme="1"/>
      <name val="ＭＳ Ｐゴシック"/>
      <family val="3"/>
      <charset val="128"/>
    </font>
    <font>
      <sz val="11"/>
      <color theme="1"/>
      <name val="ＭＳ Ｐゴシック"/>
      <family val="3"/>
      <charset val="128"/>
    </font>
    <font>
      <sz val="16"/>
      <color rgb="FFFF0000"/>
      <name val="ＭＳ Ｐゴシック"/>
      <family val="3"/>
      <charset val="128"/>
    </font>
    <font>
      <sz val="12"/>
      <color rgb="FFFF0000"/>
      <name val="HGSｺﾞｼｯｸM"/>
      <family val="3"/>
      <charset val="128"/>
    </font>
    <font>
      <b/>
      <sz val="11"/>
      <color theme="0"/>
      <name val="ＭＳ Ｐゴシック"/>
      <family val="3"/>
      <charset val="128"/>
    </font>
    <font>
      <sz val="11"/>
      <color theme="1"/>
      <name val="ＭＳ Ｐ明朝"/>
      <family val="1"/>
      <charset val="128"/>
    </font>
    <font>
      <sz val="16"/>
      <color theme="1"/>
      <name val="ＭＳ Ｐ明朝"/>
      <family val="1"/>
      <charset val="128"/>
    </font>
    <font>
      <sz val="11"/>
      <color theme="0"/>
      <name val="ＭＳ Ｐ明朝"/>
      <family val="1"/>
      <charset val="128"/>
    </font>
    <font>
      <b/>
      <sz val="14"/>
      <color theme="0"/>
      <name val="ＭＳ ゴシック"/>
      <family val="3"/>
      <charset val="128"/>
    </font>
    <font>
      <b/>
      <sz val="14"/>
      <color theme="1"/>
      <name val="ＭＳ ゴシック"/>
      <family val="3"/>
      <charset val="128"/>
    </font>
    <font>
      <sz val="11"/>
      <color theme="0"/>
      <name val="ＭＳ Ｐゴシック"/>
      <family val="3"/>
      <charset val="128"/>
    </font>
    <font>
      <sz val="11"/>
      <color theme="0"/>
      <name val="ＭＳ ゴシック"/>
      <family val="3"/>
      <charset val="128"/>
    </font>
    <font>
      <b/>
      <sz val="12"/>
      <color theme="0"/>
      <name val="ＭＳ Ｐゴシック"/>
      <family val="3"/>
      <charset val="128"/>
    </font>
    <font>
      <sz val="11"/>
      <color rgb="FF000000"/>
      <name val="ＭＳ Ｐゴシック"/>
      <family val="3"/>
      <charset val="128"/>
    </font>
    <font>
      <sz val="11"/>
      <color rgb="FFFF0000"/>
      <name val="ＭＳ Ｐゴシック"/>
      <family val="3"/>
      <charset val="128"/>
    </font>
    <font>
      <sz val="9"/>
      <color rgb="FF000000"/>
      <name val="ＭＳ Ｐゴシック"/>
      <family val="3"/>
      <charset val="128"/>
    </font>
    <font>
      <sz val="11"/>
      <color theme="1"/>
      <name val="ＭＳ Ｐゴシック"/>
      <family val="2"/>
      <charset val="128"/>
      <scheme val="minor"/>
    </font>
    <font>
      <b/>
      <sz val="22"/>
      <name val="ＭＳ Ｐゴシック"/>
      <family val="3"/>
      <charset val="128"/>
    </font>
    <font>
      <sz val="12"/>
      <color theme="1"/>
      <name val="ＭＳ Ｐゴシック"/>
      <family val="3"/>
      <charset val="128"/>
    </font>
    <font>
      <sz val="6"/>
      <name val="ＭＳ Ｐゴシック"/>
      <family val="3"/>
      <charset val="128"/>
      <scheme val="minor"/>
    </font>
    <font>
      <sz val="12"/>
      <name val="ＭＳ Ｐゴシック"/>
      <family val="3"/>
      <charset val="128"/>
    </font>
    <font>
      <sz val="11"/>
      <color theme="1"/>
      <name val="ＭＳ Ｐゴシック"/>
      <family val="2"/>
      <scheme val="minor"/>
    </font>
    <font>
      <sz val="10.5"/>
      <name val="ＭＳ Ｐゴシック"/>
      <family val="3"/>
      <charset val="128"/>
    </font>
  </fonts>
  <fills count="12">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8"/>
        <bgColor indexed="64"/>
      </patternFill>
    </fill>
    <fill>
      <patternFill patternType="solid">
        <fgColor indexed="42"/>
        <bgColor indexed="64"/>
      </patternFill>
    </fill>
    <fill>
      <patternFill patternType="solid">
        <fgColor rgb="FFCCCCFF"/>
        <bgColor indexed="64"/>
      </patternFill>
    </fill>
    <fill>
      <patternFill patternType="solid">
        <fgColor theme="1"/>
        <bgColor theme="1"/>
      </patternFill>
    </fill>
    <fill>
      <patternFill patternType="solid">
        <fgColor rgb="FFC0C0C0"/>
        <bgColor indexed="64"/>
      </patternFill>
    </fill>
    <fill>
      <patternFill patternType="solid">
        <fgColor theme="0"/>
        <bgColor indexed="64"/>
      </patternFill>
    </fill>
    <fill>
      <patternFill patternType="solid">
        <fgColor rgb="FFCCFFCC"/>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rgb="FF00B050"/>
      </left>
      <right style="medium">
        <color rgb="FF00B050"/>
      </right>
      <top style="medium">
        <color rgb="FF00B050"/>
      </top>
      <bottom style="medium">
        <color rgb="FF00B050"/>
      </bottom>
      <diagonal/>
    </border>
    <border>
      <left style="thin">
        <color indexed="64"/>
      </left>
      <right style="thin">
        <color indexed="64"/>
      </right>
      <top style="hair">
        <color indexed="64"/>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9" fillId="0" borderId="0">
      <alignment vertical="center"/>
    </xf>
    <xf numFmtId="0" fontId="44" fillId="0" borderId="0"/>
  </cellStyleXfs>
  <cellXfs count="228">
    <xf numFmtId="0" fontId="0" fillId="0" borderId="0" xfId="0">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0" fontId="4" fillId="0" borderId="0" xfId="0" applyFont="1" applyAlignment="1" applyProtection="1">
      <alignment horizontal="center" vertical="center"/>
      <protection locked="0"/>
    </xf>
    <xf numFmtId="0" fontId="7" fillId="0" borderId="0" xfId="0" applyFont="1" applyProtection="1">
      <alignment vertical="center"/>
      <protection locked="0"/>
    </xf>
    <xf numFmtId="0" fontId="6" fillId="0" borderId="0" xfId="0" applyFont="1">
      <alignment vertical="center"/>
    </xf>
    <xf numFmtId="49" fontId="6" fillId="0" borderId="0" xfId="0" applyNumberFormat="1" applyFont="1">
      <alignment vertical="center"/>
    </xf>
    <xf numFmtId="0" fontId="9" fillId="0" borderId="0" xfId="0" applyFont="1" applyProtection="1">
      <alignment vertical="center"/>
      <protection locked="0"/>
    </xf>
    <xf numFmtId="0" fontId="13" fillId="0" borderId="0" xfId="0" applyFont="1" applyProtection="1">
      <alignment vertical="center"/>
      <protection locked="0"/>
    </xf>
    <xf numFmtId="0" fontId="0" fillId="0" borderId="0" xfId="0" applyAlignment="1">
      <alignment vertical="center" wrapText="1"/>
    </xf>
    <xf numFmtId="0" fontId="10" fillId="0" borderId="0" xfId="0" applyFont="1" applyProtection="1">
      <alignment vertical="center"/>
      <protection locked="0"/>
    </xf>
    <xf numFmtId="0" fontId="3" fillId="0" borderId="1" xfId="0" applyFont="1" applyBorder="1" applyAlignment="1" applyProtection="1">
      <alignment vertical="center" wrapText="1"/>
      <protection locked="0"/>
    </xf>
    <xf numFmtId="0" fontId="3" fillId="0" borderId="1" xfId="0" applyFont="1" applyBorder="1" applyProtection="1">
      <alignment vertical="center"/>
      <protection locked="0"/>
    </xf>
    <xf numFmtId="0" fontId="5" fillId="0" borderId="1" xfId="0" applyFont="1" applyBorder="1" applyAlignment="1" applyProtection="1">
      <alignment horizontal="center" vertical="center" wrapText="1"/>
      <protection locked="0"/>
    </xf>
    <xf numFmtId="176" fontId="5" fillId="0" borderId="1" xfId="0" applyNumberFormat="1" applyFont="1" applyBorder="1" applyAlignment="1" applyProtection="1">
      <alignment horizontal="right" vertical="center"/>
      <protection locked="0"/>
    </xf>
    <xf numFmtId="176" fontId="5" fillId="0" borderId="1" xfId="0" applyNumberFormat="1" applyFont="1" applyBorder="1" applyAlignment="1" applyProtection="1">
      <alignment horizontal="center" vertical="center"/>
      <protection locked="0"/>
    </xf>
    <xf numFmtId="177" fontId="5" fillId="0" borderId="1" xfId="0" applyNumberFormat="1" applyFont="1" applyBorder="1" applyAlignment="1" applyProtection="1">
      <alignment horizontal="right" vertical="center" wrapText="1"/>
      <protection locked="0"/>
    </xf>
    <xf numFmtId="0" fontId="5" fillId="2" borderId="1" xfId="0" applyFont="1" applyFill="1" applyBorder="1" applyAlignment="1">
      <alignment horizontal="left" vertical="center" wrapText="1"/>
    </xf>
    <xf numFmtId="0" fontId="0" fillId="3" borderId="0" xfId="0" applyFill="1">
      <alignment vertical="center"/>
    </xf>
    <xf numFmtId="0" fontId="0" fillId="6" borderId="0" xfId="0" applyFill="1">
      <alignment vertical="center"/>
    </xf>
    <xf numFmtId="0" fontId="14" fillId="0" borderId="2" xfId="0" applyFont="1" applyBorder="1" applyAlignment="1">
      <alignment horizontal="center" vertical="center"/>
    </xf>
    <xf numFmtId="0" fontId="14" fillId="0" borderId="1" xfId="0" applyFont="1" applyBorder="1" applyAlignment="1">
      <alignment horizontal="center" vertical="center"/>
    </xf>
    <xf numFmtId="0" fontId="8" fillId="0" borderId="3" xfId="0" applyFont="1" applyBorder="1" applyAlignment="1">
      <alignment horizontal="right" vertical="top"/>
    </xf>
    <xf numFmtId="0" fontId="3" fillId="2" borderId="1" xfId="0" applyFont="1" applyFill="1" applyBorder="1" applyAlignment="1" applyProtection="1">
      <alignment vertical="center" wrapText="1"/>
      <protection locked="0"/>
    </xf>
    <xf numFmtId="49" fontId="3" fillId="0" borderId="1" xfId="0" applyNumberFormat="1"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0" fillId="0" borderId="0" xfId="0" applyAlignment="1">
      <alignment vertical="center" shrinkToFit="1"/>
    </xf>
    <xf numFmtId="49" fontId="0" fillId="0" borderId="0" xfId="0" applyNumberFormat="1">
      <alignment vertical="center"/>
    </xf>
    <xf numFmtId="0" fontId="23" fillId="7" borderId="0" xfId="0" applyFont="1" applyFill="1" applyAlignment="1">
      <alignment vertical="center" wrapText="1" shrinkToFit="1"/>
    </xf>
    <xf numFmtId="0" fontId="0" fillId="0" borderId="0" xfId="0" applyAlignment="1">
      <alignment vertical="center" wrapText="1" shrinkToFit="1"/>
    </xf>
    <xf numFmtId="0" fontId="24" fillId="0" borderId="4" xfId="0" applyFont="1" applyBorder="1">
      <alignment vertical="center"/>
    </xf>
    <xf numFmtId="49" fontId="18" fillId="0" borderId="0" xfId="0" applyNumberFormat="1" applyFont="1">
      <alignment vertical="center"/>
    </xf>
    <xf numFmtId="0" fontId="0" fillId="0" borderId="0" xfId="0" applyAlignment="1">
      <alignment horizontal="center" vertical="center" shrinkToFit="1"/>
    </xf>
    <xf numFmtId="0" fontId="0" fillId="0" borderId="1" xfId="0" applyBorder="1" applyAlignment="1">
      <alignment horizontal="center" vertical="center"/>
    </xf>
    <xf numFmtId="49" fontId="0" fillId="0" borderId="0" xfId="0" applyNumberFormat="1" applyAlignment="1">
      <alignment horizontal="center" vertical="center"/>
    </xf>
    <xf numFmtId="0" fontId="14" fillId="0" borderId="0" xfId="0" applyFont="1">
      <alignment vertical="center"/>
    </xf>
    <xf numFmtId="0" fontId="3" fillId="0" borderId="0" xfId="0" applyFont="1">
      <alignment vertical="center"/>
    </xf>
    <xf numFmtId="0" fontId="11" fillId="0" borderId="0" xfId="0" applyFont="1" applyProtection="1">
      <alignment vertical="center"/>
      <protection locked="0"/>
    </xf>
    <xf numFmtId="49" fontId="9" fillId="0" borderId="0" xfId="0" applyNumberFormat="1" applyFont="1">
      <alignment vertical="center"/>
    </xf>
    <xf numFmtId="0" fontId="3" fillId="0" borderId="3" xfId="0" applyFont="1" applyBorder="1" applyAlignment="1" applyProtection="1">
      <alignment vertical="center" wrapText="1"/>
      <protection locked="0"/>
    </xf>
    <xf numFmtId="0" fontId="5" fillId="2" borderId="3" xfId="0" applyFont="1" applyFill="1" applyBorder="1" applyAlignment="1">
      <alignment horizontal="left" vertical="center" wrapText="1"/>
    </xf>
    <xf numFmtId="176" fontId="5" fillId="0" borderId="3" xfId="0" applyNumberFormat="1" applyFont="1" applyBorder="1" applyAlignment="1" applyProtection="1">
      <alignment horizontal="right" vertical="center"/>
      <protection locked="0"/>
    </xf>
    <xf numFmtId="176" fontId="5" fillId="0" borderId="3" xfId="0" applyNumberFormat="1" applyFont="1" applyBorder="1" applyAlignment="1" applyProtection="1">
      <alignment horizontal="center" vertical="center"/>
      <protection locked="0"/>
    </xf>
    <xf numFmtId="177" fontId="5" fillId="0" borderId="3" xfId="0" applyNumberFormat="1" applyFont="1" applyBorder="1" applyAlignment="1" applyProtection="1">
      <alignment horizontal="right" vertical="center" wrapText="1"/>
      <protection locked="0"/>
    </xf>
    <xf numFmtId="0" fontId="3" fillId="0" borderId="5" xfId="0" applyFont="1" applyBorder="1" applyAlignment="1" applyProtection="1">
      <alignment vertical="center" wrapText="1"/>
      <protection locked="0"/>
    </xf>
    <xf numFmtId="0" fontId="5" fillId="2" borderId="5" xfId="0" applyFont="1" applyFill="1" applyBorder="1" applyAlignment="1">
      <alignment horizontal="left" vertical="center" wrapText="1"/>
    </xf>
    <xf numFmtId="176" fontId="5" fillId="0" borderId="5" xfId="0" applyNumberFormat="1" applyFont="1" applyBorder="1" applyAlignment="1" applyProtection="1">
      <alignment horizontal="right" vertical="center"/>
      <protection locked="0"/>
    </xf>
    <xf numFmtId="176" fontId="5" fillId="0" borderId="5" xfId="0" applyNumberFormat="1" applyFont="1" applyBorder="1" applyAlignment="1" applyProtection="1">
      <alignment horizontal="center" vertical="center"/>
      <protection locked="0"/>
    </xf>
    <xf numFmtId="177" fontId="5" fillId="0" borderId="5" xfId="0" applyNumberFormat="1" applyFont="1" applyBorder="1" applyAlignment="1" applyProtection="1">
      <alignment horizontal="right" vertical="center" wrapText="1"/>
      <protection locked="0"/>
    </xf>
    <xf numFmtId="0" fontId="3" fillId="0" borderId="6" xfId="0" applyFont="1" applyBorder="1" applyAlignment="1" applyProtection="1">
      <alignment vertical="center" wrapText="1"/>
      <protection locked="0"/>
    </xf>
    <xf numFmtId="0" fontId="5" fillId="2" borderId="6" xfId="0" applyFont="1" applyFill="1" applyBorder="1" applyAlignment="1">
      <alignment horizontal="left" vertical="center" wrapText="1"/>
    </xf>
    <xf numFmtId="176" fontId="5" fillId="0" borderId="6" xfId="0" applyNumberFormat="1" applyFont="1" applyBorder="1" applyAlignment="1" applyProtection="1">
      <alignment horizontal="right" vertical="center"/>
      <protection locked="0"/>
    </xf>
    <xf numFmtId="176" fontId="5" fillId="0" borderId="6" xfId="0" applyNumberFormat="1" applyFont="1" applyBorder="1" applyAlignment="1" applyProtection="1">
      <alignment horizontal="center" vertical="center"/>
      <protection locked="0"/>
    </xf>
    <xf numFmtId="177" fontId="5" fillId="0" borderId="6" xfId="0" applyNumberFormat="1" applyFont="1" applyBorder="1" applyAlignment="1" applyProtection="1">
      <alignment horizontal="right" vertical="center" wrapText="1"/>
      <protection locked="0"/>
    </xf>
    <xf numFmtId="0" fontId="5" fillId="8" borderId="1" xfId="0" applyFont="1" applyFill="1" applyBorder="1" applyAlignment="1">
      <alignment horizontal="left" vertical="center" wrapText="1"/>
    </xf>
    <xf numFmtId="0" fontId="3" fillId="8" borderId="1" xfId="0" applyFont="1" applyFill="1" applyBorder="1" applyAlignment="1">
      <alignment vertical="center" wrapText="1"/>
    </xf>
    <xf numFmtId="0" fontId="3" fillId="8" borderId="5" xfId="0" applyFont="1" applyFill="1" applyBorder="1" applyAlignment="1">
      <alignment vertical="center" wrapText="1"/>
    </xf>
    <xf numFmtId="0" fontId="3" fillId="8" borderId="3" xfId="0" applyFont="1" applyFill="1" applyBorder="1" applyAlignment="1">
      <alignment vertical="center" wrapText="1"/>
    </xf>
    <xf numFmtId="0" fontId="3" fillId="8" borderId="6" xfId="0" applyFont="1" applyFill="1" applyBorder="1" applyAlignment="1">
      <alignment vertical="center" wrapText="1"/>
    </xf>
    <xf numFmtId="0" fontId="20" fillId="0" borderId="0" xfId="0" applyFont="1" applyAlignment="1">
      <alignment vertical="center" wrapText="1"/>
    </xf>
    <xf numFmtId="0" fontId="26" fillId="0" borderId="0" xfId="0" applyFont="1" applyProtection="1">
      <alignment vertical="center"/>
      <protection locked="0"/>
    </xf>
    <xf numFmtId="0" fontId="0" fillId="2" borderId="1" xfId="0" applyFill="1" applyBorder="1" applyAlignment="1">
      <alignment horizontal="left" vertical="center" wrapText="1"/>
    </xf>
    <xf numFmtId="0" fontId="0" fillId="2" borderId="3" xfId="0" applyFill="1"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0" fontId="28" fillId="0" borderId="0" xfId="0" applyFont="1" applyProtection="1">
      <alignment vertical="center"/>
      <protection locked="0"/>
    </xf>
    <xf numFmtId="49" fontId="29" fillId="0" borderId="0" xfId="0" applyNumberFormat="1" applyFont="1">
      <alignment vertical="center"/>
    </xf>
    <xf numFmtId="0" fontId="28" fillId="9" borderId="0" xfId="0" applyFont="1" applyFill="1" applyProtection="1">
      <alignment vertical="center"/>
      <protection locked="0"/>
    </xf>
    <xf numFmtId="0" fontId="30" fillId="9" borderId="0" xfId="0" applyFont="1" applyFill="1">
      <alignment vertical="center"/>
    </xf>
    <xf numFmtId="0" fontId="30" fillId="9" borderId="0" xfId="0" applyFont="1" applyFill="1" applyAlignment="1">
      <alignment horizontal="center" vertical="center"/>
    </xf>
    <xf numFmtId="0" fontId="28" fillId="0" borderId="0" xfId="0" applyFont="1" applyAlignment="1" applyProtection="1">
      <alignment horizontal="center" vertical="center"/>
      <protection locked="0"/>
    </xf>
    <xf numFmtId="49" fontId="29" fillId="0" borderId="0" xfId="0" applyNumberFormat="1" applyFont="1" applyAlignment="1">
      <alignment horizontal="center" vertical="center"/>
    </xf>
    <xf numFmtId="0" fontId="28" fillId="9" borderId="0" xfId="0" applyFont="1" applyFill="1" applyAlignment="1" applyProtection="1">
      <alignment horizontal="center" vertical="center"/>
      <protection locked="0"/>
    </xf>
    <xf numFmtId="0" fontId="31" fillId="9" borderId="0" xfId="0" applyFont="1" applyFill="1" applyAlignment="1" applyProtection="1">
      <alignment horizontal="center" vertical="center"/>
      <protection locked="0"/>
    </xf>
    <xf numFmtId="0" fontId="32" fillId="9" borderId="0" xfId="0" applyFont="1" applyFill="1" applyAlignment="1" applyProtection="1">
      <alignment horizontal="center" vertical="center"/>
      <protection locked="0"/>
    </xf>
    <xf numFmtId="0" fontId="28" fillId="4" borderId="0" xfId="0" applyFont="1" applyFill="1" applyAlignment="1" applyProtection="1">
      <alignment horizontal="center" vertical="center"/>
      <protection locked="0"/>
    </xf>
    <xf numFmtId="0" fontId="31" fillId="9" borderId="0" xfId="0" applyFont="1" applyFill="1" applyAlignment="1" applyProtection="1">
      <alignment horizontal="left" vertical="center"/>
      <protection locked="0"/>
    </xf>
    <xf numFmtId="0" fontId="21" fillId="0" borderId="0" xfId="0" applyFont="1">
      <alignment vertical="center"/>
    </xf>
    <xf numFmtId="0" fontId="9" fillId="10" borderId="19" xfId="0" applyFont="1" applyFill="1" applyBorder="1" applyProtection="1">
      <alignment vertical="center"/>
      <protection locked="0"/>
    </xf>
    <xf numFmtId="0" fontId="1" fillId="0" borderId="0" xfId="2">
      <alignment vertical="center"/>
    </xf>
    <xf numFmtId="0" fontId="1" fillId="0" borderId="0" xfId="2" applyAlignment="1">
      <alignment horizontal="center" vertical="center"/>
    </xf>
    <xf numFmtId="0" fontId="1" fillId="0" borderId="0" xfId="2" applyAlignment="1">
      <alignment vertical="center" wrapText="1"/>
    </xf>
    <xf numFmtId="0" fontId="27" fillId="0" borderId="16" xfId="2" applyFont="1" applyBorder="1" applyAlignment="1">
      <alignment horizontal="center" vertical="center" wrapText="1"/>
    </xf>
    <xf numFmtId="0" fontId="35" fillId="0" borderId="17" xfId="2" applyFont="1" applyBorder="1" applyAlignment="1">
      <alignment horizontal="center" vertical="center"/>
    </xf>
    <xf numFmtId="0" fontId="35" fillId="0" borderId="17" xfId="2" applyFont="1" applyBorder="1" applyAlignment="1">
      <alignment horizontal="center" vertical="center" wrapText="1"/>
    </xf>
    <xf numFmtId="0" fontId="35" fillId="0" borderId="18" xfId="2" applyFont="1" applyBorder="1" applyAlignment="1">
      <alignment horizontal="center" vertical="center" wrapText="1"/>
    </xf>
    <xf numFmtId="49" fontId="18" fillId="0" borderId="14" xfId="2" applyNumberFormat="1" applyFont="1" applyBorder="1" applyAlignment="1">
      <alignment horizontal="center" vertical="center"/>
    </xf>
    <xf numFmtId="0" fontId="1" fillId="0" borderId="3" xfId="2" applyBorder="1" applyAlignment="1">
      <alignment vertical="center" wrapText="1" shrinkToFit="1"/>
    </xf>
    <xf numFmtId="0" fontId="1" fillId="0" borderId="3" xfId="2" applyBorder="1" applyAlignment="1">
      <alignment horizontal="left" vertical="center" wrapText="1" shrinkToFit="1"/>
    </xf>
    <xf numFmtId="0" fontId="1" fillId="0" borderId="3" xfId="2" applyBorder="1" applyAlignment="1">
      <alignment horizontal="center" vertical="center" wrapText="1"/>
    </xf>
    <xf numFmtId="176" fontId="1" fillId="0" borderId="3" xfId="2" applyNumberFormat="1" applyBorder="1" applyAlignment="1">
      <alignment vertical="center" wrapText="1"/>
    </xf>
    <xf numFmtId="0" fontId="1" fillId="0" borderId="13" xfId="2" applyBorder="1" applyAlignment="1">
      <alignment horizontal="left" vertical="center" wrapText="1"/>
    </xf>
    <xf numFmtId="49" fontId="18" fillId="0" borderId="10" xfId="2" applyNumberFormat="1" applyFont="1" applyBorder="1" applyAlignment="1">
      <alignment horizontal="center" vertical="center"/>
    </xf>
    <xf numFmtId="0" fontId="1" fillId="0" borderId="1" xfId="2" applyBorder="1" applyAlignment="1">
      <alignment vertical="center" wrapText="1" shrinkToFit="1"/>
    </xf>
    <xf numFmtId="0" fontId="1" fillId="0" borderId="1" xfId="2" applyBorder="1" applyAlignment="1">
      <alignment horizontal="left" vertical="center" wrapText="1" shrinkToFit="1"/>
    </xf>
    <xf numFmtId="0" fontId="1" fillId="0" borderId="1" xfId="2" applyBorder="1" applyAlignment="1">
      <alignment horizontal="center" vertical="center" wrapText="1"/>
    </xf>
    <xf numFmtId="0" fontId="1" fillId="0" borderId="1" xfId="2" applyBorder="1" applyAlignment="1">
      <alignment horizontal="left" vertical="center" wrapText="1"/>
    </xf>
    <xf numFmtId="0" fontId="1" fillId="0" borderId="2" xfId="2" applyBorder="1" applyAlignment="1">
      <alignment horizontal="left" vertical="center" wrapText="1"/>
    </xf>
    <xf numFmtId="176" fontId="1" fillId="0" borderId="1" xfId="2" applyNumberFormat="1" applyBorder="1" applyAlignment="1">
      <alignment vertical="center" wrapText="1"/>
    </xf>
    <xf numFmtId="38" fontId="1" fillId="0" borderId="1" xfId="1" applyFont="1" applyFill="1" applyBorder="1" applyAlignment="1">
      <alignment horizontal="center" vertical="center" wrapText="1"/>
    </xf>
    <xf numFmtId="0" fontId="1" fillId="0" borderId="1" xfId="2" applyBorder="1" applyAlignment="1">
      <alignment horizontal="center" vertical="center" wrapText="1" shrinkToFit="1"/>
    </xf>
    <xf numFmtId="0" fontId="1" fillId="0" borderId="2" xfId="2" applyBorder="1" applyAlignment="1">
      <alignment horizontal="left" vertical="center" wrapText="1" shrinkToFit="1"/>
    </xf>
    <xf numFmtId="49" fontId="18" fillId="0" borderId="11" xfId="2" applyNumberFormat="1" applyFont="1" applyBorder="1" applyAlignment="1">
      <alignment horizontal="center" vertical="center"/>
    </xf>
    <xf numFmtId="49" fontId="18" fillId="0" borderId="0" xfId="2" applyNumberFormat="1" applyFont="1" applyAlignment="1">
      <alignment horizontal="center" vertical="center"/>
    </xf>
    <xf numFmtId="0" fontId="1" fillId="0" borderId="0" xfId="2" applyAlignment="1">
      <alignment vertical="center" wrapText="1" shrinkToFit="1"/>
    </xf>
    <xf numFmtId="0" fontId="1" fillId="0" borderId="0" xfId="2" applyAlignment="1">
      <alignment horizontal="left" vertical="center" wrapText="1" shrinkToFit="1"/>
    </xf>
    <xf numFmtId="0" fontId="1" fillId="0" borderId="0" xfId="2" applyAlignment="1">
      <alignment horizontal="center" vertical="center" wrapText="1"/>
    </xf>
    <xf numFmtId="0" fontId="1" fillId="0" borderId="0" xfId="2" applyAlignment="1">
      <alignment horizontal="left" vertical="center" wrapText="1"/>
    </xf>
    <xf numFmtId="0" fontId="8" fillId="0" borderId="0" xfId="2" applyFont="1" applyAlignment="1">
      <alignment horizontal="left" vertical="center" wrapText="1"/>
    </xf>
    <xf numFmtId="49" fontId="27" fillId="0" borderId="4" xfId="0" applyNumberFormat="1"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2" fillId="0" borderId="4" xfId="0" applyFont="1" applyBorder="1" applyAlignment="1">
      <alignment horizontal="center" vertical="center" shrinkToFit="1"/>
    </xf>
    <xf numFmtId="0" fontId="22" fillId="0" borderId="4" xfId="0" applyFont="1" applyBorder="1" applyAlignment="1">
      <alignment horizontal="center" vertical="center" wrapText="1" shrinkToFit="1"/>
    </xf>
    <xf numFmtId="0" fontId="22" fillId="0" borderId="4" xfId="0" applyFont="1" applyBorder="1" applyAlignment="1">
      <alignment horizontal="center" vertical="center"/>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shrinkToFit="1"/>
    </xf>
    <xf numFmtId="0" fontId="36" fillId="0" borderId="1" xfId="0" applyFont="1" applyBorder="1" applyAlignment="1">
      <alignment horizontal="center" vertical="center" wrapText="1"/>
    </xf>
    <xf numFmtId="0" fontId="36" fillId="0" borderId="1" xfId="0" applyFont="1" applyBorder="1">
      <alignment vertical="center"/>
    </xf>
    <xf numFmtId="0" fontId="24" fillId="0" borderId="1" xfId="0" applyFont="1" applyBorder="1" applyAlignment="1">
      <alignment vertical="center" shrinkToFit="1"/>
    </xf>
    <xf numFmtId="0" fontId="24" fillId="0" borderId="1" xfId="0" applyFont="1" applyBorder="1">
      <alignment vertical="center"/>
    </xf>
    <xf numFmtId="0" fontId="24" fillId="0" borderId="1" xfId="0" applyFont="1" applyBorder="1" applyAlignment="1">
      <alignment horizontal="center" vertical="center" wrapText="1" shrinkToFit="1"/>
    </xf>
    <xf numFmtId="0" fontId="36" fillId="0" borderId="1" xfId="2" applyFont="1" applyBorder="1" applyAlignment="1">
      <alignment horizontal="center" vertical="center" wrapText="1"/>
    </xf>
    <xf numFmtId="0" fontId="36" fillId="0" borderId="1" xfId="2" applyFont="1" applyBorder="1" applyAlignment="1">
      <alignment vertical="center" wrapText="1"/>
    </xf>
    <xf numFmtId="49" fontId="24" fillId="0" borderId="1" xfId="0" applyNumberFormat="1" applyFont="1" applyBorder="1" applyAlignment="1">
      <alignment horizontal="center" vertical="center" shrinkToFit="1"/>
    </xf>
    <xf numFmtId="0" fontId="37" fillId="0" borderId="1" xfId="0" applyFont="1" applyBorder="1" applyAlignment="1">
      <alignment horizontal="center" vertical="center" shrinkToFit="1"/>
    </xf>
    <xf numFmtId="49" fontId="23" fillId="0" borderId="2" xfId="0" applyNumberFormat="1" applyFont="1" applyBorder="1" applyAlignment="1">
      <alignment horizontal="center" vertical="center"/>
    </xf>
    <xf numFmtId="0" fontId="38" fillId="0" borderId="1" xfId="2" applyFont="1" applyBorder="1" applyAlignment="1">
      <alignment vertical="center" wrapText="1"/>
    </xf>
    <xf numFmtId="0" fontId="39" fillId="0" borderId="0" xfId="3">
      <alignment vertical="center"/>
    </xf>
    <xf numFmtId="49" fontId="17" fillId="0" borderId="0" xfId="0" applyNumberFormat="1" applyFont="1">
      <alignment vertical="center"/>
    </xf>
    <xf numFmtId="49" fontId="18" fillId="0" borderId="0" xfId="0" applyNumberFormat="1" applyFont="1" applyAlignment="1">
      <alignment horizontal="center" vertical="center" wrapText="1" shrinkToFit="1"/>
    </xf>
    <xf numFmtId="49" fontId="24" fillId="0" borderId="0" xfId="0" applyNumberFormat="1" applyFont="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xf>
    <xf numFmtId="0" fontId="17" fillId="0" borderId="0" xfId="2" applyFont="1" applyAlignment="1">
      <alignment horizontal="left" vertical="center"/>
    </xf>
    <xf numFmtId="0" fontId="17" fillId="0" borderId="0" xfId="0" applyFont="1" applyAlignment="1">
      <alignment vertical="center" shrinkToFit="1"/>
    </xf>
    <xf numFmtId="0" fontId="22" fillId="0" borderId="1" xfId="0" applyFont="1" applyBorder="1" applyAlignment="1">
      <alignment horizontal="center" vertical="center"/>
    </xf>
    <xf numFmtId="178" fontId="0" fillId="0" borderId="0" xfId="0" applyNumberFormat="1">
      <alignment vertical="center"/>
    </xf>
    <xf numFmtId="178" fontId="0" fillId="3" borderId="0" xfId="0" applyNumberFormat="1" applyFill="1">
      <alignment vertical="center"/>
    </xf>
    <xf numFmtId="178" fontId="0" fillId="6" borderId="0" xfId="0" applyNumberFormat="1" applyFill="1">
      <alignment vertical="center"/>
    </xf>
    <xf numFmtId="0" fontId="25" fillId="0" borderId="0" xfId="0" applyFont="1" applyAlignment="1">
      <alignment vertical="center" wrapText="1"/>
    </xf>
    <xf numFmtId="49" fontId="23" fillId="0" borderId="0" xfId="0" applyNumberFormat="1" applyFont="1" applyAlignment="1">
      <alignment horizontal="center" vertical="center"/>
    </xf>
    <xf numFmtId="0" fontId="23" fillId="0" borderId="0" xfId="0" applyFont="1" applyAlignment="1">
      <alignment horizontal="center" vertical="center"/>
    </xf>
    <xf numFmtId="0" fontId="41" fillId="0" borderId="0" xfId="0" applyFont="1" applyAlignment="1">
      <alignment horizontal="center" vertical="center" shrinkToFit="1"/>
    </xf>
    <xf numFmtId="0" fontId="24" fillId="0" borderId="0" xfId="0" applyFont="1" applyAlignment="1">
      <alignment horizontal="center" vertical="center" shrinkToFit="1"/>
    </xf>
    <xf numFmtId="0" fontId="24" fillId="0" borderId="0" xfId="0" applyFont="1" applyAlignment="1">
      <alignment vertical="center" shrinkToFit="1"/>
    </xf>
    <xf numFmtId="0" fontId="24" fillId="0" borderId="0" xfId="0" applyFont="1">
      <alignment vertical="center"/>
    </xf>
    <xf numFmtId="0" fontId="23" fillId="0" borderId="0" xfId="0" applyFont="1">
      <alignment vertical="center"/>
    </xf>
    <xf numFmtId="0" fontId="3" fillId="11" borderId="1" xfId="0" applyFont="1" applyFill="1" applyBorder="1" applyAlignment="1" applyProtection="1">
      <alignment vertical="center" wrapText="1"/>
      <protection locked="0"/>
    </xf>
    <xf numFmtId="0" fontId="3" fillId="11" borderId="5" xfId="0" applyFont="1" applyFill="1" applyBorder="1" applyAlignment="1" applyProtection="1">
      <alignment vertical="center" wrapText="1"/>
      <protection locked="0"/>
    </xf>
    <xf numFmtId="0" fontId="3" fillId="11" borderId="3" xfId="0" applyFont="1" applyFill="1" applyBorder="1" applyAlignment="1" applyProtection="1">
      <alignment vertical="center" wrapText="1"/>
      <protection locked="0"/>
    </xf>
    <xf numFmtId="0" fontId="3" fillId="11" borderId="6" xfId="0" applyFont="1" applyFill="1" applyBorder="1" applyAlignment="1" applyProtection="1">
      <alignment vertical="center" wrapText="1"/>
      <protection locked="0"/>
    </xf>
    <xf numFmtId="0" fontId="1" fillId="0" borderId="3" xfId="2" applyBorder="1" applyAlignment="1">
      <alignment horizontal="center" vertical="center" wrapText="1" shrinkToFit="1"/>
    </xf>
    <xf numFmtId="0" fontId="1" fillId="3" borderId="0" xfId="2" applyFill="1">
      <alignment vertical="center"/>
    </xf>
    <xf numFmtId="0" fontId="1" fillId="0" borderId="6" xfId="2" applyBorder="1" applyAlignment="1">
      <alignment horizontal="center" vertical="center" wrapText="1" shrinkToFit="1"/>
    </xf>
    <xf numFmtId="0" fontId="43" fillId="0" borderId="20" xfId="4" applyFont="1" applyBorder="1" applyAlignment="1">
      <alignment vertical="center"/>
    </xf>
    <xf numFmtId="0" fontId="45" fillId="0" borderId="8" xfId="2" applyFont="1" applyBorder="1" applyAlignment="1">
      <alignment horizontal="left" vertical="center" wrapText="1" shrinkToFit="1"/>
    </xf>
    <xf numFmtId="0" fontId="45" fillId="0" borderId="8" xfId="2" applyFont="1" applyBorder="1" applyAlignment="1">
      <alignment horizontal="center" vertical="center" wrapText="1" shrinkToFit="1"/>
    </xf>
    <xf numFmtId="0" fontId="45" fillId="0" borderId="8" xfId="2" applyFont="1" applyBorder="1" applyAlignment="1">
      <alignment horizontal="center" vertical="center" wrapText="1"/>
    </xf>
    <xf numFmtId="0" fontId="45" fillId="0" borderId="8" xfId="2" applyFont="1" applyBorder="1" applyAlignment="1">
      <alignment horizontal="left" vertical="center" wrapText="1"/>
    </xf>
    <xf numFmtId="0" fontId="45" fillId="0" borderId="4" xfId="2" applyFont="1" applyBorder="1" applyAlignment="1">
      <alignment horizontal="left" vertical="center" wrapText="1"/>
    </xf>
    <xf numFmtId="0" fontId="0" fillId="0" borderId="2" xfId="2" applyFont="1" applyBorder="1" applyAlignment="1">
      <alignment horizontal="left" vertical="center" wrapText="1"/>
    </xf>
    <xf numFmtId="0" fontId="0" fillId="0" borderId="1" xfId="2" applyFont="1" applyBorder="1" applyAlignment="1">
      <alignment horizontal="left" vertical="center" wrapText="1" shrinkToFit="1"/>
    </xf>
    <xf numFmtId="0" fontId="0" fillId="0" borderId="1" xfId="2" applyFont="1"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3" xfId="0" applyFill="1" applyBorder="1" applyAlignment="1">
      <alignment horizontal="center" vertical="center" wrapText="1"/>
    </xf>
    <xf numFmtId="0" fontId="8" fillId="0" borderId="8" xfId="0" applyFont="1" applyBorder="1" applyAlignment="1">
      <alignment horizontal="center" vertical="center" wrapText="1"/>
    </xf>
    <xf numFmtId="0" fontId="0" fillId="0" borderId="6" xfId="0" applyBorder="1" applyAlignment="1">
      <alignment vertical="center" wrapText="1"/>
    </xf>
    <xf numFmtId="0" fontId="0" fillId="0" borderId="3" xfId="0" applyBorder="1" applyAlignment="1">
      <alignment vertical="center" wrapText="1"/>
    </xf>
    <xf numFmtId="0" fontId="8" fillId="0" borderId="4"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30" fillId="9" borderId="1" xfId="0" applyFont="1" applyFill="1" applyBorder="1" applyAlignment="1">
      <alignment horizontal="center" vertical="center" wrapText="1"/>
    </xf>
    <xf numFmtId="0" fontId="33" fillId="9" borderId="1" xfId="0" applyFont="1" applyFill="1" applyBorder="1">
      <alignment vertical="center"/>
    </xf>
    <xf numFmtId="49" fontId="8" fillId="0" borderId="8" xfId="0" applyNumberFormat="1" applyFont="1" applyBorder="1" applyAlignment="1" applyProtection="1">
      <alignment horizontal="center" vertical="center" wrapText="1"/>
      <protection locked="0"/>
    </xf>
    <xf numFmtId="49" fontId="8" fillId="0" borderId="6" xfId="0" applyNumberFormat="1" applyFont="1" applyBorder="1" applyAlignment="1" applyProtection="1">
      <alignment horizontal="center" vertical="center"/>
      <protection locked="0"/>
    </xf>
    <xf numFmtId="49" fontId="8" fillId="0" borderId="3" xfId="0" applyNumberFormat="1" applyFont="1" applyBorder="1" applyAlignment="1" applyProtection="1">
      <alignment horizontal="center" vertical="center"/>
      <protection locked="0"/>
    </xf>
    <xf numFmtId="0" fontId="34" fillId="9" borderId="1" xfId="0" applyFont="1" applyFill="1" applyBorder="1" applyAlignment="1" applyProtection="1">
      <alignment horizontal="left" vertical="center" wrapText="1"/>
      <protection locked="0"/>
    </xf>
    <xf numFmtId="0" fontId="30" fillId="9" borderId="1" xfId="0" applyFont="1" applyFill="1" applyBorder="1" applyAlignment="1">
      <alignment horizontal="center" vertical="center"/>
    </xf>
    <xf numFmtId="0" fontId="33" fillId="9" borderId="1"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3" xfId="0" applyFont="1" applyFill="1" applyBorder="1" applyAlignment="1">
      <alignment horizontal="center" vertical="center"/>
    </xf>
    <xf numFmtId="0" fontId="14" fillId="2" borderId="1" xfId="0" applyFont="1" applyFill="1" applyBorder="1">
      <alignment vertical="center"/>
    </xf>
    <xf numFmtId="49" fontId="34" fillId="9" borderId="8" xfId="0" applyNumberFormat="1" applyFont="1" applyFill="1" applyBorder="1" applyAlignment="1">
      <alignment horizontal="center" vertical="center" wrapText="1"/>
    </xf>
    <xf numFmtId="49" fontId="34" fillId="9" borderId="6" xfId="0" applyNumberFormat="1" applyFont="1" applyFill="1" applyBorder="1" applyAlignment="1">
      <alignment horizontal="center" vertical="center"/>
    </xf>
    <xf numFmtId="49" fontId="34" fillId="9" borderId="3" xfId="0" applyNumberFormat="1" applyFont="1" applyFill="1" applyBorder="1" applyAlignment="1">
      <alignment horizontal="center" vertical="center"/>
    </xf>
    <xf numFmtId="0" fontId="8" fillId="0" borderId="6" xfId="0" applyFont="1" applyBorder="1" applyAlignment="1">
      <alignment horizontal="center" vertical="center"/>
    </xf>
    <xf numFmtId="0" fontId="14" fillId="0" borderId="3" xfId="0" applyFont="1" applyBorder="1">
      <alignment vertical="center"/>
    </xf>
    <xf numFmtId="0" fontId="8" fillId="0" borderId="1" xfId="0" applyFont="1" applyBorder="1" applyAlignment="1">
      <alignment horizontal="left" vertical="center" wrapText="1"/>
    </xf>
    <xf numFmtId="0" fontId="14" fillId="0" borderId="1" xfId="0" applyFont="1" applyBorder="1">
      <alignment vertical="center"/>
    </xf>
    <xf numFmtId="0" fontId="8" fillId="0" borderId="8" xfId="0" applyFont="1" applyBorder="1" applyAlignment="1">
      <alignment horizontal="center" vertical="center"/>
    </xf>
    <xf numFmtId="0" fontId="0" fillId="2" borderId="6" xfId="0" applyFill="1" applyBorder="1">
      <alignment vertical="center"/>
    </xf>
    <xf numFmtId="0" fontId="0" fillId="2" borderId="3" xfId="0" applyFill="1" applyBorder="1">
      <alignment vertical="center"/>
    </xf>
    <xf numFmtId="0" fontId="3" fillId="11" borderId="8" xfId="0" applyFont="1" applyFill="1" applyBorder="1" applyAlignment="1">
      <alignment horizontal="center" vertical="center"/>
    </xf>
    <xf numFmtId="0" fontId="0" fillId="11" borderId="3" xfId="0" applyFill="1" applyBorder="1" applyAlignment="1">
      <alignment horizontal="center" vertical="center"/>
    </xf>
    <xf numFmtId="0" fontId="10" fillId="0" borderId="0" xfId="0" applyFont="1" applyAlignment="1">
      <alignment horizontal="center" vertical="center"/>
    </xf>
    <xf numFmtId="0" fontId="3" fillId="8" borderId="8" xfId="0" applyFont="1" applyFill="1" applyBorder="1" applyAlignment="1">
      <alignment horizontal="center" vertical="center"/>
    </xf>
    <xf numFmtId="0" fontId="3" fillId="8" borderId="6" xfId="0" applyFont="1" applyFill="1" applyBorder="1" applyAlignment="1">
      <alignment horizontal="center" vertical="center"/>
    </xf>
    <xf numFmtId="0" fontId="3" fillId="8" borderId="3" xfId="0" applyFont="1" applyFill="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6" fillId="5" borderId="0" xfId="0" applyFont="1" applyFill="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8" fillId="0" borderId="4" xfId="0" applyFont="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wrapText="1"/>
    </xf>
    <xf numFmtId="0" fontId="0" fillId="2" borderId="6" xfId="0" applyFill="1" applyBorder="1" applyAlignment="1">
      <alignment vertical="center" wrapText="1"/>
    </xf>
    <xf numFmtId="0" fontId="0" fillId="2" borderId="3" xfId="0" applyFill="1" applyBorder="1" applyAlignment="1">
      <alignment vertical="center" wrapText="1"/>
    </xf>
    <xf numFmtId="0" fontId="15" fillId="0" borderId="8" xfId="0" applyFont="1" applyBorder="1" applyAlignment="1" applyProtection="1">
      <alignment horizontal="center" vertical="center" wrapText="1"/>
      <protection locked="0"/>
    </xf>
    <xf numFmtId="0" fontId="0" fillId="0" borderId="6" xfId="0" applyBorder="1" applyAlignment="1" applyProtection="1">
      <alignment vertical="center" wrapText="1"/>
      <protection locked="0"/>
    </xf>
    <xf numFmtId="0" fontId="0" fillId="0" borderId="3" xfId="0" applyBorder="1" applyAlignment="1" applyProtection="1">
      <alignment vertical="center" wrapText="1"/>
      <protection locked="0"/>
    </xf>
    <xf numFmtId="0" fontId="8" fillId="0" borderId="8" xfId="0" applyFont="1" applyBorder="1" applyAlignment="1" applyProtection="1">
      <alignment horizontal="center" vertical="center" wrapText="1"/>
      <protection locked="0"/>
    </xf>
    <xf numFmtId="0" fontId="8" fillId="0" borderId="6" xfId="0" applyFont="1" applyBorder="1" applyAlignment="1" applyProtection="1">
      <alignment vertical="center" wrapText="1"/>
      <protection locked="0"/>
    </xf>
    <xf numFmtId="0" fontId="8" fillId="0" borderId="3" xfId="0" applyFont="1" applyBorder="1" applyAlignment="1" applyProtection="1">
      <alignment vertical="center" wrapText="1"/>
      <protection locked="0"/>
    </xf>
    <xf numFmtId="49" fontId="40" fillId="0" borderId="15" xfId="0" applyNumberFormat="1" applyFont="1" applyBorder="1" applyAlignment="1">
      <alignment horizontal="center" vertical="center"/>
    </xf>
  </cellXfs>
  <cellStyles count="5">
    <cellStyle name="桁区切り 2" xfId="1" xr:uid="{00000000-0005-0000-0000-000000000000}"/>
    <cellStyle name="標準" xfId="0" builtinId="0"/>
    <cellStyle name="標準 2" xfId="2" xr:uid="{00000000-0005-0000-0000-000002000000}"/>
    <cellStyle name="標準 4" xfId="3" xr:uid="{00000000-0005-0000-0000-000003000000}"/>
    <cellStyle name="標準 5" xfId="4" xr:uid="{B97A5C44-ACB9-426F-84BB-E1289F6B79AA}"/>
  </cellStyles>
  <dxfs count="38">
    <dxf>
      <font>
        <condense val="0"/>
        <extend val="0"/>
        <color auto="1"/>
      </font>
      <fill>
        <patternFill>
          <bgColor indexed="45"/>
        </patternFill>
      </fill>
    </dxf>
    <dxf>
      <fill>
        <patternFill>
          <bgColor theme="9" tint="0.39994506668294322"/>
        </patternFill>
      </fill>
    </dxf>
    <dxf>
      <font>
        <b val="0"/>
        <i val="0"/>
        <strike val="0"/>
        <condense val="0"/>
        <extend val="0"/>
        <outline val="0"/>
        <shadow val="0"/>
        <u val="none"/>
        <vertAlign val="baseline"/>
        <sz val="11"/>
        <color theme="1"/>
        <name val="ＭＳ Ｐゴシック"/>
        <family val="2"/>
        <charset val="128"/>
        <scheme val="minor"/>
      </font>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general"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fill>
        <patternFill patternType="none">
          <fgColor indexed="64"/>
          <bgColor indexed="65"/>
        </patternFill>
      </fill>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ＭＳ Ｐゴシック"/>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rgb="FF000000"/>
        <name val="ＭＳ Ｐゴシック"/>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scheme val="none"/>
      </font>
      <border diagonalUp="0" diagonalDown="0" outline="0">
        <left style="thin">
          <color indexed="64"/>
        </left>
        <right/>
        <top style="thin">
          <color indexed="64"/>
        </top>
        <bottom/>
      </border>
    </dxf>
    <dxf>
      <alignment vertical="center" textRotation="0" wrapText="1" justifyLastLine="0" shrinkToFit="1" readingOrder="0"/>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bgColor rgb="FFFFEBFF"/>
        </patternFill>
      </fill>
    </dxf>
    <dxf>
      <fill>
        <patternFill>
          <bgColor rgb="FFFF99FF"/>
        </patternFill>
      </fill>
    </dxf>
    <dxf>
      <fill>
        <patternFill>
          <bgColor rgb="FFFFEBFF"/>
        </patternFill>
      </fill>
    </dxf>
    <dxf>
      <fill>
        <patternFill>
          <bgColor rgb="FFFF99FF"/>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5" defaultTableStyle="TableStyleMedium2" defaultPivotStyle="PivotStyleLight16">
    <tableStyle name="テーブル スタイル 1" pivot="0" count="2" xr9:uid="{00000000-0011-0000-FFFF-FFFF00000000}">
      <tableStyleElement type="headerRow" dxfId="37"/>
      <tableStyleElement type="secondRowStripe" dxfId="36"/>
    </tableStyle>
    <tableStyle name="テーブル スタイル 1 2" pivot="0" count="2" xr9:uid="{00000000-0011-0000-FFFF-FFFF01000000}">
      <tableStyleElement type="headerRow" dxfId="35"/>
      <tableStyleElement type="firstRowStripe" dxfId="34"/>
    </tableStyle>
    <tableStyle name="テーブル スタイル 1 3" pivot="0" count="2" xr9:uid="{00000000-0011-0000-FFFF-FFFF02000000}">
      <tableStyleElement type="headerRow" dxfId="33"/>
      <tableStyleElement type="firstRowStripe" dxfId="32"/>
    </tableStyle>
    <tableStyle name="テーブル スタイル 2" pivot="0" count="2" xr9:uid="{00000000-0011-0000-FFFF-FFFF03000000}">
      <tableStyleElement type="headerRow" dxfId="31"/>
      <tableStyleElement type="secondRowStripe" dxfId="30"/>
    </tableStyle>
    <tableStyle name="テーブル スタイル 2 2" pivot="0" count="2" xr9:uid="{00000000-0011-0000-FFFF-FFFF04000000}">
      <tableStyleElement type="headerRow" dxfId="29"/>
      <tableStyleElement type="firstRowStripe"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108585</xdr:colOff>
      <xdr:row>14</xdr:row>
      <xdr:rowOff>310243</xdr:rowOff>
    </xdr:from>
    <xdr:to>
      <xdr:col>9</xdr:col>
      <xdr:colOff>300687</xdr:colOff>
      <xdr:row>16</xdr:row>
      <xdr:rowOff>988</xdr:rowOff>
    </xdr:to>
    <xdr:sp macro="" textlink="">
      <xdr:nvSpPr>
        <xdr:cNvPr id="2" name="下矢印 1">
          <a:extLst>
            <a:ext uri="{FF2B5EF4-FFF2-40B4-BE49-F238E27FC236}">
              <a16:creationId xmlns:a16="http://schemas.microsoft.com/office/drawing/2014/main" id="{76E97FED-1664-F744-9909-B4A24DE7C591}"/>
            </a:ext>
          </a:extLst>
        </xdr:cNvPr>
        <xdr:cNvSpPr/>
      </xdr:nvSpPr>
      <xdr:spPr>
        <a:xfrm>
          <a:off x="3438525" y="4653643"/>
          <a:ext cx="136072" cy="261256"/>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matsumoto/Documents/&#12508;&#12521;&#12531;&#12486;&#12451;&#12450;/R5&#38656;&#35201;&#25968;/&#12304;00&#12295;&#12295;&#12305;&#21029;&#32025;&#27096;&#24335;2-2%20%20&#36890;&#24120;&#23398;&#32026;&#29992;&#65288;&#12508;&#12521;&#12531;&#12486;&#12451;&#12450;&#65289;&#37117;&#36947;&#24220;&#30476;&#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2-2"/>
      <sheetName val="入力規則用シート"/>
      <sheetName val="ボランティア一覧 "/>
      <sheetName val="ボランティア図書マスタ"/>
    </sheetNames>
    <sheetDataSet>
      <sheetData sheetId="0"/>
      <sheetData sheetId="1"/>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C289E0C-577A-4563-A521-C003AD1DBB77}" name="テーブル42" displayName="テーブル42" ref="A2:G50" totalsRowShown="0" headerRowDxfId="27" headerRowBorderDxfId="26" tableBorderDxfId="25" totalsRowBorderDxfId="24" headerRowCellStyle="標準 2">
  <autoFilter ref="A2:G50" xr:uid="{00000000-0009-0000-0100-000004000000}"/>
  <tableColumns count="7">
    <tableColumn id="1" xr3:uid="{54139E68-B545-4C2E-87BB-F02B2718CB66}" name="ボランティア_x000a_番号" dataDxfId="23" dataCellStyle="標準 2"/>
    <tableColumn id="2" xr3:uid="{3B773CCE-E1A4-4A4C-9D6D-FAEE950FAFCA}" name="ボランティア名" dataDxfId="22" dataCellStyle="標準 2"/>
    <tableColumn id="8" xr3:uid="{5B90D7A1-C74E-4504-85A3-6B10BBED009D}" name="拡大・点字" dataDxfId="21" dataCellStyle="標準 2"/>
    <tableColumn id="3" xr3:uid="{6B64D092-62AD-497D-BBC7-D7CEBD27F846}" name="（事務）_x000a_担当者" dataDxfId="20" dataCellStyle="標準 2"/>
    <tableColumn id="4" xr3:uid="{FC8E4D82-ABA3-44DB-8183-0EB70267586B}" name="郵便番号" dataDxfId="19" dataCellStyle="標準 2"/>
    <tableColumn id="5" xr3:uid="{EF81758D-2E1C-4389-AF35-B9D7D5EAC536}" name="住所" dataDxfId="18" dataCellStyle="標準 2"/>
    <tableColumn id="6" xr3:uid="{F4B63B33-199E-4A63-B99D-C766235FE8A3}" name="連絡先" dataDxfId="17" dataCellStyle="標準 2"/>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00000000-000C-0000-FFFF-FFFF02000000}" name="テーブル1280" displayName="テーブル1280" ref="A2:M433" totalsRowShown="0" headerRowDxfId="16">
  <autoFilter ref="A2:M433" xr:uid="{00000000-0009-0000-0100-00004F000000}"/>
  <tableColumns count="13">
    <tableColumn id="1" xr3:uid="{00000000-0010-0000-0200-000001000000}" name="列1" dataDxfId="15">
      <calculatedColumnFormula>B3&amp;C3</calculatedColumnFormula>
    </tableColumn>
    <tableColumn id="2" xr3:uid="{00000000-0010-0000-0200-000002000000}" name="発行者番号" dataDxfId="14"/>
    <tableColumn id="3" xr3:uid="{00000000-0010-0000-0200-000003000000}" name="管理番号" dataDxfId="13"/>
    <tableColumn id="4" xr3:uid="{00000000-0010-0000-0200-000004000000}" name="学校種" dataDxfId="12"/>
    <tableColumn id="5" xr3:uid="{00000000-0010-0000-0200-000005000000}" name="使用学年" dataDxfId="11"/>
    <tableColumn id="6" xr3:uid="{00000000-0010-0000-0200-000006000000}" name="発行者略称" dataDxfId="10"/>
    <tableColumn id="7" xr3:uid="{00000000-0010-0000-0200-000007000000}" name="教科書記号" dataDxfId="9"/>
    <tableColumn id="8" xr3:uid="{00000000-0010-0000-0200-000008000000}" name="教科書番号" dataDxfId="8" dataCellStyle="標準 2"/>
    <tableColumn id="9" xr3:uid="{00000000-0010-0000-0200-000009000000}" name="書名" dataDxfId="7" dataCellStyle="標準 2"/>
    <tableColumn id="10" xr3:uid="{00000000-0010-0000-0200-00000A000000}" name="上下巻等の別" dataDxfId="6"/>
    <tableColumn id="11" xr3:uid="{00000000-0010-0000-0200-00000B000000}" name="ボランティア作成の図書名" dataDxfId="5"/>
    <tableColumn id="12" xr3:uid="{00000000-0010-0000-0200-00000C000000}" name="発行者名" dataDxfId="4"/>
    <tableColumn id="13" xr3:uid="{00000000-0010-0000-0200-00000D000000}" name="注意事項" dataDxfId="3"/>
  </tableColumns>
  <tableStyleInfo name="テーブル スタイル 1 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00000000-000C-0000-FFFF-FFFF00000000}" name="学年リスト" displayName="学年リスト" ref="G3:H12" totalsRowShown="0">
  <autoFilter ref="G3:H12" xr:uid="{00000000-0009-0000-0100-00004D000000}"/>
  <tableColumns count="2">
    <tableColumn id="1" xr3:uid="{00000000-0010-0000-0000-000001000000}" name="列1" dataDxfId="2" dataCellStyle="標準 4"/>
    <tableColumn id="2" xr3:uid="{00000000-0010-0000-0000-000002000000}" name="列2" dataCellStyle="標準 4"/>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3983"/>
  <sheetViews>
    <sheetView showZeros="0" tabSelected="1" view="pageBreakPreview" zoomScale="78" zoomScaleNormal="60" zoomScaleSheetLayoutView="78" workbookViewId="0">
      <selection sqref="A1:G3"/>
    </sheetView>
  </sheetViews>
  <sheetFormatPr defaultColWidth="9" defaultRowHeight="13.5" zeroHeight="1" x14ac:dyDescent="0.15"/>
  <cols>
    <col min="1" max="5" width="9" style="36"/>
    <col min="6" max="6" width="24" style="36" customWidth="1"/>
    <col min="7" max="7" width="15.75" style="1" customWidth="1"/>
    <col min="8" max="8" width="16.125" style="1" customWidth="1"/>
    <col min="9" max="9" width="15" style="1" customWidth="1"/>
    <col min="10" max="10" width="15.125" style="1" customWidth="1"/>
    <col min="11" max="11" width="7" style="1" customWidth="1"/>
    <col min="12" max="12" width="24.125" style="1" customWidth="1"/>
    <col min="13" max="13" width="9" style="1"/>
    <col min="14" max="14" width="19.375" style="1" customWidth="1"/>
    <col min="15" max="15" width="9.5" style="1" customWidth="1"/>
    <col min="16" max="16" width="7.375" style="1" customWidth="1"/>
    <col min="17" max="17" width="4.875" style="1" customWidth="1"/>
    <col min="18" max="18" width="29.125" style="1" customWidth="1"/>
    <col min="19" max="19" width="21.375" style="1" customWidth="1"/>
    <col min="20" max="21" width="7.125" style="1" customWidth="1"/>
    <col min="22" max="22" width="9.125" style="1" customWidth="1"/>
    <col min="23" max="23" width="24.875" style="1" customWidth="1"/>
    <col min="24" max="24" width="12.625" style="1" customWidth="1"/>
    <col min="25" max="25" width="10.875" style="1" customWidth="1"/>
    <col min="26" max="26" width="20" style="1" customWidth="1"/>
    <col min="27" max="27" width="14.875" style="1" customWidth="1"/>
    <col min="28" max="29" width="9" style="75"/>
    <col min="30" max="30" width="9.25" style="75" customWidth="1"/>
    <col min="31" max="31" width="15.375" style="65" customWidth="1"/>
    <col min="32" max="32" width="9" style="70"/>
    <col min="33" max="33" width="18.25" style="65" customWidth="1"/>
    <col min="34" max="34" width="5.375" style="65" customWidth="1"/>
    <col min="35" max="35" width="9" style="2"/>
    <col min="36" max="36" width="9" style="2" customWidth="1"/>
    <col min="37" max="16384" width="9" style="1"/>
  </cols>
  <sheetData>
    <row r="1" spans="1:36" ht="21" customHeight="1" thickBot="1" x14ac:dyDescent="0.2">
      <c r="A1" s="213" t="s">
        <v>1547</v>
      </c>
      <c r="B1" s="213"/>
      <c r="C1" s="213"/>
      <c r="D1" s="213"/>
      <c r="E1" s="213"/>
      <c r="F1" s="213"/>
      <c r="G1" s="213"/>
      <c r="H1" s="59"/>
      <c r="I1" s="59"/>
      <c r="J1" s="9"/>
      <c r="K1" s="9"/>
      <c r="L1" s="9"/>
      <c r="M1"/>
      <c r="N1"/>
      <c r="O1" s="9"/>
      <c r="S1"/>
      <c r="T1"/>
      <c r="AB1" s="70"/>
      <c r="AC1" s="70"/>
      <c r="AD1" s="70"/>
    </row>
    <row r="2" spans="1:36" ht="30" customHeight="1" thickBot="1" x14ac:dyDescent="0.2">
      <c r="A2" s="213"/>
      <c r="B2" s="213"/>
      <c r="C2" s="213"/>
      <c r="D2" s="213"/>
      <c r="E2" s="213"/>
      <c r="F2" s="213"/>
      <c r="G2" s="213"/>
      <c r="H2" s="77"/>
      <c r="I2" s="202" t="s">
        <v>747</v>
      </c>
      <c r="J2" s="202"/>
      <c r="K2" s="202"/>
      <c r="L2" s="78"/>
      <c r="M2"/>
      <c r="N2"/>
      <c r="O2" s="10"/>
      <c r="AA2" s="3" t="s">
        <v>300</v>
      </c>
      <c r="AB2" s="70"/>
      <c r="AC2" s="70"/>
      <c r="AD2" s="70"/>
    </row>
    <row r="3" spans="1:36" ht="30" customHeight="1" x14ac:dyDescent="0.15">
      <c r="A3" s="213"/>
      <c r="B3" s="213"/>
      <c r="C3" s="213"/>
      <c r="D3" s="213"/>
      <c r="E3" s="213"/>
      <c r="F3" s="213"/>
      <c r="G3" s="213"/>
      <c r="H3" s="59"/>
      <c r="I3" s="59"/>
      <c r="J3" s="9"/>
      <c r="K3" s="9"/>
      <c r="L3" s="9"/>
      <c r="M3"/>
      <c r="N3"/>
      <c r="O3" s="9"/>
      <c r="P3" s="10"/>
      <c r="Q3" s="10"/>
      <c r="R3" s="10"/>
      <c r="AA3" s="3"/>
      <c r="AB3" s="70"/>
      <c r="AC3" s="70"/>
      <c r="AD3" s="70"/>
    </row>
    <row r="4" spans="1:36" ht="33" customHeight="1" x14ac:dyDescent="0.15">
      <c r="A4" s="214" t="s">
        <v>1546</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70"/>
      <c r="AC4" s="70"/>
      <c r="AD4" s="70"/>
    </row>
    <row r="5" spans="1:36" ht="33" customHeight="1" x14ac:dyDescent="0.15">
      <c r="G5" s="37"/>
      <c r="H5" s="35"/>
      <c r="I5" s="35"/>
      <c r="J5" s="35"/>
      <c r="K5" s="35"/>
      <c r="L5" s="35"/>
      <c r="M5" s="35"/>
      <c r="N5" s="35"/>
      <c r="O5" s="35"/>
      <c r="P5" s="35"/>
      <c r="Q5" s="35"/>
      <c r="R5" s="35"/>
      <c r="S5" s="35"/>
      <c r="T5" s="35"/>
      <c r="U5" s="35"/>
      <c r="V5" s="35"/>
      <c r="W5" s="35"/>
      <c r="X5" s="35"/>
      <c r="Y5" s="35"/>
      <c r="Z5" s="35"/>
      <c r="AA5" s="35"/>
      <c r="AB5" s="70"/>
      <c r="AC5" s="70"/>
      <c r="AD5" s="70"/>
    </row>
    <row r="6" spans="1:36" ht="24.95" customHeight="1" x14ac:dyDescent="0.15">
      <c r="A6" s="7" t="s">
        <v>440</v>
      </c>
      <c r="H6" s="8"/>
      <c r="I6" s="8"/>
      <c r="J6" s="8"/>
      <c r="K6" s="8"/>
      <c r="L6" s="8"/>
      <c r="M6" s="8"/>
      <c r="N6" s="8"/>
      <c r="O6" s="8"/>
      <c r="R6" s="8"/>
      <c r="S6" s="8"/>
      <c r="Z6" s="4"/>
      <c r="AA6" s="4"/>
      <c r="AB6" s="70"/>
      <c r="AC6" s="70"/>
      <c r="AD6" s="70"/>
    </row>
    <row r="7" spans="1:36" ht="24.95" customHeight="1" x14ac:dyDescent="0.15">
      <c r="A7" s="7" t="s">
        <v>1071</v>
      </c>
      <c r="H7" s="8"/>
      <c r="I7" s="8"/>
      <c r="J7" s="8"/>
      <c r="K7" s="8"/>
      <c r="L7" s="8"/>
      <c r="M7" s="8"/>
      <c r="N7" s="8"/>
      <c r="O7" s="8"/>
      <c r="R7" s="8"/>
      <c r="S7" s="8"/>
      <c r="Z7" s="4"/>
      <c r="AA7" s="4"/>
      <c r="AB7" s="70"/>
      <c r="AC7" s="70"/>
      <c r="AD7" s="70"/>
    </row>
    <row r="8" spans="1:36" ht="24.95" customHeight="1" x14ac:dyDescent="0.15">
      <c r="A8" s="7" t="s">
        <v>749</v>
      </c>
      <c r="H8" s="8"/>
      <c r="I8" s="8"/>
      <c r="J8" s="8"/>
      <c r="K8" s="8"/>
      <c r="L8" s="8"/>
      <c r="M8" s="8"/>
      <c r="N8" s="8"/>
      <c r="O8" s="8"/>
      <c r="R8" s="8"/>
      <c r="S8" s="8"/>
      <c r="Z8" s="4"/>
      <c r="AA8" s="4"/>
      <c r="AB8" s="70"/>
      <c r="AC8" s="70"/>
      <c r="AD8" s="70"/>
    </row>
    <row r="9" spans="1:36" s="38" customFormat="1" ht="24.95" customHeight="1" x14ac:dyDescent="0.15">
      <c r="A9" s="7" t="s">
        <v>750</v>
      </c>
      <c r="B9" s="36"/>
      <c r="C9" s="36"/>
      <c r="D9" s="36"/>
      <c r="E9" s="36"/>
      <c r="F9" s="36"/>
      <c r="AB9" s="71"/>
      <c r="AC9" s="71"/>
      <c r="AD9" s="71"/>
      <c r="AE9" s="66"/>
      <c r="AF9" s="71"/>
      <c r="AG9" s="66"/>
      <c r="AH9" s="66"/>
    </row>
    <row r="10" spans="1:36" ht="24.95" customHeight="1" x14ac:dyDescent="0.15">
      <c r="A10" s="7" t="s">
        <v>1533</v>
      </c>
      <c r="H10" s="8"/>
      <c r="I10" s="8"/>
      <c r="J10" s="8"/>
      <c r="K10" s="8"/>
      <c r="L10" s="8"/>
      <c r="M10" s="8"/>
      <c r="N10" s="8"/>
      <c r="O10" s="8"/>
      <c r="R10" s="8"/>
      <c r="S10" s="8"/>
      <c r="T10" s="4"/>
      <c r="U10" s="4"/>
      <c r="V10" s="4"/>
      <c r="W10" s="4"/>
      <c r="X10" s="4"/>
      <c r="Y10" s="4"/>
      <c r="Z10" s="4"/>
      <c r="AA10" s="4"/>
      <c r="AB10" s="72"/>
      <c r="AC10" s="72"/>
      <c r="AD10" s="72"/>
      <c r="AE10" s="67"/>
      <c r="AF10" s="72"/>
      <c r="AG10" s="67"/>
      <c r="AH10" s="67"/>
    </row>
    <row r="11" spans="1:36" ht="24.95" customHeight="1" x14ac:dyDescent="0.15">
      <c r="A11" s="7" t="s">
        <v>1532</v>
      </c>
      <c r="H11" s="8"/>
      <c r="I11" s="8"/>
      <c r="J11" s="8"/>
      <c r="K11" s="8"/>
      <c r="L11" s="8"/>
      <c r="M11" s="8"/>
      <c r="N11" s="8"/>
      <c r="O11" s="8"/>
      <c r="R11" s="8"/>
      <c r="S11" s="8"/>
      <c r="T11" s="4"/>
      <c r="U11" s="4"/>
      <c r="V11" s="4"/>
      <c r="W11" s="4"/>
      <c r="X11" s="4"/>
      <c r="Y11" s="4"/>
      <c r="Z11" s="4"/>
      <c r="AA11" s="4"/>
      <c r="AB11" s="73"/>
      <c r="AC11" s="76" t="s">
        <v>959</v>
      </c>
      <c r="AD11" s="74"/>
      <c r="AE11" s="67"/>
      <c r="AF11" s="72"/>
      <c r="AG11" s="67"/>
      <c r="AH11" s="67"/>
    </row>
    <row r="12" spans="1:36" ht="24.95" customHeight="1" x14ac:dyDescent="0.15">
      <c r="A12" s="7" t="s">
        <v>751</v>
      </c>
      <c r="H12" s="8"/>
      <c r="I12" s="8"/>
      <c r="J12" s="8"/>
      <c r="K12" s="8"/>
      <c r="L12" s="8"/>
      <c r="M12" s="8"/>
      <c r="N12" s="8"/>
      <c r="O12" s="8"/>
      <c r="R12" s="8"/>
      <c r="S12" s="8"/>
      <c r="T12" s="4"/>
      <c r="U12" s="4"/>
      <c r="V12" s="4"/>
      <c r="W12" s="4"/>
      <c r="X12" s="4"/>
      <c r="Y12" s="4"/>
      <c r="Z12" s="4"/>
      <c r="AA12" s="4"/>
      <c r="AB12" s="73"/>
      <c r="AC12" s="76" t="s">
        <v>956</v>
      </c>
      <c r="AD12" s="74"/>
      <c r="AE12" s="67"/>
      <c r="AF12" s="72"/>
      <c r="AG12" s="67"/>
      <c r="AH12" s="67"/>
    </row>
    <row r="13" spans="1:36" ht="24.95" customHeight="1" x14ac:dyDescent="0.15">
      <c r="A13" s="7" t="s">
        <v>752</v>
      </c>
      <c r="H13" s="8"/>
      <c r="I13" s="8"/>
      <c r="J13" s="8"/>
      <c r="K13" s="8"/>
      <c r="L13" s="8"/>
      <c r="M13" s="8"/>
      <c r="N13" s="8"/>
      <c r="O13" s="8"/>
      <c r="R13" s="8"/>
      <c r="S13" s="8"/>
      <c r="T13" s="4"/>
      <c r="U13" s="4"/>
      <c r="V13" s="4"/>
      <c r="W13" s="4"/>
      <c r="X13" s="4"/>
      <c r="Y13" s="4"/>
      <c r="Z13" s="4"/>
      <c r="AA13" s="4"/>
      <c r="AB13" s="73"/>
      <c r="AC13" s="76" t="s">
        <v>957</v>
      </c>
      <c r="AD13" s="74"/>
      <c r="AE13" s="67"/>
      <c r="AF13" s="72"/>
      <c r="AG13" s="67"/>
      <c r="AH13" s="67"/>
    </row>
    <row r="14" spans="1:36" ht="24.95" customHeight="1" x14ac:dyDescent="0.15">
      <c r="A14" s="7"/>
      <c r="H14" s="8"/>
      <c r="I14" s="8"/>
      <c r="J14" s="8"/>
      <c r="K14" s="8"/>
      <c r="L14" s="8"/>
      <c r="M14" s="8"/>
      <c r="N14" s="8"/>
      <c r="O14" s="8"/>
      <c r="R14" s="8"/>
      <c r="S14" s="8"/>
      <c r="T14" s="4"/>
      <c r="U14" s="4"/>
      <c r="V14" s="4"/>
      <c r="W14" s="4"/>
      <c r="X14" s="4"/>
      <c r="Y14" s="4"/>
      <c r="Z14" s="4"/>
      <c r="AA14" s="4"/>
      <c r="AB14" s="73"/>
      <c r="AC14" s="76" t="s">
        <v>958</v>
      </c>
      <c r="AD14" s="74"/>
      <c r="AE14" s="67"/>
      <c r="AF14" s="72"/>
      <c r="AG14" s="67"/>
      <c r="AH14" s="67"/>
    </row>
    <row r="15" spans="1:36" ht="24.95" customHeight="1" x14ac:dyDescent="0.15">
      <c r="G15" s="7"/>
      <c r="H15" s="8"/>
      <c r="I15" s="8"/>
      <c r="J15" s="60" t="s">
        <v>748</v>
      </c>
      <c r="K15" s="8"/>
      <c r="L15" s="8"/>
      <c r="M15" s="8"/>
      <c r="N15" s="8"/>
      <c r="O15" s="8"/>
      <c r="R15" s="8"/>
      <c r="S15" s="8"/>
      <c r="T15" s="4"/>
      <c r="U15" s="4"/>
      <c r="V15" s="4"/>
      <c r="W15" s="4"/>
      <c r="X15" s="4"/>
      <c r="Y15" s="4"/>
      <c r="Z15" s="4"/>
      <c r="AA15" s="4"/>
      <c r="AB15" s="73"/>
      <c r="AC15" s="74"/>
      <c r="AD15" s="74"/>
      <c r="AE15" s="67"/>
      <c r="AF15" s="72"/>
      <c r="AG15" s="67"/>
      <c r="AH15" s="67"/>
    </row>
    <row r="16" spans="1:36" ht="17.25" customHeight="1" x14ac:dyDescent="0.15">
      <c r="A16" s="203" t="s">
        <v>475</v>
      </c>
      <c r="B16" s="210" t="s">
        <v>740</v>
      </c>
      <c r="C16" s="211"/>
      <c r="D16" s="211"/>
      <c r="E16" s="212"/>
      <c r="F16" s="206" t="s">
        <v>741</v>
      </c>
      <c r="G16" s="180" t="s">
        <v>435</v>
      </c>
      <c r="H16" s="180" t="s">
        <v>434</v>
      </c>
      <c r="I16" s="175" t="s">
        <v>448</v>
      </c>
      <c r="J16" s="224" t="s">
        <v>745</v>
      </c>
      <c r="K16" s="221" t="s">
        <v>450</v>
      </c>
      <c r="L16" s="186" t="s">
        <v>354</v>
      </c>
      <c r="M16" s="172" t="s">
        <v>449</v>
      </c>
      <c r="N16" s="169" t="s">
        <v>746</v>
      </c>
      <c r="O16" s="172" t="s">
        <v>451</v>
      </c>
      <c r="P16" s="172" t="s">
        <v>298</v>
      </c>
      <c r="Q16" s="195" t="s">
        <v>452</v>
      </c>
      <c r="R16" s="167" t="s">
        <v>453</v>
      </c>
      <c r="S16" s="169" t="s">
        <v>439</v>
      </c>
      <c r="T16" s="215" t="s">
        <v>454</v>
      </c>
      <c r="U16" s="216"/>
      <c r="V16" s="197" t="s">
        <v>456</v>
      </c>
      <c r="W16" s="172" t="s">
        <v>457</v>
      </c>
      <c r="X16" s="186" t="s">
        <v>353</v>
      </c>
      <c r="Y16" s="167" t="s">
        <v>351</v>
      </c>
      <c r="Z16" s="167" t="s">
        <v>352</v>
      </c>
      <c r="AA16" s="167" t="s">
        <v>455</v>
      </c>
      <c r="AB16" s="178" t="s">
        <v>302</v>
      </c>
      <c r="AC16" s="178" t="s">
        <v>304</v>
      </c>
      <c r="AD16" s="178" t="s">
        <v>303</v>
      </c>
      <c r="AE16" s="190" t="s">
        <v>434</v>
      </c>
      <c r="AF16" s="178" t="s">
        <v>295</v>
      </c>
      <c r="AG16" s="178" t="s">
        <v>296</v>
      </c>
      <c r="AH16" s="183" t="s">
        <v>297</v>
      </c>
      <c r="AJ16" s="5"/>
    </row>
    <row r="17" spans="1:41" ht="18" customHeight="1" x14ac:dyDescent="0.15">
      <c r="A17" s="204"/>
      <c r="B17" s="206" t="s">
        <v>742</v>
      </c>
      <c r="C17" s="200" t="s">
        <v>1057</v>
      </c>
      <c r="D17" s="209" t="s">
        <v>743</v>
      </c>
      <c r="E17" s="209" t="s">
        <v>744</v>
      </c>
      <c r="F17" s="207"/>
      <c r="G17" s="181"/>
      <c r="H17" s="181"/>
      <c r="I17" s="176"/>
      <c r="J17" s="225"/>
      <c r="K17" s="222"/>
      <c r="L17" s="187"/>
      <c r="M17" s="173"/>
      <c r="N17" s="219"/>
      <c r="O17" s="173"/>
      <c r="P17" s="173"/>
      <c r="Q17" s="195"/>
      <c r="R17" s="168"/>
      <c r="S17" s="170"/>
      <c r="T17" s="217"/>
      <c r="U17" s="218"/>
      <c r="V17" s="193"/>
      <c r="W17" s="193"/>
      <c r="X17" s="198"/>
      <c r="Y17" s="168"/>
      <c r="Z17" s="168"/>
      <c r="AA17" s="168"/>
      <c r="AB17" s="184"/>
      <c r="AC17" s="184"/>
      <c r="AD17" s="178"/>
      <c r="AE17" s="191"/>
      <c r="AF17" s="178"/>
      <c r="AG17" s="178"/>
      <c r="AH17" s="183"/>
      <c r="AJ17" s="6"/>
    </row>
    <row r="18" spans="1:41" ht="18.75" customHeight="1" x14ac:dyDescent="0.15">
      <c r="A18" s="205"/>
      <c r="B18" s="208"/>
      <c r="C18" s="201"/>
      <c r="D18" s="208"/>
      <c r="E18" s="208"/>
      <c r="F18" s="208"/>
      <c r="G18" s="182"/>
      <c r="H18" s="182"/>
      <c r="I18" s="177"/>
      <c r="J18" s="226"/>
      <c r="K18" s="223"/>
      <c r="L18" s="188"/>
      <c r="M18" s="174"/>
      <c r="N18" s="220"/>
      <c r="O18" s="174"/>
      <c r="P18" s="174"/>
      <c r="Q18" s="196"/>
      <c r="R18" s="168"/>
      <c r="S18" s="171"/>
      <c r="T18" s="20" t="s">
        <v>386</v>
      </c>
      <c r="U18" s="21" t="s">
        <v>387</v>
      </c>
      <c r="V18" s="22" t="s">
        <v>299</v>
      </c>
      <c r="W18" s="194"/>
      <c r="X18" s="199"/>
      <c r="Y18" s="189"/>
      <c r="Z18" s="189"/>
      <c r="AA18" s="189"/>
      <c r="AB18" s="185"/>
      <c r="AC18" s="185"/>
      <c r="AD18" s="185"/>
      <c r="AE18" s="192"/>
      <c r="AF18" s="185"/>
      <c r="AG18" s="179"/>
      <c r="AH18" s="179"/>
      <c r="AJ18" s="129" t="s">
        <v>980</v>
      </c>
      <c r="AK18" s="129" t="s">
        <v>981</v>
      </c>
      <c r="AL18" s="129" t="s">
        <v>982</v>
      </c>
      <c r="AM18" s="129" t="s">
        <v>983</v>
      </c>
      <c r="AN18" s="129" t="s">
        <v>984</v>
      </c>
      <c r="AO18" s="129" t="s">
        <v>985</v>
      </c>
    </row>
    <row r="19" spans="1:41" ht="81" customHeight="1" x14ac:dyDescent="0.15">
      <c r="A19" s="55"/>
      <c r="B19" s="11"/>
      <c r="C19" s="149"/>
      <c r="D19" s="11"/>
      <c r="E19" s="11"/>
      <c r="F19" s="11"/>
      <c r="G19" s="12"/>
      <c r="H19" s="12"/>
      <c r="I19" s="13"/>
      <c r="J19" s="12"/>
      <c r="K19" s="24"/>
      <c r="L19" s="54" t="str">
        <f>IF(K19="","",VLOOKUP(K19,'ボランティア一覧 '!$A:$B,2,0))</f>
        <v/>
      </c>
      <c r="M19" s="24"/>
      <c r="N19" s="61" t="str">
        <f>IF(M19="","",VLOOKUP(M19,ボランティア図書マスタ!$B$3:$L$65493,11,0))</f>
        <v/>
      </c>
      <c r="O19" s="25"/>
      <c r="P19" s="24"/>
      <c r="Q19" s="25"/>
      <c r="R19" s="17" t="str">
        <f>IF(P19="","",CONCATENATE(O19,"　",AG19,"　","－"&amp;AH19))</f>
        <v/>
      </c>
      <c r="S19" s="17" t="str">
        <f>IF(AF19="","",VLOOKUP(AF19,ボランティア図書マスタ!$A$3:$M$65493,13,0))</f>
        <v/>
      </c>
      <c r="T19" s="14"/>
      <c r="U19" s="15"/>
      <c r="V19" s="16"/>
      <c r="W19" s="11"/>
      <c r="X19" s="23" t="str">
        <f>IF(K19="","",VLOOKUP(K19,'ボランティア一覧 '!$A$3:$F$95,4,0))</f>
        <v/>
      </c>
      <c r="Y19" s="23" t="str">
        <f>IF(K19="","",VLOOKUP(K19,'ボランティア一覧 '!$A$3:$F$95,5,0))</f>
        <v/>
      </c>
      <c r="Z19" s="23" t="str">
        <f>IF(K19="","",VLOOKUP(K19,'ボランティア一覧 '!$A$3:$F$95,6,0))</f>
        <v/>
      </c>
      <c r="AA19" s="23" t="str">
        <f>IF(K19="","",VLOOKUP(K19,'ボランティア一覧 '!$A$3:$G$95,7,0))</f>
        <v/>
      </c>
      <c r="AB19" s="69" t="str">
        <f>IF(K19=0," ",$L$2)</f>
        <v xml:space="preserve"> </v>
      </c>
      <c r="AC19" s="69" t="str">
        <f t="shared" ref="AC19" si="0">IF(K19=0,"　",G19)</f>
        <v>　</v>
      </c>
      <c r="AD19" s="69" t="str">
        <f>IF($G19=0," ",VLOOKUP(AB19,入力規則用シート!B:C,2,0))</f>
        <v xml:space="preserve"> </v>
      </c>
      <c r="AE19" s="68">
        <f t="shared" ref="AE19" si="1">H19</f>
        <v>0</v>
      </c>
      <c r="AF19" s="69" t="str">
        <f>IF(M19&amp;P19="","",CONCATENATE(M19,P19))</f>
        <v/>
      </c>
      <c r="AG19" s="68" t="str">
        <f>IF(AF19="","",VLOOKUP(AF19,ボランティア図書マスタ!$A$3:$K$65493,11,0))</f>
        <v/>
      </c>
      <c r="AH19" s="69" t="str">
        <f>DBCS(Q19)</f>
        <v/>
      </c>
      <c r="AJ19" s="129" t="e">
        <f>VLOOKUP($AF19,ボランティア図書マスタ!$A:$T,15,0)</f>
        <v>#N/A</v>
      </c>
      <c r="AK19" s="129" t="e">
        <f>VLOOKUP($AF19,ボランティア図書マスタ!$A:$T,16,0)</f>
        <v>#N/A</v>
      </c>
      <c r="AL19" s="129" t="e">
        <f>VLOOKUP($AF19,ボランティア図書マスタ!$A:$T,17,0)</f>
        <v>#N/A</v>
      </c>
      <c r="AM19" s="129" t="e">
        <f>VLOOKUP($AF19,ボランティア図書マスタ!$A:$T,18,0)</f>
        <v>#N/A</v>
      </c>
      <c r="AN19" s="129" t="e">
        <f>VLOOKUP($AF19,ボランティア図書マスタ!$A:$T,19,0)</f>
        <v>#N/A</v>
      </c>
      <c r="AO19" s="129" t="e">
        <f>VLOOKUP($AF19,ボランティア図書マスタ!$A:$T,20,0)</f>
        <v>#N/A</v>
      </c>
    </row>
    <row r="20" spans="1:41" ht="81" customHeight="1" x14ac:dyDescent="0.15">
      <c r="A20" s="55"/>
      <c r="B20" s="11"/>
      <c r="C20" s="149"/>
      <c r="D20" s="11"/>
      <c r="E20" s="11"/>
      <c r="F20" s="11"/>
      <c r="G20" s="12"/>
      <c r="H20" s="12"/>
      <c r="I20" s="13"/>
      <c r="J20" s="12"/>
      <c r="K20" s="24"/>
      <c r="L20" s="54" t="str">
        <f>IF(K20="","",VLOOKUP(K20,'ボランティア一覧 '!$A:$B,2,0))</f>
        <v/>
      </c>
      <c r="M20" s="24"/>
      <c r="N20" s="61" t="str">
        <f>IF(M20="","",VLOOKUP(M20,ボランティア図書マスタ!$B$3:$L$65493,11,0))</f>
        <v/>
      </c>
      <c r="O20" s="25"/>
      <c r="P20" s="24"/>
      <c r="Q20" s="25"/>
      <c r="R20" s="17" t="str">
        <f t="shared" ref="R20:R83" si="2">IF(P20="","",CONCATENATE(O20,"　",AG20,"　","－"&amp;AH20))</f>
        <v/>
      </c>
      <c r="S20" s="17" t="str">
        <f>IF(AF20="","",VLOOKUP(AF20,ボランティア図書マスタ!$A$3:$M$65493,13,0))</f>
        <v/>
      </c>
      <c r="T20" s="14"/>
      <c r="U20" s="15"/>
      <c r="V20" s="16"/>
      <c r="W20" s="11"/>
      <c r="X20" s="23" t="str">
        <f>IF(K20="","",VLOOKUP(K20,'ボランティア一覧 '!$A$3:$F$95,4,0))</f>
        <v/>
      </c>
      <c r="Y20" s="23" t="str">
        <f>IF(K20="","",VLOOKUP(K20,'ボランティア一覧 '!$A$3:$F$95,5,0))</f>
        <v/>
      </c>
      <c r="Z20" s="23" t="str">
        <f>IF(K20="","",VLOOKUP(K20,'ボランティア一覧 '!$A$3:$F$95,6,0))</f>
        <v/>
      </c>
      <c r="AA20" s="23" t="str">
        <f>IF(K20="","",VLOOKUP(K20,'ボランティア一覧 '!$A$3:$G$95,7,0))</f>
        <v/>
      </c>
      <c r="AB20" s="69" t="str">
        <f t="shared" ref="AB20:AB83" si="3">IF(K20=0," ",$L$2)</f>
        <v xml:space="preserve"> </v>
      </c>
      <c r="AC20" s="69" t="str">
        <f t="shared" ref="AC20:AC83" si="4">IF(K20=0,"　",G20)</f>
        <v>　</v>
      </c>
      <c r="AD20" s="69" t="str">
        <f>IF($G20=0," ",VLOOKUP(AB20,入力規則用シート!B:C,2,0))</f>
        <v xml:space="preserve"> </v>
      </c>
      <c r="AE20" s="68">
        <f t="shared" ref="AE20:AE83" si="5">H20</f>
        <v>0</v>
      </c>
      <c r="AF20" s="69" t="str">
        <f t="shared" ref="AF20:AF83" si="6">IF(M20&amp;P20="","",CONCATENATE(M20,P20))</f>
        <v/>
      </c>
      <c r="AG20" s="68" t="str">
        <f>IF(AF20="","",VLOOKUP(AF20,ボランティア図書マスタ!$A$3:$K$65493,11,0))</f>
        <v/>
      </c>
      <c r="AH20" s="69" t="str">
        <f t="shared" ref="AH20:AH83" si="7">DBCS(Q20)</f>
        <v/>
      </c>
      <c r="AJ20" s="129" t="e">
        <f>VLOOKUP($AF20,ボランティア図書マスタ!$A:$T,15,0)</f>
        <v>#N/A</v>
      </c>
      <c r="AK20" s="129" t="e">
        <f>VLOOKUP($AF20,ボランティア図書マスタ!$A:$T,16,0)</f>
        <v>#N/A</v>
      </c>
      <c r="AL20" s="129" t="e">
        <f>VLOOKUP($AF20,ボランティア図書マスタ!$A:$T,17,0)</f>
        <v>#N/A</v>
      </c>
      <c r="AM20" s="129" t="e">
        <f>VLOOKUP($AF20,ボランティア図書マスタ!$A:$T,18,0)</f>
        <v>#N/A</v>
      </c>
      <c r="AN20" s="129" t="e">
        <f>VLOOKUP($AF20,ボランティア図書マスタ!$A:$T,19,0)</f>
        <v>#N/A</v>
      </c>
      <c r="AO20" s="129" t="e">
        <f>VLOOKUP($AF20,ボランティア図書マスタ!$A:$T,20,0)</f>
        <v>#N/A</v>
      </c>
    </row>
    <row r="21" spans="1:41" ht="81" customHeight="1" x14ac:dyDescent="0.15">
      <c r="A21" s="55"/>
      <c r="B21" s="11"/>
      <c r="C21" s="149"/>
      <c r="D21" s="11"/>
      <c r="E21" s="11"/>
      <c r="F21" s="11"/>
      <c r="G21" s="12"/>
      <c r="H21" s="12"/>
      <c r="I21" s="13"/>
      <c r="J21" s="12"/>
      <c r="K21" s="24"/>
      <c r="L21" s="54" t="str">
        <f>IF(K21="","",VLOOKUP(K21,'ボランティア一覧 '!$A:$B,2,0))</f>
        <v/>
      </c>
      <c r="M21" s="24"/>
      <c r="N21" s="61" t="str">
        <f>IF(M21="","",VLOOKUP(M21,ボランティア図書マスタ!$B$3:$L$65493,11,0))</f>
        <v/>
      </c>
      <c r="O21" s="25"/>
      <c r="P21" s="24"/>
      <c r="Q21" s="25"/>
      <c r="R21" s="17" t="str">
        <f t="shared" si="2"/>
        <v/>
      </c>
      <c r="S21" s="17" t="str">
        <f>IF(AF21="","",VLOOKUP(AF21,ボランティア図書マスタ!$A$3:$M$65493,13,0))</f>
        <v/>
      </c>
      <c r="T21" s="14"/>
      <c r="U21" s="15"/>
      <c r="V21" s="16"/>
      <c r="W21" s="11"/>
      <c r="X21" s="23" t="str">
        <f>IF(K21="","",VLOOKUP(K21,'ボランティア一覧 '!$A$3:$F$95,4,0))</f>
        <v/>
      </c>
      <c r="Y21" s="23" t="str">
        <f>IF(K21="","",VLOOKUP(K21,'ボランティア一覧 '!$A$3:$F$95,5,0))</f>
        <v/>
      </c>
      <c r="Z21" s="23" t="str">
        <f>IF(K21="","",VLOOKUP(K21,'ボランティア一覧 '!$A$3:$F$95,6,0))</f>
        <v/>
      </c>
      <c r="AA21" s="23" t="str">
        <f>IF(K21="","",VLOOKUP(K21,'ボランティア一覧 '!$A$3:$G$95,7,0))</f>
        <v/>
      </c>
      <c r="AB21" s="69" t="str">
        <f t="shared" si="3"/>
        <v xml:space="preserve"> </v>
      </c>
      <c r="AC21" s="69" t="str">
        <f t="shared" si="4"/>
        <v>　</v>
      </c>
      <c r="AD21" s="69" t="str">
        <f>IF($G21=0," ",VLOOKUP(AB21,入力規則用シート!B:C,2,0))</f>
        <v xml:space="preserve"> </v>
      </c>
      <c r="AE21" s="68">
        <f t="shared" si="5"/>
        <v>0</v>
      </c>
      <c r="AF21" s="69" t="str">
        <f t="shared" si="6"/>
        <v/>
      </c>
      <c r="AG21" s="68" t="str">
        <f>IF(AF21="","",VLOOKUP(AF21,ボランティア図書マスタ!$A$3:$K$65493,11,0))</f>
        <v/>
      </c>
      <c r="AH21" s="69" t="str">
        <f t="shared" si="7"/>
        <v/>
      </c>
      <c r="AJ21" s="129" t="e">
        <f>VLOOKUP($AF21,ボランティア図書マスタ!$A:$T,15,0)</f>
        <v>#N/A</v>
      </c>
      <c r="AK21" s="129" t="e">
        <f>VLOOKUP($AF21,ボランティア図書マスタ!$A:$T,16,0)</f>
        <v>#N/A</v>
      </c>
      <c r="AL21" s="129" t="e">
        <f>VLOOKUP($AF21,ボランティア図書マスタ!$A:$T,17,0)</f>
        <v>#N/A</v>
      </c>
      <c r="AM21" s="129" t="e">
        <f>VLOOKUP($AF21,ボランティア図書マスタ!$A:$T,18,0)</f>
        <v>#N/A</v>
      </c>
      <c r="AN21" s="129" t="e">
        <f>VLOOKUP($AF21,ボランティア図書マスタ!$A:$T,19,0)</f>
        <v>#N/A</v>
      </c>
      <c r="AO21" s="129" t="e">
        <f>VLOOKUP($AF21,ボランティア図書マスタ!$A:$T,20,0)</f>
        <v>#N/A</v>
      </c>
    </row>
    <row r="22" spans="1:41" ht="81" customHeight="1" x14ac:dyDescent="0.15">
      <c r="A22" s="55"/>
      <c r="B22" s="11"/>
      <c r="C22" s="149"/>
      <c r="D22" s="11"/>
      <c r="E22" s="11"/>
      <c r="F22" s="11"/>
      <c r="G22" s="12"/>
      <c r="H22" s="12"/>
      <c r="I22" s="13"/>
      <c r="J22" s="12"/>
      <c r="K22" s="24"/>
      <c r="L22" s="54" t="str">
        <f>IF(K22="","",VLOOKUP(K22,'ボランティア一覧 '!$A:$B,2,0))</f>
        <v/>
      </c>
      <c r="M22" s="24"/>
      <c r="N22" s="61" t="str">
        <f>IF(M22="","",VLOOKUP(M22,ボランティア図書マスタ!$B$3:$L$65493,11,0))</f>
        <v/>
      </c>
      <c r="O22" s="25"/>
      <c r="P22" s="24"/>
      <c r="Q22" s="25"/>
      <c r="R22" s="17" t="str">
        <f t="shared" si="2"/>
        <v/>
      </c>
      <c r="S22" s="17" t="str">
        <f>IF(AF22="","",VLOOKUP(AF22,ボランティア図書マスタ!$A$3:$M$65493,13,0))</f>
        <v/>
      </c>
      <c r="T22" s="14"/>
      <c r="U22" s="15"/>
      <c r="V22" s="16"/>
      <c r="W22" s="11"/>
      <c r="X22" s="23" t="str">
        <f>IF(K22="","",VLOOKUP(K22,'ボランティア一覧 '!$A$3:$F$95,4,0))</f>
        <v/>
      </c>
      <c r="Y22" s="23" t="str">
        <f>IF(K22="","",VLOOKUP(K22,'ボランティア一覧 '!$A$3:$F$95,5,0))</f>
        <v/>
      </c>
      <c r="Z22" s="23" t="str">
        <f>IF(K22="","",VLOOKUP(K22,'ボランティア一覧 '!$A$3:$F$95,6,0))</f>
        <v/>
      </c>
      <c r="AA22" s="23" t="str">
        <f>IF(K22="","",VLOOKUP(K22,'ボランティア一覧 '!$A$3:$G$95,7,0))</f>
        <v/>
      </c>
      <c r="AB22" s="69" t="str">
        <f t="shared" si="3"/>
        <v xml:space="preserve"> </v>
      </c>
      <c r="AC22" s="69" t="str">
        <f t="shared" si="4"/>
        <v>　</v>
      </c>
      <c r="AD22" s="69" t="str">
        <f>IF($G22=0," ",VLOOKUP(AB22,入力規則用シート!B:C,2,0))</f>
        <v xml:space="preserve"> </v>
      </c>
      <c r="AE22" s="68">
        <f t="shared" si="5"/>
        <v>0</v>
      </c>
      <c r="AF22" s="69" t="str">
        <f t="shared" si="6"/>
        <v/>
      </c>
      <c r="AG22" s="68" t="str">
        <f>IF(AF22="","",VLOOKUP(AF22,ボランティア図書マスタ!$A$3:$K$65493,11,0))</f>
        <v/>
      </c>
      <c r="AH22" s="69" t="str">
        <f t="shared" si="7"/>
        <v/>
      </c>
      <c r="AJ22" s="129" t="e">
        <f>VLOOKUP($AF22,ボランティア図書マスタ!$A:$T,15,0)</f>
        <v>#N/A</v>
      </c>
      <c r="AK22" s="129" t="e">
        <f>VLOOKUP($AF22,ボランティア図書マスタ!$A:$T,16,0)</f>
        <v>#N/A</v>
      </c>
      <c r="AL22" s="129" t="e">
        <f>VLOOKUP($AF22,ボランティア図書マスタ!$A:$T,17,0)</f>
        <v>#N/A</v>
      </c>
      <c r="AM22" s="129" t="e">
        <f>VLOOKUP($AF22,ボランティア図書マスタ!$A:$T,18,0)</f>
        <v>#N/A</v>
      </c>
      <c r="AN22" s="129" t="e">
        <f>VLOOKUP($AF22,ボランティア図書マスタ!$A:$T,19,0)</f>
        <v>#N/A</v>
      </c>
      <c r="AO22" s="129" t="e">
        <f>VLOOKUP($AF22,ボランティア図書マスタ!$A:$T,20,0)</f>
        <v>#N/A</v>
      </c>
    </row>
    <row r="23" spans="1:41" ht="81" customHeight="1" x14ac:dyDescent="0.15">
      <c r="A23" s="55"/>
      <c r="B23" s="11"/>
      <c r="C23" s="149"/>
      <c r="D23" s="11"/>
      <c r="E23" s="11"/>
      <c r="F23" s="11"/>
      <c r="G23" s="12"/>
      <c r="H23" s="12"/>
      <c r="I23" s="13"/>
      <c r="J23" s="12"/>
      <c r="K23" s="24"/>
      <c r="L23" s="54" t="str">
        <f>IF(K23="","",VLOOKUP(K23,'ボランティア一覧 '!$A:$B,2,0))</f>
        <v/>
      </c>
      <c r="M23" s="24"/>
      <c r="N23" s="61" t="str">
        <f>IF(M23="","",VLOOKUP(M23,ボランティア図書マスタ!$B$3:$L$65493,11,0))</f>
        <v/>
      </c>
      <c r="O23" s="25"/>
      <c r="P23" s="24"/>
      <c r="Q23" s="25"/>
      <c r="R23" s="17" t="str">
        <f t="shared" si="2"/>
        <v/>
      </c>
      <c r="S23" s="17" t="str">
        <f>IF(AF23="","",VLOOKUP(AF23,ボランティア図書マスタ!$A$3:$M$65493,13,0))</f>
        <v/>
      </c>
      <c r="T23" s="14"/>
      <c r="U23" s="15"/>
      <c r="V23" s="16"/>
      <c r="W23" s="11"/>
      <c r="X23" s="23" t="str">
        <f>IF(K23="","",VLOOKUP(K23,'ボランティア一覧 '!$A$3:$F$95,4,0))</f>
        <v/>
      </c>
      <c r="Y23" s="23" t="str">
        <f>IF(K23="","",VLOOKUP(K23,'ボランティア一覧 '!$A$3:$F$95,5,0))</f>
        <v/>
      </c>
      <c r="Z23" s="23" t="str">
        <f>IF(K23="","",VLOOKUP(K23,'ボランティア一覧 '!$A$3:$F$95,6,0))</f>
        <v/>
      </c>
      <c r="AA23" s="23" t="str">
        <f>IF(K23="","",VLOOKUP(K23,'ボランティア一覧 '!$A$3:$G$95,7,0))</f>
        <v/>
      </c>
      <c r="AB23" s="69" t="str">
        <f t="shared" si="3"/>
        <v xml:space="preserve"> </v>
      </c>
      <c r="AC23" s="69" t="str">
        <f t="shared" si="4"/>
        <v>　</v>
      </c>
      <c r="AD23" s="69" t="str">
        <f>IF($G23=0," ",VLOOKUP(AB23,入力規則用シート!B:C,2,0))</f>
        <v xml:space="preserve"> </v>
      </c>
      <c r="AE23" s="68">
        <f t="shared" si="5"/>
        <v>0</v>
      </c>
      <c r="AF23" s="69" t="str">
        <f t="shared" si="6"/>
        <v/>
      </c>
      <c r="AG23" s="68" t="str">
        <f>IF(AF23="","",VLOOKUP(AF23,ボランティア図書マスタ!$A$3:$K$65493,11,0))</f>
        <v/>
      </c>
      <c r="AH23" s="69" t="str">
        <f t="shared" si="7"/>
        <v/>
      </c>
      <c r="AJ23" s="129" t="e">
        <f>VLOOKUP($AF23,ボランティア図書マスタ!$A:$T,15,0)</f>
        <v>#N/A</v>
      </c>
      <c r="AK23" s="129" t="e">
        <f>VLOOKUP($AF23,ボランティア図書マスタ!$A:$T,16,0)</f>
        <v>#N/A</v>
      </c>
      <c r="AL23" s="129" t="e">
        <f>VLOOKUP($AF23,ボランティア図書マスタ!$A:$T,17,0)</f>
        <v>#N/A</v>
      </c>
      <c r="AM23" s="129" t="e">
        <f>VLOOKUP($AF23,ボランティア図書マスタ!$A:$T,18,0)</f>
        <v>#N/A</v>
      </c>
      <c r="AN23" s="129" t="e">
        <f>VLOOKUP($AF23,ボランティア図書マスタ!$A:$T,19,0)</f>
        <v>#N/A</v>
      </c>
      <c r="AO23" s="129" t="e">
        <f>VLOOKUP($AF23,ボランティア図書マスタ!$A:$T,20,0)</f>
        <v>#N/A</v>
      </c>
    </row>
    <row r="24" spans="1:41" ht="81" customHeight="1" x14ac:dyDescent="0.15">
      <c r="A24" s="55"/>
      <c r="B24" s="11"/>
      <c r="C24" s="149"/>
      <c r="D24" s="11"/>
      <c r="E24" s="11"/>
      <c r="F24" s="11"/>
      <c r="G24" s="12"/>
      <c r="H24" s="12"/>
      <c r="I24" s="13"/>
      <c r="J24" s="12"/>
      <c r="K24" s="24"/>
      <c r="L24" s="54" t="str">
        <f>IF(K24="","",VLOOKUP(K24,'ボランティア一覧 '!$A:$B,2,0))</f>
        <v/>
      </c>
      <c r="M24" s="24"/>
      <c r="N24" s="61" t="str">
        <f>IF(M24="","",VLOOKUP(M24,ボランティア図書マスタ!$B$3:$L$65493,11,0))</f>
        <v/>
      </c>
      <c r="O24" s="25"/>
      <c r="P24" s="24"/>
      <c r="Q24" s="25"/>
      <c r="R24" s="17" t="str">
        <f t="shared" si="2"/>
        <v/>
      </c>
      <c r="S24" s="17" t="str">
        <f>IF(AF24="","",VLOOKUP(AF24,ボランティア図書マスタ!$A$3:$M$65493,13,0))</f>
        <v/>
      </c>
      <c r="T24" s="14"/>
      <c r="U24" s="15"/>
      <c r="V24" s="16"/>
      <c r="W24" s="11"/>
      <c r="X24" s="23" t="str">
        <f>IF(K24="","",VLOOKUP(K24,'ボランティア一覧 '!$A$3:$F$95,4,0))</f>
        <v/>
      </c>
      <c r="Y24" s="23" t="str">
        <f>IF(K24="","",VLOOKUP(K24,'ボランティア一覧 '!$A$3:$F$95,5,0))</f>
        <v/>
      </c>
      <c r="Z24" s="23" t="str">
        <f>IF(K24="","",VLOOKUP(K24,'ボランティア一覧 '!$A$3:$F$95,6,0))</f>
        <v/>
      </c>
      <c r="AA24" s="23" t="str">
        <f>IF(K24="","",VLOOKUP(K24,'ボランティア一覧 '!$A$3:$G$95,7,0))</f>
        <v/>
      </c>
      <c r="AB24" s="69" t="str">
        <f t="shared" si="3"/>
        <v xml:space="preserve"> </v>
      </c>
      <c r="AC24" s="69" t="str">
        <f t="shared" si="4"/>
        <v>　</v>
      </c>
      <c r="AD24" s="69" t="str">
        <f>IF($G24=0," ",VLOOKUP(AB24,入力規則用シート!B:C,2,0))</f>
        <v xml:space="preserve"> </v>
      </c>
      <c r="AE24" s="68">
        <f t="shared" si="5"/>
        <v>0</v>
      </c>
      <c r="AF24" s="69" t="str">
        <f t="shared" si="6"/>
        <v/>
      </c>
      <c r="AG24" s="68" t="str">
        <f>IF(AF24="","",VLOOKUP(AF24,ボランティア図書マスタ!$A$3:$K$65493,11,0))</f>
        <v/>
      </c>
      <c r="AH24" s="69" t="str">
        <f t="shared" si="7"/>
        <v/>
      </c>
      <c r="AJ24" s="129" t="e">
        <f>VLOOKUP($AF24,ボランティア図書マスタ!$A:$T,15,0)</f>
        <v>#N/A</v>
      </c>
      <c r="AK24" s="129" t="e">
        <f>VLOOKUP($AF24,ボランティア図書マスタ!$A:$T,16,0)</f>
        <v>#N/A</v>
      </c>
      <c r="AL24" s="129" t="e">
        <f>VLOOKUP($AF24,ボランティア図書マスタ!$A:$T,17,0)</f>
        <v>#N/A</v>
      </c>
      <c r="AM24" s="129" t="e">
        <f>VLOOKUP($AF24,ボランティア図書マスタ!$A:$T,18,0)</f>
        <v>#N/A</v>
      </c>
      <c r="AN24" s="129" t="e">
        <f>VLOOKUP($AF24,ボランティア図書マスタ!$A:$T,19,0)</f>
        <v>#N/A</v>
      </c>
      <c r="AO24" s="129" t="e">
        <f>VLOOKUP($AF24,ボランティア図書マスタ!$A:$T,20,0)</f>
        <v>#N/A</v>
      </c>
    </row>
    <row r="25" spans="1:41" ht="81" customHeight="1" x14ac:dyDescent="0.15">
      <c r="A25" s="55"/>
      <c r="B25" s="11"/>
      <c r="C25" s="149"/>
      <c r="D25" s="11"/>
      <c r="E25" s="11"/>
      <c r="F25" s="11"/>
      <c r="G25" s="12"/>
      <c r="H25" s="12"/>
      <c r="I25" s="13"/>
      <c r="J25" s="12"/>
      <c r="K25" s="24"/>
      <c r="L25" s="54" t="str">
        <f>IF(K25="","",VLOOKUP(K25,'ボランティア一覧 '!$A:$B,2,0))</f>
        <v/>
      </c>
      <c r="M25" s="24"/>
      <c r="N25" s="61" t="str">
        <f>IF(M25="","",VLOOKUP(M25,ボランティア図書マスタ!$B$3:$L$65493,11,0))</f>
        <v/>
      </c>
      <c r="O25" s="25"/>
      <c r="P25" s="24"/>
      <c r="Q25" s="25"/>
      <c r="R25" s="17" t="str">
        <f t="shared" si="2"/>
        <v/>
      </c>
      <c r="S25" s="17" t="str">
        <f>IF(AF25="","",VLOOKUP(AF25,ボランティア図書マスタ!$A$3:$M$65493,13,0))</f>
        <v/>
      </c>
      <c r="T25" s="14"/>
      <c r="U25" s="15"/>
      <c r="V25" s="16"/>
      <c r="W25" s="11"/>
      <c r="X25" s="23" t="str">
        <f>IF(K25="","",VLOOKUP(K25,'ボランティア一覧 '!$A$3:$F$95,4,0))</f>
        <v/>
      </c>
      <c r="Y25" s="23" t="str">
        <f>IF(K25="","",VLOOKUP(K25,'ボランティア一覧 '!$A$3:$F$95,5,0))</f>
        <v/>
      </c>
      <c r="Z25" s="23" t="str">
        <f>IF(K25="","",VLOOKUP(K25,'ボランティア一覧 '!$A$3:$F$95,6,0))</f>
        <v/>
      </c>
      <c r="AA25" s="23" t="str">
        <f>IF(K25="","",VLOOKUP(K25,'ボランティア一覧 '!$A$3:$G$95,7,0))</f>
        <v/>
      </c>
      <c r="AB25" s="69" t="str">
        <f t="shared" si="3"/>
        <v xml:space="preserve"> </v>
      </c>
      <c r="AC25" s="69" t="str">
        <f t="shared" si="4"/>
        <v>　</v>
      </c>
      <c r="AD25" s="69" t="str">
        <f>IF($G25=0," ",VLOOKUP(AB25,入力規則用シート!B:C,2,0))</f>
        <v xml:space="preserve"> </v>
      </c>
      <c r="AE25" s="68">
        <f t="shared" si="5"/>
        <v>0</v>
      </c>
      <c r="AF25" s="69" t="str">
        <f t="shared" si="6"/>
        <v/>
      </c>
      <c r="AG25" s="68" t="str">
        <f>IF(AF25="","",VLOOKUP(AF25,ボランティア図書マスタ!$A$3:$K$65493,11,0))</f>
        <v/>
      </c>
      <c r="AH25" s="69" t="str">
        <f t="shared" si="7"/>
        <v/>
      </c>
      <c r="AJ25" s="129" t="e">
        <f>VLOOKUP($AF25,ボランティア図書マスタ!$A:$T,15,0)</f>
        <v>#N/A</v>
      </c>
      <c r="AK25" s="129" t="e">
        <f>VLOOKUP($AF25,ボランティア図書マスタ!$A:$T,16,0)</f>
        <v>#N/A</v>
      </c>
      <c r="AL25" s="129" t="e">
        <f>VLOOKUP($AF25,ボランティア図書マスタ!$A:$T,17,0)</f>
        <v>#N/A</v>
      </c>
      <c r="AM25" s="129" t="e">
        <f>VLOOKUP($AF25,ボランティア図書マスタ!$A:$T,18,0)</f>
        <v>#N/A</v>
      </c>
      <c r="AN25" s="129" t="e">
        <f>VLOOKUP($AF25,ボランティア図書マスタ!$A:$T,19,0)</f>
        <v>#N/A</v>
      </c>
      <c r="AO25" s="129" t="e">
        <f>VLOOKUP($AF25,ボランティア図書マスタ!$A:$T,20,0)</f>
        <v>#N/A</v>
      </c>
    </row>
    <row r="26" spans="1:41" ht="81" customHeight="1" x14ac:dyDescent="0.15">
      <c r="A26" s="55"/>
      <c r="B26" s="11"/>
      <c r="C26" s="149"/>
      <c r="D26" s="11"/>
      <c r="E26" s="11"/>
      <c r="F26" s="11"/>
      <c r="G26" s="12"/>
      <c r="H26" s="12"/>
      <c r="I26" s="13"/>
      <c r="J26" s="12"/>
      <c r="K26" s="24"/>
      <c r="L26" s="54" t="str">
        <f>IF(K26="","",VLOOKUP(K26,'ボランティア一覧 '!$A:$B,2,0))</f>
        <v/>
      </c>
      <c r="M26" s="24"/>
      <c r="N26" s="61" t="str">
        <f>IF(M26="","",VLOOKUP(M26,ボランティア図書マスタ!$B$3:$L$65493,11,0))</f>
        <v/>
      </c>
      <c r="O26" s="25"/>
      <c r="P26" s="24"/>
      <c r="Q26" s="25"/>
      <c r="R26" s="17" t="str">
        <f t="shared" si="2"/>
        <v/>
      </c>
      <c r="S26" s="17" t="str">
        <f>IF(AF26="","",VLOOKUP(AF26,ボランティア図書マスタ!$A$3:$M$65493,13,0))</f>
        <v/>
      </c>
      <c r="T26" s="14"/>
      <c r="U26" s="15"/>
      <c r="V26" s="16"/>
      <c r="W26" s="11"/>
      <c r="X26" s="23" t="str">
        <f>IF(K26="","",VLOOKUP(K26,'ボランティア一覧 '!$A$3:$F$95,4,0))</f>
        <v/>
      </c>
      <c r="Y26" s="23" t="str">
        <f>IF(K26="","",VLOOKUP(K26,'ボランティア一覧 '!$A$3:$F$95,5,0))</f>
        <v/>
      </c>
      <c r="Z26" s="23" t="str">
        <f>IF(K26="","",VLOOKUP(K26,'ボランティア一覧 '!$A$3:$F$95,6,0))</f>
        <v/>
      </c>
      <c r="AA26" s="23" t="str">
        <f>IF(K26="","",VLOOKUP(K26,'ボランティア一覧 '!$A$3:$G$95,7,0))</f>
        <v/>
      </c>
      <c r="AB26" s="69" t="str">
        <f t="shared" si="3"/>
        <v xml:space="preserve"> </v>
      </c>
      <c r="AC26" s="69" t="str">
        <f t="shared" si="4"/>
        <v>　</v>
      </c>
      <c r="AD26" s="69" t="str">
        <f>IF($G26=0," ",VLOOKUP(AB26,入力規則用シート!B:C,2,0))</f>
        <v xml:space="preserve"> </v>
      </c>
      <c r="AE26" s="68">
        <f t="shared" si="5"/>
        <v>0</v>
      </c>
      <c r="AF26" s="69" t="str">
        <f t="shared" si="6"/>
        <v/>
      </c>
      <c r="AG26" s="68" t="str">
        <f>IF(AF26="","",VLOOKUP(AF26,ボランティア図書マスタ!$A$3:$K$65493,11,0))</f>
        <v/>
      </c>
      <c r="AH26" s="69" t="str">
        <f t="shared" si="7"/>
        <v/>
      </c>
      <c r="AJ26" s="129" t="e">
        <f>VLOOKUP($AF26,ボランティア図書マスタ!$A:$T,15,0)</f>
        <v>#N/A</v>
      </c>
      <c r="AK26" s="129" t="e">
        <f>VLOOKUP($AF26,ボランティア図書マスタ!$A:$T,16,0)</f>
        <v>#N/A</v>
      </c>
      <c r="AL26" s="129" t="e">
        <f>VLOOKUP($AF26,ボランティア図書マスタ!$A:$T,17,0)</f>
        <v>#N/A</v>
      </c>
      <c r="AM26" s="129" t="e">
        <f>VLOOKUP($AF26,ボランティア図書マスタ!$A:$T,18,0)</f>
        <v>#N/A</v>
      </c>
      <c r="AN26" s="129" t="e">
        <f>VLOOKUP($AF26,ボランティア図書マスタ!$A:$T,19,0)</f>
        <v>#N/A</v>
      </c>
      <c r="AO26" s="129" t="e">
        <f>VLOOKUP($AF26,ボランティア図書マスタ!$A:$T,20,0)</f>
        <v>#N/A</v>
      </c>
    </row>
    <row r="27" spans="1:41" ht="81" customHeight="1" x14ac:dyDescent="0.15">
      <c r="A27" s="55"/>
      <c r="B27" s="11"/>
      <c r="C27" s="149"/>
      <c r="D27" s="11"/>
      <c r="E27" s="11"/>
      <c r="F27" s="11"/>
      <c r="G27" s="12"/>
      <c r="H27" s="12"/>
      <c r="I27" s="13"/>
      <c r="J27" s="12"/>
      <c r="K27" s="24"/>
      <c r="L27" s="54" t="str">
        <f>IF(K27="","",VLOOKUP(K27,'ボランティア一覧 '!$A:$B,2,0))</f>
        <v/>
      </c>
      <c r="M27" s="24"/>
      <c r="N27" s="61" t="str">
        <f>IF(M27="","",VLOOKUP(M27,ボランティア図書マスタ!$B$3:$L$65493,11,0))</f>
        <v/>
      </c>
      <c r="O27" s="25"/>
      <c r="P27" s="24"/>
      <c r="Q27" s="25"/>
      <c r="R27" s="17" t="str">
        <f t="shared" si="2"/>
        <v/>
      </c>
      <c r="S27" s="17" t="str">
        <f>IF(AF27="","",VLOOKUP(AF27,ボランティア図書マスタ!$A$3:$M$65493,13,0))</f>
        <v/>
      </c>
      <c r="T27" s="14"/>
      <c r="U27" s="15"/>
      <c r="V27" s="16"/>
      <c r="W27" s="11"/>
      <c r="X27" s="23" t="str">
        <f>IF(K27="","",VLOOKUP(K27,'ボランティア一覧 '!$A$3:$F$95,4,0))</f>
        <v/>
      </c>
      <c r="Y27" s="23" t="str">
        <f>IF(K27="","",VLOOKUP(K27,'ボランティア一覧 '!$A$3:$F$95,5,0))</f>
        <v/>
      </c>
      <c r="Z27" s="23" t="str">
        <f>IF(K27="","",VLOOKUP(K27,'ボランティア一覧 '!$A$3:$F$95,6,0))</f>
        <v/>
      </c>
      <c r="AA27" s="23" t="str">
        <f>IF(K27="","",VLOOKUP(K27,'ボランティア一覧 '!$A$3:$G$95,7,0))</f>
        <v/>
      </c>
      <c r="AB27" s="69" t="str">
        <f t="shared" si="3"/>
        <v xml:space="preserve"> </v>
      </c>
      <c r="AC27" s="69" t="str">
        <f t="shared" si="4"/>
        <v>　</v>
      </c>
      <c r="AD27" s="69" t="str">
        <f>IF($G27=0," ",VLOOKUP(AB27,入力規則用シート!B:C,2,0))</f>
        <v xml:space="preserve"> </v>
      </c>
      <c r="AE27" s="68">
        <f t="shared" si="5"/>
        <v>0</v>
      </c>
      <c r="AF27" s="69" t="str">
        <f t="shared" si="6"/>
        <v/>
      </c>
      <c r="AG27" s="68" t="str">
        <f>IF(AF27="","",VLOOKUP(AF27,ボランティア図書マスタ!$A$3:$K$65493,11,0))</f>
        <v/>
      </c>
      <c r="AH27" s="69" t="str">
        <f t="shared" si="7"/>
        <v/>
      </c>
      <c r="AJ27" s="129" t="e">
        <f>VLOOKUP($AF27,ボランティア図書マスタ!$A:$T,15,0)</f>
        <v>#N/A</v>
      </c>
      <c r="AK27" s="129" t="e">
        <f>VLOOKUP($AF27,ボランティア図書マスタ!$A:$T,16,0)</f>
        <v>#N/A</v>
      </c>
      <c r="AL27" s="129" t="e">
        <f>VLOOKUP($AF27,ボランティア図書マスタ!$A:$T,17,0)</f>
        <v>#N/A</v>
      </c>
      <c r="AM27" s="129" t="e">
        <f>VLOOKUP($AF27,ボランティア図書マスタ!$A:$T,18,0)</f>
        <v>#N/A</v>
      </c>
      <c r="AN27" s="129" t="e">
        <f>VLOOKUP($AF27,ボランティア図書マスタ!$A:$T,19,0)</f>
        <v>#N/A</v>
      </c>
      <c r="AO27" s="129" t="e">
        <f>VLOOKUP($AF27,ボランティア図書マスタ!$A:$T,20,0)</f>
        <v>#N/A</v>
      </c>
    </row>
    <row r="28" spans="1:41" ht="81" customHeight="1" x14ac:dyDescent="0.15">
      <c r="A28" s="55"/>
      <c r="B28" s="11"/>
      <c r="C28" s="149"/>
      <c r="D28" s="11"/>
      <c r="E28" s="11"/>
      <c r="F28" s="11"/>
      <c r="G28" s="12"/>
      <c r="H28" s="12"/>
      <c r="I28" s="13"/>
      <c r="J28" s="12"/>
      <c r="K28" s="24"/>
      <c r="L28" s="54" t="str">
        <f>IF(K28="","",VLOOKUP(K28,'ボランティア一覧 '!$A:$B,2,0))</f>
        <v/>
      </c>
      <c r="M28" s="24"/>
      <c r="N28" s="61" t="str">
        <f>IF(M28="","",VLOOKUP(M28,ボランティア図書マスタ!$B$3:$L$65493,11,0))</f>
        <v/>
      </c>
      <c r="O28" s="25"/>
      <c r="P28" s="24"/>
      <c r="Q28" s="25"/>
      <c r="R28" s="17" t="str">
        <f t="shared" si="2"/>
        <v/>
      </c>
      <c r="S28" s="17" t="str">
        <f>IF(AF28="","",VLOOKUP(AF28,ボランティア図書マスタ!$A$3:$M$65493,13,0))</f>
        <v/>
      </c>
      <c r="T28" s="14"/>
      <c r="U28" s="15"/>
      <c r="V28" s="16"/>
      <c r="W28" s="11"/>
      <c r="X28" s="23" t="str">
        <f>IF(K28="","",VLOOKUP(K28,'ボランティア一覧 '!$A$3:$F$95,4,0))</f>
        <v/>
      </c>
      <c r="Y28" s="23" t="str">
        <f>IF(K28="","",VLOOKUP(K28,'ボランティア一覧 '!$A$3:$F$95,5,0))</f>
        <v/>
      </c>
      <c r="Z28" s="23" t="str">
        <f>IF(K28="","",VLOOKUP(K28,'ボランティア一覧 '!$A$3:$F$95,6,0))</f>
        <v/>
      </c>
      <c r="AA28" s="23" t="str">
        <f>IF(K28="","",VLOOKUP(K28,'ボランティア一覧 '!$A$3:$G$95,7,0))</f>
        <v/>
      </c>
      <c r="AB28" s="69" t="str">
        <f t="shared" si="3"/>
        <v xml:space="preserve"> </v>
      </c>
      <c r="AC28" s="69" t="str">
        <f t="shared" si="4"/>
        <v>　</v>
      </c>
      <c r="AD28" s="69" t="str">
        <f>IF($G28=0," ",VLOOKUP(AB28,入力規則用シート!B:C,2,0))</f>
        <v xml:space="preserve"> </v>
      </c>
      <c r="AE28" s="68">
        <f t="shared" si="5"/>
        <v>0</v>
      </c>
      <c r="AF28" s="69" t="str">
        <f t="shared" si="6"/>
        <v/>
      </c>
      <c r="AG28" s="68" t="str">
        <f>IF(AF28="","",VLOOKUP(AF28,ボランティア図書マスタ!$A$3:$K$65493,11,0))</f>
        <v/>
      </c>
      <c r="AH28" s="69" t="str">
        <f t="shared" si="7"/>
        <v/>
      </c>
      <c r="AJ28" s="129" t="e">
        <f>VLOOKUP($AF28,ボランティア図書マスタ!$A:$T,15,0)</f>
        <v>#N/A</v>
      </c>
      <c r="AK28" s="129" t="e">
        <f>VLOOKUP($AF28,ボランティア図書マスタ!$A:$T,16,0)</f>
        <v>#N/A</v>
      </c>
      <c r="AL28" s="129" t="e">
        <f>VLOOKUP($AF28,ボランティア図書マスタ!$A:$T,17,0)</f>
        <v>#N/A</v>
      </c>
      <c r="AM28" s="129" t="e">
        <f>VLOOKUP($AF28,ボランティア図書マスタ!$A:$T,18,0)</f>
        <v>#N/A</v>
      </c>
      <c r="AN28" s="129" t="e">
        <f>VLOOKUP($AF28,ボランティア図書マスタ!$A:$T,19,0)</f>
        <v>#N/A</v>
      </c>
      <c r="AO28" s="129" t="e">
        <f>VLOOKUP($AF28,ボランティア図書マスタ!$A:$T,20,0)</f>
        <v>#N/A</v>
      </c>
    </row>
    <row r="29" spans="1:41" ht="81" customHeight="1" x14ac:dyDescent="0.15">
      <c r="A29" s="55"/>
      <c r="B29" s="11"/>
      <c r="C29" s="149"/>
      <c r="D29" s="11"/>
      <c r="E29" s="11"/>
      <c r="F29" s="11"/>
      <c r="G29" s="12"/>
      <c r="H29" s="12"/>
      <c r="I29" s="13"/>
      <c r="J29" s="12"/>
      <c r="K29" s="24"/>
      <c r="L29" s="54" t="str">
        <f>IF(K29="","",VLOOKUP(K29,'ボランティア一覧 '!$A:$B,2,0))</f>
        <v/>
      </c>
      <c r="M29" s="24"/>
      <c r="N29" s="61" t="str">
        <f>IF(M29="","",VLOOKUP(M29,ボランティア図書マスタ!$B$3:$L$65493,11,0))</f>
        <v/>
      </c>
      <c r="O29" s="25"/>
      <c r="P29" s="24"/>
      <c r="Q29" s="25"/>
      <c r="R29" s="17" t="str">
        <f t="shared" si="2"/>
        <v/>
      </c>
      <c r="S29" s="17" t="str">
        <f>IF(AF29="","",VLOOKUP(AF29,ボランティア図書マスタ!$A$3:$M$65493,13,0))</f>
        <v/>
      </c>
      <c r="T29" s="14"/>
      <c r="U29" s="15"/>
      <c r="V29" s="16"/>
      <c r="W29" s="11"/>
      <c r="X29" s="23" t="str">
        <f>IF(K29="","",VLOOKUP(K29,'ボランティア一覧 '!$A$3:$F$95,4,0))</f>
        <v/>
      </c>
      <c r="Y29" s="23" t="str">
        <f>IF(K29="","",VLOOKUP(K29,'ボランティア一覧 '!$A$3:$F$95,5,0))</f>
        <v/>
      </c>
      <c r="Z29" s="23" t="str">
        <f>IF(K29="","",VLOOKUP(K29,'ボランティア一覧 '!$A$3:$F$95,6,0))</f>
        <v/>
      </c>
      <c r="AA29" s="23" t="str">
        <f>IF(K29="","",VLOOKUP(K29,'ボランティア一覧 '!$A$3:$G$95,7,0))</f>
        <v/>
      </c>
      <c r="AB29" s="69" t="str">
        <f t="shared" si="3"/>
        <v xml:space="preserve"> </v>
      </c>
      <c r="AC29" s="69" t="str">
        <f t="shared" si="4"/>
        <v>　</v>
      </c>
      <c r="AD29" s="69" t="str">
        <f>IF($G29=0," ",VLOOKUP(AB29,入力規則用シート!B:C,2,0))</f>
        <v xml:space="preserve"> </v>
      </c>
      <c r="AE29" s="68">
        <f t="shared" si="5"/>
        <v>0</v>
      </c>
      <c r="AF29" s="69" t="str">
        <f t="shared" si="6"/>
        <v/>
      </c>
      <c r="AG29" s="68" t="str">
        <f>IF(AF29="","",VLOOKUP(AF29,ボランティア図書マスタ!$A$3:$K$65493,11,0))</f>
        <v/>
      </c>
      <c r="AH29" s="69" t="str">
        <f t="shared" si="7"/>
        <v/>
      </c>
      <c r="AJ29" s="129" t="e">
        <f>VLOOKUP($AF29,ボランティア図書マスタ!$A:$T,15,0)</f>
        <v>#N/A</v>
      </c>
      <c r="AK29" s="129" t="e">
        <f>VLOOKUP($AF29,ボランティア図書マスタ!$A:$T,16,0)</f>
        <v>#N/A</v>
      </c>
      <c r="AL29" s="129" t="e">
        <f>VLOOKUP($AF29,ボランティア図書マスタ!$A:$T,17,0)</f>
        <v>#N/A</v>
      </c>
      <c r="AM29" s="129" t="e">
        <f>VLOOKUP($AF29,ボランティア図書マスタ!$A:$T,18,0)</f>
        <v>#N/A</v>
      </c>
      <c r="AN29" s="129" t="e">
        <f>VLOOKUP($AF29,ボランティア図書マスタ!$A:$T,19,0)</f>
        <v>#N/A</v>
      </c>
      <c r="AO29" s="129" t="e">
        <f>VLOOKUP($AF29,ボランティア図書マスタ!$A:$T,20,0)</f>
        <v>#N/A</v>
      </c>
    </row>
    <row r="30" spans="1:41" ht="81" customHeight="1" x14ac:dyDescent="0.15">
      <c r="A30" s="55"/>
      <c r="B30" s="11"/>
      <c r="C30" s="149"/>
      <c r="D30" s="11"/>
      <c r="E30" s="11"/>
      <c r="F30" s="11"/>
      <c r="G30" s="12"/>
      <c r="H30" s="12"/>
      <c r="I30" s="13"/>
      <c r="J30" s="12"/>
      <c r="K30" s="24"/>
      <c r="L30" s="54" t="str">
        <f>IF(K30="","",VLOOKUP(K30,'ボランティア一覧 '!$A:$B,2,0))</f>
        <v/>
      </c>
      <c r="M30" s="24"/>
      <c r="N30" s="61" t="str">
        <f>IF(M30="","",VLOOKUP(M30,ボランティア図書マスタ!$B$3:$L$65493,11,0))</f>
        <v/>
      </c>
      <c r="O30" s="25"/>
      <c r="P30" s="24"/>
      <c r="Q30" s="25"/>
      <c r="R30" s="17" t="str">
        <f t="shared" si="2"/>
        <v/>
      </c>
      <c r="S30" s="17" t="str">
        <f>IF(AF30="","",VLOOKUP(AF30,ボランティア図書マスタ!$A$3:$M$65493,13,0))</f>
        <v/>
      </c>
      <c r="T30" s="14"/>
      <c r="U30" s="15"/>
      <c r="V30" s="16"/>
      <c r="W30" s="11"/>
      <c r="X30" s="23" t="str">
        <f>IF(K30="","",VLOOKUP(K30,'ボランティア一覧 '!$A$3:$F$95,4,0))</f>
        <v/>
      </c>
      <c r="Y30" s="23" t="str">
        <f>IF(K30="","",VLOOKUP(K30,'ボランティア一覧 '!$A$3:$F$95,5,0))</f>
        <v/>
      </c>
      <c r="Z30" s="23" t="str">
        <f>IF(K30="","",VLOOKUP(K30,'ボランティア一覧 '!$A$3:$F$95,6,0))</f>
        <v/>
      </c>
      <c r="AA30" s="23" t="str">
        <f>IF(K30="","",VLOOKUP(K30,'ボランティア一覧 '!$A$3:$G$95,7,0))</f>
        <v/>
      </c>
      <c r="AB30" s="69" t="str">
        <f t="shared" si="3"/>
        <v xml:space="preserve"> </v>
      </c>
      <c r="AC30" s="69" t="str">
        <f t="shared" si="4"/>
        <v>　</v>
      </c>
      <c r="AD30" s="69" t="str">
        <f>IF($G30=0," ",VLOOKUP(AB30,入力規則用シート!B:C,2,0))</f>
        <v xml:space="preserve"> </v>
      </c>
      <c r="AE30" s="68">
        <f t="shared" si="5"/>
        <v>0</v>
      </c>
      <c r="AF30" s="69" t="str">
        <f t="shared" si="6"/>
        <v/>
      </c>
      <c r="AG30" s="68" t="str">
        <f>IF(AF30="","",VLOOKUP(AF30,ボランティア図書マスタ!$A$3:$K$65493,11,0))</f>
        <v/>
      </c>
      <c r="AH30" s="69" t="str">
        <f t="shared" si="7"/>
        <v/>
      </c>
      <c r="AJ30" s="129" t="e">
        <f>VLOOKUP($AF30,ボランティア図書マスタ!$A:$T,15,0)</f>
        <v>#N/A</v>
      </c>
      <c r="AK30" s="129" t="e">
        <f>VLOOKUP($AF30,ボランティア図書マスタ!$A:$T,16,0)</f>
        <v>#N/A</v>
      </c>
      <c r="AL30" s="129" t="e">
        <f>VLOOKUP($AF30,ボランティア図書マスタ!$A:$T,17,0)</f>
        <v>#N/A</v>
      </c>
      <c r="AM30" s="129" t="e">
        <f>VLOOKUP($AF30,ボランティア図書マスタ!$A:$T,18,0)</f>
        <v>#N/A</v>
      </c>
      <c r="AN30" s="129" t="e">
        <f>VLOOKUP($AF30,ボランティア図書マスタ!$A:$T,19,0)</f>
        <v>#N/A</v>
      </c>
      <c r="AO30" s="129" t="e">
        <f>VLOOKUP($AF30,ボランティア図書マスタ!$A:$T,20,0)</f>
        <v>#N/A</v>
      </c>
    </row>
    <row r="31" spans="1:41" ht="81" customHeight="1" x14ac:dyDescent="0.15">
      <c r="A31" s="55"/>
      <c r="B31" s="11"/>
      <c r="C31" s="149"/>
      <c r="D31" s="11"/>
      <c r="E31" s="11"/>
      <c r="F31" s="11"/>
      <c r="G31" s="12"/>
      <c r="H31" s="12"/>
      <c r="I31" s="13"/>
      <c r="J31" s="12"/>
      <c r="K31" s="24"/>
      <c r="L31" s="54" t="str">
        <f>IF(K31="","",VLOOKUP(K31,'ボランティア一覧 '!$A:$B,2,0))</f>
        <v/>
      </c>
      <c r="M31" s="24"/>
      <c r="N31" s="61" t="str">
        <f>IF(M31="","",VLOOKUP(M31,ボランティア図書マスタ!$B$3:$L$65493,11,0))</f>
        <v/>
      </c>
      <c r="O31" s="25"/>
      <c r="P31" s="24"/>
      <c r="Q31" s="25"/>
      <c r="R31" s="17" t="str">
        <f t="shared" si="2"/>
        <v/>
      </c>
      <c r="S31" s="17" t="str">
        <f>IF(AF31="","",VLOOKUP(AF31,ボランティア図書マスタ!$A$3:$M$65493,13,0))</f>
        <v/>
      </c>
      <c r="T31" s="14"/>
      <c r="U31" s="15"/>
      <c r="V31" s="16"/>
      <c r="W31" s="11"/>
      <c r="X31" s="23" t="str">
        <f>IF(K31="","",VLOOKUP(K31,'ボランティア一覧 '!$A$3:$F$95,4,0))</f>
        <v/>
      </c>
      <c r="Y31" s="23" t="str">
        <f>IF(K31="","",VLOOKUP(K31,'ボランティア一覧 '!$A$3:$F$95,5,0))</f>
        <v/>
      </c>
      <c r="Z31" s="23" t="str">
        <f>IF(K31="","",VLOOKUP(K31,'ボランティア一覧 '!$A$3:$F$95,6,0))</f>
        <v/>
      </c>
      <c r="AA31" s="23" t="str">
        <f>IF(K31="","",VLOOKUP(K31,'ボランティア一覧 '!$A$3:$G$95,7,0))</f>
        <v/>
      </c>
      <c r="AB31" s="69" t="str">
        <f t="shared" si="3"/>
        <v xml:space="preserve"> </v>
      </c>
      <c r="AC31" s="69" t="str">
        <f t="shared" si="4"/>
        <v>　</v>
      </c>
      <c r="AD31" s="69" t="str">
        <f>IF($G31=0," ",VLOOKUP(AB31,入力規則用シート!B:C,2,0))</f>
        <v xml:space="preserve"> </v>
      </c>
      <c r="AE31" s="68">
        <f t="shared" si="5"/>
        <v>0</v>
      </c>
      <c r="AF31" s="69" t="str">
        <f t="shared" si="6"/>
        <v/>
      </c>
      <c r="AG31" s="68" t="str">
        <f>IF(AF31="","",VLOOKUP(AF31,ボランティア図書マスタ!$A$3:$K$65493,11,0))</f>
        <v/>
      </c>
      <c r="AH31" s="69" t="str">
        <f t="shared" si="7"/>
        <v/>
      </c>
      <c r="AJ31" s="129" t="e">
        <f>VLOOKUP($AF31,ボランティア図書マスタ!$A:$T,15,0)</f>
        <v>#N/A</v>
      </c>
      <c r="AK31" s="129" t="e">
        <f>VLOOKUP($AF31,ボランティア図書マスタ!$A:$T,16,0)</f>
        <v>#N/A</v>
      </c>
      <c r="AL31" s="129" t="e">
        <f>VLOOKUP($AF31,ボランティア図書マスタ!$A:$T,17,0)</f>
        <v>#N/A</v>
      </c>
      <c r="AM31" s="129" t="e">
        <f>VLOOKUP($AF31,ボランティア図書マスタ!$A:$T,18,0)</f>
        <v>#N/A</v>
      </c>
      <c r="AN31" s="129" t="e">
        <f>VLOOKUP($AF31,ボランティア図書マスタ!$A:$T,19,0)</f>
        <v>#N/A</v>
      </c>
      <c r="AO31" s="129" t="e">
        <f>VLOOKUP($AF31,ボランティア図書マスタ!$A:$T,20,0)</f>
        <v>#N/A</v>
      </c>
    </row>
    <row r="32" spans="1:41" ht="81" customHeight="1" x14ac:dyDescent="0.15">
      <c r="A32" s="55"/>
      <c r="B32" s="11"/>
      <c r="C32" s="149"/>
      <c r="D32" s="11"/>
      <c r="E32" s="11"/>
      <c r="F32" s="11"/>
      <c r="G32" s="12"/>
      <c r="H32" s="12"/>
      <c r="I32" s="13"/>
      <c r="J32" s="12"/>
      <c r="K32" s="24"/>
      <c r="L32" s="54" t="str">
        <f>IF(K32="","",VLOOKUP(K32,'ボランティア一覧 '!$A:$B,2,0))</f>
        <v/>
      </c>
      <c r="M32" s="24"/>
      <c r="N32" s="61" t="str">
        <f>IF(M32="","",VLOOKUP(M32,ボランティア図書マスタ!$B$3:$L$65493,11,0))</f>
        <v/>
      </c>
      <c r="O32" s="25"/>
      <c r="P32" s="24"/>
      <c r="Q32" s="25"/>
      <c r="R32" s="17" t="str">
        <f t="shared" si="2"/>
        <v/>
      </c>
      <c r="S32" s="17" t="str">
        <f>IF(AF32="","",VLOOKUP(AF32,ボランティア図書マスタ!$A$3:$M$65493,13,0))</f>
        <v/>
      </c>
      <c r="T32" s="14"/>
      <c r="U32" s="15"/>
      <c r="V32" s="16"/>
      <c r="W32" s="11"/>
      <c r="X32" s="23" t="str">
        <f>IF(K32="","",VLOOKUP(K32,'ボランティア一覧 '!$A$3:$F$95,4,0))</f>
        <v/>
      </c>
      <c r="Y32" s="23" t="str">
        <f>IF(K32="","",VLOOKUP(K32,'ボランティア一覧 '!$A$3:$F$95,5,0))</f>
        <v/>
      </c>
      <c r="Z32" s="23" t="str">
        <f>IF(K32="","",VLOOKUP(K32,'ボランティア一覧 '!$A$3:$F$95,6,0))</f>
        <v/>
      </c>
      <c r="AA32" s="23" t="str">
        <f>IF(K32="","",VLOOKUP(K32,'ボランティア一覧 '!$A$3:$G$95,7,0))</f>
        <v/>
      </c>
      <c r="AB32" s="69" t="str">
        <f t="shared" si="3"/>
        <v xml:space="preserve"> </v>
      </c>
      <c r="AC32" s="69" t="str">
        <f t="shared" si="4"/>
        <v>　</v>
      </c>
      <c r="AD32" s="69" t="str">
        <f>IF($G32=0," ",VLOOKUP(AB32,入力規則用シート!B:C,2,0))</f>
        <v xml:space="preserve"> </v>
      </c>
      <c r="AE32" s="68">
        <f t="shared" si="5"/>
        <v>0</v>
      </c>
      <c r="AF32" s="69" t="str">
        <f t="shared" si="6"/>
        <v/>
      </c>
      <c r="AG32" s="68" t="str">
        <f>IF(AF32="","",VLOOKUP(AF32,ボランティア図書マスタ!$A$3:$K$65493,11,0))</f>
        <v/>
      </c>
      <c r="AH32" s="69" t="str">
        <f t="shared" si="7"/>
        <v/>
      </c>
      <c r="AJ32" s="129" t="e">
        <f>VLOOKUP($AF32,ボランティア図書マスタ!$A:$T,15,0)</f>
        <v>#N/A</v>
      </c>
      <c r="AK32" s="129" t="e">
        <f>VLOOKUP($AF32,ボランティア図書マスタ!$A:$T,16,0)</f>
        <v>#N/A</v>
      </c>
      <c r="AL32" s="129" t="e">
        <f>VLOOKUP($AF32,ボランティア図書マスタ!$A:$T,17,0)</f>
        <v>#N/A</v>
      </c>
      <c r="AM32" s="129" t="e">
        <f>VLOOKUP($AF32,ボランティア図書マスタ!$A:$T,18,0)</f>
        <v>#N/A</v>
      </c>
      <c r="AN32" s="129" t="e">
        <f>VLOOKUP($AF32,ボランティア図書マスタ!$A:$T,19,0)</f>
        <v>#N/A</v>
      </c>
      <c r="AO32" s="129" t="e">
        <f>VLOOKUP($AF32,ボランティア図書マスタ!$A:$T,20,0)</f>
        <v>#N/A</v>
      </c>
    </row>
    <row r="33" spans="1:41" ht="81" customHeight="1" x14ac:dyDescent="0.15">
      <c r="A33" s="55"/>
      <c r="B33" s="11"/>
      <c r="C33" s="149"/>
      <c r="D33" s="11"/>
      <c r="E33" s="11"/>
      <c r="F33" s="11"/>
      <c r="G33" s="12"/>
      <c r="H33" s="12"/>
      <c r="I33" s="13"/>
      <c r="J33" s="12"/>
      <c r="K33" s="24"/>
      <c r="L33" s="54" t="str">
        <f>IF(K33="","",VLOOKUP(K33,'ボランティア一覧 '!$A:$B,2,0))</f>
        <v/>
      </c>
      <c r="M33" s="24"/>
      <c r="N33" s="61" t="str">
        <f>IF(M33="","",VLOOKUP(M33,ボランティア図書マスタ!$B$3:$L$65493,11,0))</f>
        <v/>
      </c>
      <c r="O33" s="25"/>
      <c r="P33" s="24"/>
      <c r="Q33" s="25"/>
      <c r="R33" s="17" t="str">
        <f t="shared" si="2"/>
        <v/>
      </c>
      <c r="S33" s="17" t="str">
        <f>IF(AF33="","",VLOOKUP(AF33,ボランティア図書マスタ!$A$3:$M$65493,13,0))</f>
        <v/>
      </c>
      <c r="T33" s="14"/>
      <c r="U33" s="15"/>
      <c r="V33" s="16"/>
      <c r="W33" s="11"/>
      <c r="X33" s="23" t="str">
        <f>IF(K33="","",VLOOKUP(K33,'ボランティア一覧 '!$A$3:$F$95,4,0))</f>
        <v/>
      </c>
      <c r="Y33" s="23" t="str">
        <f>IF(K33="","",VLOOKUP(K33,'ボランティア一覧 '!$A$3:$F$95,5,0))</f>
        <v/>
      </c>
      <c r="Z33" s="23" t="str">
        <f>IF(K33="","",VLOOKUP(K33,'ボランティア一覧 '!$A$3:$F$95,6,0))</f>
        <v/>
      </c>
      <c r="AA33" s="23" t="str">
        <f>IF(K33="","",VLOOKUP(K33,'ボランティア一覧 '!$A$3:$G$95,7,0))</f>
        <v/>
      </c>
      <c r="AB33" s="69" t="str">
        <f t="shared" si="3"/>
        <v xml:space="preserve"> </v>
      </c>
      <c r="AC33" s="69" t="str">
        <f t="shared" si="4"/>
        <v>　</v>
      </c>
      <c r="AD33" s="69" t="str">
        <f>IF($G33=0," ",VLOOKUP(AB33,入力規則用シート!B:C,2,0))</f>
        <v xml:space="preserve"> </v>
      </c>
      <c r="AE33" s="68">
        <f t="shared" si="5"/>
        <v>0</v>
      </c>
      <c r="AF33" s="69" t="str">
        <f t="shared" si="6"/>
        <v/>
      </c>
      <c r="AG33" s="68" t="str">
        <f>IF(AF33="","",VLOOKUP(AF33,ボランティア図書マスタ!$A$3:$K$65493,11,0))</f>
        <v/>
      </c>
      <c r="AH33" s="69" t="str">
        <f t="shared" si="7"/>
        <v/>
      </c>
      <c r="AJ33" s="129" t="e">
        <f>VLOOKUP($AF33,ボランティア図書マスタ!$A:$T,15,0)</f>
        <v>#N/A</v>
      </c>
      <c r="AK33" s="129" t="e">
        <f>VLOOKUP($AF33,ボランティア図書マスタ!$A:$T,16,0)</f>
        <v>#N/A</v>
      </c>
      <c r="AL33" s="129" t="e">
        <f>VLOOKUP($AF33,ボランティア図書マスタ!$A:$T,17,0)</f>
        <v>#N/A</v>
      </c>
      <c r="AM33" s="129" t="e">
        <f>VLOOKUP($AF33,ボランティア図書マスタ!$A:$T,18,0)</f>
        <v>#N/A</v>
      </c>
      <c r="AN33" s="129" t="e">
        <f>VLOOKUP($AF33,ボランティア図書マスタ!$A:$T,19,0)</f>
        <v>#N/A</v>
      </c>
      <c r="AO33" s="129" t="e">
        <f>VLOOKUP($AF33,ボランティア図書マスタ!$A:$T,20,0)</f>
        <v>#N/A</v>
      </c>
    </row>
    <row r="34" spans="1:41" ht="81" customHeight="1" x14ac:dyDescent="0.15">
      <c r="A34" s="55"/>
      <c r="B34" s="11"/>
      <c r="C34" s="149"/>
      <c r="D34" s="11"/>
      <c r="E34" s="11"/>
      <c r="F34" s="11"/>
      <c r="G34" s="12"/>
      <c r="H34" s="12"/>
      <c r="I34" s="13"/>
      <c r="J34" s="12"/>
      <c r="K34" s="24"/>
      <c r="L34" s="54" t="str">
        <f>IF(K34="","",VLOOKUP(K34,'ボランティア一覧 '!$A:$B,2,0))</f>
        <v/>
      </c>
      <c r="M34" s="24"/>
      <c r="N34" s="61" t="str">
        <f>IF(M34="","",VLOOKUP(M34,ボランティア図書マスタ!$B$3:$L$65493,11,0))</f>
        <v/>
      </c>
      <c r="O34" s="25"/>
      <c r="P34" s="24"/>
      <c r="Q34" s="25"/>
      <c r="R34" s="17" t="str">
        <f t="shared" si="2"/>
        <v/>
      </c>
      <c r="S34" s="17" t="str">
        <f>IF(AF34="","",VLOOKUP(AF34,ボランティア図書マスタ!$A$3:$M$65493,13,0))</f>
        <v/>
      </c>
      <c r="T34" s="14"/>
      <c r="U34" s="15"/>
      <c r="V34" s="16"/>
      <c r="W34" s="11"/>
      <c r="X34" s="23" t="str">
        <f>IF(K34="","",VLOOKUP(K34,'ボランティア一覧 '!$A$3:$F$95,4,0))</f>
        <v/>
      </c>
      <c r="Y34" s="23" t="str">
        <f>IF(K34="","",VLOOKUP(K34,'ボランティア一覧 '!$A$3:$F$95,5,0))</f>
        <v/>
      </c>
      <c r="Z34" s="23" t="str">
        <f>IF(K34="","",VLOOKUP(K34,'ボランティア一覧 '!$A$3:$F$95,6,0))</f>
        <v/>
      </c>
      <c r="AA34" s="23" t="str">
        <f>IF(K34="","",VLOOKUP(K34,'ボランティア一覧 '!$A$3:$G$95,7,0))</f>
        <v/>
      </c>
      <c r="AB34" s="69" t="str">
        <f t="shared" si="3"/>
        <v xml:space="preserve"> </v>
      </c>
      <c r="AC34" s="69" t="str">
        <f t="shared" si="4"/>
        <v>　</v>
      </c>
      <c r="AD34" s="69" t="str">
        <f>IF($G34=0," ",VLOOKUP(AB34,入力規則用シート!B:C,2,0))</f>
        <v xml:space="preserve"> </v>
      </c>
      <c r="AE34" s="68">
        <f t="shared" si="5"/>
        <v>0</v>
      </c>
      <c r="AF34" s="69" t="str">
        <f t="shared" si="6"/>
        <v/>
      </c>
      <c r="AG34" s="68" t="str">
        <f>IF(AF34="","",VLOOKUP(AF34,ボランティア図書マスタ!$A$3:$K$65493,11,0))</f>
        <v/>
      </c>
      <c r="AH34" s="69" t="str">
        <f t="shared" si="7"/>
        <v/>
      </c>
      <c r="AJ34" s="129" t="e">
        <f>VLOOKUP($AF34,ボランティア図書マスタ!$A:$T,15,0)</f>
        <v>#N/A</v>
      </c>
      <c r="AK34" s="129" t="e">
        <f>VLOOKUP($AF34,ボランティア図書マスタ!$A:$T,16,0)</f>
        <v>#N/A</v>
      </c>
      <c r="AL34" s="129" t="e">
        <f>VLOOKUP($AF34,ボランティア図書マスタ!$A:$T,17,0)</f>
        <v>#N/A</v>
      </c>
      <c r="AM34" s="129" t="e">
        <f>VLOOKUP($AF34,ボランティア図書マスタ!$A:$T,18,0)</f>
        <v>#N/A</v>
      </c>
      <c r="AN34" s="129" t="e">
        <f>VLOOKUP($AF34,ボランティア図書マスタ!$A:$T,19,0)</f>
        <v>#N/A</v>
      </c>
      <c r="AO34" s="129" t="e">
        <f>VLOOKUP($AF34,ボランティア図書マスタ!$A:$T,20,0)</f>
        <v>#N/A</v>
      </c>
    </row>
    <row r="35" spans="1:41" ht="81" customHeight="1" x14ac:dyDescent="0.15">
      <c r="A35" s="55"/>
      <c r="B35" s="11"/>
      <c r="C35" s="149"/>
      <c r="D35" s="11"/>
      <c r="E35" s="11"/>
      <c r="F35" s="11"/>
      <c r="G35" s="12"/>
      <c r="H35" s="12"/>
      <c r="I35" s="13"/>
      <c r="J35" s="12"/>
      <c r="K35" s="24"/>
      <c r="L35" s="54" t="str">
        <f>IF(K35="","",VLOOKUP(K35,'ボランティア一覧 '!$A:$B,2,0))</f>
        <v/>
      </c>
      <c r="M35" s="24"/>
      <c r="N35" s="61" t="str">
        <f>IF(M35="","",VLOOKUP(M35,ボランティア図書マスタ!$B$3:$L$65493,11,0))</f>
        <v/>
      </c>
      <c r="O35" s="25"/>
      <c r="P35" s="24"/>
      <c r="Q35" s="25"/>
      <c r="R35" s="17" t="str">
        <f t="shared" si="2"/>
        <v/>
      </c>
      <c r="S35" s="17" t="str">
        <f>IF(AF35="","",VLOOKUP(AF35,ボランティア図書マスタ!$A$3:$M$65493,13,0))</f>
        <v/>
      </c>
      <c r="T35" s="14"/>
      <c r="U35" s="15"/>
      <c r="V35" s="16"/>
      <c r="W35" s="11"/>
      <c r="X35" s="23" t="str">
        <f>IF(K35="","",VLOOKUP(K35,'ボランティア一覧 '!$A$3:$F$95,4,0))</f>
        <v/>
      </c>
      <c r="Y35" s="23" t="str">
        <f>IF(K35="","",VLOOKUP(K35,'ボランティア一覧 '!$A$3:$F$95,5,0))</f>
        <v/>
      </c>
      <c r="Z35" s="23" t="str">
        <f>IF(K35="","",VLOOKUP(K35,'ボランティア一覧 '!$A$3:$F$95,6,0))</f>
        <v/>
      </c>
      <c r="AA35" s="23" t="str">
        <f>IF(K35="","",VLOOKUP(K35,'ボランティア一覧 '!$A$3:$G$95,7,0))</f>
        <v/>
      </c>
      <c r="AB35" s="69" t="str">
        <f t="shared" si="3"/>
        <v xml:space="preserve"> </v>
      </c>
      <c r="AC35" s="69" t="str">
        <f t="shared" si="4"/>
        <v>　</v>
      </c>
      <c r="AD35" s="69" t="str">
        <f>IF($G35=0," ",VLOOKUP(AB35,入力規則用シート!B:C,2,0))</f>
        <v xml:space="preserve"> </v>
      </c>
      <c r="AE35" s="68">
        <f t="shared" si="5"/>
        <v>0</v>
      </c>
      <c r="AF35" s="69" t="str">
        <f t="shared" si="6"/>
        <v/>
      </c>
      <c r="AG35" s="68" t="str">
        <f>IF(AF35="","",VLOOKUP(AF35,ボランティア図書マスタ!$A$3:$K$65493,11,0))</f>
        <v/>
      </c>
      <c r="AH35" s="69" t="str">
        <f t="shared" si="7"/>
        <v/>
      </c>
      <c r="AJ35" s="129" t="e">
        <f>VLOOKUP($AF35,ボランティア図書マスタ!$A:$T,15,0)</f>
        <v>#N/A</v>
      </c>
      <c r="AK35" s="129" t="e">
        <f>VLOOKUP($AF35,ボランティア図書マスタ!$A:$T,16,0)</f>
        <v>#N/A</v>
      </c>
      <c r="AL35" s="129" t="e">
        <f>VLOOKUP($AF35,ボランティア図書マスタ!$A:$T,17,0)</f>
        <v>#N/A</v>
      </c>
      <c r="AM35" s="129" t="e">
        <f>VLOOKUP($AF35,ボランティア図書マスタ!$A:$T,18,0)</f>
        <v>#N/A</v>
      </c>
      <c r="AN35" s="129" t="e">
        <f>VLOOKUP($AF35,ボランティア図書マスタ!$A:$T,19,0)</f>
        <v>#N/A</v>
      </c>
      <c r="AO35" s="129" t="e">
        <f>VLOOKUP($AF35,ボランティア図書マスタ!$A:$T,20,0)</f>
        <v>#N/A</v>
      </c>
    </row>
    <row r="36" spans="1:41" ht="81" customHeight="1" x14ac:dyDescent="0.15">
      <c r="A36" s="55"/>
      <c r="B36" s="11"/>
      <c r="C36" s="149"/>
      <c r="D36" s="11"/>
      <c r="E36" s="11"/>
      <c r="F36" s="11"/>
      <c r="G36" s="12"/>
      <c r="H36" s="12"/>
      <c r="I36" s="13"/>
      <c r="J36" s="12"/>
      <c r="K36" s="24"/>
      <c r="L36" s="54" t="str">
        <f>IF(K36="","",VLOOKUP(K36,'ボランティア一覧 '!$A:$B,2,0))</f>
        <v/>
      </c>
      <c r="M36" s="24"/>
      <c r="N36" s="61" t="str">
        <f>IF(M36="","",VLOOKUP(M36,ボランティア図書マスタ!$B$3:$L$65493,11,0))</f>
        <v/>
      </c>
      <c r="O36" s="25"/>
      <c r="P36" s="24"/>
      <c r="Q36" s="25"/>
      <c r="R36" s="17" t="str">
        <f t="shared" si="2"/>
        <v/>
      </c>
      <c r="S36" s="17" t="str">
        <f>IF(AF36="","",VLOOKUP(AF36,ボランティア図書マスタ!$A$3:$M$65493,13,0))</f>
        <v/>
      </c>
      <c r="T36" s="14"/>
      <c r="U36" s="15"/>
      <c r="V36" s="16"/>
      <c r="W36" s="11"/>
      <c r="X36" s="23" t="str">
        <f>IF(K36="","",VLOOKUP(K36,'ボランティア一覧 '!$A$3:$F$95,4,0))</f>
        <v/>
      </c>
      <c r="Y36" s="23" t="str">
        <f>IF(K36="","",VLOOKUP(K36,'ボランティア一覧 '!$A$3:$F$95,5,0))</f>
        <v/>
      </c>
      <c r="Z36" s="23" t="str">
        <f>IF(K36="","",VLOOKUP(K36,'ボランティア一覧 '!$A$3:$F$95,6,0))</f>
        <v/>
      </c>
      <c r="AA36" s="23" t="str">
        <f>IF(K36="","",VLOOKUP(K36,'ボランティア一覧 '!$A$3:$G$95,7,0))</f>
        <v/>
      </c>
      <c r="AB36" s="69" t="str">
        <f t="shared" si="3"/>
        <v xml:space="preserve"> </v>
      </c>
      <c r="AC36" s="69" t="str">
        <f t="shared" si="4"/>
        <v>　</v>
      </c>
      <c r="AD36" s="69" t="str">
        <f>IF($G36=0," ",VLOOKUP(AB36,入力規則用シート!B:C,2,0))</f>
        <v xml:space="preserve"> </v>
      </c>
      <c r="AE36" s="68">
        <f t="shared" si="5"/>
        <v>0</v>
      </c>
      <c r="AF36" s="69" t="str">
        <f t="shared" si="6"/>
        <v/>
      </c>
      <c r="AG36" s="68" t="str">
        <f>IF(AF36="","",VLOOKUP(AF36,ボランティア図書マスタ!$A$3:$K$65493,11,0))</f>
        <v/>
      </c>
      <c r="AH36" s="69" t="str">
        <f t="shared" si="7"/>
        <v/>
      </c>
      <c r="AJ36" s="129" t="e">
        <f>VLOOKUP($AF36,ボランティア図書マスタ!$A:$T,15,0)</f>
        <v>#N/A</v>
      </c>
      <c r="AK36" s="129" t="e">
        <f>VLOOKUP($AF36,ボランティア図書マスタ!$A:$T,16,0)</f>
        <v>#N/A</v>
      </c>
      <c r="AL36" s="129" t="e">
        <f>VLOOKUP($AF36,ボランティア図書マスタ!$A:$T,17,0)</f>
        <v>#N/A</v>
      </c>
      <c r="AM36" s="129" t="e">
        <f>VLOOKUP($AF36,ボランティア図書マスタ!$A:$T,18,0)</f>
        <v>#N/A</v>
      </c>
      <c r="AN36" s="129" t="e">
        <f>VLOOKUP($AF36,ボランティア図書マスタ!$A:$T,19,0)</f>
        <v>#N/A</v>
      </c>
      <c r="AO36" s="129" t="e">
        <f>VLOOKUP($AF36,ボランティア図書マスタ!$A:$T,20,0)</f>
        <v>#N/A</v>
      </c>
    </row>
    <row r="37" spans="1:41" ht="81" customHeight="1" x14ac:dyDescent="0.15">
      <c r="A37" s="55"/>
      <c r="B37" s="11"/>
      <c r="C37" s="149"/>
      <c r="D37" s="11"/>
      <c r="E37" s="11"/>
      <c r="F37" s="11"/>
      <c r="G37" s="12"/>
      <c r="H37" s="12"/>
      <c r="I37" s="13"/>
      <c r="J37" s="12"/>
      <c r="K37" s="24"/>
      <c r="L37" s="54" t="str">
        <f>IF(K37="","",VLOOKUP(K37,'ボランティア一覧 '!$A:$B,2,0))</f>
        <v/>
      </c>
      <c r="M37" s="24"/>
      <c r="N37" s="61" t="str">
        <f>IF(M37="","",VLOOKUP(M37,ボランティア図書マスタ!$B$3:$L$65493,11,0))</f>
        <v/>
      </c>
      <c r="O37" s="25"/>
      <c r="P37" s="24"/>
      <c r="Q37" s="25"/>
      <c r="R37" s="17" t="str">
        <f t="shared" si="2"/>
        <v/>
      </c>
      <c r="S37" s="17" t="str">
        <f>IF(AF37="","",VLOOKUP(AF37,ボランティア図書マスタ!$A$3:$M$65493,13,0))</f>
        <v/>
      </c>
      <c r="T37" s="14"/>
      <c r="U37" s="15"/>
      <c r="V37" s="16"/>
      <c r="W37" s="11"/>
      <c r="X37" s="23" t="str">
        <f>IF(K37="","",VLOOKUP(K37,'ボランティア一覧 '!$A$3:$F$95,4,0))</f>
        <v/>
      </c>
      <c r="Y37" s="23" t="str">
        <f>IF(K37="","",VLOOKUP(K37,'ボランティア一覧 '!$A$3:$F$95,5,0))</f>
        <v/>
      </c>
      <c r="Z37" s="23" t="str">
        <f>IF(K37="","",VLOOKUP(K37,'ボランティア一覧 '!$A$3:$F$95,6,0))</f>
        <v/>
      </c>
      <c r="AA37" s="23" t="str">
        <f>IF(K37="","",VLOOKUP(K37,'ボランティア一覧 '!$A$3:$G$95,7,0))</f>
        <v/>
      </c>
      <c r="AB37" s="69" t="str">
        <f t="shared" si="3"/>
        <v xml:space="preserve"> </v>
      </c>
      <c r="AC37" s="69" t="str">
        <f t="shared" si="4"/>
        <v>　</v>
      </c>
      <c r="AD37" s="69" t="str">
        <f>IF($G37=0," ",VLOOKUP(AB37,入力規則用シート!B:C,2,0))</f>
        <v xml:space="preserve"> </v>
      </c>
      <c r="AE37" s="68">
        <f t="shared" si="5"/>
        <v>0</v>
      </c>
      <c r="AF37" s="69" t="str">
        <f t="shared" si="6"/>
        <v/>
      </c>
      <c r="AG37" s="68" t="str">
        <f>IF(AF37="","",VLOOKUP(AF37,ボランティア図書マスタ!$A$3:$K$65493,11,0))</f>
        <v/>
      </c>
      <c r="AH37" s="69" t="str">
        <f t="shared" si="7"/>
        <v/>
      </c>
      <c r="AJ37" s="129" t="e">
        <f>VLOOKUP($AF37,ボランティア図書マスタ!$A:$T,15,0)</f>
        <v>#N/A</v>
      </c>
      <c r="AK37" s="129" t="e">
        <f>VLOOKUP($AF37,ボランティア図書マスタ!$A:$T,16,0)</f>
        <v>#N/A</v>
      </c>
      <c r="AL37" s="129" t="e">
        <f>VLOOKUP($AF37,ボランティア図書マスタ!$A:$T,17,0)</f>
        <v>#N/A</v>
      </c>
      <c r="AM37" s="129" t="e">
        <f>VLOOKUP($AF37,ボランティア図書マスタ!$A:$T,18,0)</f>
        <v>#N/A</v>
      </c>
      <c r="AN37" s="129" t="e">
        <f>VLOOKUP($AF37,ボランティア図書マスタ!$A:$T,19,0)</f>
        <v>#N/A</v>
      </c>
      <c r="AO37" s="129" t="e">
        <f>VLOOKUP($AF37,ボランティア図書マスタ!$A:$T,20,0)</f>
        <v>#N/A</v>
      </c>
    </row>
    <row r="38" spans="1:41" ht="81" customHeight="1" x14ac:dyDescent="0.15">
      <c r="A38" s="55"/>
      <c r="B38" s="11"/>
      <c r="C38" s="149"/>
      <c r="D38" s="11"/>
      <c r="E38" s="11"/>
      <c r="F38" s="11"/>
      <c r="G38" s="12"/>
      <c r="H38" s="12"/>
      <c r="I38" s="13"/>
      <c r="J38" s="12"/>
      <c r="K38" s="24"/>
      <c r="L38" s="54" t="str">
        <f>IF(K38="","",VLOOKUP(K38,'ボランティア一覧 '!$A:$B,2,0))</f>
        <v/>
      </c>
      <c r="M38" s="24"/>
      <c r="N38" s="61" t="str">
        <f>IF(M38="","",VLOOKUP(M38,ボランティア図書マスタ!$B$3:$L$65493,11,0))</f>
        <v/>
      </c>
      <c r="O38" s="25"/>
      <c r="P38" s="24"/>
      <c r="Q38" s="25"/>
      <c r="R38" s="17" t="str">
        <f t="shared" si="2"/>
        <v/>
      </c>
      <c r="S38" s="17" t="str">
        <f>IF(AF38="","",VLOOKUP(AF38,ボランティア図書マスタ!$A$3:$M$65493,13,0))</f>
        <v/>
      </c>
      <c r="T38" s="14"/>
      <c r="U38" s="15"/>
      <c r="V38" s="16"/>
      <c r="W38" s="11"/>
      <c r="X38" s="23" t="str">
        <f>IF(K38="","",VLOOKUP(K38,'ボランティア一覧 '!$A$3:$F$95,4,0))</f>
        <v/>
      </c>
      <c r="Y38" s="23" t="str">
        <f>IF(K38="","",VLOOKUP(K38,'ボランティア一覧 '!$A$3:$F$95,5,0))</f>
        <v/>
      </c>
      <c r="Z38" s="23" t="str">
        <f>IF(K38="","",VLOOKUP(K38,'ボランティア一覧 '!$A$3:$F$95,6,0))</f>
        <v/>
      </c>
      <c r="AA38" s="23" t="str">
        <f>IF(K38="","",VLOOKUP(K38,'ボランティア一覧 '!$A$3:$G$95,7,0))</f>
        <v/>
      </c>
      <c r="AB38" s="69" t="str">
        <f t="shared" si="3"/>
        <v xml:space="preserve"> </v>
      </c>
      <c r="AC38" s="69" t="str">
        <f t="shared" si="4"/>
        <v>　</v>
      </c>
      <c r="AD38" s="69" t="str">
        <f>IF($G38=0," ",VLOOKUP(AB38,入力規則用シート!B:C,2,0))</f>
        <v xml:space="preserve"> </v>
      </c>
      <c r="AE38" s="68">
        <f t="shared" si="5"/>
        <v>0</v>
      </c>
      <c r="AF38" s="69" t="str">
        <f t="shared" si="6"/>
        <v/>
      </c>
      <c r="AG38" s="68" t="str">
        <f>IF(AF38="","",VLOOKUP(AF38,ボランティア図書マスタ!$A$3:$K$65493,11,0))</f>
        <v/>
      </c>
      <c r="AH38" s="69" t="str">
        <f t="shared" si="7"/>
        <v/>
      </c>
      <c r="AJ38" s="129" t="e">
        <f>VLOOKUP($AF38,ボランティア図書マスタ!$A:$T,15,0)</f>
        <v>#N/A</v>
      </c>
      <c r="AK38" s="129" t="e">
        <f>VLOOKUP($AF38,ボランティア図書マスタ!$A:$T,16,0)</f>
        <v>#N/A</v>
      </c>
      <c r="AL38" s="129" t="e">
        <f>VLOOKUP($AF38,ボランティア図書マスタ!$A:$T,17,0)</f>
        <v>#N/A</v>
      </c>
      <c r="AM38" s="129" t="e">
        <f>VLOOKUP($AF38,ボランティア図書マスタ!$A:$T,18,0)</f>
        <v>#N/A</v>
      </c>
      <c r="AN38" s="129" t="e">
        <f>VLOOKUP($AF38,ボランティア図書マスタ!$A:$T,19,0)</f>
        <v>#N/A</v>
      </c>
      <c r="AO38" s="129" t="e">
        <f>VLOOKUP($AF38,ボランティア図書マスタ!$A:$T,20,0)</f>
        <v>#N/A</v>
      </c>
    </row>
    <row r="39" spans="1:41" ht="81" customHeight="1" x14ac:dyDescent="0.15">
      <c r="A39" s="55"/>
      <c r="B39" s="11"/>
      <c r="C39" s="149"/>
      <c r="D39" s="11"/>
      <c r="E39" s="11"/>
      <c r="F39" s="11"/>
      <c r="G39" s="12"/>
      <c r="H39" s="12"/>
      <c r="I39" s="13"/>
      <c r="J39" s="12"/>
      <c r="K39" s="24"/>
      <c r="L39" s="54" t="str">
        <f>IF(K39="","",VLOOKUP(K39,'ボランティア一覧 '!$A:$B,2,0))</f>
        <v/>
      </c>
      <c r="M39" s="24"/>
      <c r="N39" s="61" t="str">
        <f>IF(M39="","",VLOOKUP(M39,ボランティア図書マスタ!$B$3:$L$65493,11,0))</f>
        <v/>
      </c>
      <c r="O39" s="25"/>
      <c r="P39" s="24"/>
      <c r="Q39" s="25"/>
      <c r="R39" s="17" t="str">
        <f t="shared" si="2"/>
        <v/>
      </c>
      <c r="S39" s="17" t="str">
        <f>IF(AF39="","",VLOOKUP(AF39,ボランティア図書マスタ!$A$3:$M$65493,13,0))</f>
        <v/>
      </c>
      <c r="T39" s="14"/>
      <c r="U39" s="15"/>
      <c r="V39" s="16"/>
      <c r="W39" s="11"/>
      <c r="X39" s="23" t="str">
        <f>IF(K39="","",VLOOKUP(K39,'ボランティア一覧 '!$A$3:$F$95,4,0))</f>
        <v/>
      </c>
      <c r="Y39" s="23" t="str">
        <f>IF(K39="","",VLOOKUP(K39,'ボランティア一覧 '!$A$3:$F$95,5,0))</f>
        <v/>
      </c>
      <c r="Z39" s="23" t="str">
        <f>IF(K39="","",VLOOKUP(K39,'ボランティア一覧 '!$A$3:$F$95,6,0))</f>
        <v/>
      </c>
      <c r="AA39" s="23" t="str">
        <f>IF(K39="","",VLOOKUP(K39,'ボランティア一覧 '!$A$3:$G$95,7,0))</f>
        <v/>
      </c>
      <c r="AB39" s="69" t="str">
        <f t="shared" si="3"/>
        <v xml:space="preserve"> </v>
      </c>
      <c r="AC39" s="69" t="str">
        <f t="shared" si="4"/>
        <v>　</v>
      </c>
      <c r="AD39" s="69" t="str">
        <f>IF($G39=0," ",VLOOKUP(AB39,入力規則用シート!B:C,2,0))</f>
        <v xml:space="preserve"> </v>
      </c>
      <c r="AE39" s="68">
        <f t="shared" si="5"/>
        <v>0</v>
      </c>
      <c r="AF39" s="69" t="str">
        <f t="shared" si="6"/>
        <v/>
      </c>
      <c r="AG39" s="68" t="str">
        <f>IF(AF39="","",VLOOKUP(AF39,ボランティア図書マスタ!$A$3:$K$65493,11,0))</f>
        <v/>
      </c>
      <c r="AH39" s="69" t="str">
        <f t="shared" si="7"/>
        <v/>
      </c>
      <c r="AJ39" s="129" t="e">
        <f>VLOOKUP($AF39,ボランティア図書マスタ!$A:$T,15,0)</f>
        <v>#N/A</v>
      </c>
      <c r="AK39" s="129" t="e">
        <f>VLOOKUP($AF39,ボランティア図書マスタ!$A:$T,16,0)</f>
        <v>#N/A</v>
      </c>
      <c r="AL39" s="129" t="e">
        <f>VLOOKUP($AF39,ボランティア図書マスタ!$A:$T,17,0)</f>
        <v>#N/A</v>
      </c>
      <c r="AM39" s="129" t="e">
        <f>VLOOKUP($AF39,ボランティア図書マスタ!$A:$T,18,0)</f>
        <v>#N/A</v>
      </c>
      <c r="AN39" s="129" t="e">
        <f>VLOOKUP($AF39,ボランティア図書マスタ!$A:$T,19,0)</f>
        <v>#N/A</v>
      </c>
      <c r="AO39" s="129" t="e">
        <f>VLOOKUP($AF39,ボランティア図書マスタ!$A:$T,20,0)</f>
        <v>#N/A</v>
      </c>
    </row>
    <row r="40" spans="1:41" ht="81" customHeight="1" x14ac:dyDescent="0.15">
      <c r="A40" s="55"/>
      <c r="B40" s="11"/>
      <c r="C40" s="149"/>
      <c r="D40" s="11"/>
      <c r="E40" s="11"/>
      <c r="F40" s="11"/>
      <c r="G40" s="12"/>
      <c r="H40" s="12"/>
      <c r="I40" s="13"/>
      <c r="J40" s="12"/>
      <c r="K40" s="24"/>
      <c r="L40" s="54" t="str">
        <f>IF(K40="","",VLOOKUP(K40,'ボランティア一覧 '!$A:$B,2,0))</f>
        <v/>
      </c>
      <c r="M40" s="24"/>
      <c r="N40" s="61" t="str">
        <f>IF(M40="","",VLOOKUP(M40,ボランティア図書マスタ!$B$3:$L$65493,11,0))</f>
        <v/>
      </c>
      <c r="O40" s="25"/>
      <c r="P40" s="24"/>
      <c r="Q40" s="25"/>
      <c r="R40" s="17" t="str">
        <f t="shared" si="2"/>
        <v/>
      </c>
      <c r="S40" s="17" t="str">
        <f>IF(AF40="","",VLOOKUP(AF40,ボランティア図書マスタ!$A$3:$M$65493,13,0))</f>
        <v/>
      </c>
      <c r="T40" s="14"/>
      <c r="U40" s="15"/>
      <c r="V40" s="16"/>
      <c r="W40" s="11"/>
      <c r="X40" s="23" t="str">
        <f>IF(K40="","",VLOOKUP(K40,'ボランティア一覧 '!$A$3:$F$95,4,0))</f>
        <v/>
      </c>
      <c r="Y40" s="23" t="str">
        <f>IF(K40="","",VLOOKUP(K40,'ボランティア一覧 '!$A$3:$F$95,5,0))</f>
        <v/>
      </c>
      <c r="Z40" s="23" t="str">
        <f>IF(K40="","",VLOOKUP(K40,'ボランティア一覧 '!$A$3:$F$95,6,0))</f>
        <v/>
      </c>
      <c r="AA40" s="23" t="str">
        <f>IF(K40="","",VLOOKUP(K40,'ボランティア一覧 '!$A$3:$G$95,7,0))</f>
        <v/>
      </c>
      <c r="AB40" s="69" t="str">
        <f t="shared" si="3"/>
        <v xml:space="preserve"> </v>
      </c>
      <c r="AC40" s="69" t="str">
        <f t="shared" si="4"/>
        <v>　</v>
      </c>
      <c r="AD40" s="69" t="str">
        <f>IF($G40=0," ",VLOOKUP(AB40,入力規則用シート!B:C,2,0))</f>
        <v xml:space="preserve"> </v>
      </c>
      <c r="AE40" s="68">
        <f t="shared" si="5"/>
        <v>0</v>
      </c>
      <c r="AF40" s="69" t="str">
        <f t="shared" si="6"/>
        <v/>
      </c>
      <c r="AG40" s="68" t="str">
        <f>IF(AF40="","",VLOOKUP(AF40,ボランティア図書マスタ!$A$3:$K$65493,11,0))</f>
        <v/>
      </c>
      <c r="AH40" s="69" t="str">
        <f t="shared" si="7"/>
        <v/>
      </c>
      <c r="AJ40" s="129" t="e">
        <f>VLOOKUP($AF40,ボランティア図書マスタ!$A:$T,15,0)</f>
        <v>#N/A</v>
      </c>
      <c r="AK40" s="129" t="e">
        <f>VLOOKUP($AF40,ボランティア図書マスタ!$A:$T,16,0)</f>
        <v>#N/A</v>
      </c>
      <c r="AL40" s="129" t="e">
        <f>VLOOKUP($AF40,ボランティア図書マスタ!$A:$T,17,0)</f>
        <v>#N/A</v>
      </c>
      <c r="AM40" s="129" t="e">
        <f>VLOOKUP($AF40,ボランティア図書マスタ!$A:$T,18,0)</f>
        <v>#N/A</v>
      </c>
      <c r="AN40" s="129" t="e">
        <f>VLOOKUP($AF40,ボランティア図書マスタ!$A:$T,19,0)</f>
        <v>#N/A</v>
      </c>
      <c r="AO40" s="129" t="e">
        <f>VLOOKUP($AF40,ボランティア図書マスタ!$A:$T,20,0)</f>
        <v>#N/A</v>
      </c>
    </row>
    <row r="41" spans="1:41" ht="81" customHeight="1" x14ac:dyDescent="0.15">
      <c r="A41" s="55"/>
      <c r="B41" s="11"/>
      <c r="C41" s="149"/>
      <c r="D41" s="11"/>
      <c r="E41" s="11"/>
      <c r="F41" s="11"/>
      <c r="G41" s="12"/>
      <c r="H41" s="12"/>
      <c r="I41" s="13"/>
      <c r="J41" s="12"/>
      <c r="K41" s="24"/>
      <c r="L41" s="54" t="str">
        <f>IF(K41="","",VLOOKUP(K41,'ボランティア一覧 '!$A:$B,2,0))</f>
        <v/>
      </c>
      <c r="M41" s="24"/>
      <c r="N41" s="61" t="str">
        <f>IF(M41="","",VLOOKUP(M41,ボランティア図書マスタ!$B$3:$L$65493,11,0))</f>
        <v/>
      </c>
      <c r="O41" s="25"/>
      <c r="P41" s="24"/>
      <c r="Q41" s="25"/>
      <c r="R41" s="17" t="str">
        <f t="shared" si="2"/>
        <v/>
      </c>
      <c r="S41" s="17" t="str">
        <f>IF(AF41="","",VLOOKUP(AF41,ボランティア図書マスタ!$A$3:$M$65493,13,0))</f>
        <v/>
      </c>
      <c r="T41" s="14"/>
      <c r="U41" s="15"/>
      <c r="V41" s="16"/>
      <c r="W41" s="11"/>
      <c r="X41" s="23" t="str">
        <f>IF(K41="","",VLOOKUP(K41,'ボランティア一覧 '!$A$3:$F$95,4,0))</f>
        <v/>
      </c>
      <c r="Y41" s="23" t="str">
        <f>IF(K41="","",VLOOKUP(K41,'ボランティア一覧 '!$A$3:$F$95,5,0))</f>
        <v/>
      </c>
      <c r="Z41" s="23" t="str">
        <f>IF(K41="","",VLOOKUP(K41,'ボランティア一覧 '!$A$3:$F$95,6,0))</f>
        <v/>
      </c>
      <c r="AA41" s="23" t="str">
        <f>IF(K41="","",VLOOKUP(K41,'ボランティア一覧 '!$A$3:$G$95,7,0))</f>
        <v/>
      </c>
      <c r="AB41" s="69" t="str">
        <f t="shared" si="3"/>
        <v xml:space="preserve"> </v>
      </c>
      <c r="AC41" s="69" t="str">
        <f t="shared" si="4"/>
        <v>　</v>
      </c>
      <c r="AD41" s="69" t="str">
        <f>IF($G41=0," ",VLOOKUP(AB41,入力規則用シート!B:C,2,0))</f>
        <v xml:space="preserve"> </v>
      </c>
      <c r="AE41" s="68">
        <f t="shared" si="5"/>
        <v>0</v>
      </c>
      <c r="AF41" s="69" t="str">
        <f t="shared" si="6"/>
        <v/>
      </c>
      <c r="AG41" s="68" t="str">
        <f>IF(AF41="","",VLOOKUP(AF41,ボランティア図書マスタ!$A$3:$K$65493,11,0))</f>
        <v/>
      </c>
      <c r="AH41" s="69" t="str">
        <f t="shared" si="7"/>
        <v/>
      </c>
      <c r="AJ41" s="129" t="e">
        <f>VLOOKUP($AF41,ボランティア図書マスタ!$A:$T,15,0)</f>
        <v>#N/A</v>
      </c>
      <c r="AK41" s="129" t="e">
        <f>VLOOKUP($AF41,ボランティア図書マスタ!$A:$T,16,0)</f>
        <v>#N/A</v>
      </c>
      <c r="AL41" s="129" t="e">
        <f>VLOOKUP($AF41,ボランティア図書マスタ!$A:$T,17,0)</f>
        <v>#N/A</v>
      </c>
      <c r="AM41" s="129" t="e">
        <f>VLOOKUP($AF41,ボランティア図書マスタ!$A:$T,18,0)</f>
        <v>#N/A</v>
      </c>
      <c r="AN41" s="129" t="e">
        <f>VLOOKUP($AF41,ボランティア図書マスタ!$A:$T,19,0)</f>
        <v>#N/A</v>
      </c>
      <c r="AO41" s="129" t="e">
        <f>VLOOKUP($AF41,ボランティア図書マスタ!$A:$T,20,0)</f>
        <v>#N/A</v>
      </c>
    </row>
    <row r="42" spans="1:41" ht="81" customHeight="1" x14ac:dyDescent="0.15">
      <c r="A42" s="55"/>
      <c r="B42" s="11"/>
      <c r="C42" s="149"/>
      <c r="D42" s="11"/>
      <c r="E42" s="11"/>
      <c r="F42" s="11"/>
      <c r="G42" s="12"/>
      <c r="H42" s="12"/>
      <c r="I42" s="13"/>
      <c r="J42" s="12"/>
      <c r="K42" s="24"/>
      <c r="L42" s="54" t="str">
        <f>IF(K42="","",VLOOKUP(K42,'ボランティア一覧 '!$A:$B,2,0))</f>
        <v/>
      </c>
      <c r="M42" s="24"/>
      <c r="N42" s="61" t="str">
        <f>IF(M42="","",VLOOKUP(M42,ボランティア図書マスタ!$B$3:$L$65493,11,0))</f>
        <v/>
      </c>
      <c r="O42" s="25"/>
      <c r="P42" s="24"/>
      <c r="Q42" s="25"/>
      <c r="R42" s="17" t="str">
        <f t="shared" si="2"/>
        <v/>
      </c>
      <c r="S42" s="17" t="str">
        <f>IF(AF42="","",VLOOKUP(AF42,ボランティア図書マスタ!$A$3:$M$65493,13,0))</f>
        <v/>
      </c>
      <c r="T42" s="14"/>
      <c r="U42" s="15"/>
      <c r="V42" s="16"/>
      <c r="W42" s="11"/>
      <c r="X42" s="23" t="str">
        <f>IF(K42="","",VLOOKUP(K42,'ボランティア一覧 '!$A$3:$F$95,4,0))</f>
        <v/>
      </c>
      <c r="Y42" s="23" t="str">
        <f>IF(K42="","",VLOOKUP(K42,'ボランティア一覧 '!$A$3:$F$95,5,0))</f>
        <v/>
      </c>
      <c r="Z42" s="23" t="str">
        <f>IF(K42="","",VLOOKUP(K42,'ボランティア一覧 '!$A$3:$F$95,6,0))</f>
        <v/>
      </c>
      <c r="AA42" s="23" t="str">
        <f>IF(K42="","",VLOOKUP(K42,'ボランティア一覧 '!$A$3:$G$95,7,0))</f>
        <v/>
      </c>
      <c r="AB42" s="69" t="str">
        <f t="shared" si="3"/>
        <v xml:space="preserve"> </v>
      </c>
      <c r="AC42" s="69" t="str">
        <f t="shared" si="4"/>
        <v>　</v>
      </c>
      <c r="AD42" s="69" t="str">
        <f>IF($G42=0," ",VLOOKUP(AB42,入力規則用シート!B:C,2,0))</f>
        <v xml:space="preserve"> </v>
      </c>
      <c r="AE42" s="68">
        <f t="shared" si="5"/>
        <v>0</v>
      </c>
      <c r="AF42" s="69" t="str">
        <f t="shared" si="6"/>
        <v/>
      </c>
      <c r="AG42" s="68" t="str">
        <f>IF(AF42="","",VLOOKUP(AF42,ボランティア図書マスタ!$A$3:$K$65493,11,0))</f>
        <v/>
      </c>
      <c r="AH42" s="69" t="str">
        <f t="shared" si="7"/>
        <v/>
      </c>
      <c r="AJ42" s="129" t="e">
        <f>VLOOKUP($AF42,ボランティア図書マスタ!$A:$T,15,0)</f>
        <v>#N/A</v>
      </c>
      <c r="AK42" s="129" t="e">
        <f>VLOOKUP($AF42,ボランティア図書マスタ!$A:$T,16,0)</f>
        <v>#N/A</v>
      </c>
      <c r="AL42" s="129" t="e">
        <f>VLOOKUP($AF42,ボランティア図書マスタ!$A:$T,17,0)</f>
        <v>#N/A</v>
      </c>
      <c r="AM42" s="129" t="e">
        <f>VLOOKUP($AF42,ボランティア図書マスタ!$A:$T,18,0)</f>
        <v>#N/A</v>
      </c>
      <c r="AN42" s="129" t="e">
        <f>VLOOKUP($AF42,ボランティア図書マスタ!$A:$T,19,0)</f>
        <v>#N/A</v>
      </c>
      <c r="AO42" s="129" t="e">
        <f>VLOOKUP($AF42,ボランティア図書マスタ!$A:$T,20,0)</f>
        <v>#N/A</v>
      </c>
    </row>
    <row r="43" spans="1:41" ht="81" customHeight="1" x14ac:dyDescent="0.15">
      <c r="A43" s="55"/>
      <c r="B43" s="11"/>
      <c r="C43" s="149"/>
      <c r="D43" s="11"/>
      <c r="E43" s="11"/>
      <c r="F43" s="11"/>
      <c r="G43" s="12"/>
      <c r="H43" s="12"/>
      <c r="I43" s="13"/>
      <c r="J43" s="12"/>
      <c r="K43" s="24"/>
      <c r="L43" s="54" t="str">
        <f>IF(K43="","",VLOOKUP(K43,'ボランティア一覧 '!$A:$B,2,0))</f>
        <v/>
      </c>
      <c r="M43" s="24"/>
      <c r="N43" s="61" t="str">
        <f>IF(M43="","",VLOOKUP(M43,ボランティア図書マスタ!$B$3:$L$65493,11,0))</f>
        <v/>
      </c>
      <c r="O43" s="25"/>
      <c r="P43" s="24"/>
      <c r="Q43" s="25"/>
      <c r="R43" s="17" t="str">
        <f t="shared" si="2"/>
        <v/>
      </c>
      <c r="S43" s="17" t="str">
        <f>IF(AF43="","",VLOOKUP(AF43,ボランティア図書マスタ!$A$3:$M$65493,13,0))</f>
        <v/>
      </c>
      <c r="T43" s="14"/>
      <c r="U43" s="15"/>
      <c r="V43" s="16"/>
      <c r="W43" s="11"/>
      <c r="X43" s="23" t="str">
        <f>IF(K43="","",VLOOKUP(K43,'ボランティア一覧 '!$A$3:$F$95,4,0))</f>
        <v/>
      </c>
      <c r="Y43" s="23" t="str">
        <f>IF(K43="","",VLOOKUP(K43,'ボランティア一覧 '!$A$3:$F$95,5,0))</f>
        <v/>
      </c>
      <c r="Z43" s="23" t="str">
        <f>IF(K43="","",VLOOKUP(K43,'ボランティア一覧 '!$A$3:$F$95,6,0))</f>
        <v/>
      </c>
      <c r="AA43" s="23" t="str">
        <f>IF(K43="","",VLOOKUP(K43,'ボランティア一覧 '!$A$3:$G$95,7,0))</f>
        <v/>
      </c>
      <c r="AB43" s="69" t="str">
        <f t="shared" si="3"/>
        <v xml:space="preserve"> </v>
      </c>
      <c r="AC43" s="69" t="str">
        <f t="shared" si="4"/>
        <v>　</v>
      </c>
      <c r="AD43" s="69" t="str">
        <f>IF($G43=0," ",VLOOKUP(AB43,入力規則用シート!B:C,2,0))</f>
        <v xml:space="preserve"> </v>
      </c>
      <c r="AE43" s="68">
        <f t="shared" si="5"/>
        <v>0</v>
      </c>
      <c r="AF43" s="69" t="str">
        <f t="shared" si="6"/>
        <v/>
      </c>
      <c r="AG43" s="68" t="str">
        <f>IF(AF43="","",VLOOKUP(AF43,ボランティア図書マスタ!$A$3:$K$65493,11,0))</f>
        <v/>
      </c>
      <c r="AH43" s="69" t="str">
        <f t="shared" si="7"/>
        <v/>
      </c>
      <c r="AJ43" s="129" t="e">
        <f>VLOOKUP($AF43,ボランティア図書マスタ!$A:$T,15,0)</f>
        <v>#N/A</v>
      </c>
      <c r="AK43" s="129" t="e">
        <f>VLOOKUP($AF43,ボランティア図書マスタ!$A:$T,16,0)</f>
        <v>#N/A</v>
      </c>
      <c r="AL43" s="129" t="e">
        <f>VLOOKUP($AF43,ボランティア図書マスタ!$A:$T,17,0)</f>
        <v>#N/A</v>
      </c>
      <c r="AM43" s="129" t="e">
        <f>VLOOKUP($AF43,ボランティア図書マスタ!$A:$T,18,0)</f>
        <v>#N/A</v>
      </c>
      <c r="AN43" s="129" t="e">
        <f>VLOOKUP($AF43,ボランティア図書マスタ!$A:$T,19,0)</f>
        <v>#N/A</v>
      </c>
      <c r="AO43" s="129" t="e">
        <f>VLOOKUP($AF43,ボランティア図書マスタ!$A:$T,20,0)</f>
        <v>#N/A</v>
      </c>
    </row>
    <row r="44" spans="1:41" ht="81" customHeight="1" x14ac:dyDescent="0.15">
      <c r="A44" s="55"/>
      <c r="B44" s="11"/>
      <c r="C44" s="149"/>
      <c r="D44" s="11"/>
      <c r="E44" s="11"/>
      <c r="F44" s="11"/>
      <c r="G44" s="12"/>
      <c r="H44" s="12"/>
      <c r="I44" s="13"/>
      <c r="J44" s="12"/>
      <c r="K44" s="24"/>
      <c r="L44" s="54" t="str">
        <f>IF(K44="","",VLOOKUP(K44,'ボランティア一覧 '!$A:$B,2,0))</f>
        <v/>
      </c>
      <c r="M44" s="24"/>
      <c r="N44" s="61" t="str">
        <f>IF(M44="","",VLOOKUP(M44,ボランティア図書マスタ!$B$3:$L$65493,11,0))</f>
        <v/>
      </c>
      <c r="O44" s="25"/>
      <c r="P44" s="24"/>
      <c r="Q44" s="25"/>
      <c r="R44" s="17" t="str">
        <f t="shared" si="2"/>
        <v/>
      </c>
      <c r="S44" s="17" t="str">
        <f>IF(AF44="","",VLOOKUP(AF44,ボランティア図書マスタ!$A$3:$M$65493,13,0))</f>
        <v/>
      </c>
      <c r="T44" s="14"/>
      <c r="U44" s="15"/>
      <c r="V44" s="16"/>
      <c r="W44" s="11"/>
      <c r="X44" s="23" t="str">
        <f>IF(K44="","",VLOOKUP(K44,'ボランティア一覧 '!$A$3:$F$95,4,0))</f>
        <v/>
      </c>
      <c r="Y44" s="23" t="str">
        <f>IF(K44="","",VLOOKUP(K44,'ボランティア一覧 '!$A$3:$F$95,5,0))</f>
        <v/>
      </c>
      <c r="Z44" s="23" t="str">
        <f>IF(K44="","",VLOOKUP(K44,'ボランティア一覧 '!$A$3:$F$95,6,0))</f>
        <v/>
      </c>
      <c r="AA44" s="23" t="str">
        <f>IF(K44="","",VLOOKUP(K44,'ボランティア一覧 '!$A$3:$G$95,7,0))</f>
        <v/>
      </c>
      <c r="AB44" s="69" t="str">
        <f t="shared" si="3"/>
        <v xml:space="preserve"> </v>
      </c>
      <c r="AC44" s="69" t="str">
        <f t="shared" si="4"/>
        <v>　</v>
      </c>
      <c r="AD44" s="69" t="str">
        <f>IF($G44=0," ",VLOOKUP(AB44,入力規則用シート!B:C,2,0))</f>
        <v xml:space="preserve"> </v>
      </c>
      <c r="AE44" s="68">
        <f t="shared" si="5"/>
        <v>0</v>
      </c>
      <c r="AF44" s="69" t="str">
        <f t="shared" si="6"/>
        <v/>
      </c>
      <c r="AG44" s="68" t="str">
        <f>IF(AF44="","",VLOOKUP(AF44,ボランティア図書マスタ!$A$3:$K$65493,11,0))</f>
        <v/>
      </c>
      <c r="AH44" s="69" t="str">
        <f t="shared" si="7"/>
        <v/>
      </c>
      <c r="AJ44" s="129" t="e">
        <f>VLOOKUP($AF44,ボランティア図書マスタ!$A:$T,15,0)</f>
        <v>#N/A</v>
      </c>
      <c r="AK44" s="129" t="e">
        <f>VLOOKUP($AF44,ボランティア図書マスタ!$A:$T,16,0)</f>
        <v>#N/A</v>
      </c>
      <c r="AL44" s="129" t="e">
        <f>VLOOKUP($AF44,ボランティア図書マスタ!$A:$T,17,0)</f>
        <v>#N/A</v>
      </c>
      <c r="AM44" s="129" t="e">
        <f>VLOOKUP($AF44,ボランティア図書マスタ!$A:$T,18,0)</f>
        <v>#N/A</v>
      </c>
      <c r="AN44" s="129" t="e">
        <f>VLOOKUP($AF44,ボランティア図書マスタ!$A:$T,19,0)</f>
        <v>#N/A</v>
      </c>
      <c r="AO44" s="129" t="e">
        <f>VLOOKUP($AF44,ボランティア図書マスタ!$A:$T,20,0)</f>
        <v>#N/A</v>
      </c>
    </row>
    <row r="45" spans="1:41" ht="81" customHeight="1" x14ac:dyDescent="0.15">
      <c r="A45" s="55"/>
      <c r="B45" s="11"/>
      <c r="C45" s="149"/>
      <c r="D45" s="11"/>
      <c r="E45" s="11"/>
      <c r="F45" s="11"/>
      <c r="G45" s="12"/>
      <c r="H45" s="12"/>
      <c r="I45" s="13"/>
      <c r="J45" s="12"/>
      <c r="K45" s="24"/>
      <c r="L45" s="54" t="str">
        <f>IF(K45="","",VLOOKUP(K45,'ボランティア一覧 '!$A:$B,2,0))</f>
        <v/>
      </c>
      <c r="M45" s="24"/>
      <c r="N45" s="61" t="str">
        <f>IF(M45="","",VLOOKUP(M45,ボランティア図書マスタ!$B$3:$L$65493,11,0))</f>
        <v/>
      </c>
      <c r="O45" s="25"/>
      <c r="P45" s="24"/>
      <c r="Q45" s="25"/>
      <c r="R45" s="17" t="str">
        <f t="shared" si="2"/>
        <v/>
      </c>
      <c r="S45" s="17" t="str">
        <f>IF(AF45="","",VLOOKUP(AF45,ボランティア図書マスタ!$A$3:$M$65493,13,0))</f>
        <v/>
      </c>
      <c r="T45" s="14"/>
      <c r="U45" s="15"/>
      <c r="V45" s="16"/>
      <c r="W45" s="11"/>
      <c r="X45" s="23" t="str">
        <f>IF(K45="","",VLOOKUP(K45,'ボランティア一覧 '!$A$3:$F$95,4,0))</f>
        <v/>
      </c>
      <c r="Y45" s="23" t="str">
        <f>IF(K45="","",VLOOKUP(K45,'ボランティア一覧 '!$A$3:$F$95,5,0))</f>
        <v/>
      </c>
      <c r="Z45" s="23" t="str">
        <f>IF(K45="","",VLOOKUP(K45,'ボランティア一覧 '!$A$3:$F$95,6,0))</f>
        <v/>
      </c>
      <c r="AA45" s="23" t="str">
        <f>IF(K45="","",VLOOKUP(K45,'ボランティア一覧 '!$A$3:$G$95,7,0))</f>
        <v/>
      </c>
      <c r="AB45" s="69" t="str">
        <f t="shared" si="3"/>
        <v xml:space="preserve"> </v>
      </c>
      <c r="AC45" s="69" t="str">
        <f t="shared" si="4"/>
        <v>　</v>
      </c>
      <c r="AD45" s="69" t="str">
        <f>IF($G45=0," ",VLOOKUP(AB45,入力規則用シート!B:C,2,0))</f>
        <v xml:space="preserve"> </v>
      </c>
      <c r="AE45" s="68">
        <f t="shared" si="5"/>
        <v>0</v>
      </c>
      <c r="AF45" s="69" t="str">
        <f t="shared" si="6"/>
        <v/>
      </c>
      <c r="AG45" s="68" t="str">
        <f>IF(AF45="","",VLOOKUP(AF45,ボランティア図書マスタ!$A$3:$K$65493,11,0))</f>
        <v/>
      </c>
      <c r="AH45" s="69" t="str">
        <f t="shared" si="7"/>
        <v/>
      </c>
      <c r="AJ45" s="129" t="e">
        <f>VLOOKUP($AF45,ボランティア図書マスタ!$A:$T,15,0)</f>
        <v>#N/A</v>
      </c>
      <c r="AK45" s="129" t="e">
        <f>VLOOKUP($AF45,ボランティア図書マスタ!$A:$T,16,0)</f>
        <v>#N/A</v>
      </c>
      <c r="AL45" s="129" t="e">
        <f>VLOOKUP($AF45,ボランティア図書マスタ!$A:$T,17,0)</f>
        <v>#N/A</v>
      </c>
      <c r="AM45" s="129" t="e">
        <f>VLOOKUP($AF45,ボランティア図書マスタ!$A:$T,18,0)</f>
        <v>#N/A</v>
      </c>
      <c r="AN45" s="129" t="e">
        <f>VLOOKUP($AF45,ボランティア図書マスタ!$A:$T,19,0)</f>
        <v>#N/A</v>
      </c>
      <c r="AO45" s="129" t="e">
        <f>VLOOKUP($AF45,ボランティア図書マスタ!$A:$T,20,0)</f>
        <v>#N/A</v>
      </c>
    </row>
    <row r="46" spans="1:41" ht="81" customHeight="1" x14ac:dyDescent="0.15">
      <c r="A46" s="55"/>
      <c r="B46" s="11"/>
      <c r="C46" s="149"/>
      <c r="D46" s="11"/>
      <c r="E46" s="11"/>
      <c r="F46" s="11"/>
      <c r="G46" s="12"/>
      <c r="H46" s="12"/>
      <c r="I46" s="13"/>
      <c r="J46" s="12"/>
      <c r="K46" s="24"/>
      <c r="L46" s="54" t="str">
        <f>IF(K46="","",VLOOKUP(K46,'ボランティア一覧 '!$A:$B,2,0))</f>
        <v/>
      </c>
      <c r="M46" s="24"/>
      <c r="N46" s="61" t="str">
        <f>IF(M46="","",VLOOKUP(M46,ボランティア図書マスタ!$B$3:$L$65493,11,0))</f>
        <v/>
      </c>
      <c r="O46" s="25"/>
      <c r="P46" s="24"/>
      <c r="Q46" s="25"/>
      <c r="R46" s="17" t="str">
        <f t="shared" si="2"/>
        <v/>
      </c>
      <c r="S46" s="17" t="str">
        <f>IF(AF46="","",VLOOKUP(AF46,ボランティア図書マスタ!$A$3:$M$65493,13,0))</f>
        <v/>
      </c>
      <c r="T46" s="14"/>
      <c r="U46" s="15"/>
      <c r="V46" s="16"/>
      <c r="W46" s="11"/>
      <c r="X46" s="23" t="str">
        <f>IF(K46="","",VLOOKUP(K46,'ボランティア一覧 '!$A$3:$F$95,4,0))</f>
        <v/>
      </c>
      <c r="Y46" s="23" t="str">
        <f>IF(K46="","",VLOOKUP(K46,'ボランティア一覧 '!$A$3:$F$95,5,0))</f>
        <v/>
      </c>
      <c r="Z46" s="23" t="str">
        <f>IF(K46="","",VLOOKUP(K46,'ボランティア一覧 '!$A$3:$F$95,6,0))</f>
        <v/>
      </c>
      <c r="AA46" s="23" t="str">
        <f>IF(K46="","",VLOOKUP(K46,'ボランティア一覧 '!$A$3:$G$95,7,0))</f>
        <v/>
      </c>
      <c r="AB46" s="69" t="str">
        <f t="shared" si="3"/>
        <v xml:space="preserve"> </v>
      </c>
      <c r="AC46" s="69" t="str">
        <f t="shared" si="4"/>
        <v>　</v>
      </c>
      <c r="AD46" s="69" t="str">
        <f>IF($G46=0," ",VLOOKUP(AB46,入力規則用シート!B:C,2,0))</f>
        <v xml:space="preserve"> </v>
      </c>
      <c r="AE46" s="68">
        <f t="shared" si="5"/>
        <v>0</v>
      </c>
      <c r="AF46" s="69" t="str">
        <f t="shared" si="6"/>
        <v/>
      </c>
      <c r="AG46" s="68" t="str">
        <f>IF(AF46="","",VLOOKUP(AF46,ボランティア図書マスタ!$A$3:$K$65493,11,0))</f>
        <v/>
      </c>
      <c r="AH46" s="69" t="str">
        <f t="shared" si="7"/>
        <v/>
      </c>
      <c r="AJ46" s="129" t="e">
        <f>VLOOKUP($AF46,ボランティア図書マスタ!$A:$T,15,0)</f>
        <v>#N/A</v>
      </c>
      <c r="AK46" s="129" t="e">
        <f>VLOOKUP($AF46,ボランティア図書マスタ!$A:$T,16,0)</f>
        <v>#N/A</v>
      </c>
      <c r="AL46" s="129" t="e">
        <f>VLOOKUP($AF46,ボランティア図書マスタ!$A:$T,17,0)</f>
        <v>#N/A</v>
      </c>
      <c r="AM46" s="129" t="e">
        <f>VLOOKUP($AF46,ボランティア図書マスタ!$A:$T,18,0)</f>
        <v>#N/A</v>
      </c>
      <c r="AN46" s="129" t="e">
        <f>VLOOKUP($AF46,ボランティア図書マスタ!$A:$T,19,0)</f>
        <v>#N/A</v>
      </c>
      <c r="AO46" s="129" t="e">
        <f>VLOOKUP($AF46,ボランティア図書マスタ!$A:$T,20,0)</f>
        <v>#N/A</v>
      </c>
    </row>
    <row r="47" spans="1:41" ht="81" customHeight="1" x14ac:dyDescent="0.15">
      <c r="A47" s="55"/>
      <c r="B47" s="11"/>
      <c r="C47" s="149"/>
      <c r="D47" s="11"/>
      <c r="E47" s="11"/>
      <c r="F47" s="11"/>
      <c r="G47" s="12"/>
      <c r="H47" s="12"/>
      <c r="I47" s="13"/>
      <c r="J47" s="12"/>
      <c r="K47" s="24"/>
      <c r="L47" s="54" t="str">
        <f>IF(K47="","",VLOOKUP(K47,'ボランティア一覧 '!$A:$B,2,0))</f>
        <v/>
      </c>
      <c r="M47" s="24"/>
      <c r="N47" s="61" t="str">
        <f>IF(M47="","",VLOOKUP(M47,ボランティア図書マスタ!$B$3:$L$65493,11,0))</f>
        <v/>
      </c>
      <c r="O47" s="25"/>
      <c r="P47" s="24"/>
      <c r="Q47" s="25"/>
      <c r="R47" s="17" t="str">
        <f t="shared" si="2"/>
        <v/>
      </c>
      <c r="S47" s="17" t="str">
        <f>IF(AF47="","",VLOOKUP(AF47,ボランティア図書マスタ!$A$3:$M$65493,13,0))</f>
        <v/>
      </c>
      <c r="T47" s="14"/>
      <c r="U47" s="15"/>
      <c r="V47" s="16"/>
      <c r="W47" s="11"/>
      <c r="X47" s="23" t="str">
        <f>IF(K47="","",VLOOKUP(K47,'ボランティア一覧 '!$A$3:$F$95,4,0))</f>
        <v/>
      </c>
      <c r="Y47" s="23" t="str">
        <f>IF(K47="","",VLOOKUP(K47,'ボランティア一覧 '!$A$3:$F$95,5,0))</f>
        <v/>
      </c>
      <c r="Z47" s="23" t="str">
        <f>IF(K47="","",VLOOKUP(K47,'ボランティア一覧 '!$A$3:$F$95,6,0))</f>
        <v/>
      </c>
      <c r="AA47" s="23" t="str">
        <f>IF(K47="","",VLOOKUP(K47,'ボランティア一覧 '!$A$3:$G$95,7,0))</f>
        <v/>
      </c>
      <c r="AB47" s="69" t="str">
        <f t="shared" si="3"/>
        <v xml:space="preserve"> </v>
      </c>
      <c r="AC47" s="69" t="str">
        <f t="shared" si="4"/>
        <v>　</v>
      </c>
      <c r="AD47" s="69" t="str">
        <f>IF($G47=0," ",VLOOKUP(AB47,入力規則用シート!B:C,2,0))</f>
        <v xml:space="preserve"> </v>
      </c>
      <c r="AE47" s="68">
        <f t="shared" si="5"/>
        <v>0</v>
      </c>
      <c r="AF47" s="69" t="str">
        <f t="shared" si="6"/>
        <v/>
      </c>
      <c r="AG47" s="68" t="str">
        <f>IF(AF47="","",VLOOKUP(AF47,ボランティア図書マスタ!$A$3:$K$65493,11,0))</f>
        <v/>
      </c>
      <c r="AH47" s="69" t="str">
        <f t="shared" si="7"/>
        <v/>
      </c>
      <c r="AJ47" s="129" t="e">
        <f>VLOOKUP($AF47,ボランティア図書マスタ!$A:$T,15,0)</f>
        <v>#N/A</v>
      </c>
      <c r="AK47" s="129" t="e">
        <f>VLOOKUP($AF47,ボランティア図書マスタ!$A:$T,16,0)</f>
        <v>#N/A</v>
      </c>
      <c r="AL47" s="129" t="e">
        <f>VLOOKUP($AF47,ボランティア図書マスタ!$A:$T,17,0)</f>
        <v>#N/A</v>
      </c>
      <c r="AM47" s="129" t="e">
        <f>VLOOKUP($AF47,ボランティア図書マスタ!$A:$T,18,0)</f>
        <v>#N/A</v>
      </c>
      <c r="AN47" s="129" t="e">
        <f>VLOOKUP($AF47,ボランティア図書マスタ!$A:$T,19,0)</f>
        <v>#N/A</v>
      </c>
      <c r="AO47" s="129" t="e">
        <f>VLOOKUP($AF47,ボランティア図書マスタ!$A:$T,20,0)</f>
        <v>#N/A</v>
      </c>
    </row>
    <row r="48" spans="1:41" ht="81" customHeight="1" x14ac:dyDescent="0.15">
      <c r="A48" s="55"/>
      <c r="B48" s="11"/>
      <c r="C48" s="149"/>
      <c r="D48" s="11"/>
      <c r="E48" s="11"/>
      <c r="F48" s="11"/>
      <c r="G48" s="12"/>
      <c r="H48" s="12"/>
      <c r="I48" s="13"/>
      <c r="J48" s="12"/>
      <c r="K48" s="24"/>
      <c r="L48" s="54" t="str">
        <f>IF(K48="","",VLOOKUP(K48,'ボランティア一覧 '!$A:$B,2,0))</f>
        <v/>
      </c>
      <c r="M48" s="24"/>
      <c r="N48" s="61" t="str">
        <f>IF(M48="","",VLOOKUP(M48,ボランティア図書マスタ!$B$3:$L$65493,11,0))</f>
        <v/>
      </c>
      <c r="O48" s="25"/>
      <c r="P48" s="24"/>
      <c r="Q48" s="25"/>
      <c r="R48" s="17" t="str">
        <f t="shared" si="2"/>
        <v/>
      </c>
      <c r="S48" s="17" t="str">
        <f>IF(AF48="","",VLOOKUP(AF48,ボランティア図書マスタ!$A$3:$M$65493,13,0))</f>
        <v/>
      </c>
      <c r="T48" s="14"/>
      <c r="U48" s="15"/>
      <c r="V48" s="16"/>
      <c r="W48" s="11"/>
      <c r="X48" s="23" t="str">
        <f>IF(K48="","",VLOOKUP(K48,'ボランティア一覧 '!$A$3:$F$95,4,0))</f>
        <v/>
      </c>
      <c r="Y48" s="23" t="str">
        <f>IF(K48="","",VLOOKUP(K48,'ボランティア一覧 '!$A$3:$F$95,5,0))</f>
        <v/>
      </c>
      <c r="Z48" s="23" t="str">
        <f>IF(K48="","",VLOOKUP(K48,'ボランティア一覧 '!$A$3:$F$95,6,0))</f>
        <v/>
      </c>
      <c r="AA48" s="23" t="str">
        <f>IF(K48="","",VLOOKUP(K48,'ボランティア一覧 '!$A$3:$G$95,7,0))</f>
        <v/>
      </c>
      <c r="AB48" s="69" t="str">
        <f t="shared" si="3"/>
        <v xml:space="preserve"> </v>
      </c>
      <c r="AC48" s="69" t="str">
        <f t="shared" si="4"/>
        <v>　</v>
      </c>
      <c r="AD48" s="69" t="str">
        <f>IF($G48=0," ",VLOOKUP(AB48,入力規則用シート!B:C,2,0))</f>
        <v xml:space="preserve"> </v>
      </c>
      <c r="AE48" s="68">
        <f t="shared" si="5"/>
        <v>0</v>
      </c>
      <c r="AF48" s="69" t="str">
        <f t="shared" si="6"/>
        <v/>
      </c>
      <c r="AG48" s="68" t="str">
        <f>IF(AF48="","",VLOOKUP(AF48,ボランティア図書マスタ!$A$3:$K$65493,11,0))</f>
        <v/>
      </c>
      <c r="AH48" s="69" t="str">
        <f t="shared" si="7"/>
        <v/>
      </c>
      <c r="AJ48" s="129" t="e">
        <f>VLOOKUP($AF48,ボランティア図書マスタ!$A:$T,15,0)</f>
        <v>#N/A</v>
      </c>
      <c r="AK48" s="129" t="e">
        <f>VLOOKUP($AF48,ボランティア図書マスタ!$A:$T,16,0)</f>
        <v>#N/A</v>
      </c>
      <c r="AL48" s="129" t="e">
        <f>VLOOKUP($AF48,ボランティア図書マスタ!$A:$T,17,0)</f>
        <v>#N/A</v>
      </c>
      <c r="AM48" s="129" t="e">
        <f>VLOOKUP($AF48,ボランティア図書マスタ!$A:$T,18,0)</f>
        <v>#N/A</v>
      </c>
      <c r="AN48" s="129" t="e">
        <f>VLOOKUP($AF48,ボランティア図書マスタ!$A:$T,19,0)</f>
        <v>#N/A</v>
      </c>
      <c r="AO48" s="129" t="e">
        <f>VLOOKUP($AF48,ボランティア図書マスタ!$A:$T,20,0)</f>
        <v>#N/A</v>
      </c>
    </row>
    <row r="49" spans="1:41" ht="81" customHeight="1" x14ac:dyDescent="0.15">
      <c r="A49" s="55"/>
      <c r="B49" s="11"/>
      <c r="C49" s="149"/>
      <c r="D49" s="11"/>
      <c r="E49" s="11"/>
      <c r="F49" s="11"/>
      <c r="G49" s="12"/>
      <c r="H49" s="12"/>
      <c r="I49" s="13"/>
      <c r="J49" s="12"/>
      <c r="K49" s="24"/>
      <c r="L49" s="54" t="str">
        <f>IF(K49="","",VLOOKUP(K49,'ボランティア一覧 '!$A:$B,2,0))</f>
        <v/>
      </c>
      <c r="M49" s="24"/>
      <c r="N49" s="61" t="str">
        <f>IF(M49="","",VLOOKUP(M49,ボランティア図書マスタ!$B$3:$L$65493,11,0))</f>
        <v/>
      </c>
      <c r="O49" s="25"/>
      <c r="P49" s="24"/>
      <c r="Q49" s="25"/>
      <c r="R49" s="17" t="str">
        <f t="shared" si="2"/>
        <v/>
      </c>
      <c r="S49" s="17" t="str">
        <f>IF(AF49="","",VLOOKUP(AF49,ボランティア図書マスタ!$A$3:$M$65493,13,0))</f>
        <v/>
      </c>
      <c r="T49" s="14"/>
      <c r="U49" s="15"/>
      <c r="V49" s="16"/>
      <c r="W49" s="11"/>
      <c r="X49" s="23" t="str">
        <f>IF(K49="","",VLOOKUP(K49,'ボランティア一覧 '!$A$3:$F$95,4,0))</f>
        <v/>
      </c>
      <c r="Y49" s="23" t="str">
        <f>IF(K49="","",VLOOKUP(K49,'ボランティア一覧 '!$A$3:$F$95,5,0))</f>
        <v/>
      </c>
      <c r="Z49" s="23" t="str">
        <f>IF(K49="","",VLOOKUP(K49,'ボランティア一覧 '!$A$3:$F$95,6,0))</f>
        <v/>
      </c>
      <c r="AA49" s="23" t="str">
        <f>IF(K49="","",VLOOKUP(K49,'ボランティア一覧 '!$A$3:$G$95,7,0))</f>
        <v/>
      </c>
      <c r="AB49" s="69" t="str">
        <f t="shared" si="3"/>
        <v xml:space="preserve"> </v>
      </c>
      <c r="AC49" s="69" t="str">
        <f t="shared" si="4"/>
        <v>　</v>
      </c>
      <c r="AD49" s="69" t="str">
        <f>IF($G49=0," ",VLOOKUP(AB49,入力規則用シート!B:C,2,0))</f>
        <v xml:space="preserve"> </v>
      </c>
      <c r="AE49" s="68">
        <f t="shared" si="5"/>
        <v>0</v>
      </c>
      <c r="AF49" s="69" t="str">
        <f t="shared" si="6"/>
        <v/>
      </c>
      <c r="AG49" s="68" t="str">
        <f>IF(AF49="","",VLOOKUP(AF49,ボランティア図書マスタ!$A$3:$K$65493,11,0))</f>
        <v/>
      </c>
      <c r="AH49" s="69" t="str">
        <f t="shared" si="7"/>
        <v/>
      </c>
      <c r="AJ49" s="129" t="e">
        <f>VLOOKUP($AF49,ボランティア図書マスタ!$A:$T,15,0)</f>
        <v>#N/A</v>
      </c>
      <c r="AK49" s="129" t="e">
        <f>VLOOKUP($AF49,ボランティア図書マスタ!$A:$T,16,0)</f>
        <v>#N/A</v>
      </c>
      <c r="AL49" s="129" t="e">
        <f>VLOOKUP($AF49,ボランティア図書マスタ!$A:$T,17,0)</f>
        <v>#N/A</v>
      </c>
      <c r="AM49" s="129" t="e">
        <f>VLOOKUP($AF49,ボランティア図書マスタ!$A:$T,18,0)</f>
        <v>#N/A</v>
      </c>
      <c r="AN49" s="129" t="e">
        <f>VLOOKUP($AF49,ボランティア図書マスタ!$A:$T,19,0)</f>
        <v>#N/A</v>
      </c>
      <c r="AO49" s="129" t="e">
        <f>VLOOKUP($AF49,ボランティア図書マスタ!$A:$T,20,0)</f>
        <v>#N/A</v>
      </c>
    </row>
    <row r="50" spans="1:41" ht="81" customHeight="1" x14ac:dyDescent="0.15">
      <c r="A50" s="55"/>
      <c r="B50" s="11"/>
      <c r="C50" s="149"/>
      <c r="D50" s="11"/>
      <c r="E50" s="11"/>
      <c r="F50" s="11"/>
      <c r="G50" s="12"/>
      <c r="H50" s="12"/>
      <c r="I50" s="13"/>
      <c r="J50" s="12"/>
      <c r="K50" s="24"/>
      <c r="L50" s="54" t="str">
        <f>IF(K50="","",VLOOKUP(K50,'ボランティア一覧 '!$A:$B,2,0))</f>
        <v/>
      </c>
      <c r="M50" s="24"/>
      <c r="N50" s="61" t="str">
        <f>IF(M50="","",VLOOKUP(M50,ボランティア図書マスタ!$B$3:$L$65493,11,0))</f>
        <v/>
      </c>
      <c r="O50" s="25"/>
      <c r="P50" s="24"/>
      <c r="Q50" s="25"/>
      <c r="R50" s="17" t="str">
        <f t="shared" si="2"/>
        <v/>
      </c>
      <c r="S50" s="17" t="str">
        <f>IF(AF50="","",VLOOKUP(AF50,ボランティア図書マスタ!$A$3:$M$65493,13,0))</f>
        <v/>
      </c>
      <c r="T50" s="14"/>
      <c r="U50" s="15"/>
      <c r="V50" s="16"/>
      <c r="W50" s="11"/>
      <c r="X50" s="23" t="str">
        <f>IF(K50="","",VLOOKUP(K50,'ボランティア一覧 '!$A$3:$F$95,4,0))</f>
        <v/>
      </c>
      <c r="Y50" s="23" t="str">
        <f>IF(K50="","",VLOOKUP(K50,'ボランティア一覧 '!$A$3:$F$95,5,0))</f>
        <v/>
      </c>
      <c r="Z50" s="23" t="str">
        <f>IF(K50="","",VLOOKUP(K50,'ボランティア一覧 '!$A$3:$F$95,6,0))</f>
        <v/>
      </c>
      <c r="AA50" s="23" t="str">
        <f>IF(K50="","",VLOOKUP(K50,'ボランティア一覧 '!$A$3:$G$95,7,0))</f>
        <v/>
      </c>
      <c r="AB50" s="69" t="str">
        <f t="shared" si="3"/>
        <v xml:space="preserve"> </v>
      </c>
      <c r="AC50" s="69" t="str">
        <f t="shared" si="4"/>
        <v>　</v>
      </c>
      <c r="AD50" s="69" t="str">
        <f>IF($G50=0," ",VLOOKUP(AB50,入力規則用シート!B:C,2,0))</f>
        <v xml:space="preserve"> </v>
      </c>
      <c r="AE50" s="68">
        <f t="shared" si="5"/>
        <v>0</v>
      </c>
      <c r="AF50" s="69" t="str">
        <f t="shared" si="6"/>
        <v/>
      </c>
      <c r="AG50" s="68" t="str">
        <f>IF(AF50="","",VLOOKUP(AF50,ボランティア図書マスタ!$A$3:$K$65493,11,0))</f>
        <v/>
      </c>
      <c r="AH50" s="69" t="str">
        <f t="shared" si="7"/>
        <v/>
      </c>
      <c r="AJ50" s="129" t="e">
        <f>VLOOKUP($AF50,ボランティア図書マスタ!$A:$T,15,0)</f>
        <v>#N/A</v>
      </c>
      <c r="AK50" s="129" t="e">
        <f>VLOOKUP($AF50,ボランティア図書マスタ!$A:$T,16,0)</f>
        <v>#N/A</v>
      </c>
      <c r="AL50" s="129" t="e">
        <f>VLOOKUP($AF50,ボランティア図書マスタ!$A:$T,17,0)</f>
        <v>#N/A</v>
      </c>
      <c r="AM50" s="129" t="e">
        <f>VLOOKUP($AF50,ボランティア図書マスタ!$A:$T,18,0)</f>
        <v>#N/A</v>
      </c>
      <c r="AN50" s="129" t="e">
        <f>VLOOKUP($AF50,ボランティア図書マスタ!$A:$T,19,0)</f>
        <v>#N/A</v>
      </c>
      <c r="AO50" s="129" t="e">
        <f>VLOOKUP($AF50,ボランティア図書マスタ!$A:$T,20,0)</f>
        <v>#N/A</v>
      </c>
    </row>
    <row r="51" spans="1:41" ht="81" customHeight="1" x14ac:dyDescent="0.15">
      <c r="A51" s="55"/>
      <c r="B51" s="11"/>
      <c r="C51" s="149"/>
      <c r="D51" s="11"/>
      <c r="E51" s="11"/>
      <c r="F51" s="11"/>
      <c r="G51" s="12"/>
      <c r="H51" s="12"/>
      <c r="I51" s="13"/>
      <c r="J51" s="12"/>
      <c r="K51" s="24"/>
      <c r="L51" s="54" t="str">
        <f>IF(K51="","",VLOOKUP(K51,'ボランティア一覧 '!$A:$B,2,0))</f>
        <v/>
      </c>
      <c r="M51" s="24"/>
      <c r="N51" s="61" t="str">
        <f>IF(M51="","",VLOOKUP(M51,ボランティア図書マスタ!$B$3:$L$65493,11,0))</f>
        <v/>
      </c>
      <c r="O51" s="25"/>
      <c r="P51" s="24"/>
      <c r="Q51" s="25"/>
      <c r="R51" s="17" t="str">
        <f t="shared" si="2"/>
        <v/>
      </c>
      <c r="S51" s="17" t="str">
        <f>IF(AF51="","",VLOOKUP(AF51,ボランティア図書マスタ!$A$3:$M$65493,13,0))</f>
        <v/>
      </c>
      <c r="T51" s="14"/>
      <c r="U51" s="15"/>
      <c r="V51" s="16"/>
      <c r="W51" s="11"/>
      <c r="X51" s="23" t="str">
        <f>IF(K51="","",VLOOKUP(K51,'ボランティア一覧 '!$A$3:$F$95,4,0))</f>
        <v/>
      </c>
      <c r="Y51" s="23" t="str">
        <f>IF(K51="","",VLOOKUP(K51,'ボランティア一覧 '!$A$3:$F$95,5,0))</f>
        <v/>
      </c>
      <c r="Z51" s="23" t="str">
        <f>IF(K51="","",VLOOKUP(K51,'ボランティア一覧 '!$A$3:$F$95,6,0))</f>
        <v/>
      </c>
      <c r="AA51" s="23" t="str">
        <f>IF(K51="","",VLOOKUP(K51,'ボランティア一覧 '!$A$3:$G$95,7,0))</f>
        <v/>
      </c>
      <c r="AB51" s="69" t="str">
        <f t="shared" si="3"/>
        <v xml:space="preserve"> </v>
      </c>
      <c r="AC51" s="69" t="str">
        <f t="shared" si="4"/>
        <v>　</v>
      </c>
      <c r="AD51" s="69" t="str">
        <f>IF($G51=0," ",VLOOKUP(AB51,入力規則用シート!B:C,2,0))</f>
        <v xml:space="preserve"> </v>
      </c>
      <c r="AE51" s="68">
        <f t="shared" si="5"/>
        <v>0</v>
      </c>
      <c r="AF51" s="69" t="str">
        <f t="shared" si="6"/>
        <v/>
      </c>
      <c r="AG51" s="68" t="str">
        <f>IF(AF51="","",VLOOKUP(AF51,ボランティア図書マスタ!$A$3:$K$65493,11,0))</f>
        <v/>
      </c>
      <c r="AH51" s="69" t="str">
        <f t="shared" si="7"/>
        <v/>
      </c>
      <c r="AJ51" s="129" t="e">
        <f>VLOOKUP($AF51,ボランティア図書マスタ!$A:$T,15,0)</f>
        <v>#N/A</v>
      </c>
      <c r="AK51" s="129" t="e">
        <f>VLOOKUP($AF51,ボランティア図書マスタ!$A:$T,16,0)</f>
        <v>#N/A</v>
      </c>
      <c r="AL51" s="129" t="e">
        <f>VLOOKUP($AF51,ボランティア図書マスタ!$A:$T,17,0)</f>
        <v>#N/A</v>
      </c>
      <c r="AM51" s="129" t="e">
        <f>VLOOKUP($AF51,ボランティア図書マスタ!$A:$T,18,0)</f>
        <v>#N/A</v>
      </c>
      <c r="AN51" s="129" t="e">
        <f>VLOOKUP($AF51,ボランティア図書マスタ!$A:$T,19,0)</f>
        <v>#N/A</v>
      </c>
      <c r="AO51" s="129" t="e">
        <f>VLOOKUP($AF51,ボランティア図書マスタ!$A:$T,20,0)</f>
        <v>#N/A</v>
      </c>
    </row>
    <row r="52" spans="1:41" ht="81" customHeight="1" x14ac:dyDescent="0.15">
      <c r="A52" s="55"/>
      <c r="B52" s="11"/>
      <c r="C52" s="149"/>
      <c r="D52" s="11"/>
      <c r="E52" s="11"/>
      <c r="F52" s="11"/>
      <c r="G52" s="12"/>
      <c r="H52" s="12"/>
      <c r="I52" s="13"/>
      <c r="J52" s="12"/>
      <c r="K52" s="24"/>
      <c r="L52" s="54" t="str">
        <f>IF(K52="","",VLOOKUP(K52,'ボランティア一覧 '!$A:$B,2,0))</f>
        <v/>
      </c>
      <c r="M52" s="24"/>
      <c r="N52" s="61" t="str">
        <f>IF(M52="","",VLOOKUP(M52,ボランティア図書マスタ!$B$3:$L$65493,11,0))</f>
        <v/>
      </c>
      <c r="O52" s="25"/>
      <c r="P52" s="24"/>
      <c r="Q52" s="25"/>
      <c r="R52" s="17" t="str">
        <f t="shared" si="2"/>
        <v/>
      </c>
      <c r="S52" s="17" t="str">
        <f>IF(AF52="","",VLOOKUP(AF52,ボランティア図書マスタ!$A$3:$M$65493,13,0))</f>
        <v/>
      </c>
      <c r="T52" s="14"/>
      <c r="U52" s="15"/>
      <c r="V52" s="16"/>
      <c r="W52" s="11"/>
      <c r="X52" s="23" t="str">
        <f>IF(K52="","",VLOOKUP(K52,'ボランティア一覧 '!$A$3:$F$95,4,0))</f>
        <v/>
      </c>
      <c r="Y52" s="23" t="str">
        <f>IF(K52="","",VLOOKUP(K52,'ボランティア一覧 '!$A$3:$F$95,5,0))</f>
        <v/>
      </c>
      <c r="Z52" s="23" t="str">
        <f>IF(K52="","",VLOOKUP(K52,'ボランティア一覧 '!$A$3:$F$95,6,0))</f>
        <v/>
      </c>
      <c r="AA52" s="23" t="str">
        <f>IF(K52="","",VLOOKUP(K52,'ボランティア一覧 '!$A$3:$G$95,7,0))</f>
        <v/>
      </c>
      <c r="AB52" s="69" t="str">
        <f t="shared" si="3"/>
        <v xml:space="preserve"> </v>
      </c>
      <c r="AC52" s="69" t="str">
        <f t="shared" si="4"/>
        <v>　</v>
      </c>
      <c r="AD52" s="69" t="str">
        <f>IF($G52=0," ",VLOOKUP(AB52,入力規則用シート!B:C,2,0))</f>
        <v xml:space="preserve"> </v>
      </c>
      <c r="AE52" s="68">
        <f t="shared" si="5"/>
        <v>0</v>
      </c>
      <c r="AF52" s="69" t="str">
        <f t="shared" si="6"/>
        <v/>
      </c>
      <c r="AG52" s="68" t="str">
        <f>IF(AF52="","",VLOOKUP(AF52,ボランティア図書マスタ!$A$3:$K$65493,11,0))</f>
        <v/>
      </c>
      <c r="AH52" s="69" t="str">
        <f t="shared" si="7"/>
        <v/>
      </c>
      <c r="AJ52" s="129" t="e">
        <f>VLOOKUP($AF52,ボランティア図書マスタ!$A:$T,15,0)</f>
        <v>#N/A</v>
      </c>
      <c r="AK52" s="129" t="e">
        <f>VLOOKUP($AF52,ボランティア図書マスタ!$A:$T,16,0)</f>
        <v>#N/A</v>
      </c>
      <c r="AL52" s="129" t="e">
        <f>VLOOKUP($AF52,ボランティア図書マスタ!$A:$T,17,0)</f>
        <v>#N/A</v>
      </c>
      <c r="AM52" s="129" t="e">
        <f>VLOOKUP($AF52,ボランティア図書マスタ!$A:$T,18,0)</f>
        <v>#N/A</v>
      </c>
      <c r="AN52" s="129" t="e">
        <f>VLOOKUP($AF52,ボランティア図書マスタ!$A:$T,19,0)</f>
        <v>#N/A</v>
      </c>
      <c r="AO52" s="129" t="e">
        <f>VLOOKUP($AF52,ボランティア図書マスタ!$A:$T,20,0)</f>
        <v>#N/A</v>
      </c>
    </row>
    <row r="53" spans="1:41" ht="81" customHeight="1" x14ac:dyDescent="0.15">
      <c r="A53" s="55"/>
      <c r="B53" s="11"/>
      <c r="C53" s="149"/>
      <c r="D53" s="11"/>
      <c r="E53" s="11"/>
      <c r="F53" s="11"/>
      <c r="G53" s="12"/>
      <c r="H53" s="12"/>
      <c r="I53" s="13"/>
      <c r="J53" s="12"/>
      <c r="K53" s="24"/>
      <c r="L53" s="54" t="str">
        <f>IF(K53="","",VLOOKUP(K53,'ボランティア一覧 '!$A:$B,2,0))</f>
        <v/>
      </c>
      <c r="M53" s="24"/>
      <c r="N53" s="61" t="str">
        <f>IF(M53="","",VLOOKUP(M53,ボランティア図書マスタ!$B$3:$L$65493,11,0))</f>
        <v/>
      </c>
      <c r="O53" s="25"/>
      <c r="P53" s="24"/>
      <c r="Q53" s="25"/>
      <c r="R53" s="17" t="str">
        <f t="shared" si="2"/>
        <v/>
      </c>
      <c r="S53" s="17" t="str">
        <f>IF(AF53="","",VLOOKUP(AF53,ボランティア図書マスタ!$A$3:$M$65493,13,0))</f>
        <v/>
      </c>
      <c r="T53" s="14"/>
      <c r="U53" s="15"/>
      <c r="V53" s="16"/>
      <c r="W53" s="11"/>
      <c r="X53" s="23" t="str">
        <f>IF(K53="","",VLOOKUP(K53,'ボランティア一覧 '!$A$3:$F$95,4,0))</f>
        <v/>
      </c>
      <c r="Y53" s="23" t="str">
        <f>IF(K53="","",VLOOKUP(K53,'ボランティア一覧 '!$A$3:$F$95,5,0))</f>
        <v/>
      </c>
      <c r="Z53" s="23" t="str">
        <f>IF(K53="","",VLOOKUP(K53,'ボランティア一覧 '!$A$3:$F$95,6,0))</f>
        <v/>
      </c>
      <c r="AA53" s="23" t="str">
        <f>IF(K53="","",VLOOKUP(K53,'ボランティア一覧 '!$A$3:$G$95,7,0))</f>
        <v/>
      </c>
      <c r="AB53" s="69" t="str">
        <f t="shared" si="3"/>
        <v xml:space="preserve"> </v>
      </c>
      <c r="AC53" s="69" t="str">
        <f t="shared" si="4"/>
        <v>　</v>
      </c>
      <c r="AD53" s="69" t="str">
        <f>IF($G53=0," ",VLOOKUP(AB53,入力規則用シート!B:C,2,0))</f>
        <v xml:space="preserve"> </v>
      </c>
      <c r="AE53" s="68">
        <f t="shared" si="5"/>
        <v>0</v>
      </c>
      <c r="AF53" s="69" t="str">
        <f t="shared" si="6"/>
        <v/>
      </c>
      <c r="AG53" s="68" t="str">
        <f>IF(AF53="","",VLOOKUP(AF53,ボランティア図書マスタ!$A$3:$K$65493,11,0))</f>
        <v/>
      </c>
      <c r="AH53" s="69" t="str">
        <f t="shared" si="7"/>
        <v/>
      </c>
      <c r="AJ53" s="129" t="e">
        <f>VLOOKUP($AF53,ボランティア図書マスタ!$A:$T,15,0)</f>
        <v>#N/A</v>
      </c>
      <c r="AK53" s="129" t="e">
        <f>VLOOKUP($AF53,ボランティア図書マスタ!$A:$T,16,0)</f>
        <v>#N/A</v>
      </c>
      <c r="AL53" s="129" t="e">
        <f>VLOOKUP($AF53,ボランティア図書マスタ!$A:$T,17,0)</f>
        <v>#N/A</v>
      </c>
      <c r="AM53" s="129" t="e">
        <f>VLOOKUP($AF53,ボランティア図書マスタ!$A:$T,18,0)</f>
        <v>#N/A</v>
      </c>
      <c r="AN53" s="129" t="e">
        <f>VLOOKUP($AF53,ボランティア図書マスタ!$A:$T,19,0)</f>
        <v>#N/A</v>
      </c>
      <c r="AO53" s="129" t="e">
        <f>VLOOKUP($AF53,ボランティア図書マスタ!$A:$T,20,0)</f>
        <v>#N/A</v>
      </c>
    </row>
    <row r="54" spans="1:41" ht="81" customHeight="1" x14ac:dyDescent="0.15">
      <c r="A54" s="55"/>
      <c r="B54" s="11"/>
      <c r="C54" s="149"/>
      <c r="D54" s="11"/>
      <c r="E54" s="11"/>
      <c r="F54" s="11"/>
      <c r="G54" s="12"/>
      <c r="H54" s="12"/>
      <c r="I54" s="13"/>
      <c r="J54" s="12"/>
      <c r="K54" s="24"/>
      <c r="L54" s="54" t="str">
        <f>IF(K54="","",VLOOKUP(K54,'ボランティア一覧 '!$A:$B,2,0))</f>
        <v/>
      </c>
      <c r="M54" s="24"/>
      <c r="N54" s="61" t="str">
        <f>IF(M54="","",VLOOKUP(M54,ボランティア図書マスタ!$B$3:$L$65493,11,0))</f>
        <v/>
      </c>
      <c r="O54" s="25"/>
      <c r="P54" s="24"/>
      <c r="Q54" s="25"/>
      <c r="R54" s="17" t="str">
        <f t="shared" si="2"/>
        <v/>
      </c>
      <c r="S54" s="17" t="str">
        <f>IF(AF54="","",VLOOKUP(AF54,ボランティア図書マスタ!$A$3:$M$65493,13,0))</f>
        <v/>
      </c>
      <c r="T54" s="14"/>
      <c r="U54" s="15"/>
      <c r="V54" s="16"/>
      <c r="W54" s="11"/>
      <c r="X54" s="23" t="str">
        <f>IF(K54="","",VLOOKUP(K54,'ボランティア一覧 '!$A$3:$F$95,4,0))</f>
        <v/>
      </c>
      <c r="Y54" s="23" t="str">
        <f>IF(K54="","",VLOOKUP(K54,'ボランティア一覧 '!$A$3:$F$95,5,0))</f>
        <v/>
      </c>
      <c r="Z54" s="23" t="str">
        <f>IF(K54="","",VLOOKUP(K54,'ボランティア一覧 '!$A$3:$F$95,6,0))</f>
        <v/>
      </c>
      <c r="AA54" s="23" t="str">
        <f>IF(K54="","",VLOOKUP(K54,'ボランティア一覧 '!$A$3:$G$95,7,0))</f>
        <v/>
      </c>
      <c r="AB54" s="69" t="str">
        <f t="shared" si="3"/>
        <v xml:space="preserve"> </v>
      </c>
      <c r="AC54" s="69" t="str">
        <f t="shared" si="4"/>
        <v>　</v>
      </c>
      <c r="AD54" s="69" t="str">
        <f>IF($G54=0," ",VLOOKUP(AB54,入力規則用シート!B:C,2,0))</f>
        <v xml:space="preserve"> </v>
      </c>
      <c r="AE54" s="68">
        <f t="shared" si="5"/>
        <v>0</v>
      </c>
      <c r="AF54" s="69" t="str">
        <f t="shared" si="6"/>
        <v/>
      </c>
      <c r="AG54" s="68" t="str">
        <f>IF(AF54="","",VLOOKUP(AF54,ボランティア図書マスタ!$A$3:$K$65493,11,0))</f>
        <v/>
      </c>
      <c r="AH54" s="69" t="str">
        <f t="shared" si="7"/>
        <v/>
      </c>
      <c r="AJ54" s="129" t="e">
        <f>VLOOKUP($AF54,ボランティア図書マスタ!$A:$T,15,0)</f>
        <v>#N/A</v>
      </c>
      <c r="AK54" s="129" t="e">
        <f>VLOOKUP($AF54,ボランティア図書マスタ!$A:$T,16,0)</f>
        <v>#N/A</v>
      </c>
      <c r="AL54" s="129" t="e">
        <f>VLOOKUP($AF54,ボランティア図書マスタ!$A:$T,17,0)</f>
        <v>#N/A</v>
      </c>
      <c r="AM54" s="129" t="e">
        <f>VLOOKUP($AF54,ボランティア図書マスタ!$A:$T,18,0)</f>
        <v>#N/A</v>
      </c>
      <c r="AN54" s="129" t="e">
        <f>VLOOKUP($AF54,ボランティア図書マスタ!$A:$T,19,0)</f>
        <v>#N/A</v>
      </c>
      <c r="AO54" s="129" t="e">
        <f>VLOOKUP($AF54,ボランティア図書マスタ!$A:$T,20,0)</f>
        <v>#N/A</v>
      </c>
    </row>
    <row r="55" spans="1:41" ht="81" customHeight="1" x14ac:dyDescent="0.15">
      <c r="A55" s="55"/>
      <c r="B55" s="11"/>
      <c r="C55" s="149"/>
      <c r="D55" s="11"/>
      <c r="E55" s="11"/>
      <c r="F55" s="11"/>
      <c r="G55" s="12"/>
      <c r="H55" s="12"/>
      <c r="I55" s="13"/>
      <c r="J55" s="12"/>
      <c r="K55" s="24"/>
      <c r="L55" s="54" t="str">
        <f>IF(K55="","",VLOOKUP(K55,'ボランティア一覧 '!$A:$B,2,0))</f>
        <v/>
      </c>
      <c r="M55" s="24"/>
      <c r="N55" s="61" t="str">
        <f>IF(M55="","",VLOOKUP(M55,ボランティア図書マスタ!$B$3:$L$65493,11,0))</f>
        <v/>
      </c>
      <c r="O55" s="25"/>
      <c r="P55" s="24"/>
      <c r="Q55" s="25"/>
      <c r="R55" s="17" t="str">
        <f t="shared" si="2"/>
        <v/>
      </c>
      <c r="S55" s="17" t="str">
        <f>IF(AF55="","",VLOOKUP(AF55,ボランティア図書マスタ!$A$3:$M$65493,13,0))</f>
        <v/>
      </c>
      <c r="T55" s="14"/>
      <c r="U55" s="15"/>
      <c r="V55" s="16"/>
      <c r="W55" s="11"/>
      <c r="X55" s="23" t="str">
        <f>IF(K55="","",VLOOKUP(K55,'ボランティア一覧 '!$A$3:$F$95,4,0))</f>
        <v/>
      </c>
      <c r="Y55" s="23" t="str">
        <f>IF(K55="","",VLOOKUP(K55,'ボランティア一覧 '!$A$3:$F$95,5,0))</f>
        <v/>
      </c>
      <c r="Z55" s="23" t="str">
        <f>IF(K55="","",VLOOKUP(K55,'ボランティア一覧 '!$A$3:$F$95,6,0))</f>
        <v/>
      </c>
      <c r="AA55" s="23" t="str">
        <f>IF(K55="","",VLOOKUP(K55,'ボランティア一覧 '!$A$3:$G$95,7,0))</f>
        <v/>
      </c>
      <c r="AB55" s="69" t="str">
        <f t="shared" si="3"/>
        <v xml:space="preserve"> </v>
      </c>
      <c r="AC55" s="69" t="str">
        <f t="shared" si="4"/>
        <v>　</v>
      </c>
      <c r="AD55" s="69" t="str">
        <f>IF($G55=0," ",VLOOKUP(AB55,入力規則用シート!B:C,2,0))</f>
        <v xml:space="preserve"> </v>
      </c>
      <c r="AE55" s="68">
        <f t="shared" si="5"/>
        <v>0</v>
      </c>
      <c r="AF55" s="69" t="str">
        <f t="shared" si="6"/>
        <v/>
      </c>
      <c r="AG55" s="68" t="str">
        <f>IF(AF55="","",VLOOKUP(AF55,ボランティア図書マスタ!$A$3:$K$65493,11,0))</f>
        <v/>
      </c>
      <c r="AH55" s="69" t="str">
        <f t="shared" si="7"/>
        <v/>
      </c>
      <c r="AJ55" s="129" t="e">
        <f>VLOOKUP($AF55,ボランティア図書マスタ!$A:$T,15,0)</f>
        <v>#N/A</v>
      </c>
      <c r="AK55" s="129" t="e">
        <f>VLOOKUP($AF55,ボランティア図書マスタ!$A:$T,16,0)</f>
        <v>#N/A</v>
      </c>
      <c r="AL55" s="129" t="e">
        <f>VLOOKUP($AF55,ボランティア図書マスタ!$A:$T,17,0)</f>
        <v>#N/A</v>
      </c>
      <c r="AM55" s="129" t="e">
        <f>VLOOKUP($AF55,ボランティア図書マスタ!$A:$T,18,0)</f>
        <v>#N/A</v>
      </c>
      <c r="AN55" s="129" t="e">
        <f>VLOOKUP($AF55,ボランティア図書マスタ!$A:$T,19,0)</f>
        <v>#N/A</v>
      </c>
      <c r="AO55" s="129" t="e">
        <f>VLOOKUP($AF55,ボランティア図書マスタ!$A:$T,20,0)</f>
        <v>#N/A</v>
      </c>
    </row>
    <row r="56" spans="1:41" ht="81" customHeight="1" x14ac:dyDescent="0.15">
      <c r="A56" s="55"/>
      <c r="B56" s="11"/>
      <c r="C56" s="149"/>
      <c r="D56" s="11"/>
      <c r="E56" s="11"/>
      <c r="F56" s="11"/>
      <c r="G56" s="12"/>
      <c r="H56" s="12"/>
      <c r="I56" s="13"/>
      <c r="J56" s="12"/>
      <c r="K56" s="24"/>
      <c r="L56" s="54" t="str">
        <f>IF(K56="","",VLOOKUP(K56,'ボランティア一覧 '!$A:$B,2,0))</f>
        <v/>
      </c>
      <c r="M56" s="24"/>
      <c r="N56" s="61" t="str">
        <f>IF(M56="","",VLOOKUP(M56,ボランティア図書マスタ!$B$3:$L$65493,11,0))</f>
        <v/>
      </c>
      <c r="O56" s="25"/>
      <c r="P56" s="24"/>
      <c r="Q56" s="25"/>
      <c r="R56" s="17" t="str">
        <f t="shared" si="2"/>
        <v/>
      </c>
      <c r="S56" s="17" t="str">
        <f>IF(AF56="","",VLOOKUP(AF56,ボランティア図書マスタ!$A$3:$M$65493,13,0))</f>
        <v/>
      </c>
      <c r="T56" s="14"/>
      <c r="U56" s="15"/>
      <c r="V56" s="16"/>
      <c r="W56" s="11"/>
      <c r="X56" s="23" t="str">
        <f>IF(K56="","",VLOOKUP(K56,'ボランティア一覧 '!$A$3:$F$95,4,0))</f>
        <v/>
      </c>
      <c r="Y56" s="23" t="str">
        <f>IF(K56="","",VLOOKUP(K56,'ボランティア一覧 '!$A$3:$F$95,5,0))</f>
        <v/>
      </c>
      <c r="Z56" s="23" t="str">
        <f>IF(K56="","",VLOOKUP(K56,'ボランティア一覧 '!$A$3:$F$95,6,0))</f>
        <v/>
      </c>
      <c r="AA56" s="23" t="str">
        <f>IF(K56="","",VLOOKUP(K56,'ボランティア一覧 '!$A$3:$G$95,7,0))</f>
        <v/>
      </c>
      <c r="AB56" s="69" t="str">
        <f t="shared" si="3"/>
        <v xml:space="preserve"> </v>
      </c>
      <c r="AC56" s="69" t="str">
        <f t="shared" si="4"/>
        <v>　</v>
      </c>
      <c r="AD56" s="69" t="str">
        <f>IF($G56=0," ",VLOOKUP(AB56,入力規則用シート!B:C,2,0))</f>
        <v xml:space="preserve"> </v>
      </c>
      <c r="AE56" s="68">
        <f t="shared" si="5"/>
        <v>0</v>
      </c>
      <c r="AF56" s="69" t="str">
        <f t="shared" si="6"/>
        <v/>
      </c>
      <c r="AG56" s="68" t="str">
        <f>IF(AF56="","",VLOOKUP(AF56,ボランティア図書マスタ!$A$3:$K$65493,11,0))</f>
        <v/>
      </c>
      <c r="AH56" s="69" t="str">
        <f t="shared" si="7"/>
        <v/>
      </c>
      <c r="AJ56" s="129" t="e">
        <f>VLOOKUP($AF56,ボランティア図書マスタ!$A:$T,15,0)</f>
        <v>#N/A</v>
      </c>
      <c r="AK56" s="129" t="e">
        <f>VLOOKUP($AF56,ボランティア図書マスタ!$A:$T,16,0)</f>
        <v>#N/A</v>
      </c>
      <c r="AL56" s="129" t="e">
        <f>VLOOKUP($AF56,ボランティア図書マスタ!$A:$T,17,0)</f>
        <v>#N/A</v>
      </c>
      <c r="AM56" s="129" t="e">
        <f>VLOOKUP($AF56,ボランティア図書マスタ!$A:$T,18,0)</f>
        <v>#N/A</v>
      </c>
      <c r="AN56" s="129" t="e">
        <f>VLOOKUP($AF56,ボランティア図書マスタ!$A:$T,19,0)</f>
        <v>#N/A</v>
      </c>
      <c r="AO56" s="129" t="e">
        <f>VLOOKUP($AF56,ボランティア図書マスタ!$A:$T,20,0)</f>
        <v>#N/A</v>
      </c>
    </row>
    <row r="57" spans="1:41" ht="81" customHeight="1" x14ac:dyDescent="0.15">
      <c r="A57" s="55"/>
      <c r="B57" s="11"/>
      <c r="C57" s="149"/>
      <c r="D57" s="11"/>
      <c r="E57" s="11"/>
      <c r="F57" s="11"/>
      <c r="G57" s="12"/>
      <c r="H57" s="12"/>
      <c r="I57" s="13"/>
      <c r="J57" s="12"/>
      <c r="K57" s="24"/>
      <c r="L57" s="54" t="str">
        <f>IF(K57="","",VLOOKUP(K57,'ボランティア一覧 '!$A:$B,2,0))</f>
        <v/>
      </c>
      <c r="M57" s="24"/>
      <c r="N57" s="61" t="str">
        <f>IF(M57="","",VLOOKUP(M57,ボランティア図書マスタ!$B$3:$L$65493,11,0))</f>
        <v/>
      </c>
      <c r="O57" s="25"/>
      <c r="P57" s="24"/>
      <c r="Q57" s="25"/>
      <c r="R57" s="17" t="str">
        <f t="shared" si="2"/>
        <v/>
      </c>
      <c r="S57" s="17" t="str">
        <f>IF(AF57="","",VLOOKUP(AF57,ボランティア図書マスタ!$A$3:$M$65493,13,0))</f>
        <v/>
      </c>
      <c r="T57" s="14"/>
      <c r="U57" s="15"/>
      <c r="V57" s="16"/>
      <c r="W57" s="11"/>
      <c r="X57" s="23" t="str">
        <f>IF(K57="","",VLOOKUP(K57,'ボランティア一覧 '!$A$3:$F$95,4,0))</f>
        <v/>
      </c>
      <c r="Y57" s="23" t="str">
        <f>IF(K57="","",VLOOKUP(K57,'ボランティア一覧 '!$A$3:$F$95,5,0))</f>
        <v/>
      </c>
      <c r="Z57" s="23" t="str">
        <f>IF(K57="","",VLOOKUP(K57,'ボランティア一覧 '!$A$3:$F$95,6,0))</f>
        <v/>
      </c>
      <c r="AA57" s="23" t="str">
        <f>IF(K57="","",VLOOKUP(K57,'ボランティア一覧 '!$A$3:$G$95,7,0))</f>
        <v/>
      </c>
      <c r="AB57" s="69" t="str">
        <f t="shared" si="3"/>
        <v xml:space="preserve"> </v>
      </c>
      <c r="AC57" s="69" t="str">
        <f t="shared" si="4"/>
        <v>　</v>
      </c>
      <c r="AD57" s="69" t="str">
        <f>IF($G57=0," ",VLOOKUP(AB57,入力規則用シート!B:C,2,0))</f>
        <v xml:space="preserve"> </v>
      </c>
      <c r="AE57" s="68">
        <f t="shared" si="5"/>
        <v>0</v>
      </c>
      <c r="AF57" s="69" t="str">
        <f t="shared" si="6"/>
        <v/>
      </c>
      <c r="AG57" s="68" t="str">
        <f>IF(AF57="","",VLOOKUP(AF57,ボランティア図書マスタ!$A$3:$K$65493,11,0))</f>
        <v/>
      </c>
      <c r="AH57" s="69" t="str">
        <f t="shared" si="7"/>
        <v/>
      </c>
      <c r="AJ57" s="129" t="e">
        <f>VLOOKUP($AF57,ボランティア図書マスタ!$A:$T,15,0)</f>
        <v>#N/A</v>
      </c>
      <c r="AK57" s="129" t="e">
        <f>VLOOKUP($AF57,ボランティア図書マスタ!$A:$T,16,0)</f>
        <v>#N/A</v>
      </c>
      <c r="AL57" s="129" t="e">
        <f>VLOOKUP($AF57,ボランティア図書マスタ!$A:$T,17,0)</f>
        <v>#N/A</v>
      </c>
      <c r="AM57" s="129" t="e">
        <f>VLOOKUP($AF57,ボランティア図書マスタ!$A:$T,18,0)</f>
        <v>#N/A</v>
      </c>
      <c r="AN57" s="129" t="e">
        <f>VLOOKUP($AF57,ボランティア図書マスタ!$A:$T,19,0)</f>
        <v>#N/A</v>
      </c>
      <c r="AO57" s="129" t="e">
        <f>VLOOKUP($AF57,ボランティア図書マスタ!$A:$T,20,0)</f>
        <v>#N/A</v>
      </c>
    </row>
    <row r="58" spans="1:41" ht="81" customHeight="1" x14ac:dyDescent="0.15">
      <c r="A58" s="55"/>
      <c r="B58" s="11"/>
      <c r="C58" s="149"/>
      <c r="D58" s="11"/>
      <c r="E58" s="11"/>
      <c r="F58" s="11"/>
      <c r="G58" s="12"/>
      <c r="H58" s="12"/>
      <c r="I58" s="13"/>
      <c r="J58" s="12"/>
      <c r="K58" s="24"/>
      <c r="L58" s="54" t="str">
        <f>IF(K58="","",VLOOKUP(K58,'ボランティア一覧 '!$A:$B,2,0))</f>
        <v/>
      </c>
      <c r="M58" s="24"/>
      <c r="N58" s="61" t="str">
        <f>IF(M58="","",VLOOKUP(M58,ボランティア図書マスタ!$B$3:$L$65493,11,0))</f>
        <v/>
      </c>
      <c r="O58" s="25"/>
      <c r="P58" s="24"/>
      <c r="Q58" s="25"/>
      <c r="R58" s="17" t="str">
        <f t="shared" si="2"/>
        <v/>
      </c>
      <c r="S58" s="17" t="str">
        <f>IF(AF58="","",VLOOKUP(AF58,ボランティア図書マスタ!$A$3:$M$65493,13,0))</f>
        <v/>
      </c>
      <c r="T58" s="14"/>
      <c r="U58" s="15"/>
      <c r="V58" s="16"/>
      <c r="W58" s="11"/>
      <c r="X58" s="23" t="str">
        <f>IF(K58="","",VLOOKUP(K58,'ボランティア一覧 '!$A$3:$F$95,4,0))</f>
        <v/>
      </c>
      <c r="Y58" s="23" t="str">
        <f>IF(K58="","",VLOOKUP(K58,'ボランティア一覧 '!$A$3:$F$95,5,0))</f>
        <v/>
      </c>
      <c r="Z58" s="23" t="str">
        <f>IF(K58="","",VLOOKUP(K58,'ボランティア一覧 '!$A$3:$F$95,6,0))</f>
        <v/>
      </c>
      <c r="AA58" s="23" t="str">
        <f>IF(K58="","",VLOOKUP(K58,'ボランティア一覧 '!$A$3:$G$95,7,0))</f>
        <v/>
      </c>
      <c r="AB58" s="69" t="str">
        <f t="shared" si="3"/>
        <v xml:space="preserve"> </v>
      </c>
      <c r="AC58" s="69" t="str">
        <f t="shared" si="4"/>
        <v>　</v>
      </c>
      <c r="AD58" s="69" t="str">
        <f>IF($G58=0," ",VLOOKUP(AB58,入力規則用シート!B:C,2,0))</f>
        <v xml:space="preserve"> </v>
      </c>
      <c r="AE58" s="68">
        <f t="shared" si="5"/>
        <v>0</v>
      </c>
      <c r="AF58" s="69" t="str">
        <f t="shared" si="6"/>
        <v/>
      </c>
      <c r="AG58" s="68" t="str">
        <f>IF(AF58="","",VLOOKUP(AF58,ボランティア図書マスタ!$A$3:$K$65493,11,0))</f>
        <v/>
      </c>
      <c r="AH58" s="69" t="str">
        <f t="shared" si="7"/>
        <v/>
      </c>
      <c r="AJ58" s="129" t="e">
        <f>VLOOKUP($AF58,ボランティア図書マスタ!$A:$T,15,0)</f>
        <v>#N/A</v>
      </c>
      <c r="AK58" s="129" t="e">
        <f>VLOOKUP($AF58,ボランティア図書マスタ!$A:$T,16,0)</f>
        <v>#N/A</v>
      </c>
      <c r="AL58" s="129" t="e">
        <f>VLOOKUP($AF58,ボランティア図書マスタ!$A:$T,17,0)</f>
        <v>#N/A</v>
      </c>
      <c r="AM58" s="129" t="e">
        <f>VLOOKUP($AF58,ボランティア図書マスタ!$A:$T,18,0)</f>
        <v>#N/A</v>
      </c>
      <c r="AN58" s="129" t="e">
        <f>VLOOKUP($AF58,ボランティア図書マスタ!$A:$T,19,0)</f>
        <v>#N/A</v>
      </c>
      <c r="AO58" s="129" t="e">
        <f>VLOOKUP($AF58,ボランティア図書マスタ!$A:$T,20,0)</f>
        <v>#N/A</v>
      </c>
    </row>
    <row r="59" spans="1:41" ht="81" customHeight="1" x14ac:dyDescent="0.15">
      <c r="A59" s="55"/>
      <c r="B59" s="11"/>
      <c r="C59" s="149"/>
      <c r="D59" s="11"/>
      <c r="E59" s="11"/>
      <c r="F59" s="11"/>
      <c r="G59" s="12"/>
      <c r="H59" s="12"/>
      <c r="I59" s="13"/>
      <c r="J59" s="12"/>
      <c r="K59" s="24"/>
      <c r="L59" s="54" t="str">
        <f>IF(K59="","",VLOOKUP(K59,'ボランティア一覧 '!$A:$B,2,0))</f>
        <v/>
      </c>
      <c r="M59" s="24"/>
      <c r="N59" s="61" t="str">
        <f>IF(M59="","",VLOOKUP(M59,ボランティア図書マスタ!$B$3:$L$65493,11,0))</f>
        <v/>
      </c>
      <c r="O59" s="25"/>
      <c r="P59" s="24"/>
      <c r="Q59" s="25"/>
      <c r="R59" s="17" t="str">
        <f t="shared" si="2"/>
        <v/>
      </c>
      <c r="S59" s="17" t="str">
        <f>IF(AF59="","",VLOOKUP(AF59,ボランティア図書マスタ!$A$3:$M$65493,13,0))</f>
        <v/>
      </c>
      <c r="T59" s="14"/>
      <c r="U59" s="15"/>
      <c r="V59" s="16"/>
      <c r="W59" s="11"/>
      <c r="X59" s="23" t="str">
        <f>IF(K59="","",VLOOKUP(K59,'ボランティア一覧 '!$A$3:$F$95,4,0))</f>
        <v/>
      </c>
      <c r="Y59" s="23" t="str">
        <f>IF(K59="","",VLOOKUP(K59,'ボランティア一覧 '!$A$3:$F$95,5,0))</f>
        <v/>
      </c>
      <c r="Z59" s="23" t="str">
        <f>IF(K59="","",VLOOKUP(K59,'ボランティア一覧 '!$A$3:$F$95,6,0))</f>
        <v/>
      </c>
      <c r="AA59" s="23" t="str">
        <f>IF(K59="","",VLOOKUP(K59,'ボランティア一覧 '!$A$3:$G$95,7,0))</f>
        <v/>
      </c>
      <c r="AB59" s="69" t="str">
        <f t="shared" si="3"/>
        <v xml:space="preserve"> </v>
      </c>
      <c r="AC59" s="69" t="str">
        <f t="shared" si="4"/>
        <v>　</v>
      </c>
      <c r="AD59" s="69" t="str">
        <f>IF($G59=0," ",VLOOKUP(AB59,入力規則用シート!B:C,2,0))</f>
        <v xml:space="preserve"> </v>
      </c>
      <c r="AE59" s="68">
        <f t="shared" si="5"/>
        <v>0</v>
      </c>
      <c r="AF59" s="69" t="str">
        <f t="shared" si="6"/>
        <v/>
      </c>
      <c r="AG59" s="68" t="str">
        <f>IF(AF59="","",VLOOKUP(AF59,ボランティア図書マスタ!$A$3:$K$65493,11,0))</f>
        <v/>
      </c>
      <c r="AH59" s="69" t="str">
        <f t="shared" si="7"/>
        <v/>
      </c>
      <c r="AJ59" s="129" t="e">
        <f>VLOOKUP($AF59,ボランティア図書マスタ!$A:$T,15,0)</f>
        <v>#N/A</v>
      </c>
      <c r="AK59" s="129" t="e">
        <f>VLOOKUP($AF59,ボランティア図書マスタ!$A:$T,16,0)</f>
        <v>#N/A</v>
      </c>
      <c r="AL59" s="129" t="e">
        <f>VLOOKUP($AF59,ボランティア図書マスタ!$A:$T,17,0)</f>
        <v>#N/A</v>
      </c>
      <c r="AM59" s="129" t="e">
        <f>VLOOKUP($AF59,ボランティア図書マスタ!$A:$T,18,0)</f>
        <v>#N/A</v>
      </c>
      <c r="AN59" s="129" t="e">
        <f>VLOOKUP($AF59,ボランティア図書マスタ!$A:$T,19,0)</f>
        <v>#N/A</v>
      </c>
      <c r="AO59" s="129" t="e">
        <f>VLOOKUP($AF59,ボランティア図書マスタ!$A:$T,20,0)</f>
        <v>#N/A</v>
      </c>
    </row>
    <row r="60" spans="1:41" ht="81" customHeight="1" x14ac:dyDescent="0.15">
      <c r="A60" s="55"/>
      <c r="B60" s="11"/>
      <c r="C60" s="149"/>
      <c r="D60" s="11"/>
      <c r="E60" s="11"/>
      <c r="F60" s="11"/>
      <c r="G60" s="12"/>
      <c r="H60" s="12"/>
      <c r="I60" s="13"/>
      <c r="J60" s="12"/>
      <c r="K60" s="24"/>
      <c r="L60" s="54" t="str">
        <f>IF(K60="","",VLOOKUP(K60,'ボランティア一覧 '!$A:$B,2,0))</f>
        <v/>
      </c>
      <c r="M60" s="24"/>
      <c r="N60" s="61" t="str">
        <f>IF(M60="","",VLOOKUP(M60,ボランティア図書マスタ!$B$3:$L$65493,11,0))</f>
        <v/>
      </c>
      <c r="O60" s="25"/>
      <c r="P60" s="24"/>
      <c r="Q60" s="25"/>
      <c r="R60" s="17" t="str">
        <f t="shared" si="2"/>
        <v/>
      </c>
      <c r="S60" s="17" t="str">
        <f>IF(AF60="","",VLOOKUP(AF60,ボランティア図書マスタ!$A$3:$M$65493,13,0))</f>
        <v/>
      </c>
      <c r="T60" s="14"/>
      <c r="U60" s="15"/>
      <c r="V60" s="16"/>
      <c r="W60" s="11"/>
      <c r="X60" s="23" t="str">
        <f>IF(K60="","",VLOOKUP(K60,'ボランティア一覧 '!$A$3:$F$95,4,0))</f>
        <v/>
      </c>
      <c r="Y60" s="23" t="str">
        <f>IF(K60="","",VLOOKUP(K60,'ボランティア一覧 '!$A$3:$F$95,5,0))</f>
        <v/>
      </c>
      <c r="Z60" s="23" t="str">
        <f>IF(K60="","",VLOOKUP(K60,'ボランティア一覧 '!$A$3:$F$95,6,0))</f>
        <v/>
      </c>
      <c r="AA60" s="23" t="str">
        <f>IF(K60="","",VLOOKUP(K60,'ボランティア一覧 '!$A$3:$G$95,7,0))</f>
        <v/>
      </c>
      <c r="AB60" s="69" t="str">
        <f t="shared" si="3"/>
        <v xml:space="preserve"> </v>
      </c>
      <c r="AC60" s="69" t="str">
        <f t="shared" si="4"/>
        <v>　</v>
      </c>
      <c r="AD60" s="69" t="str">
        <f>IF($G60=0," ",VLOOKUP(AB60,入力規則用シート!B:C,2,0))</f>
        <v xml:space="preserve"> </v>
      </c>
      <c r="AE60" s="68">
        <f t="shared" si="5"/>
        <v>0</v>
      </c>
      <c r="AF60" s="69" t="str">
        <f t="shared" si="6"/>
        <v/>
      </c>
      <c r="AG60" s="68" t="str">
        <f>IF(AF60="","",VLOOKUP(AF60,ボランティア図書マスタ!$A$3:$K$65493,11,0))</f>
        <v/>
      </c>
      <c r="AH60" s="69" t="str">
        <f t="shared" si="7"/>
        <v/>
      </c>
      <c r="AJ60" s="129" t="e">
        <f>VLOOKUP($AF60,ボランティア図書マスタ!$A:$T,15,0)</f>
        <v>#N/A</v>
      </c>
      <c r="AK60" s="129" t="e">
        <f>VLOOKUP($AF60,ボランティア図書マスタ!$A:$T,16,0)</f>
        <v>#N/A</v>
      </c>
      <c r="AL60" s="129" t="e">
        <f>VLOOKUP($AF60,ボランティア図書マスタ!$A:$T,17,0)</f>
        <v>#N/A</v>
      </c>
      <c r="AM60" s="129" t="e">
        <f>VLOOKUP($AF60,ボランティア図書マスタ!$A:$T,18,0)</f>
        <v>#N/A</v>
      </c>
      <c r="AN60" s="129" t="e">
        <f>VLOOKUP($AF60,ボランティア図書マスタ!$A:$T,19,0)</f>
        <v>#N/A</v>
      </c>
      <c r="AO60" s="129" t="e">
        <f>VLOOKUP($AF60,ボランティア図書マスタ!$A:$T,20,0)</f>
        <v>#N/A</v>
      </c>
    </row>
    <row r="61" spans="1:41" ht="81" customHeight="1" x14ac:dyDescent="0.15">
      <c r="A61" s="55"/>
      <c r="B61" s="11"/>
      <c r="C61" s="149"/>
      <c r="D61" s="11"/>
      <c r="E61" s="11"/>
      <c r="F61" s="11"/>
      <c r="G61" s="12"/>
      <c r="H61" s="12"/>
      <c r="I61" s="13"/>
      <c r="J61" s="12"/>
      <c r="K61" s="24"/>
      <c r="L61" s="54" t="str">
        <f>IF(K61="","",VLOOKUP(K61,'ボランティア一覧 '!$A:$B,2,0))</f>
        <v/>
      </c>
      <c r="M61" s="24"/>
      <c r="N61" s="61" t="str">
        <f>IF(M61="","",VLOOKUP(M61,ボランティア図書マスタ!$B$3:$L$65493,11,0))</f>
        <v/>
      </c>
      <c r="O61" s="25"/>
      <c r="P61" s="24"/>
      <c r="Q61" s="25"/>
      <c r="R61" s="17" t="str">
        <f t="shared" si="2"/>
        <v/>
      </c>
      <c r="S61" s="17" t="str">
        <f>IF(AF61="","",VLOOKUP(AF61,ボランティア図書マスタ!$A$3:$M$65493,13,0))</f>
        <v/>
      </c>
      <c r="T61" s="14"/>
      <c r="U61" s="15"/>
      <c r="V61" s="16"/>
      <c r="W61" s="11"/>
      <c r="X61" s="23" t="str">
        <f>IF(K61="","",VLOOKUP(K61,'ボランティア一覧 '!$A$3:$F$95,4,0))</f>
        <v/>
      </c>
      <c r="Y61" s="23" t="str">
        <f>IF(K61="","",VLOOKUP(K61,'ボランティア一覧 '!$A$3:$F$95,5,0))</f>
        <v/>
      </c>
      <c r="Z61" s="23" t="str">
        <f>IF(K61="","",VLOOKUP(K61,'ボランティア一覧 '!$A$3:$F$95,6,0))</f>
        <v/>
      </c>
      <c r="AA61" s="23" t="str">
        <f>IF(K61="","",VLOOKUP(K61,'ボランティア一覧 '!$A$3:$G$95,7,0))</f>
        <v/>
      </c>
      <c r="AB61" s="69" t="str">
        <f t="shared" si="3"/>
        <v xml:space="preserve"> </v>
      </c>
      <c r="AC61" s="69" t="str">
        <f t="shared" si="4"/>
        <v>　</v>
      </c>
      <c r="AD61" s="69" t="str">
        <f>IF($G61=0," ",VLOOKUP(AB61,入力規則用シート!B:C,2,0))</f>
        <v xml:space="preserve"> </v>
      </c>
      <c r="AE61" s="68">
        <f t="shared" si="5"/>
        <v>0</v>
      </c>
      <c r="AF61" s="69" t="str">
        <f t="shared" si="6"/>
        <v/>
      </c>
      <c r="AG61" s="68" t="str">
        <f>IF(AF61="","",VLOOKUP(AF61,ボランティア図書マスタ!$A$3:$K$65493,11,0))</f>
        <v/>
      </c>
      <c r="AH61" s="69" t="str">
        <f t="shared" si="7"/>
        <v/>
      </c>
      <c r="AJ61" s="129" t="e">
        <f>VLOOKUP($AF61,ボランティア図書マスタ!$A:$T,15,0)</f>
        <v>#N/A</v>
      </c>
      <c r="AK61" s="129" t="e">
        <f>VLOOKUP($AF61,ボランティア図書マスタ!$A:$T,16,0)</f>
        <v>#N/A</v>
      </c>
      <c r="AL61" s="129" t="e">
        <f>VLOOKUP($AF61,ボランティア図書マスタ!$A:$T,17,0)</f>
        <v>#N/A</v>
      </c>
      <c r="AM61" s="129" t="e">
        <f>VLOOKUP($AF61,ボランティア図書マスタ!$A:$T,18,0)</f>
        <v>#N/A</v>
      </c>
      <c r="AN61" s="129" t="e">
        <f>VLOOKUP($AF61,ボランティア図書マスタ!$A:$T,19,0)</f>
        <v>#N/A</v>
      </c>
      <c r="AO61" s="129" t="e">
        <f>VLOOKUP($AF61,ボランティア図書マスタ!$A:$T,20,0)</f>
        <v>#N/A</v>
      </c>
    </row>
    <row r="62" spans="1:41" ht="81" customHeight="1" x14ac:dyDescent="0.15">
      <c r="A62" s="55"/>
      <c r="B62" s="11"/>
      <c r="C62" s="149"/>
      <c r="D62" s="11"/>
      <c r="E62" s="11"/>
      <c r="F62" s="11"/>
      <c r="G62" s="12"/>
      <c r="H62" s="12"/>
      <c r="I62" s="13"/>
      <c r="J62" s="12"/>
      <c r="K62" s="24"/>
      <c r="L62" s="54" t="str">
        <f>IF(K62="","",VLOOKUP(K62,'ボランティア一覧 '!$A:$B,2,0))</f>
        <v/>
      </c>
      <c r="M62" s="24"/>
      <c r="N62" s="61" t="str">
        <f>IF(M62="","",VLOOKUP(M62,ボランティア図書マスタ!$B$3:$L$65493,11,0))</f>
        <v/>
      </c>
      <c r="O62" s="25"/>
      <c r="P62" s="24"/>
      <c r="Q62" s="25"/>
      <c r="R62" s="17" t="str">
        <f t="shared" si="2"/>
        <v/>
      </c>
      <c r="S62" s="17" t="str">
        <f>IF(AF62="","",VLOOKUP(AF62,ボランティア図書マスタ!$A$3:$M$65493,13,0))</f>
        <v/>
      </c>
      <c r="T62" s="14"/>
      <c r="U62" s="15"/>
      <c r="V62" s="16"/>
      <c r="W62" s="11"/>
      <c r="X62" s="23" t="str">
        <f>IF(K62="","",VLOOKUP(K62,'ボランティア一覧 '!$A$3:$F$95,4,0))</f>
        <v/>
      </c>
      <c r="Y62" s="23" t="str">
        <f>IF(K62="","",VLOOKUP(K62,'ボランティア一覧 '!$A$3:$F$95,5,0))</f>
        <v/>
      </c>
      <c r="Z62" s="23" t="str">
        <f>IF(K62="","",VLOOKUP(K62,'ボランティア一覧 '!$A$3:$F$95,6,0))</f>
        <v/>
      </c>
      <c r="AA62" s="23" t="str">
        <f>IF(K62="","",VLOOKUP(K62,'ボランティア一覧 '!$A$3:$G$95,7,0))</f>
        <v/>
      </c>
      <c r="AB62" s="69" t="str">
        <f t="shared" si="3"/>
        <v xml:space="preserve"> </v>
      </c>
      <c r="AC62" s="69" t="str">
        <f t="shared" si="4"/>
        <v>　</v>
      </c>
      <c r="AD62" s="69" t="str">
        <f>IF($G62=0," ",VLOOKUP(AB62,入力規則用シート!B:C,2,0))</f>
        <v xml:space="preserve"> </v>
      </c>
      <c r="AE62" s="68">
        <f t="shared" si="5"/>
        <v>0</v>
      </c>
      <c r="AF62" s="69" t="str">
        <f t="shared" si="6"/>
        <v/>
      </c>
      <c r="AG62" s="68" t="str">
        <f>IF(AF62="","",VLOOKUP(AF62,ボランティア図書マスタ!$A$3:$K$65493,11,0))</f>
        <v/>
      </c>
      <c r="AH62" s="69" t="str">
        <f t="shared" si="7"/>
        <v/>
      </c>
      <c r="AJ62" s="129" t="e">
        <f>VLOOKUP($AF62,ボランティア図書マスタ!$A:$T,15,0)</f>
        <v>#N/A</v>
      </c>
      <c r="AK62" s="129" t="e">
        <f>VLOOKUP($AF62,ボランティア図書マスタ!$A:$T,16,0)</f>
        <v>#N/A</v>
      </c>
      <c r="AL62" s="129" t="e">
        <f>VLOOKUP($AF62,ボランティア図書マスタ!$A:$T,17,0)</f>
        <v>#N/A</v>
      </c>
      <c r="AM62" s="129" t="e">
        <f>VLOOKUP($AF62,ボランティア図書マスタ!$A:$T,18,0)</f>
        <v>#N/A</v>
      </c>
      <c r="AN62" s="129" t="e">
        <f>VLOOKUP($AF62,ボランティア図書マスタ!$A:$T,19,0)</f>
        <v>#N/A</v>
      </c>
      <c r="AO62" s="129" t="e">
        <f>VLOOKUP($AF62,ボランティア図書マスタ!$A:$T,20,0)</f>
        <v>#N/A</v>
      </c>
    </row>
    <row r="63" spans="1:41" ht="81" customHeight="1" x14ac:dyDescent="0.15">
      <c r="A63" s="55"/>
      <c r="B63" s="11"/>
      <c r="C63" s="149"/>
      <c r="D63" s="11"/>
      <c r="E63" s="11"/>
      <c r="F63" s="11"/>
      <c r="G63" s="12"/>
      <c r="H63" s="12"/>
      <c r="I63" s="13"/>
      <c r="J63" s="12"/>
      <c r="K63" s="24"/>
      <c r="L63" s="54" t="str">
        <f>IF(K63="","",VLOOKUP(K63,'ボランティア一覧 '!$A:$B,2,0))</f>
        <v/>
      </c>
      <c r="M63" s="24"/>
      <c r="N63" s="61" t="str">
        <f>IF(M63="","",VLOOKUP(M63,ボランティア図書マスタ!$B$3:$L$65493,11,0))</f>
        <v/>
      </c>
      <c r="O63" s="25"/>
      <c r="P63" s="24"/>
      <c r="Q63" s="25"/>
      <c r="R63" s="17" t="str">
        <f t="shared" si="2"/>
        <v/>
      </c>
      <c r="S63" s="17" t="str">
        <f>IF(AF63="","",VLOOKUP(AF63,ボランティア図書マスタ!$A$3:$M$65493,13,0))</f>
        <v/>
      </c>
      <c r="T63" s="14"/>
      <c r="U63" s="15"/>
      <c r="V63" s="16"/>
      <c r="W63" s="11"/>
      <c r="X63" s="23" t="str">
        <f>IF(K63="","",VLOOKUP(K63,'ボランティア一覧 '!$A$3:$F$95,4,0))</f>
        <v/>
      </c>
      <c r="Y63" s="23" t="str">
        <f>IF(K63="","",VLOOKUP(K63,'ボランティア一覧 '!$A$3:$F$95,5,0))</f>
        <v/>
      </c>
      <c r="Z63" s="23" t="str">
        <f>IF(K63="","",VLOOKUP(K63,'ボランティア一覧 '!$A$3:$F$95,6,0))</f>
        <v/>
      </c>
      <c r="AA63" s="23" t="str">
        <f>IF(K63="","",VLOOKUP(K63,'ボランティア一覧 '!$A$3:$G$95,7,0))</f>
        <v/>
      </c>
      <c r="AB63" s="69" t="str">
        <f t="shared" si="3"/>
        <v xml:space="preserve"> </v>
      </c>
      <c r="AC63" s="69" t="str">
        <f t="shared" si="4"/>
        <v>　</v>
      </c>
      <c r="AD63" s="69" t="str">
        <f>IF($G63=0," ",VLOOKUP(AB63,入力規則用シート!B:C,2,0))</f>
        <v xml:space="preserve"> </v>
      </c>
      <c r="AE63" s="68">
        <f t="shared" si="5"/>
        <v>0</v>
      </c>
      <c r="AF63" s="69" t="str">
        <f t="shared" si="6"/>
        <v/>
      </c>
      <c r="AG63" s="68" t="str">
        <f>IF(AF63="","",VLOOKUP(AF63,ボランティア図書マスタ!$A$3:$K$65493,11,0))</f>
        <v/>
      </c>
      <c r="AH63" s="69" t="str">
        <f t="shared" si="7"/>
        <v/>
      </c>
      <c r="AJ63" s="129" t="e">
        <f>VLOOKUP($AF63,ボランティア図書マスタ!$A:$T,15,0)</f>
        <v>#N/A</v>
      </c>
      <c r="AK63" s="129" t="e">
        <f>VLOOKUP($AF63,ボランティア図書マスタ!$A:$T,16,0)</f>
        <v>#N/A</v>
      </c>
      <c r="AL63" s="129" t="e">
        <f>VLOOKUP($AF63,ボランティア図書マスタ!$A:$T,17,0)</f>
        <v>#N/A</v>
      </c>
      <c r="AM63" s="129" t="e">
        <f>VLOOKUP($AF63,ボランティア図書マスタ!$A:$T,18,0)</f>
        <v>#N/A</v>
      </c>
      <c r="AN63" s="129" t="e">
        <f>VLOOKUP($AF63,ボランティア図書マスタ!$A:$T,19,0)</f>
        <v>#N/A</v>
      </c>
      <c r="AO63" s="129" t="e">
        <f>VLOOKUP($AF63,ボランティア図書マスタ!$A:$T,20,0)</f>
        <v>#N/A</v>
      </c>
    </row>
    <row r="64" spans="1:41" ht="81" customHeight="1" x14ac:dyDescent="0.15">
      <c r="A64" s="55"/>
      <c r="B64" s="11"/>
      <c r="C64" s="149"/>
      <c r="D64" s="11"/>
      <c r="E64" s="11"/>
      <c r="F64" s="11"/>
      <c r="G64" s="12"/>
      <c r="H64" s="12"/>
      <c r="I64" s="13"/>
      <c r="J64" s="12"/>
      <c r="K64" s="24"/>
      <c r="L64" s="54" t="str">
        <f>IF(K64="","",VLOOKUP(K64,'ボランティア一覧 '!$A:$B,2,0))</f>
        <v/>
      </c>
      <c r="M64" s="24"/>
      <c r="N64" s="61" t="str">
        <f>IF(M64="","",VLOOKUP(M64,ボランティア図書マスタ!$B$3:$L$65493,11,0))</f>
        <v/>
      </c>
      <c r="O64" s="25"/>
      <c r="P64" s="24"/>
      <c r="Q64" s="25"/>
      <c r="R64" s="17" t="str">
        <f t="shared" si="2"/>
        <v/>
      </c>
      <c r="S64" s="17" t="str">
        <f>IF(AF64="","",VLOOKUP(AF64,ボランティア図書マスタ!$A$3:$M$65493,13,0))</f>
        <v/>
      </c>
      <c r="T64" s="14"/>
      <c r="U64" s="15"/>
      <c r="V64" s="16"/>
      <c r="W64" s="11"/>
      <c r="X64" s="23" t="str">
        <f>IF(K64="","",VLOOKUP(K64,'ボランティア一覧 '!$A$3:$F$95,4,0))</f>
        <v/>
      </c>
      <c r="Y64" s="23" t="str">
        <f>IF(K64="","",VLOOKUP(K64,'ボランティア一覧 '!$A$3:$F$95,5,0))</f>
        <v/>
      </c>
      <c r="Z64" s="23" t="str">
        <f>IF(K64="","",VLOOKUP(K64,'ボランティア一覧 '!$A$3:$F$95,6,0))</f>
        <v/>
      </c>
      <c r="AA64" s="23" t="str">
        <f>IF(K64="","",VLOOKUP(K64,'ボランティア一覧 '!$A$3:$G$95,7,0))</f>
        <v/>
      </c>
      <c r="AB64" s="69" t="str">
        <f t="shared" si="3"/>
        <v xml:space="preserve"> </v>
      </c>
      <c r="AC64" s="69" t="str">
        <f t="shared" si="4"/>
        <v>　</v>
      </c>
      <c r="AD64" s="69" t="str">
        <f>IF($G64=0," ",VLOOKUP(AB64,入力規則用シート!B:C,2,0))</f>
        <v xml:space="preserve"> </v>
      </c>
      <c r="AE64" s="68">
        <f t="shared" si="5"/>
        <v>0</v>
      </c>
      <c r="AF64" s="69" t="str">
        <f t="shared" si="6"/>
        <v/>
      </c>
      <c r="AG64" s="68" t="str">
        <f>IF(AF64="","",VLOOKUP(AF64,ボランティア図書マスタ!$A$3:$K$65493,11,0))</f>
        <v/>
      </c>
      <c r="AH64" s="69" t="str">
        <f t="shared" si="7"/>
        <v/>
      </c>
      <c r="AJ64" s="129" t="e">
        <f>VLOOKUP($AF64,ボランティア図書マスタ!$A:$T,15,0)</f>
        <v>#N/A</v>
      </c>
      <c r="AK64" s="129" t="e">
        <f>VLOOKUP($AF64,ボランティア図書マスタ!$A:$T,16,0)</f>
        <v>#N/A</v>
      </c>
      <c r="AL64" s="129" t="e">
        <f>VLOOKUP($AF64,ボランティア図書マスタ!$A:$T,17,0)</f>
        <v>#N/A</v>
      </c>
      <c r="AM64" s="129" t="e">
        <f>VLOOKUP($AF64,ボランティア図書マスタ!$A:$T,18,0)</f>
        <v>#N/A</v>
      </c>
      <c r="AN64" s="129" t="e">
        <f>VLOOKUP($AF64,ボランティア図書マスタ!$A:$T,19,0)</f>
        <v>#N/A</v>
      </c>
      <c r="AO64" s="129" t="e">
        <f>VLOOKUP($AF64,ボランティア図書マスタ!$A:$T,20,0)</f>
        <v>#N/A</v>
      </c>
    </row>
    <row r="65" spans="1:41" ht="81" customHeight="1" x14ac:dyDescent="0.15">
      <c r="A65" s="55"/>
      <c r="B65" s="11"/>
      <c r="C65" s="149"/>
      <c r="D65" s="11"/>
      <c r="E65" s="11"/>
      <c r="F65" s="11"/>
      <c r="G65" s="12"/>
      <c r="H65" s="12"/>
      <c r="I65" s="13"/>
      <c r="J65" s="12"/>
      <c r="K65" s="24"/>
      <c r="L65" s="54" t="str">
        <f>IF(K65="","",VLOOKUP(K65,'ボランティア一覧 '!$A:$B,2,0))</f>
        <v/>
      </c>
      <c r="M65" s="24"/>
      <c r="N65" s="61" t="str">
        <f>IF(M65="","",VLOOKUP(M65,ボランティア図書マスタ!$B$3:$L$65493,11,0))</f>
        <v/>
      </c>
      <c r="O65" s="25"/>
      <c r="P65" s="24"/>
      <c r="Q65" s="25"/>
      <c r="R65" s="17" t="str">
        <f t="shared" si="2"/>
        <v/>
      </c>
      <c r="S65" s="17" t="str">
        <f>IF(AF65="","",VLOOKUP(AF65,ボランティア図書マスタ!$A$3:$M$65493,13,0))</f>
        <v/>
      </c>
      <c r="T65" s="14"/>
      <c r="U65" s="15"/>
      <c r="V65" s="16"/>
      <c r="W65" s="11"/>
      <c r="X65" s="23" t="str">
        <f>IF(K65="","",VLOOKUP(K65,'ボランティア一覧 '!$A$3:$F$95,4,0))</f>
        <v/>
      </c>
      <c r="Y65" s="23" t="str">
        <f>IF(K65="","",VLOOKUP(K65,'ボランティア一覧 '!$A$3:$F$95,5,0))</f>
        <v/>
      </c>
      <c r="Z65" s="23" t="str">
        <f>IF(K65="","",VLOOKUP(K65,'ボランティア一覧 '!$A$3:$F$95,6,0))</f>
        <v/>
      </c>
      <c r="AA65" s="23" t="str">
        <f>IF(K65="","",VLOOKUP(K65,'ボランティア一覧 '!$A$3:$G$95,7,0))</f>
        <v/>
      </c>
      <c r="AB65" s="69" t="str">
        <f t="shared" si="3"/>
        <v xml:space="preserve"> </v>
      </c>
      <c r="AC65" s="69" t="str">
        <f t="shared" si="4"/>
        <v>　</v>
      </c>
      <c r="AD65" s="69" t="str">
        <f>IF($G65=0," ",VLOOKUP(AB65,入力規則用シート!B:C,2,0))</f>
        <v xml:space="preserve"> </v>
      </c>
      <c r="AE65" s="68">
        <f t="shared" si="5"/>
        <v>0</v>
      </c>
      <c r="AF65" s="69" t="str">
        <f t="shared" si="6"/>
        <v/>
      </c>
      <c r="AG65" s="68" t="str">
        <f>IF(AF65="","",VLOOKUP(AF65,ボランティア図書マスタ!$A$3:$K$65493,11,0))</f>
        <v/>
      </c>
      <c r="AH65" s="69" t="str">
        <f t="shared" si="7"/>
        <v/>
      </c>
      <c r="AJ65" s="129" t="e">
        <f>VLOOKUP($AF65,ボランティア図書マスタ!$A:$T,15,0)</f>
        <v>#N/A</v>
      </c>
      <c r="AK65" s="129" t="e">
        <f>VLOOKUP($AF65,ボランティア図書マスタ!$A:$T,16,0)</f>
        <v>#N/A</v>
      </c>
      <c r="AL65" s="129" t="e">
        <f>VLOOKUP($AF65,ボランティア図書マスタ!$A:$T,17,0)</f>
        <v>#N/A</v>
      </c>
      <c r="AM65" s="129" t="e">
        <f>VLOOKUP($AF65,ボランティア図書マスタ!$A:$T,18,0)</f>
        <v>#N/A</v>
      </c>
      <c r="AN65" s="129" t="e">
        <f>VLOOKUP($AF65,ボランティア図書マスタ!$A:$T,19,0)</f>
        <v>#N/A</v>
      </c>
      <c r="AO65" s="129" t="e">
        <f>VLOOKUP($AF65,ボランティア図書マスタ!$A:$T,20,0)</f>
        <v>#N/A</v>
      </c>
    </row>
    <row r="66" spans="1:41" ht="81" customHeight="1" x14ac:dyDescent="0.15">
      <c r="A66" s="55"/>
      <c r="B66" s="11"/>
      <c r="C66" s="149"/>
      <c r="D66" s="11"/>
      <c r="E66" s="11"/>
      <c r="F66" s="11"/>
      <c r="G66" s="12"/>
      <c r="H66" s="12"/>
      <c r="I66" s="13"/>
      <c r="J66" s="12"/>
      <c r="K66" s="24"/>
      <c r="L66" s="54" t="str">
        <f>IF(K66="","",VLOOKUP(K66,'ボランティア一覧 '!$A:$B,2,0))</f>
        <v/>
      </c>
      <c r="M66" s="24"/>
      <c r="N66" s="61" t="str">
        <f>IF(M66="","",VLOOKUP(M66,ボランティア図書マスタ!$B$3:$L$65493,11,0))</f>
        <v/>
      </c>
      <c r="O66" s="25"/>
      <c r="P66" s="24"/>
      <c r="Q66" s="25"/>
      <c r="R66" s="17" t="str">
        <f t="shared" si="2"/>
        <v/>
      </c>
      <c r="S66" s="17" t="str">
        <f>IF(AF66="","",VLOOKUP(AF66,ボランティア図書マスタ!$A$3:$M$65493,13,0))</f>
        <v/>
      </c>
      <c r="T66" s="14"/>
      <c r="U66" s="15"/>
      <c r="V66" s="16"/>
      <c r="W66" s="11"/>
      <c r="X66" s="23" t="str">
        <f>IF(K66="","",VLOOKUP(K66,'ボランティア一覧 '!$A$3:$F$95,4,0))</f>
        <v/>
      </c>
      <c r="Y66" s="23" t="str">
        <f>IF(K66="","",VLOOKUP(K66,'ボランティア一覧 '!$A$3:$F$95,5,0))</f>
        <v/>
      </c>
      <c r="Z66" s="23" t="str">
        <f>IF(K66="","",VLOOKUP(K66,'ボランティア一覧 '!$A$3:$F$95,6,0))</f>
        <v/>
      </c>
      <c r="AA66" s="23" t="str">
        <f>IF(K66="","",VLOOKUP(K66,'ボランティア一覧 '!$A$3:$G$95,7,0))</f>
        <v/>
      </c>
      <c r="AB66" s="69" t="str">
        <f t="shared" si="3"/>
        <v xml:space="preserve"> </v>
      </c>
      <c r="AC66" s="69" t="str">
        <f t="shared" si="4"/>
        <v>　</v>
      </c>
      <c r="AD66" s="69" t="str">
        <f>IF($G66=0," ",VLOOKUP(AB66,入力規則用シート!B:C,2,0))</f>
        <v xml:space="preserve"> </v>
      </c>
      <c r="AE66" s="68">
        <f t="shared" si="5"/>
        <v>0</v>
      </c>
      <c r="AF66" s="69" t="str">
        <f t="shared" si="6"/>
        <v/>
      </c>
      <c r="AG66" s="68" t="str">
        <f>IF(AF66="","",VLOOKUP(AF66,ボランティア図書マスタ!$A$3:$K$65493,11,0))</f>
        <v/>
      </c>
      <c r="AH66" s="69" t="str">
        <f t="shared" si="7"/>
        <v/>
      </c>
      <c r="AJ66" s="129" t="e">
        <f>VLOOKUP($AF66,ボランティア図書マスタ!$A:$T,15,0)</f>
        <v>#N/A</v>
      </c>
      <c r="AK66" s="129" t="e">
        <f>VLOOKUP($AF66,ボランティア図書マスタ!$A:$T,16,0)</f>
        <v>#N/A</v>
      </c>
      <c r="AL66" s="129" t="e">
        <f>VLOOKUP($AF66,ボランティア図書マスタ!$A:$T,17,0)</f>
        <v>#N/A</v>
      </c>
      <c r="AM66" s="129" t="e">
        <f>VLOOKUP($AF66,ボランティア図書マスタ!$A:$T,18,0)</f>
        <v>#N/A</v>
      </c>
      <c r="AN66" s="129" t="e">
        <f>VLOOKUP($AF66,ボランティア図書マスタ!$A:$T,19,0)</f>
        <v>#N/A</v>
      </c>
      <c r="AO66" s="129" t="e">
        <f>VLOOKUP($AF66,ボランティア図書マスタ!$A:$T,20,0)</f>
        <v>#N/A</v>
      </c>
    </row>
    <row r="67" spans="1:41" ht="81" customHeight="1" x14ac:dyDescent="0.15">
      <c r="A67" s="55"/>
      <c r="B67" s="11"/>
      <c r="C67" s="149"/>
      <c r="D67" s="11"/>
      <c r="E67" s="11"/>
      <c r="F67" s="11"/>
      <c r="G67" s="12"/>
      <c r="H67" s="12"/>
      <c r="I67" s="13"/>
      <c r="J67" s="12"/>
      <c r="K67" s="24"/>
      <c r="L67" s="54" t="str">
        <f>IF(K67="","",VLOOKUP(K67,'ボランティア一覧 '!$A:$B,2,0))</f>
        <v/>
      </c>
      <c r="M67" s="24"/>
      <c r="N67" s="61" t="str">
        <f>IF(M67="","",VLOOKUP(M67,ボランティア図書マスタ!$B$3:$L$65493,11,0))</f>
        <v/>
      </c>
      <c r="O67" s="25"/>
      <c r="P67" s="24"/>
      <c r="Q67" s="25"/>
      <c r="R67" s="17" t="str">
        <f t="shared" si="2"/>
        <v/>
      </c>
      <c r="S67" s="17" t="str">
        <f>IF(AF67="","",VLOOKUP(AF67,ボランティア図書マスタ!$A$3:$M$65493,13,0))</f>
        <v/>
      </c>
      <c r="T67" s="14"/>
      <c r="U67" s="15"/>
      <c r="V67" s="16"/>
      <c r="W67" s="11"/>
      <c r="X67" s="23" t="str">
        <f>IF(K67="","",VLOOKUP(K67,'ボランティア一覧 '!$A$3:$F$95,4,0))</f>
        <v/>
      </c>
      <c r="Y67" s="23" t="str">
        <f>IF(K67="","",VLOOKUP(K67,'ボランティア一覧 '!$A$3:$F$95,5,0))</f>
        <v/>
      </c>
      <c r="Z67" s="23" t="str">
        <f>IF(K67="","",VLOOKUP(K67,'ボランティア一覧 '!$A$3:$F$95,6,0))</f>
        <v/>
      </c>
      <c r="AA67" s="23" t="str">
        <f>IF(K67="","",VLOOKUP(K67,'ボランティア一覧 '!$A$3:$G$95,7,0))</f>
        <v/>
      </c>
      <c r="AB67" s="69" t="str">
        <f t="shared" si="3"/>
        <v xml:space="preserve"> </v>
      </c>
      <c r="AC67" s="69" t="str">
        <f t="shared" si="4"/>
        <v>　</v>
      </c>
      <c r="AD67" s="69" t="str">
        <f>IF($G67=0," ",VLOOKUP(AB67,入力規則用シート!B:C,2,0))</f>
        <v xml:space="preserve"> </v>
      </c>
      <c r="AE67" s="68">
        <f t="shared" si="5"/>
        <v>0</v>
      </c>
      <c r="AF67" s="69" t="str">
        <f t="shared" si="6"/>
        <v/>
      </c>
      <c r="AG67" s="68" t="str">
        <f>IF(AF67="","",VLOOKUP(AF67,ボランティア図書マスタ!$A$3:$K$65493,11,0))</f>
        <v/>
      </c>
      <c r="AH67" s="69" t="str">
        <f t="shared" si="7"/>
        <v/>
      </c>
      <c r="AJ67" s="129" t="e">
        <f>VLOOKUP($AF67,ボランティア図書マスタ!$A:$T,15,0)</f>
        <v>#N/A</v>
      </c>
      <c r="AK67" s="129" t="e">
        <f>VLOOKUP($AF67,ボランティア図書マスタ!$A:$T,16,0)</f>
        <v>#N/A</v>
      </c>
      <c r="AL67" s="129" t="e">
        <f>VLOOKUP($AF67,ボランティア図書マスタ!$A:$T,17,0)</f>
        <v>#N/A</v>
      </c>
      <c r="AM67" s="129" t="e">
        <f>VLOOKUP($AF67,ボランティア図書マスタ!$A:$T,18,0)</f>
        <v>#N/A</v>
      </c>
      <c r="AN67" s="129" t="e">
        <f>VLOOKUP($AF67,ボランティア図書マスタ!$A:$T,19,0)</f>
        <v>#N/A</v>
      </c>
      <c r="AO67" s="129" t="e">
        <f>VLOOKUP($AF67,ボランティア図書マスタ!$A:$T,20,0)</f>
        <v>#N/A</v>
      </c>
    </row>
    <row r="68" spans="1:41" ht="81" customHeight="1" x14ac:dyDescent="0.15">
      <c r="A68" s="55"/>
      <c r="B68" s="11"/>
      <c r="C68" s="149"/>
      <c r="D68" s="11"/>
      <c r="E68" s="11"/>
      <c r="F68" s="11"/>
      <c r="G68" s="12"/>
      <c r="H68" s="12"/>
      <c r="I68" s="13"/>
      <c r="J68" s="12"/>
      <c r="K68" s="24"/>
      <c r="L68" s="54" t="str">
        <f>IF(K68="","",VLOOKUP(K68,'ボランティア一覧 '!$A:$B,2,0))</f>
        <v/>
      </c>
      <c r="M68" s="24"/>
      <c r="N68" s="61" t="str">
        <f>IF(M68="","",VLOOKUP(M68,ボランティア図書マスタ!$B$3:$L$65493,11,0))</f>
        <v/>
      </c>
      <c r="O68" s="25"/>
      <c r="P68" s="24"/>
      <c r="Q68" s="25"/>
      <c r="R68" s="17" t="str">
        <f t="shared" si="2"/>
        <v/>
      </c>
      <c r="S68" s="17" t="str">
        <f>IF(AF68="","",VLOOKUP(AF68,ボランティア図書マスタ!$A$3:$M$65493,13,0))</f>
        <v/>
      </c>
      <c r="T68" s="14"/>
      <c r="U68" s="15"/>
      <c r="V68" s="16"/>
      <c r="W68" s="11"/>
      <c r="X68" s="23" t="str">
        <f>IF(K68="","",VLOOKUP(K68,'ボランティア一覧 '!$A$3:$F$95,4,0))</f>
        <v/>
      </c>
      <c r="Y68" s="23" t="str">
        <f>IF(K68="","",VLOOKUP(K68,'ボランティア一覧 '!$A$3:$F$95,5,0))</f>
        <v/>
      </c>
      <c r="Z68" s="23" t="str">
        <f>IF(K68="","",VLOOKUP(K68,'ボランティア一覧 '!$A$3:$F$95,6,0))</f>
        <v/>
      </c>
      <c r="AA68" s="23" t="str">
        <f>IF(K68="","",VLOOKUP(K68,'ボランティア一覧 '!$A$3:$G$95,7,0))</f>
        <v/>
      </c>
      <c r="AB68" s="69" t="str">
        <f t="shared" si="3"/>
        <v xml:space="preserve"> </v>
      </c>
      <c r="AC68" s="69" t="str">
        <f t="shared" si="4"/>
        <v>　</v>
      </c>
      <c r="AD68" s="69" t="str">
        <f>IF($G68=0," ",VLOOKUP(AB68,入力規則用シート!B:C,2,0))</f>
        <v xml:space="preserve"> </v>
      </c>
      <c r="AE68" s="68">
        <f t="shared" si="5"/>
        <v>0</v>
      </c>
      <c r="AF68" s="69" t="str">
        <f t="shared" si="6"/>
        <v/>
      </c>
      <c r="AG68" s="68" t="str">
        <f>IF(AF68="","",VLOOKUP(AF68,ボランティア図書マスタ!$A$3:$K$65493,11,0))</f>
        <v/>
      </c>
      <c r="AH68" s="69" t="str">
        <f t="shared" si="7"/>
        <v/>
      </c>
      <c r="AJ68" s="129" t="e">
        <f>VLOOKUP($AF68,ボランティア図書マスタ!$A:$T,15,0)</f>
        <v>#N/A</v>
      </c>
      <c r="AK68" s="129" t="e">
        <f>VLOOKUP($AF68,ボランティア図書マスタ!$A:$T,16,0)</f>
        <v>#N/A</v>
      </c>
      <c r="AL68" s="129" t="e">
        <f>VLOOKUP($AF68,ボランティア図書マスタ!$A:$T,17,0)</f>
        <v>#N/A</v>
      </c>
      <c r="AM68" s="129" t="e">
        <f>VLOOKUP($AF68,ボランティア図書マスタ!$A:$T,18,0)</f>
        <v>#N/A</v>
      </c>
      <c r="AN68" s="129" t="e">
        <f>VLOOKUP($AF68,ボランティア図書マスタ!$A:$T,19,0)</f>
        <v>#N/A</v>
      </c>
      <c r="AO68" s="129" t="e">
        <f>VLOOKUP($AF68,ボランティア図書マスタ!$A:$T,20,0)</f>
        <v>#N/A</v>
      </c>
    </row>
    <row r="69" spans="1:41" ht="81" customHeight="1" x14ac:dyDescent="0.15">
      <c r="A69" s="55"/>
      <c r="B69" s="11"/>
      <c r="C69" s="149"/>
      <c r="D69" s="11"/>
      <c r="E69" s="11"/>
      <c r="F69" s="11"/>
      <c r="G69" s="12"/>
      <c r="H69" s="12"/>
      <c r="I69" s="13"/>
      <c r="J69" s="12"/>
      <c r="K69" s="24"/>
      <c r="L69" s="54" t="str">
        <f>IF(K69="","",VLOOKUP(K69,'ボランティア一覧 '!$A:$B,2,0))</f>
        <v/>
      </c>
      <c r="M69" s="24"/>
      <c r="N69" s="61" t="str">
        <f>IF(M69="","",VLOOKUP(M69,ボランティア図書マスタ!$B$3:$L$65493,11,0))</f>
        <v/>
      </c>
      <c r="O69" s="25"/>
      <c r="P69" s="24"/>
      <c r="Q69" s="25"/>
      <c r="R69" s="17" t="str">
        <f t="shared" si="2"/>
        <v/>
      </c>
      <c r="S69" s="17" t="str">
        <f>IF(AF69="","",VLOOKUP(AF69,ボランティア図書マスタ!$A$3:$M$65493,13,0))</f>
        <v/>
      </c>
      <c r="T69" s="14"/>
      <c r="U69" s="15"/>
      <c r="V69" s="16"/>
      <c r="W69" s="11"/>
      <c r="X69" s="23" t="str">
        <f>IF(K69="","",VLOOKUP(K69,'ボランティア一覧 '!$A$3:$F$95,4,0))</f>
        <v/>
      </c>
      <c r="Y69" s="23" t="str">
        <f>IF(K69="","",VLOOKUP(K69,'ボランティア一覧 '!$A$3:$F$95,5,0))</f>
        <v/>
      </c>
      <c r="Z69" s="23" t="str">
        <f>IF(K69="","",VLOOKUP(K69,'ボランティア一覧 '!$A$3:$F$95,6,0))</f>
        <v/>
      </c>
      <c r="AA69" s="23" t="str">
        <f>IF(K69="","",VLOOKUP(K69,'ボランティア一覧 '!$A$3:$G$95,7,0))</f>
        <v/>
      </c>
      <c r="AB69" s="69" t="str">
        <f t="shared" si="3"/>
        <v xml:space="preserve"> </v>
      </c>
      <c r="AC69" s="69" t="str">
        <f t="shared" si="4"/>
        <v>　</v>
      </c>
      <c r="AD69" s="69" t="str">
        <f>IF($G69=0," ",VLOOKUP(AB69,入力規則用シート!B:C,2,0))</f>
        <v xml:space="preserve"> </v>
      </c>
      <c r="AE69" s="68">
        <f t="shared" si="5"/>
        <v>0</v>
      </c>
      <c r="AF69" s="69" t="str">
        <f t="shared" si="6"/>
        <v/>
      </c>
      <c r="AG69" s="68" t="str">
        <f>IF(AF69="","",VLOOKUP(AF69,ボランティア図書マスタ!$A$3:$K$65493,11,0))</f>
        <v/>
      </c>
      <c r="AH69" s="69" t="str">
        <f t="shared" si="7"/>
        <v/>
      </c>
      <c r="AJ69" s="129" t="e">
        <f>VLOOKUP($AF69,ボランティア図書マスタ!$A:$T,15,0)</f>
        <v>#N/A</v>
      </c>
      <c r="AK69" s="129" t="e">
        <f>VLOOKUP($AF69,ボランティア図書マスタ!$A:$T,16,0)</f>
        <v>#N/A</v>
      </c>
      <c r="AL69" s="129" t="e">
        <f>VLOOKUP($AF69,ボランティア図書マスタ!$A:$T,17,0)</f>
        <v>#N/A</v>
      </c>
      <c r="AM69" s="129" t="e">
        <f>VLOOKUP($AF69,ボランティア図書マスタ!$A:$T,18,0)</f>
        <v>#N/A</v>
      </c>
      <c r="AN69" s="129" t="e">
        <f>VLOOKUP($AF69,ボランティア図書マスタ!$A:$T,19,0)</f>
        <v>#N/A</v>
      </c>
      <c r="AO69" s="129" t="e">
        <f>VLOOKUP($AF69,ボランティア図書マスタ!$A:$T,20,0)</f>
        <v>#N/A</v>
      </c>
    </row>
    <row r="70" spans="1:41" ht="81" customHeight="1" x14ac:dyDescent="0.15">
      <c r="A70" s="55"/>
      <c r="B70" s="11"/>
      <c r="C70" s="149"/>
      <c r="D70" s="11"/>
      <c r="E70" s="11"/>
      <c r="F70" s="11"/>
      <c r="G70" s="12"/>
      <c r="H70" s="12"/>
      <c r="I70" s="13"/>
      <c r="J70" s="12"/>
      <c r="K70" s="24"/>
      <c r="L70" s="54" t="str">
        <f>IF(K70="","",VLOOKUP(K70,'ボランティア一覧 '!$A:$B,2,0))</f>
        <v/>
      </c>
      <c r="M70" s="24"/>
      <c r="N70" s="61" t="str">
        <f>IF(M70="","",VLOOKUP(M70,ボランティア図書マスタ!$B$3:$L$65493,11,0))</f>
        <v/>
      </c>
      <c r="O70" s="25"/>
      <c r="P70" s="24"/>
      <c r="Q70" s="25"/>
      <c r="R70" s="17" t="str">
        <f t="shared" si="2"/>
        <v/>
      </c>
      <c r="S70" s="17" t="str">
        <f>IF(AF70="","",VLOOKUP(AF70,ボランティア図書マスタ!$A$3:$M$65493,13,0))</f>
        <v/>
      </c>
      <c r="T70" s="14"/>
      <c r="U70" s="15"/>
      <c r="V70" s="16"/>
      <c r="W70" s="11"/>
      <c r="X70" s="23" t="str">
        <f>IF(K70="","",VLOOKUP(K70,'ボランティア一覧 '!$A$3:$F$95,4,0))</f>
        <v/>
      </c>
      <c r="Y70" s="23" t="str">
        <f>IF(K70="","",VLOOKUP(K70,'ボランティア一覧 '!$A$3:$F$95,5,0))</f>
        <v/>
      </c>
      <c r="Z70" s="23" t="str">
        <f>IF(K70="","",VLOOKUP(K70,'ボランティア一覧 '!$A$3:$F$95,6,0))</f>
        <v/>
      </c>
      <c r="AA70" s="23" t="str">
        <f>IF(K70="","",VLOOKUP(K70,'ボランティア一覧 '!$A$3:$G$95,7,0))</f>
        <v/>
      </c>
      <c r="AB70" s="69" t="str">
        <f t="shared" si="3"/>
        <v xml:space="preserve"> </v>
      </c>
      <c r="AC70" s="69" t="str">
        <f t="shared" si="4"/>
        <v>　</v>
      </c>
      <c r="AD70" s="69" t="str">
        <f>IF($G70=0," ",VLOOKUP(AB70,入力規則用シート!B:C,2,0))</f>
        <v xml:space="preserve"> </v>
      </c>
      <c r="AE70" s="68">
        <f t="shared" si="5"/>
        <v>0</v>
      </c>
      <c r="AF70" s="69" t="str">
        <f t="shared" si="6"/>
        <v/>
      </c>
      <c r="AG70" s="68" t="str">
        <f>IF(AF70="","",VLOOKUP(AF70,ボランティア図書マスタ!$A$3:$K$65493,11,0))</f>
        <v/>
      </c>
      <c r="AH70" s="69" t="str">
        <f t="shared" si="7"/>
        <v/>
      </c>
      <c r="AJ70" s="129" t="e">
        <f>VLOOKUP($AF70,ボランティア図書マスタ!$A:$T,15,0)</f>
        <v>#N/A</v>
      </c>
      <c r="AK70" s="129" t="e">
        <f>VLOOKUP($AF70,ボランティア図書マスタ!$A:$T,16,0)</f>
        <v>#N/A</v>
      </c>
      <c r="AL70" s="129" t="e">
        <f>VLOOKUP($AF70,ボランティア図書マスタ!$A:$T,17,0)</f>
        <v>#N/A</v>
      </c>
      <c r="AM70" s="129" t="e">
        <f>VLOOKUP($AF70,ボランティア図書マスタ!$A:$T,18,0)</f>
        <v>#N/A</v>
      </c>
      <c r="AN70" s="129" t="e">
        <f>VLOOKUP($AF70,ボランティア図書マスタ!$A:$T,19,0)</f>
        <v>#N/A</v>
      </c>
      <c r="AO70" s="129" t="e">
        <f>VLOOKUP($AF70,ボランティア図書マスタ!$A:$T,20,0)</f>
        <v>#N/A</v>
      </c>
    </row>
    <row r="71" spans="1:41" ht="81" customHeight="1" x14ac:dyDescent="0.15">
      <c r="A71" s="55"/>
      <c r="B71" s="11"/>
      <c r="C71" s="149"/>
      <c r="D71" s="11"/>
      <c r="E71" s="11"/>
      <c r="F71" s="11"/>
      <c r="G71" s="12"/>
      <c r="H71" s="12"/>
      <c r="I71" s="13"/>
      <c r="J71" s="12"/>
      <c r="K71" s="24"/>
      <c r="L71" s="54" t="str">
        <f>IF(K71="","",VLOOKUP(K71,'ボランティア一覧 '!$A:$B,2,0))</f>
        <v/>
      </c>
      <c r="M71" s="24"/>
      <c r="N71" s="61" t="str">
        <f>IF(M71="","",VLOOKUP(M71,ボランティア図書マスタ!$B$3:$L$65493,11,0))</f>
        <v/>
      </c>
      <c r="O71" s="25"/>
      <c r="P71" s="24"/>
      <c r="Q71" s="25"/>
      <c r="R71" s="17" t="str">
        <f t="shared" si="2"/>
        <v/>
      </c>
      <c r="S71" s="17" t="str">
        <f>IF(AF71="","",VLOOKUP(AF71,ボランティア図書マスタ!$A$3:$M$65493,13,0))</f>
        <v/>
      </c>
      <c r="T71" s="14"/>
      <c r="U71" s="15"/>
      <c r="V71" s="16"/>
      <c r="W71" s="11"/>
      <c r="X71" s="23" t="str">
        <f>IF(K71="","",VLOOKUP(K71,'ボランティア一覧 '!$A$3:$F$95,4,0))</f>
        <v/>
      </c>
      <c r="Y71" s="23" t="str">
        <f>IF(K71="","",VLOOKUP(K71,'ボランティア一覧 '!$A$3:$F$95,5,0))</f>
        <v/>
      </c>
      <c r="Z71" s="23" t="str">
        <f>IF(K71="","",VLOOKUP(K71,'ボランティア一覧 '!$A$3:$F$95,6,0))</f>
        <v/>
      </c>
      <c r="AA71" s="23" t="str">
        <f>IF(K71="","",VLOOKUP(K71,'ボランティア一覧 '!$A$3:$G$95,7,0))</f>
        <v/>
      </c>
      <c r="AB71" s="69" t="str">
        <f t="shared" si="3"/>
        <v xml:space="preserve"> </v>
      </c>
      <c r="AC71" s="69" t="str">
        <f t="shared" si="4"/>
        <v>　</v>
      </c>
      <c r="AD71" s="69" t="str">
        <f>IF($G71=0," ",VLOOKUP(AB71,入力規則用シート!B:C,2,0))</f>
        <v xml:space="preserve"> </v>
      </c>
      <c r="AE71" s="68">
        <f t="shared" si="5"/>
        <v>0</v>
      </c>
      <c r="AF71" s="69" t="str">
        <f t="shared" si="6"/>
        <v/>
      </c>
      <c r="AG71" s="68" t="str">
        <f>IF(AF71="","",VLOOKUP(AF71,ボランティア図書マスタ!$A$3:$K$65493,11,0))</f>
        <v/>
      </c>
      <c r="AH71" s="69" t="str">
        <f t="shared" si="7"/>
        <v/>
      </c>
      <c r="AJ71" s="129" t="e">
        <f>VLOOKUP($AF71,ボランティア図書マスタ!$A:$T,15,0)</f>
        <v>#N/A</v>
      </c>
      <c r="AK71" s="129" t="e">
        <f>VLOOKUP($AF71,ボランティア図書マスタ!$A:$T,16,0)</f>
        <v>#N/A</v>
      </c>
      <c r="AL71" s="129" t="e">
        <f>VLOOKUP($AF71,ボランティア図書マスタ!$A:$T,17,0)</f>
        <v>#N/A</v>
      </c>
      <c r="AM71" s="129" t="e">
        <f>VLOOKUP($AF71,ボランティア図書マスタ!$A:$T,18,0)</f>
        <v>#N/A</v>
      </c>
      <c r="AN71" s="129" t="e">
        <f>VLOOKUP($AF71,ボランティア図書マスタ!$A:$T,19,0)</f>
        <v>#N/A</v>
      </c>
      <c r="AO71" s="129" t="e">
        <f>VLOOKUP($AF71,ボランティア図書マスタ!$A:$T,20,0)</f>
        <v>#N/A</v>
      </c>
    </row>
    <row r="72" spans="1:41" ht="81" customHeight="1" x14ac:dyDescent="0.15">
      <c r="A72" s="55"/>
      <c r="B72" s="11"/>
      <c r="C72" s="149"/>
      <c r="D72" s="11"/>
      <c r="E72" s="11"/>
      <c r="F72" s="11"/>
      <c r="G72" s="12"/>
      <c r="H72" s="12"/>
      <c r="I72" s="13"/>
      <c r="J72" s="12"/>
      <c r="K72" s="24"/>
      <c r="L72" s="54" t="str">
        <f>IF(K72="","",VLOOKUP(K72,'ボランティア一覧 '!$A:$B,2,0))</f>
        <v/>
      </c>
      <c r="M72" s="24"/>
      <c r="N72" s="61" t="str">
        <f>IF(M72="","",VLOOKUP(M72,ボランティア図書マスタ!$B$3:$L$65493,11,0))</f>
        <v/>
      </c>
      <c r="O72" s="25"/>
      <c r="P72" s="24"/>
      <c r="Q72" s="25"/>
      <c r="R72" s="17" t="str">
        <f t="shared" si="2"/>
        <v/>
      </c>
      <c r="S72" s="17" t="str">
        <f>IF(AF72="","",VLOOKUP(AF72,ボランティア図書マスタ!$A$3:$M$65493,13,0))</f>
        <v/>
      </c>
      <c r="T72" s="14"/>
      <c r="U72" s="15"/>
      <c r="V72" s="16"/>
      <c r="W72" s="11"/>
      <c r="X72" s="23" t="str">
        <f>IF(K72="","",VLOOKUP(K72,'ボランティア一覧 '!$A$3:$F$95,4,0))</f>
        <v/>
      </c>
      <c r="Y72" s="23" t="str">
        <f>IF(K72="","",VLOOKUP(K72,'ボランティア一覧 '!$A$3:$F$95,5,0))</f>
        <v/>
      </c>
      <c r="Z72" s="23" t="str">
        <f>IF(K72="","",VLOOKUP(K72,'ボランティア一覧 '!$A$3:$F$95,6,0))</f>
        <v/>
      </c>
      <c r="AA72" s="23" t="str">
        <f>IF(K72="","",VLOOKUP(K72,'ボランティア一覧 '!$A$3:$G$95,7,0))</f>
        <v/>
      </c>
      <c r="AB72" s="69" t="str">
        <f t="shared" si="3"/>
        <v xml:space="preserve"> </v>
      </c>
      <c r="AC72" s="69" t="str">
        <f t="shared" si="4"/>
        <v>　</v>
      </c>
      <c r="AD72" s="69" t="str">
        <f>IF($G72=0," ",VLOOKUP(AB72,入力規則用シート!B:C,2,0))</f>
        <v xml:space="preserve"> </v>
      </c>
      <c r="AE72" s="68">
        <f t="shared" si="5"/>
        <v>0</v>
      </c>
      <c r="AF72" s="69" t="str">
        <f t="shared" si="6"/>
        <v/>
      </c>
      <c r="AG72" s="68" t="str">
        <f>IF(AF72="","",VLOOKUP(AF72,ボランティア図書マスタ!$A$3:$K$65493,11,0))</f>
        <v/>
      </c>
      <c r="AH72" s="69" t="str">
        <f t="shared" si="7"/>
        <v/>
      </c>
      <c r="AJ72" s="129" t="e">
        <f>VLOOKUP($AF72,ボランティア図書マスタ!$A:$T,15,0)</f>
        <v>#N/A</v>
      </c>
      <c r="AK72" s="129" t="e">
        <f>VLOOKUP($AF72,ボランティア図書マスタ!$A:$T,16,0)</f>
        <v>#N/A</v>
      </c>
      <c r="AL72" s="129" t="e">
        <f>VLOOKUP($AF72,ボランティア図書マスタ!$A:$T,17,0)</f>
        <v>#N/A</v>
      </c>
      <c r="AM72" s="129" t="e">
        <f>VLOOKUP($AF72,ボランティア図書マスタ!$A:$T,18,0)</f>
        <v>#N/A</v>
      </c>
      <c r="AN72" s="129" t="e">
        <f>VLOOKUP($AF72,ボランティア図書マスタ!$A:$T,19,0)</f>
        <v>#N/A</v>
      </c>
      <c r="AO72" s="129" t="e">
        <f>VLOOKUP($AF72,ボランティア図書マスタ!$A:$T,20,0)</f>
        <v>#N/A</v>
      </c>
    </row>
    <row r="73" spans="1:41" ht="81" customHeight="1" x14ac:dyDescent="0.15">
      <c r="A73" s="55"/>
      <c r="B73" s="11"/>
      <c r="C73" s="149"/>
      <c r="D73" s="11"/>
      <c r="E73" s="11"/>
      <c r="F73" s="11"/>
      <c r="G73" s="12"/>
      <c r="H73" s="12"/>
      <c r="I73" s="13"/>
      <c r="J73" s="12"/>
      <c r="K73" s="24"/>
      <c r="L73" s="54" t="str">
        <f>IF(K73="","",VLOOKUP(K73,'ボランティア一覧 '!$A:$B,2,0))</f>
        <v/>
      </c>
      <c r="M73" s="24"/>
      <c r="N73" s="61" t="str">
        <f>IF(M73="","",VLOOKUP(M73,ボランティア図書マスタ!$B$3:$L$65493,11,0))</f>
        <v/>
      </c>
      <c r="O73" s="25"/>
      <c r="P73" s="24"/>
      <c r="Q73" s="25"/>
      <c r="R73" s="17" t="str">
        <f t="shared" si="2"/>
        <v/>
      </c>
      <c r="S73" s="17" t="str">
        <f>IF(AF73="","",VLOOKUP(AF73,ボランティア図書マスタ!$A$3:$M$65493,13,0))</f>
        <v/>
      </c>
      <c r="T73" s="14"/>
      <c r="U73" s="15"/>
      <c r="V73" s="16"/>
      <c r="W73" s="11"/>
      <c r="X73" s="23" t="str">
        <f>IF(K73="","",VLOOKUP(K73,'ボランティア一覧 '!$A$3:$F$95,4,0))</f>
        <v/>
      </c>
      <c r="Y73" s="23" t="str">
        <f>IF(K73="","",VLOOKUP(K73,'ボランティア一覧 '!$A$3:$F$95,5,0))</f>
        <v/>
      </c>
      <c r="Z73" s="23" t="str">
        <f>IF(K73="","",VLOOKUP(K73,'ボランティア一覧 '!$A$3:$F$95,6,0))</f>
        <v/>
      </c>
      <c r="AA73" s="23" t="str">
        <f>IF(K73="","",VLOOKUP(K73,'ボランティア一覧 '!$A$3:$G$95,7,0))</f>
        <v/>
      </c>
      <c r="AB73" s="69" t="str">
        <f t="shared" si="3"/>
        <v xml:space="preserve"> </v>
      </c>
      <c r="AC73" s="69" t="str">
        <f t="shared" si="4"/>
        <v>　</v>
      </c>
      <c r="AD73" s="69" t="str">
        <f>IF($G73=0," ",VLOOKUP(AB73,入力規則用シート!B:C,2,0))</f>
        <v xml:space="preserve"> </v>
      </c>
      <c r="AE73" s="68">
        <f t="shared" si="5"/>
        <v>0</v>
      </c>
      <c r="AF73" s="69" t="str">
        <f t="shared" si="6"/>
        <v/>
      </c>
      <c r="AG73" s="68" t="str">
        <f>IF(AF73="","",VLOOKUP(AF73,ボランティア図書マスタ!$A$3:$K$65493,11,0))</f>
        <v/>
      </c>
      <c r="AH73" s="69" t="str">
        <f t="shared" si="7"/>
        <v/>
      </c>
      <c r="AJ73" s="129" t="e">
        <f>VLOOKUP($AF73,ボランティア図書マスタ!$A:$T,15,0)</f>
        <v>#N/A</v>
      </c>
      <c r="AK73" s="129" t="e">
        <f>VLOOKUP($AF73,ボランティア図書マスタ!$A:$T,16,0)</f>
        <v>#N/A</v>
      </c>
      <c r="AL73" s="129" t="e">
        <f>VLOOKUP($AF73,ボランティア図書マスタ!$A:$T,17,0)</f>
        <v>#N/A</v>
      </c>
      <c r="AM73" s="129" t="e">
        <f>VLOOKUP($AF73,ボランティア図書マスタ!$A:$T,18,0)</f>
        <v>#N/A</v>
      </c>
      <c r="AN73" s="129" t="e">
        <f>VLOOKUP($AF73,ボランティア図書マスタ!$A:$T,19,0)</f>
        <v>#N/A</v>
      </c>
      <c r="AO73" s="129" t="e">
        <f>VLOOKUP($AF73,ボランティア図書マスタ!$A:$T,20,0)</f>
        <v>#N/A</v>
      </c>
    </row>
    <row r="74" spans="1:41" ht="81" customHeight="1" x14ac:dyDescent="0.15">
      <c r="A74" s="55"/>
      <c r="B74" s="11"/>
      <c r="C74" s="149"/>
      <c r="D74" s="11"/>
      <c r="E74" s="11"/>
      <c r="F74" s="11"/>
      <c r="G74" s="12"/>
      <c r="H74" s="12"/>
      <c r="I74" s="13"/>
      <c r="J74" s="12"/>
      <c r="K74" s="24"/>
      <c r="L74" s="54" t="str">
        <f>IF(K74="","",VLOOKUP(K74,'ボランティア一覧 '!$A:$B,2,0))</f>
        <v/>
      </c>
      <c r="M74" s="24"/>
      <c r="N74" s="61" t="str">
        <f>IF(M74="","",VLOOKUP(M74,ボランティア図書マスタ!$B$3:$L$65493,11,0))</f>
        <v/>
      </c>
      <c r="O74" s="25"/>
      <c r="P74" s="24"/>
      <c r="Q74" s="25"/>
      <c r="R74" s="17" t="str">
        <f t="shared" si="2"/>
        <v/>
      </c>
      <c r="S74" s="17" t="str">
        <f>IF(AF74="","",VLOOKUP(AF74,ボランティア図書マスタ!$A$3:$M$65493,13,0))</f>
        <v/>
      </c>
      <c r="T74" s="14"/>
      <c r="U74" s="15"/>
      <c r="V74" s="16"/>
      <c r="W74" s="11"/>
      <c r="X74" s="23" t="str">
        <f>IF(K74="","",VLOOKUP(K74,'ボランティア一覧 '!$A$3:$F$95,4,0))</f>
        <v/>
      </c>
      <c r="Y74" s="23" t="str">
        <f>IF(K74="","",VLOOKUP(K74,'ボランティア一覧 '!$A$3:$F$95,5,0))</f>
        <v/>
      </c>
      <c r="Z74" s="23" t="str">
        <f>IF(K74="","",VLOOKUP(K74,'ボランティア一覧 '!$A$3:$F$95,6,0))</f>
        <v/>
      </c>
      <c r="AA74" s="23" t="str">
        <f>IF(K74="","",VLOOKUP(K74,'ボランティア一覧 '!$A$3:$G$95,7,0))</f>
        <v/>
      </c>
      <c r="AB74" s="69" t="str">
        <f t="shared" si="3"/>
        <v xml:space="preserve"> </v>
      </c>
      <c r="AC74" s="69" t="str">
        <f t="shared" si="4"/>
        <v>　</v>
      </c>
      <c r="AD74" s="69" t="str">
        <f>IF($G74=0," ",VLOOKUP(AB74,入力規則用シート!B:C,2,0))</f>
        <v xml:space="preserve"> </v>
      </c>
      <c r="AE74" s="68">
        <f t="shared" si="5"/>
        <v>0</v>
      </c>
      <c r="AF74" s="69" t="str">
        <f t="shared" si="6"/>
        <v/>
      </c>
      <c r="AG74" s="68" t="str">
        <f>IF(AF74="","",VLOOKUP(AF74,ボランティア図書マスタ!$A$3:$K$65493,11,0))</f>
        <v/>
      </c>
      <c r="AH74" s="69" t="str">
        <f t="shared" si="7"/>
        <v/>
      </c>
      <c r="AJ74" s="129" t="e">
        <f>VLOOKUP($AF74,ボランティア図書マスタ!$A:$T,15,0)</f>
        <v>#N/A</v>
      </c>
      <c r="AK74" s="129" t="e">
        <f>VLOOKUP($AF74,ボランティア図書マスタ!$A:$T,16,0)</f>
        <v>#N/A</v>
      </c>
      <c r="AL74" s="129" t="e">
        <f>VLOOKUP($AF74,ボランティア図書マスタ!$A:$T,17,0)</f>
        <v>#N/A</v>
      </c>
      <c r="AM74" s="129" t="e">
        <f>VLOOKUP($AF74,ボランティア図書マスタ!$A:$T,18,0)</f>
        <v>#N/A</v>
      </c>
      <c r="AN74" s="129" t="e">
        <f>VLOOKUP($AF74,ボランティア図書マスタ!$A:$T,19,0)</f>
        <v>#N/A</v>
      </c>
      <c r="AO74" s="129" t="e">
        <f>VLOOKUP($AF74,ボランティア図書マスタ!$A:$T,20,0)</f>
        <v>#N/A</v>
      </c>
    </row>
    <row r="75" spans="1:41" ht="81" customHeight="1" x14ac:dyDescent="0.15">
      <c r="A75" s="55"/>
      <c r="B75" s="11"/>
      <c r="C75" s="149"/>
      <c r="D75" s="11"/>
      <c r="E75" s="11"/>
      <c r="F75" s="11"/>
      <c r="G75" s="12"/>
      <c r="H75" s="12"/>
      <c r="I75" s="13"/>
      <c r="J75" s="12"/>
      <c r="K75" s="24"/>
      <c r="L75" s="54" t="str">
        <f>IF(K75="","",VLOOKUP(K75,'ボランティア一覧 '!$A:$B,2,0))</f>
        <v/>
      </c>
      <c r="M75" s="24"/>
      <c r="N75" s="61" t="str">
        <f>IF(M75="","",VLOOKUP(M75,ボランティア図書マスタ!$B$3:$L$65493,11,0))</f>
        <v/>
      </c>
      <c r="O75" s="25"/>
      <c r="P75" s="24"/>
      <c r="Q75" s="25"/>
      <c r="R75" s="17" t="str">
        <f t="shared" si="2"/>
        <v/>
      </c>
      <c r="S75" s="17" t="str">
        <f>IF(AF75="","",VLOOKUP(AF75,ボランティア図書マスタ!$A$3:$M$65493,13,0))</f>
        <v/>
      </c>
      <c r="T75" s="14"/>
      <c r="U75" s="15"/>
      <c r="V75" s="16"/>
      <c r="W75" s="11"/>
      <c r="X75" s="23" t="str">
        <f>IF(K75="","",VLOOKUP(K75,'ボランティア一覧 '!$A$3:$F$95,4,0))</f>
        <v/>
      </c>
      <c r="Y75" s="23" t="str">
        <f>IF(K75="","",VLOOKUP(K75,'ボランティア一覧 '!$A$3:$F$95,5,0))</f>
        <v/>
      </c>
      <c r="Z75" s="23" t="str">
        <f>IF(K75="","",VLOOKUP(K75,'ボランティア一覧 '!$A$3:$F$95,6,0))</f>
        <v/>
      </c>
      <c r="AA75" s="23" t="str">
        <f>IF(K75="","",VLOOKUP(K75,'ボランティア一覧 '!$A$3:$G$95,7,0))</f>
        <v/>
      </c>
      <c r="AB75" s="69" t="str">
        <f t="shared" si="3"/>
        <v xml:space="preserve"> </v>
      </c>
      <c r="AC75" s="69" t="str">
        <f t="shared" si="4"/>
        <v>　</v>
      </c>
      <c r="AD75" s="69" t="str">
        <f>IF($G75=0," ",VLOOKUP(AB75,入力規則用シート!B:C,2,0))</f>
        <v xml:space="preserve"> </v>
      </c>
      <c r="AE75" s="68">
        <f t="shared" si="5"/>
        <v>0</v>
      </c>
      <c r="AF75" s="69" t="str">
        <f t="shared" si="6"/>
        <v/>
      </c>
      <c r="AG75" s="68" t="str">
        <f>IF(AF75="","",VLOOKUP(AF75,ボランティア図書マスタ!$A$3:$K$65493,11,0))</f>
        <v/>
      </c>
      <c r="AH75" s="69" t="str">
        <f t="shared" si="7"/>
        <v/>
      </c>
      <c r="AJ75" s="129" t="e">
        <f>VLOOKUP($AF75,ボランティア図書マスタ!$A:$T,15,0)</f>
        <v>#N/A</v>
      </c>
      <c r="AK75" s="129" t="e">
        <f>VLOOKUP($AF75,ボランティア図書マスタ!$A:$T,16,0)</f>
        <v>#N/A</v>
      </c>
      <c r="AL75" s="129" t="e">
        <f>VLOOKUP($AF75,ボランティア図書マスタ!$A:$T,17,0)</f>
        <v>#N/A</v>
      </c>
      <c r="AM75" s="129" t="e">
        <f>VLOOKUP($AF75,ボランティア図書マスタ!$A:$T,18,0)</f>
        <v>#N/A</v>
      </c>
      <c r="AN75" s="129" t="e">
        <f>VLOOKUP($AF75,ボランティア図書マスタ!$A:$T,19,0)</f>
        <v>#N/A</v>
      </c>
      <c r="AO75" s="129" t="e">
        <f>VLOOKUP($AF75,ボランティア図書マスタ!$A:$T,20,0)</f>
        <v>#N/A</v>
      </c>
    </row>
    <row r="76" spans="1:41" ht="81" customHeight="1" thickBot="1" x14ac:dyDescent="0.2">
      <c r="A76" s="56"/>
      <c r="B76" s="44"/>
      <c r="C76" s="150"/>
      <c r="D76" s="44"/>
      <c r="E76" s="44"/>
      <c r="F76" s="44"/>
      <c r="G76" s="12"/>
      <c r="H76" s="12"/>
      <c r="I76" s="13"/>
      <c r="J76" s="12"/>
      <c r="K76" s="24"/>
      <c r="L76" s="54" t="str">
        <f>IF(K76="","",VLOOKUP(K76,'ボランティア一覧 '!$A:$B,2,0))</f>
        <v/>
      </c>
      <c r="M76" s="24"/>
      <c r="N76" s="63" t="str">
        <f>IF(M76="","",VLOOKUP(M76,ボランティア図書マスタ!$B$3:$L$65493,11,0))</f>
        <v/>
      </c>
      <c r="O76" s="25"/>
      <c r="P76" s="24"/>
      <c r="Q76" s="25"/>
      <c r="R76" s="45" t="str">
        <f t="shared" si="2"/>
        <v/>
      </c>
      <c r="S76" s="45" t="str">
        <f>IF(AF76="","",VLOOKUP(AF76,ボランティア図書マスタ!$A$3:$M$65493,13,0))</f>
        <v/>
      </c>
      <c r="T76" s="46"/>
      <c r="U76" s="47"/>
      <c r="V76" s="48"/>
      <c r="W76" s="44"/>
      <c r="X76" s="23" t="str">
        <f>IF(K76="","",VLOOKUP(K76,'ボランティア一覧 '!$A$3:$F$95,4,0))</f>
        <v/>
      </c>
      <c r="Y76" s="23" t="str">
        <f>IF(K76="","",VLOOKUP(K76,'ボランティア一覧 '!$A$3:$F$95,5,0))</f>
        <v/>
      </c>
      <c r="Z76" s="23" t="str">
        <f>IF(K76="","",VLOOKUP(K76,'ボランティア一覧 '!$A$3:$F$95,6,0))</f>
        <v/>
      </c>
      <c r="AA76" s="23" t="str">
        <f>IF(K76="","",VLOOKUP(K76,'ボランティア一覧 '!$A$3:$G$95,7,0))</f>
        <v/>
      </c>
      <c r="AB76" s="69" t="str">
        <f t="shared" si="3"/>
        <v xml:space="preserve"> </v>
      </c>
      <c r="AC76" s="69" t="str">
        <f t="shared" si="4"/>
        <v>　</v>
      </c>
      <c r="AD76" s="69" t="str">
        <f>IF($G76=0," ",VLOOKUP(AB76,入力規則用シート!B:C,2,0))</f>
        <v xml:space="preserve"> </v>
      </c>
      <c r="AE76" s="68">
        <f t="shared" si="5"/>
        <v>0</v>
      </c>
      <c r="AF76" s="69" t="str">
        <f t="shared" si="6"/>
        <v/>
      </c>
      <c r="AG76" s="68" t="str">
        <f>IF(AF76="","",VLOOKUP(AF76,ボランティア図書マスタ!$A$3:$K$65493,11,0))</f>
        <v/>
      </c>
      <c r="AH76" s="69" t="str">
        <f t="shared" si="7"/>
        <v/>
      </c>
      <c r="AJ76" s="129" t="e">
        <f>VLOOKUP($AF76,ボランティア図書マスタ!$A:$T,15,0)</f>
        <v>#N/A</v>
      </c>
      <c r="AK76" s="129" t="e">
        <f>VLOOKUP($AF76,ボランティア図書マスタ!$A:$T,16,0)</f>
        <v>#N/A</v>
      </c>
      <c r="AL76" s="129" t="e">
        <f>VLOOKUP($AF76,ボランティア図書マスタ!$A:$T,17,0)</f>
        <v>#N/A</v>
      </c>
      <c r="AM76" s="129" t="e">
        <f>VLOOKUP($AF76,ボランティア図書マスタ!$A:$T,18,0)</f>
        <v>#N/A</v>
      </c>
      <c r="AN76" s="129" t="e">
        <f>VLOOKUP($AF76,ボランティア図書マスタ!$A:$T,19,0)</f>
        <v>#N/A</v>
      </c>
      <c r="AO76" s="129" t="e">
        <f>VLOOKUP($AF76,ボランティア図書マスタ!$A:$T,20,0)</f>
        <v>#N/A</v>
      </c>
    </row>
    <row r="77" spans="1:41" ht="81" customHeight="1" thickTop="1" x14ac:dyDescent="0.15">
      <c r="A77" s="57"/>
      <c r="B77" s="39"/>
      <c r="C77" s="151"/>
      <c r="D77" s="39"/>
      <c r="E77" s="39"/>
      <c r="F77" s="39"/>
      <c r="G77" s="12"/>
      <c r="H77" s="12"/>
      <c r="I77" s="13"/>
      <c r="J77" s="12"/>
      <c r="K77" s="24"/>
      <c r="L77" s="54" t="str">
        <f>IF(K77="","",VLOOKUP(K77,'ボランティア一覧 '!$A:$B,2,0))</f>
        <v/>
      </c>
      <c r="M77" s="24"/>
      <c r="N77" s="62" t="str">
        <f>IF(M77="","",VLOOKUP(M77,ボランティア図書マスタ!$B$3:$L$65493,11,0))</f>
        <v/>
      </c>
      <c r="O77" s="25"/>
      <c r="P77" s="24"/>
      <c r="Q77" s="25"/>
      <c r="R77" s="40" t="str">
        <f t="shared" si="2"/>
        <v/>
      </c>
      <c r="S77" s="40" t="str">
        <f>IF(AF77="","",VLOOKUP(AF77,ボランティア図書マスタ!$A$3:$M$65493,13,0))</f>
        <v/>
      </c>
      <c r="T77" s="41"/>
      <c r="U77" s="42"/>
      <c r="V77" s="43"/>
      <c r="W77" s="39"/>
      <c r="X77" s="23" t="str">
        <f>IF(K77="","",VLOOKUP(K77,'ボランティア一覧 '!$A$3:$F$95,4,0))</f>
        <v/>
      </c>
      <c r="Y77" s="23" t="str">
        <f>IF(K77="","",VLOOKUP(K77,'ボランティア一覧 '!$A$3:$F$95,5,0))</f>
        <v/>
      </c>
      <c r="Z77" s="23" t="str">
        <f>IF(K77="","",VLOOKUP(K77,'ボランティア一覧 '!$A$3:$F$95,6,0))</f>
        <v/>
      </c>
      <c r="AA77" s="23" t="str">
        <f>IF(K77="","",VLOOKUP(K77,'ボランティア一覧 '!$A$3:$G$95,7,0))</f>
        <v/>
      </c>
      <c r="AB77" s="69" t="str">
        <f t="shared" si="3"/>
        <v xml:space="preserve"> </v>
      </c>
      <c r="AC77" s="69" t="str">
        <f t="shared" si="4"/>
        <v>　</v>
      </c>
      <c r="AD77" s="69" t="str">
        <f>IF($G77=0," ",VLOOKUP(AB77,入力規則用シート!B:C,2,0))</f>
        <v xml:space="preserve"> </v>
      </c>
      <c r="AE77" s="68">
        <f t="shared" si="5"/>
        <v>0</v>
      </c>
      <c r="AF77" s="69" t="str">
        <f t="shared" si="6"/>
        <v/>
      </c>
      <c r="AG77" s="68" t="str">
        <f>IF(AF77="","",VLOOKUP(AF77,ボランティア図書マスタ!$A$3:$K$65493,11,0))</f>
        <v/>
      </c>
      <c r="AH77" s="69" t="str">
        <f t="shared" si="7"/>
        <v/>
      </c>
      <c r="AJ77" s="129" t="e">
        <f>VLOOKUP($AF77,ボランティア図書マスタ!$A:$T,15,0)</f>
        <v>#N/A</v>
      </c>
      <c r="AK77" s="129" t="e">
        <f>VLOOKUP($AF77,ボランティア図書マスタ!$A:$T,16,0)</f>
        <v>#N/A</v>
      </c>
      <c r="AL77" s="129" t="e">
        <f>VLOOKUP($AF77,ボランティア図書マスタ!$A:$T,17,0)</f>
        <v>#N/A</v>
      </c>
      <c r="AM77" s="129" t="e">
        <f>VLOOKUP($AF77,ボランティア図書マスタ!$A:$T,18,0)</f>
        <v>#N/A</v>
      </c>
      <c r="AN77" s="129" t="e">
        <f>VLOOKUP($AF77,ボランティア図書マスタ!$A:$T,19,0)</f>
        <v>#N/A</v>
      </c>
      <c r="AO77" s="129" t="e">
        <f>VLOOKUP($AF77,ボランティア図書マスタ!$A:$T,20,0)</f>
        <v>#N/A</v>
      </c>
    </row>
    <row r="78" spans="1:41" ht="81" customHeight="1" x14ac:dyDescent="0.15">
      <c r="A78" s="55"/>
      <c r="B78" s="11"/>
      <c r="C78" s="149"/>
      <c r="D78" s="11"/>
      <c r="E78" s="11"/>
      <c r="F78" s="11"/>
      <c r="G78" s="12"/>
      <c r="H78" s="12"/>
      <c r="I78" s="13"/>
      <c r="J78" s="12"/>
      <c r="K78" s="24"/>
      <c r="L78" s="54" t="str">
        <f>IF(K78="","",VLOOKUP(K78,'ボランティア一覧 '!$A:$B,2,0))</f>
        <v/>
      </c>
      <c r="M78" s="24"/>
      <c r="N78" s="61" t="str">
        <f>IF(M78="","",VLOOKUP(M78,ボランティア図書マスタ!$B$3:$L$65493,11,0))</f>
        <v/>
      </c>
      <c r="O78" s="25"/>
      <c r="P78" s="24"/>
      <c r="Q78" s="25"/>
      <c r="R78" s="17" t="str">
        <f t="shared" si="2"/>
        <v/>
      </c>
      <c r="S78" s="17" t="str">
        <f>IF(AF78="","",VLOOKUP(AF78,ボランティア図書マスタ!$A$3:$M$65493,13,0))</f>
        <v/>
      </c>
      <c r="T78" s="14"/>
      <c r="U78" s="15"/>
      <c r="V78" s="16"/>
      <c r="W78" s="11"/>
      <c r="X78" s="23" t="str">
        <f>IF(K78="","",VLOOKUP(K78,'ボランティア一覧 '!$A$3:$F$95,4,0))</f>
        <v/>
      </c>
      <c r="Y78" s="23" t="str">
        <f>IF(K78="","",VLOOKUP(K78,'ボランティア一覧 '!$A$3:$F$95,5,0))</f>
        <v/>
      </c>
      <c r="Z78" s="23" t="str">
        <f>IF(K78="","",VLOOKUP(K78,'ボランティア一覧 '!$A$3:$F$95,6,0))</f>
        <v/>
      </c>
      <c r="AA78" s="23" t="str">
        <f>IF(K78="","",VLOOKUP(K78,'ボランティア一覧 '!$A$3:$G$95,7,0))</f>
        <v/>
      </c>
      <c r="AB78" s="69" t="str">
        <f t="shared" si="3"/>
        <v xml:space="preserve"> </v>
      </c>
      <c r="AC78" s="69" t="str">
        <f t="shared" si="4"/>
        <v>　</v>
      </c>
      <c r="AD78" s="69" t="str">
        <f>IF($G78=0," ",VLOOKUP(AB78,入力規則用シート!B:C,2,0))</f>
        <v xml:space="preserve"> </v>
      </c>
      <c r="AE78" s="68">
        <f t="shared" si="5"/>
        <v>0</v>
      </c>
      <c r="AF78" s="69" t="str">
        <f t="shared" si="6"/>
        <v/>
      </c>
      <c r="AG78" s="68" t="str">
        <f>IF(AF78="","",VLOOKUP(AF78,ボランティア図書マスタ!$A$3:$K$65493,11,0))</f>
        <v/>
      </c>
      <c r="AH78" s="69" t="str">
        <f t="shared" si="7"/>
        <v/>
      </c>
      <c r="AJ78" s="129" t="e">
        <f>VLOOKUP($AF78,ボランティア図書マスタ!$A:$T,15,0)</f>
        <v>#N/A</v>
      </c>
      <c r="AK78" s="129" t="e">
        <f>VLOOKUP($AF78,ボランティア図書マスタ!$A:$T,16,0)</f>
        <v>#N/A</v>
      </c>
      <c r="AL78" s="129" t="e">
        <f>VLOOKUP($AF78,ボランティア図書マスタ!$A:$T,17,0)</f>
        <v>#N/A</v>
      </c>
      <c r="AM78" s="129" t="e">
        <f>VLOOKUP($AF78,ボランティア図書マスタ!$A:$T,18,0)</f>
        <v>#N/A</v>
      </c>
      <c r="AN78" s="129" t="e">
        <f>VLOOKUP($AF78,ボランティア図書マスタ!$A:$T,19,0)</f>
        <v>#N/A</v>
      </c>
      <c r="AO78" s="129" t="e">
        <f>VLOOKUP($AF78,ボランティア図書マスタ!$A:$T,20,0)</f>
        <v>#N/A</v>
      </c>
    </row>
    <row r="79" spans="1:41" ht="81" customHeight="1" x14ac:dyDescent="0.15">
      <c r="A79" s="55"/>
      <c r="B79" s="11"/>
      <c r="C79" s="149"/>
      <c r="D79" s="11"/>
      <c r="E79" s="11"/>
      <c r="F79" s="11"/>
      <c r="G79" s="12"/>
      <c r="H79" s="12"/>
      <c r="I79" s="13"/>
      <c r="J79" s="12"/>
      <c r="K79" s="24"/>
      <c r="L79" s="54" t="str">
        <f>IF(K79="","",VLOOKUP(K79,'ボランティア一覧 '!$A:$B,2,0))</f>
        <v/>
      </c>
      <c r="M79" s="24"/>
      <c r="N79" s="61" t="str">
        <f>IF(M79="","",VLOOKUP(M79,ボランティア図書マスタ!$B$3:$L$65493,11,0))</f>
        <v/>
      </c>
      <c r="O79" s="25"/>
      <c r="P79" s="24"/>
      <c r="Q79" s="25"/>
      <c r="R79" s="17" t="str">
        <f t="shared" si="2"/>
        <v/>
      </c>
      <c r="S79" s="17" t="str">
        <f>IF(AF79="","",VLOOKUP(AF79,ボランティア図書マスタ!$A$3:$M$65493,13,0))</f>
        <v/>
      </c>
      <c r="T79" s="14"/>
      <c r="U79" s="15"/>
      <c r="V79" s="16"/>
      <c r="W79" s="11"/>
      <c r="X79" s="23" t="str">
        <f>IF(K79="","",VLOOKUP(K79,'ボランティア一覧 '!$A$3:$F$95,4,0))</f>
        <v/>
      </c>
      <c r="Y79" s="23" t="str">
        <f>IF(K79="","",VLOOKUP(K79,'ボランティア一覧 '!$A$3:$F$95,5,0))</f>
        <v/>
      </c>
      <c r="Z79" s="23" t="str">
        <f>IF(K79="","",VLOOKUP(K79,'ボランティア一覧 '!$A$3:$F$95,6,0))</f>
        <v/>
      </c>
      <c r="AA79" s="23" t="str">
        <f>IF(K79="","",VLOOKUP(K79,'ボランティア一覧 '!$A$3:$G$95,7,0))</f>
        <v/>
      </c>
      <c r="AB79" s="69" t="str">
        <f t="shared" si="3"/>
        <v xml:space="preserve"> </v>
      </c>
      <c r="AC79" s="69" t="str">
        <f t="shared" si="4"/>
        <v>　</v>
      </c>
      <c r="AD79" s="69" t="str">
        <f>IF($G79=0," ",VLOOKUP(AB79,入力規則用シート!B:C,2,0))</f>
        <v xml:space="preserve"> </v>
      </c>
      <c r="AE79" s="68">
        <f t="shared" si="5"/>
        <v>0</v>
      </c>
      <c r="AF79" s="69" t="str">
        <f t="shared" si="6"/>
        <v/>
      </c>
      <c r="AG79" s="68" t="str">
        <f>IF(AF79="","",VLOOKUP(AF79,ボランティア図書マスタ!$A$3:$K$65493,11,0))</f>
        <v/>
      </c>
      <c r="AH79" s="69" t="str">
        <f t="shared" si="7"/>
        <v/>
      </c>
      <c r="AJ79" s="129" t="e">
        <f>VLOOKUP($AF79,ボランティア図書マスタ!$A:$T,15,0)</f>
        <v>#N/A</v>
      </c>
      <c r="AK79" s="129" t="e">
        <f>VLOOKUP($AF79,ボランティア図書マスタ!$A:$T,16,0)</f>
        <v>#N/A</v>
      </c>
      <c r="AL79" s="129" t="e">
        <f>VLOOKUP($AF79,ボランティア図書マスタ!$A:$T,17,0)</f>
        <v>#N/A</v>
      </c>
      <c r="AM79" s="129" t="e">
        <f>VLOOKUP($AF79,ボランティア図書マスタ!$A:$T,18,0)</f>
        <v>#N/A</v>
      </c>
      <c r="AN79" s="129" t="e">
        <f>VLOOKUP($AF79,ボランティア図書マスタ!$A:$T,19,0)</f>
        <v>#N/A</v>
      </c>
      <c r="AO79" s="129" t="e">
        <f>VLOOKUP($AF79,ボランティア図書マスタ!$A:$T,20,0)</f>
        <v>#N/A</v>
      </c>
    </row>
    <row r="80" spans="1:41" ht="81" customHeight="1" x14ac:dyDescent="0.15">
      <c r="A80" s="55"/>
      <c r="B80" s="11"/>
      <c r="C80" s="149"/>
      <c r="D80" s="11"/>
      <c r="E80" s="11"/>
      <c r="F80" s="11"/>
      <c r="G80" s="12"/>
      <c r="H80" s="12"/>
      <c r="I80" s="13"/>
      <c r="J80" s="12"/>
      <c r="K80" s="24"/>
      <c r="L80" s="54" t="str">
        <f>IF(K80="","",VLOOKUP(K80,'ボランティア一覧 '!$A:$B,2,0))</f>
        <v/>
      </c>
      <c r="M80" s="24"/>
      <c r="N80" s="61" t="str">
        <f>IF(M80="","",VLOOKUP(M80,ボランティア図書マスタ!$B$3:$L$65493,11,0))</f>
        <v/>
      </c>
      <c r="O80" s="25"/>
      <c r="P80" s="24"/>
      <c r="Q80" s="25"/>
      <c r="R80" s="17" t="str">
        <f t="shared" si="2"/>
        <v/>
      </c>
      <c r="S80" s="17" t="str">
        <f>IF(AF80="","",VLOOKUP(AF80,ボランティア図書マスタ!$A$3:$M$65493,13,0))</f>
        <v/>
      </c>
      <c r="T80" s="14"/>
      <c r="U80" s="15"/>
      <c r="V80" s="16"/>
      <c r="W80" s="11"/>
      <c r="X80" s="23" t="str">
        <f>IF(K80="","",VLOOKUP(K80,'ボランティア一覧 '!$A$3:$F$95,4,0))</f>
        <v/>
      </c>
      <c r="Y80" s="23" t="str">
        <f>IF(K80="","",VLOOKUP(K80,'ボランティア一覧 '!$A$3:$F$95,5,0))</f>
        <v/>
      </c>
      <c r="Z80" s="23" t="str">
        <f>IF(K80="","",VLOOKUP(K80,'ボランティア一覧 '!$A$3:$F$95,6,0))</f>
        <v/>
      </c>
      <c r="AA80" s="23" t="str">
        <f>IF(K80="","",VLOOKUP(K80,'ボランティア一覧 '!$A$3:$G$95,7,0))</f>
        <v/>
      </c>
      <c r="AB80" s="69" t="str">
        <f t="shared" si="3"/>
        <v xml:space="preserve"> </v>
      </c>
      <c r="AC80" s="69" t="str">
        <f t="shared" si="4"/>
        <v>　</v>
      </c>
      <c r="AD80" s="69" t="str">
        <f>IF($G80=0," ",VLOOKUP(AB80,入力規則用シート!B:C,2,0))</f>
        <v xml:space="preserve"> </v>
      </c>
      <c r="AE80" s="68">
        <f t="shared" si="5"/>
        <v>0</v>
      </c>
      <c r="AF80" s="69" t="str">
        <f t="shared" si="6"/>
        <v/>
      </c>
      <c r="AG80" s="68" t="str">
        <f>IF(AF80="","",VLOOKUP(AF80,ボランティア図書マスタ!$A$3:$K$65493,11,0))</f>
        <v/>
      </c>
      <c r="AH80" s="69" t="str">
        <f t="shared" si="7"/>
        <v/>
      </c>
      <c r="AJ80" s="129" t="e">
        <f>VLOOKUP($AF80,ボランティア図書マスタ!$A:$T,15,0)</f>
        <v>#N/A</v>
      </c>
      <c r="AK80" s="129" t="e">
        <f>VLOOKUP($AF80,ボランティア図書マスタ!$A:$T,16,0)</f>
        <v>#N/A</v>
      </c>
      <c r="AL80" s="129" t="e">
        <f>VLOOKUP($AF80,ボランティア図書マスタ!$A:$T,17,0)</f>
        <v>#N/A</v>
      </c>
      <c r="AM80" s="129" t="e">
        <f>VLOOKUP($AF80,ボランティア図書マスタ!$A:$T,18,0)</f>
        <v>#N/A</v>
      </c>
      <c r="AN80" s="129" t="e">
        <f>VLOOKUP($AF80,ボランティア図書マスタ!$A:$T,19,0)</f>
        <v>#N/A</v>
      </c>
      <c r="AO80" s="129" t="e">
        <f>VLOOKUP($AF80,ボランティア図書マスタ!$A:$T,20,0)</f>
        <v>#N/A</v>
      </c>
    </row>
    <row r="81" spans="1:41" ht="81" customHeight="1" x14ac:dyDescent="0.15">
      <c r="A81" s="55"/>
      <c r="B81" s="11"/>
      <c r="C81" s="149"/>
      <c r="D81" s="11"/>
      <c r="E81" s="11"/>
      <c r="F81" s="11"/>
      <c r="G81" s="12"/>
      <c r="H81" s="12"/>
      <c r="I81" s="13"/>
      <c r="J81" s="12"/>
      <c r="K81" s="24"/>
      <c r="L81" s="54" t="str">
        <f>IF(K81="","",VLOOKUP(K81,'ボランティア一覧 '!$A:$B,2,0))</f>
        <v/>
      </c>
      <c r="M81" s="24"/>
      <c r="N81" s="61" t="str">
        <f>IF(M81="","",VLOOKUP(M81,ボランティア図書マスタ!$B$3:$L$65493,11,0))</f>
        <v/>
      </c>
      <c r="O81" s="25"/>
      <c r="P81" s="24"/>
      <c r="Q81" s="25"/>
      <c r="R81" s="17" t="str">
        <f t="shared" si="2"/>
        <v/>
      </c>
      <c r="S81" s="17" t="str">
        <f>IF(AF81="","",VLOOKUP(AF81,ボランティア図書マスタ!$A$3:$M$65493,13,0))</f>
        <v/>
      </c>
      <c r="T81" s="14"/>
      <c r="U81" s="15"/>
      <c r="V81" s="16"/>
      <c r="W81" s="11"/>
      <c r="X81" s="23" t="str">
        <f>IF(K81="","",VLOOKUP(K81,'ボランティア一覧 '!$A$3:$F$95,4,0))</f>
        <v/>
      </c>
      <c r="Y81" s="23" t="str">
        <f>IF(K81="","",VLOOKUP(K81,'ボランティア一覧 '!$A$3:$F$95,5,0))</f>
        <v/>
      </c>
      <c r="Z81" s="23" t="str">
        <f>IF(K81="","",VLOOKUP(K81,'ボランティア一覧 '!$A$3:$F$95,6,0))</f>
        <v/>
      </c>
      <c r="AA81" s="23" t="str">
        <f>IF(K81="","",VLOOKUP(K81,'ボランティア一覧 '!$A$3:$G$95,7,0))</f>
        <v/>
      </c>
      <c r="AB81" s="69" t="str">
        <f t="shared" si="3"/>
        <v xml:space="preserve"> </v>
      </c>
      <c r="AC81" s="69" t="str">
        <f t="shared" si="4"/>
        <v>　</v>
      </c>
      <c r="AD81" s="69" t="str">
        <f>IF($G81=0," ",VLOOKUP(AB81,入力規則用シート!B:C,2,0))</f>
        <v xml:space="preserve"> </v>
      </c>
      <c r="AE81" s="68">
        <f t="shared" si="5"/>
        <v>0</v>
      </c>
      <c r="AF81" s="69" t="str">
        <f t="shared" si="6"/>
        <v/>
      </c>
      <c r="AG81" s="68" t="str">
        <f>IF(AF81="","",VLOOKUP(AF81,ボランティア図書マスタ!$A$3:$K$65493,11,0))</f>
        <v/>
      </c>
      <c r="AH81" s="69" t="str">
        <f t="shared" si="7"/>
        <v/>
      </c>
      <c r="AJ81" s="129" t="e">
        <f>VLOOKUP($AF81,ボランティア図書マスタ!$A:$T,15,0)</f>
        <v>#N/A</v>
      </c>
      <c r="AK81" s="129" t="e">
        <f>VLOOKUP($AF81,ボランティア図書マスタ!$A:$T,16,0)</f>
        <v>#N/A</v>
      </c>
      <c r="AL81" s="129" t="e">
        <f>VLOOKUP($AF81,ボランティア図書マスタ!$A:$T,17,0)</f>
        <v>#N/A</v>
      </c>
      <c r="AM81" s="129" t="e">
        <f>VLOOKUP($AF81,ボランティア図書マスタ!$A:$T,18,0)</f>
        <v>#N/A</v>
      </c>
      <c r="AN81" s="129" t="e">
        <f>VLOOKUP($AF81,ボランティア図書マスタ!$A:$T,19,0)</f>
        <v>#N/A</v>
      </c>
      <c r="AO81" s="129" t="e">
        <f>VLOOKUP($AF81,ボランティア図書マスタ!$A:$T,20,0)</f>
        <v>#N/A</v>
      </c>
    </row>
    <row r="82" spans="1:41" ht="81" customHeight="1" x14ac:dyDescent="0.15">
      <c r="A82" s="55"/>
      <c r="B82" s="11"/>
      <c r="C82" s="149"/>
      <c r="D82" s="11"/>
      <c r="E82" s="11"/>
      <c r="F82" s="11"/>
      <c r="G82" s="12"/>
      <c r="H82" s="12"/>
      <c r="I82" s="13"/>
      <c r="J82" s="12"/>
      <c r="K82" s="24"/>
      <c r="L82" s="54" t="str">
        <f>IF(K82="","",VLOOKUP(K82,'ボランティア一覧 '!$A:$B,2,0))</f>
        <v/>
      </c>
      <c r="M82" s="24"/>
      <c r="N82" s="61" t="str">
        <f>IF(M82="","",VLOOKUP(M82,ボランティア図書マスタ!$B$3:$L$65493,11,0))</f>
        <v/>
      </c>
      <c r="O82" s="25"/>
      <c r="P82" s="24"/>
      <c r="Q82" s="25"/>
      <c r="R82" s="17" t="str">
        <f t="shared" si="2"/>
        <v/>
      </c>
      <c r="S82" s="17" t="str">
        <f>IF(AF82="","",VLOOKUP(AF82,ボランティア図書マスタ!$A$3:$M$65493,13,0))</f>
        <v/>
      </c>
      <c r="T82" s="14"/>
      <c r="U82" s="15"/>
      <c r="V82" s="16"/>
      <c r="W82" s="11"/>
      <c r="X82" s="23" t="str">
        <f>IF(K82="","",VLOOKUP(K82,'ボランティア一覧 '!$A$3:$F$95,4,0))</f>
        <v/>
      </c>
      <c r="Y82" s="23" t="str">
        <f>IF(K82="","",VLOOKUP(K82,'ボランティア一覧 '!$A$3:$F$95,5,0))</f>
        <v/>
      </c>
      <c r="Z82" s="23" t="str">
        <f>IF(K82="","",VLOOKUP(K82,'ボランティア一覧 '!$A$3:$F$95,6,0))</f>
        <v/>
      </c>
      <c r="AA82" s="23" t="str">
        <f>IF(K82="","",VLOOKUP(K82,'ボランティア一覧 '!$A$3:$G$95,7,0))</f>
        <v/>
      </c>
      <c r="AB82" s="69" t="str">
        <f t="shared" si="3"/>
        <v xml:space="preserve"> </v>
      </c>
      <c r="AC82" s="69" t="str">
        <f t="shared" si="4"/>
        <v>　</v>
      </c>
      <c r="AD82" s="69" t="str">
        <f>IF($G82=0," ",VLOOKUP(AB82,入力規則用シート!B:C,2,0))</f>
        <v xml:space="preserve"> </v>
      </c>
      <c r="AE82" s="68">
        <f t="shared" si="5"/>
        <v>0</v>
      </c>
      <c r="AF82" s="69" t="str">
        <f t="shared" si="6"/>
        <v/>
      </c>
      <c r="AG82" s="68" t="str">
        <f>IF(AF82="","",VLOOKUP(AF82,ボランティア図書マスタ!$A$3:$K$65493,11,0))</f>
        <v/>
      </c>
      <c r="AH82" s="69" t="str">
        <f t="shared" si="7"/>
        <v/>
      </c>
      <c r="AJ82" s="129" t="e">
        <f>VLOOKUP($AF82,ボランティア図書マスタ!$A:$T,15,0)</f>
        <v>#N/A</v>
      </c>
      <c r="AK82" s="129" t="e">
        <f>VLOOKUP($AF82,ボランティア図書マスタ!$A:$T,16,0)</f>
        <v>#N/A</v>
      </c>
      <c r="AL82" s="129" t="e">
        <f>VLOOKUP($AF82,ボランティア図書マスタ!$A:$T,17,0)</f>
        <v>#N/A</v>
      </c>
      <c r="AM82" s="129" t="e">
        <f>VLOOKUP($AF82,ボランティア図書マスタ!$A:$T,18,0)</f>
        <v>#N/A</v>
      </c>
      <c r="AN82" s="129" t="e">
        <f>VLOOKUP($AF82,ボランティア図書マスタ!$A:$T,19,0)</f>
        <v>#N/A</v>
      </c>
      <c r="AO82" s="129" t="e">
        <f>VLOOKUP($AF82,ボランティア図書マスタ!$A:$T,20,0)</f>
        <v>#N/A</v>
      </c>
    </row>
    <row r="83" spans="1:41" ht="81" customHeight="1" x14ac:dyDescent="0.15">
      <c r="A83" s="55"/>
      <c r="B83" s="11"/>
      <c r="C83" s="149"/>
      <c r="D83" s="11"/>
      <c r="E83" s="11"/>
      <c r="F83" s="11"/>
      <c r="G83" s="12"/>
      <c r="H83" s="12"/>
      <c r="I83" s="13"/>
      <c r="J83" s="12"/>
      <c r="K83" s="24"/>
      <c r="L83" s="54" t="str">
        <f>IF(K83="","",VLOOKUP(K83,'ボランティア一覧 '!$A:$B,2,0))</f>
        <v/>
      </c>
      <c r="M83" s="24"/>
      <c r="N83" s="61" t="str">
        <f>IF(M83="","",VLOOKUP(M83,ボランティア図書マスタ!$B$3:$L$65493,11,0))</f>
        <v/>
      </c>
      <c r="O83" s="25"/>
      <c r="P83" s="24"/>
      <c r="Q83" s="25"/>
      <c r="R83" s="17" t="str">
        <f t="shared" si="2"/>
        <v/>
      </c>
      <c r="S83" s="17" t="str">
        <f>IF(AF83="","",VLOOKUP(AF83,ボランティア図書マスタ!$A$3:$M$65493,13,0))</f>
        <v/>
      </c>
      <c r="T83" s="14"/>
      <c r="U83" s="15"/>
      <c r="V83" s="16"/>
      <c r="W83" s="11"/>
      <c r="X83" s="23" t="str">
        <f>IF(K83="","",VLOOKUP(K83,'ボランティア一覧 '!$A$3:$F$95,4,0))</f>
        <v/>
      </c>
      <c r="Y83" s="23" t="str">
        <f>IF(K83="","",VLOOKUP(K83,'ボランティア一覧 '!$A$3:$F$95,5,0))</f>
        <v/>
      </c>
      <c r="Z83" s="23" t="str">
        <f>IF(K83="","",VLOOKUP(K83,'ボランティア一覧 '!$A$3:$F$95,6,0))</f>
        <v/>
      </c>
      <c r="AA83" s="23" t="str">
        <f>IF(K83="","",VLOOKUP(K83,'ボランティア一覧 '!$A$3:$G$95,7,0))</f>
        <v/>
      </c>
      <c r="AB83" s="69" t="str">
        <f t="shared" si="3"/>
        <v xml:space="preserve"> </v>
      </c>
      <c r="AC83" s="69" t="str">
        <f t="shared" si="4"/>
        <v>　</v>
      </c>
      <c r="AD83" s="69" t="str">
        <f>IF($G83=0," ",VLOOKUP(AB83,入力規則用シート!B:C,2,0))</f>
        <v xml:space="preserve"> </v>
      </c>
      <c r="AE83" s="68">
        <f t="shared" si="5"/>
        <v>0</v>
      </c>
      <c r="AF83" s="69" t="str">
        <f t="shared" si="6"/>
        <v/>
      </c>
      <c r="AG83" s="68" t="str">
        <f>IF(AF83="","",VLOOKUP(AF83,ボランティア図書マスタ!$A$3:$K$65493,11,0))</f>
        <v/>
      </c>
      <c r="AH83" s="69" t="str">
        <f t="shared" si="7"/>
        <v/>
      </c>
      <c r="AJ83" s="129" t="e">
        <f>VLOOKUP($AF83,ボランティア図書マスタ!$A:$T,15,0)</f>
        <v>#N/A</v>
      </c>
      <c r="AK83" s="129" t="e">
        <f>VLOOKUP($AF83,ボランティア図書マスタ!$A:$T,16,0)</f>
        <v>#N/A</v>
      </c>
      <c r="AL83" s="129" t="e">
        <f>VLOOKUP($AF83,ボランティア図書マスタ!$A:$T,17,0)</f>
        <v>#N/A</v>
      </c>
      <c r="AM83" s="129" t="e">
        <f>VLOOKUP($AF83,ボランティア図書マスタ!$A:$T,18,0)</f>
        <v>#N/A</v>
      </c>
      <c r="AN83" s="129" t="e">
        <f>VLOOKUP($AF83,ボランティア図書マスタ!$A:$T,19,0)</f>
        <v>#N/A</v>
      </c>
      <c r="AO83" s="129" t="e">
        <f>VLOOKUP($AF83,ボランティア図書マスタ!$A:$T,20,0)</f>
        <v>#N/A</v>
      </c>
    </row>
    <row r="84" spans="1:41" ht="81" customHeight="1" x14ac:dyDescent="0.15">
      <c r="A84" s="55"/>
      <c r="B84" s="11"/>
      <c r="C84" s="149"/>
      <c r="D84" s="11"/>
      <c r="E84" s="11"/>
      <c r="F84" s="11"/>
      <c r="G84" s="12"/>
      <c r="H84" s="12"/>
      <c r="I84" s="13"/>
      <c r="J84" s="12"/>
      <c r="K84" s="24"/>
      <c r="L84" s="54" t="str">
        <f>IF(K84="","",VLOOKUP(K84,'ボランティア一覧 '!$A:$B,2,0))</f>
        <v/>
      </c>
      <c r="M84" s="24"/>
      <c r="N84" s="61" t="str">
        <f>IF(M84="","",VLOOKUP(M84,ボランティア図書マスタ!$B$3:$L$65493,11,0))</f>
        <v/>
      </c>
      <c r="O84" s="25"/>
      <c r="P84" s="24"/>
      <c r="Q84" s="25"/>
      <c r="R84" s="17" t="str">
        <f t="shared" ref="R84:R147" si="8">IF(P84="","",CONCATENATE(O84,"　",AG84,"　","－"&amp;AH84))</f>
        <v/>
      </c>
      <c r="S84" s="17" t="str">
        <f>IF(AF84="","",VLOOKUP(AF84,ボランティア図書マスタ!$A$3:$M$65493,13,0))</f>
        <v/>
      </c>
      <c r="T84" s="14"/>
      <c r="U84" s="15"/>
      <c r="V84" s="16"/>
      <c r="W84" s="11"/>
      <c r="X84" s="23" t="str">
        <f>IF(K84="","",VLOOKUP(K84,'ボランティア一覧 '!$A$3:$F$95,4,0))</f>
        <v/>
      </c>
      <c r="Y84" s="23" t="str">
        <f>IF(K84="","",VLOOKUP(K84,'ボランティア一覧 '!$A$3:$F$95,5,0))</f>
        <v/>
      </c>
      <c r="Z84" s="23" t="str">
        <f>IF(K84="","",VLOOKUP(K84,'ボランティア一覧 '!$A$3:$F$95,6,0))</f>
        <v/>
      </c>
      <c r="AA84" s="23" t="str">
        <f>IF(K84="","",VLOOKUP(K84,'ボランティア一覧 '!$A$3:$G$95,7,0))</f>
        <v/>
      </c>
      <c r="AB84" s="69" t="str">
        <f t="shared" ref="AB84:AB147" si="9">IF(K84=0," ",$L$2)</f>
        <v xml:space="preserve"> </v>
      </c>
      <c r="AC84" s="69" t="str">
        <f t="shared" ref="AC84:AC147" si="10">IF(K84=0,"　",G84)</f>
        <v>　</v>
      </c>
      <c r="AD84" s="69" t="str">
        <f>IF($G84=0," ",VLOOKUP(AB84,入力規則用シート!B:C,2,0))</f>
        <v xml:space="preserve"> </v>
      </c>
      <c r="AE84" s="68">
        <f t="shared" ref="AE84:AE147" si="11">H84</f>
        <v>0</v>
      </c>
      <c r="AF84" s="69" t="str">
        <f t="shared" ref="AF84:AF147" si="12">IF(M84&amp;P84="","",CONCATENATE(M84,P84))</f>
        <v/>
      </c>
      <c r="AG84" s="68" t="str">
        <f>IF(AF84="","",VLOOKUP(AF84,ボランティア図書マスタ!$A$3:$K$65493,11,0))</f>
        <v/>
      </c>
      <c r="AH84" s="69" t="str">
        <f t="shared" ref="AH84:AH147" si="13">DBCS(Q84)</f>
        <v/>
      </c>
      <c r="AJ84" s="129" t="e">
        <f>VLOOKUP($AF84,ボランティア図書マスタ!$A:$T,15,0)</f>
        <v>#N/A</v>
      </c>
      <c r="AK84" s="129" t="e">
        <f>VLOOKUP($AF84,ボランティア図書マスタ!$A:$T,16,0)</f>
        <v>#N/A</v>
      </c>
      <c r="AL84" s="129" t="e">
        <f>VLOOKUP($AF84,ボランティア図書マスタ!$A:$T,17,0)</f>
        <v>#N/A</v>
      </c>
      <c r="AM84" s="129" t="e">
        <f>VLOOKUP($AF84,ボランティア図書マスタ!$A:$T,18,0)</f>
        <v>#N/A</v>
      </c>
      <c r="AN84" s="129" t="e">
        <f>VLOOKUP($AF84,ボランティア図書マスタ!$A:$T,19,0)</f>
        <v>#N/A</v>
      </c>
      <c r="AO84" s="129" t="e">
        <f>VLOOKUP($AF84,ボランティア図書マスタ!$A:$T,20,0)</f>
        <v>#N/A</v>
      </c>
    </row>
    <row r="85" spans="1:41" ht="81" customHeight="1" x14ac:dyDescent="0.15">
      <c r="A85" s="55"/>
      <c r="B85" s="11"/>
      <c r="C85" s="149"/>
      <c r="D85" s="11"/>
      <c r="E85" s="11"/>
      <c r="F85" s="11"/>
      <c r="G85" s="12"/>
      <c r="H85" s="12"/>
      <c r="I85" s="13"/>
      <c r="J85" s="12"/>
      <c r="K85" s="24"/>
      <c r="L85" s="54" t="str">
        <f>IF(K85="","",VLOOKUP(K85,'ボランティア一覧 '!$A:$B,2,0))</f>
        <v/>
      </c>
      <c r="M85" s="24"/>
      <c r="N85" s="61" t="str">
        <f>IF(M85="","",VLOOKUP(M85,ボランティア図書マスタ!$B$3:$L$65493,11,0))</f>
        <v/>
      </c>
      <c r="O85" s="25"/>
      <c r="P85" s="24"/>
      <c r="Q85" s="25"/>
      <c r="R85" s="17" t="str">
        <f t="shared" si="8"/>
        <v/>
      </c>
      <c r="S85" s="17" t="str">
        <f>IF(AF85="","",VLOOKUP(AF85,ボランティア図書マスタ!$A$3:$M$65493,13,0))</f>
        <v/>
      </c>
      <c r="T85" s="14"/>
      <c r="U85" s="15"/>
      <c r="V85" s="16"/>
      <c r="W85" s="11"/>
      <c r="X85" s="23" t="str">
        <f>IF(K85="","",VLOOKUP(K85,'ボランティア一覧 '!$A$3:$F$95,4,0))</f>
        <v/>
      </c>
      <c r="Y85" s="23" t="str">
        <f>IF(K85="","",VLOOKUP(K85,'ボランティア一覧 '!$A$3:$F$95,5,0))</f>
        <v/>
      </c>
      <c r="Z85" s="23" t="str">
        <f>IF(K85="","",VLOOKUP(K85,'ボランティア一覧 '!$A$3:$F$95,6,0))</f>
        <v/>
      </c>
      <c r="AA85" s="23" t="str">
        <f>IF(K85="","",VLOOKUP(K85,'ボランティア一覧 '!$A$3:$G$95,7,0))</f>
        <v/>
      </c>
      <c r="AB85" s="69" t="str">
        <f t="shared" si="9"/>
        <v xml:space="preserve"> </v>
      </c>
      <c r="AC85" s="69" t="str">
        <f t="shared" si="10"/>
        <v>　</v>
      </c>
      <c r="AD85" s="69" t="str">
        <f>IF($G85=0," ",VLOOKUP(AB85,入力規則用シート!B:C,2,0))</f>
        <v xml:space="preserve"> </v>
      </c>
      <c r="AE85" s="68">
        <f t="shared" si="11"/>
        <v>0</v>
      </c>
      <c r="AF85" s="69" t="str">
        <f t="shared" si="12"/>
        <v/>
      </c>
      <c r="AG85" s="68" t="str">
        <f>IF(AF85="","",VLOOKUP(AF85,ボランティア図書マスタ!$A$3:$K$65493,11,0))</f>
        <v/>
      </c>
      <c r="AH85" s="69" t="str">
        <f t="shared" si="13"/>
        <v/>
      </c>
      <c r="AJ85" s="129" t="e">
        <f>VLOOKUP($AF85,ボランティア図書マスタ!$A:$T,15,0)</f>
        <v>#N/A</v>
      </c>
      <c r="AK85" s="129" t="e">
        <f>VLOOKUP($AF85,ボランティア図書マスタ!$A:$T,16,0)</f>
        <v>#N/A</v>
      </c>
      <c r="AL85" s="129" t="e">
        <f>VLOOKUP($AF85,ボランティア図書マスタ!$A:$T,17,0)</f>
        <v>#N/A</v>
      </c>
      <c r="AM85" s="129" t="e">
        <f>VLOOKUP($AF85,ボランティア図書マスタ!$A:$T,18,0)</f>
        <v>#N/A</v>
      </c>
      <c r="AN85" s="129" t="e">
        <f>VLOOKUP($AF85,ボランティア図書マスタ!$A:$T,19,0)</f>
        <v>#N/A</v>
      </c>
      <c r="AO85" s="129" t="e">
        <f>VLOOKUP($AF85,ボランティア図書マスタ!$A:$T,20,0)</f>
        <v>#N/A</v>
      </c>
    </row>
    <row r="86" spans="1:41" ht="81" customHeight="1" x14ac:dyDescent="0.15">
      <c r="A86" s="55"/>
      <c r="B86" s="11"/>
      <c r="C86" s="149"/>
      <c r="D86" s="11"/>
      <c r="E86" s="11"/>
      <c r="F86" s="11"/>
      <c r="G86" s="12"/>
      <c r="H86" s="12"/>
      <c r="I86" s="13"/>
      <c r="J86" s="12"/>
      <c r="K86" s="24"/>
      <c r="L86" s="54" t="str">
        <f>IF(K86="","",VLOOKUP(K86,'ボランティア一覧 '!$A:$B,2,0))</f>
        <v/>
      </c>
      <c r="M86" s="24"/>
      <c r="N86" s="61" t="str">
        <f>IF(M86="","",VLOOKUP(M86,ボランティア図書マスタ!$B$3:$L$65493,11,0))</f>
        <v/>
      </c>
      <c r="O86" s="25"/>
      <c r="P86" s="24"/>
      <c r="Q86" s="25"/>
      <c r="R86" s="17" t="str">
        <f t="shared" si="8"/>
        <v/>
      </c>
      <c r="S86" s="17" t="str">
        <f>IF(AF86="","",VLOOKUP(AF86,ボランティア図書マスタ!$A$3:$M$65493,13,0))</f>
        <v/>
      </c>
      <c r="T86" s="14"/>
      <c r="U86" s="15"/>
      <c r="V86" s="16"/>
      <c r="W86" s="11"/>
      <c r="X86" s="23" t="str">
        <f>IF(K86="","",VLOOKUP(K86,'ボランティア一覧 '!$A$3:$F$95,4,0))</f>
        <v/>
      </c>
      <c r="Y86" s="23" t="str">
        <f>IF(K86="","",VLOOKUP(K86,'ボランティア一覧 '!$A$3:$F$95,5,0))</f>
        <v/>
      </c>
      <c r="Z86" s="23" t="str">
        <f>IF(K86="","",VLOOKUP(K86,'ボランティア一覧 '!$A$3:$F$95,6,0))</f>
        <v/>
      </c>
      <c r="AA86" s="23" t="str">
        <f>IF(K86="","",VLOOKUP(K86,'ボランティア一覧 '!$A$3:$G$95,7,0))</f>
        <v/>
      </c>
      <c r="AB86" s="69" t="str">
        <f t="shared" si="9"/>
        <v xml:space="preserve"> </v>
      </c>
      <c r="AC86" s="69" t="str">
        <f t="shared" si="10"/>
        <v>　</v>
      </c>
      <c r="AD86" s="69" t="str">
        <f>IF($G86=0," ",VLOOKUP(AB86,入力規則用シート!B:C,2,0))</f>
        <v xml:space="preserve"> </v>
      </c>
      <c r="AE86" s="68">
        <f t="shared" si="11"/>
        <v>0</v>
      </c>
      <c r="AF86" s="69" t="str">
        <f t="shared" si="12"/>
        <v/>
      </c>
      <c r="AG86" s="68" t="str">
        <f>IF(AF86="","",VLOOKUP(AF86,ボランティア図書マスタ!$A$3:$K$65493,11,0))</f>
        <v/>
      </c>
      <c r="AH86" s="69" t="str">
        <f t="shared" si="13"/>
        <v/>
      </c>
      <c r="AJ86" s="129" t="e">
        <f>VLOOKUP($AF86,ボランティア図書マスタ!$A:$T,15,0)</f>
        <v>#N/A</v>
      </c>
      <c r="AK86" s="129" t="e">
        <f>VLOOKUP($AF86,ボランティア図書マスタ!$A:$T,16,0)</f>
        <v>#N/A</v>
      </c>
      <c r="AL86" s="129" t="e">
        <f>VLOOKUP($AF86,ボランティア図書マスタ!$A:$T,17,0)</f>
        <v>#N/A</v>
      </c>
      <c r="AM86" s="129" t="e">
        <f>VLOOKUP($AF86,ボランティア図書マスタ!$A:$T,18,0)</f>
        <v>#N/A</v>
      </c>
      <c r="AN86" s="129" t="e">
        <f>VLOOKUP($AF86,ボランティア図書マスタ!$A:$T,19,0)</f>
        <v>#N/A</v>
      </c>
      <c r="AO86" s="129" t="e">
        <f>VLOOKUP($AF86,ボランティア図書マスタ!$A:$T,20,0)</f>
        <v>#N/A</v>
      </c>
    </row>
    <row r="87" spans="1:41" ht="81" customHeight="1" x14ac:dyDescent="0.15">
      <c r="A87" s="55"/>
      <c r="B87" s="11"/>
      <c r="C87" s="149"/>
      <c r="D87" s="11"/>
      <c r="E87" s="11"/>
      <c r="F87" s="11"/>
      <c r="G87" s="12"/>
      <c r="H87" s="12"/>
      <c r="I87" s="13"/>
      <c r="J87" s="12"/>
      <c r="K87" s="24"/>
      <c r="L87" s="54" t="str">
        <f>IF(K87="","",VLOOKUP(K87,'ボランティア一覧 '!$A:$B,2,0))</f>
        <v/>
      </c>
      <c r="M87" s="24"/>
      <c r="N87" s="61" t="str">
        <f>IF(M87="","",VLOOKUP(M87,ボランティア図書マスタ!$B$3:$L$65493,11,0))</f>
        <v/>
      </c>
      <c r="O87" s="25"/>
      <c r="P87" s="24"/>
      <c r="Q87" s="25"/>
      <c r="R87" s="17" t="str">
        <f t="shared" si="8"/>
        <v/>
      </c>
      <c r="S87" s="17" t="str">
        <f>IF(AF87="","",VLOOKUP(AF87,ボランティア図書マスタ!$A$3:$M$65493,13,0))</f>
        <v/>
      </c>
      <c r="T87" s="14"/>
      <c r="U87" s="15"/>
      <c r="V87" s="16"/>
      <c r="W87" s="11"/>
      <c r="X87" s="23" t="str">
        <f>IF(K87="","",VLOOKUP(K87,'ボランティア一覧 '!$A$3:$F$95,4,0))</f>
        <v/>
      </c>
      <c r="Y87" s="23" t="str">
        <f>IF(K87="","",VLOOKUP(K87,'ボランティア一覧 '!$A$3:$F$95,5,0))</f>
        <v/>
      </c>
      <c r="Z87" s="23" t="str">
        <f>IF(K87="","",VLOOKUP(K87,'ボランティア一覧 '!$A$3:$F$95,6,0))</f>
        <v/>
      </c>
      <c r="AA87" s="23" t="str">
        <f>IF(K87="","",VLOOKUP(K87,'ボランティア一覧 '!$A$3:$G$95,7,0))</f>
        <v/>
      </c>
      <c r="AB87" s="69" t="str">
        <f t="shared" si="9"/>
        <v xml:space="preserve"> </v>
      </c>
      <c r="AC87" s="69" t="str">
        <f t="shared" si="10"/>
        <v>　</v>
      </c>
      <c r="AD87" s="69" t="str">
        <f>IF($G87=0," ",VLOOKUP(AB87,入力規則用シート!B:C,2,0))</f>
        <v xml:space="preserve"> </v>
      </c>
      <c r="AE87" s="68">
        <f t="shared" si="11"/>
        <v>0</v>
      </c>
      <c r="AF87" s="69" t="str">
        <f t="shared" si="12"/>
        <v/>
      </c>
      <c r="AG87" s="68" t="str">
        <f>IF(AF87="","",VLOOKUP(AF87,ボランティア図書マスタ!$A$3:$K$65493,11,0))</f>
        <v/>
      </c>
      <c r="AH87" s="69" t="str">
        <f t="shared" si="13"/>
        <v/>
      </c>
      <c r="AJ87" s="129" t="e">
        <f>VLOOKUP($AF87,ボランティア図書マスタ!$A:$T,15,0)</f>
        <v>#N/A</v>
      </c>
      <c r="AK87" s="129" t="e">
        <f>VLOOKUP($AF87,ボランティア図書マスタ!$A:$T,16,0)</f>
        <v>#N/A</v>
      </c>
      <c r="AL87" s="129" t="e">
        <f>VLOOKUP($AF87,ボランティア図書マスタ!$A:$T,17,0)</f>
        <v>#N/A</v>
      </c>
      <c r="AM87" s="129" t="e">
        <f>VLOOKUP($AF87,ボランティア図書マスタ!$A:$T,18,0)</f>
        <v>#N/A</v>
      </c>
      <c r="AN87" s="129" t="e">
        <f>VLOOKUP($AF87,ボランティア図書マスタ!$A:$T,19,0)</f>
        <v>#N/A</v>
      </c>
      <c r="AO87" s="129" t="e">
        <f>VLOOKUP($AF87,ボランティア図書マスタ!$A:$T,20,0)</f>
        <v>#N/A</v>
      </c>
    </row>
    <row r="88" spans="1:41" ht="81" customHeight="1" x14ac:dyDescent="0.15">
      <c r="A88" s="55"/>
      <c r="B88" s="11"/>
      <c r="C88" s="149"/>
      <c r="D88" s="11"/>
      <c r="E88" s="11"/>
      <c r="F88" s="11"/>
      <c r="G88" s="12"/>
      <c r="H88" s="12"/>
      <c r="I88" s="13"/>
      <c r="J88" s="12"/>
      <c r="K88" s="24"/>
      <c r="L88" s="54" t="str">
        <f>IF(K88="","",VLOOKUP(K88,'ボランティア一覧 '!$A:$B,2,0))</f>
        <v/>
      </c>
      <c r="M88" s="24"/>
      <c r="N88" s="61" t="str">
        <f>IF(M88="","",VLOOKUP(M88,ボランティア図書マスタ!$B$3:$L$65493,11,0))</f>
        <v/>
      </c>
      <c r="O88" s="25"/>
      <c r="P88" s="24"/>
      <c r="Q88" s="25"/>
      <c r="R88" s="17" t="str">
        <f t="shared" si="8"/>
        <v/>
      </c>
      <c r="S88" s="17" t="str">
        <f>IF(AF88="","",VLOOKUP(AF88,ボランティア図書マスタ!$A$3:$M$65493,13,0))</f>
        <v/>
      </c>
      <c r="T88" s="14"/>
      <c r="U88" s="15"/>
      <c r="V88" s="16"/>
      <c r="W88" s="11"/>
      <c r="X88" s="23" t="str">
        <f>IF(K88="","",VLOOKUP(K88,'ボランティア一覧 '!$A$3:$F$95,4,0))</f>
        <v/>
      </c>
      <c r="Y88" s="23" t="str">
        <f>IF(K88="","",VLOOKUP(K88,'ボランティア一覧 '!$A$3:$F$95,5,0))</f>
        <v/>
      </c>
      <c r="Z88" s="23" t="str">
        <f>IF(K88="","",VLOOKUP(K88,'ボランティア一覧 '!$A$3:$F$95,6,0))</f>
        <v/>
      </c>
      <c r="AA88" s="23" t="str">
        <f>IF(K88="","",VLOOKUP(K88,'ボランティア一覧 '!$A$3:$G$95,7,0))</f>
        <v/>
      </c>
      <c r="AB88" s="69" t="str">
        <f t="shared" si="9"/>
        <v xml:space="preserve"> </v>
      </c>
      <c r="AC88" s="69" t="str">
        <f t="shared" si="10"/>
        <v>　</v>
      </c>
      <c r="AD88" s="69" t="str">
        <f>IF($G88=0," ",VLOOKUP(AB88,入力規則用シート!B:C,2,0))</f>
        <v xml:space="preserve"> </v>
      </c>
      <c r="AE88" s="68">
        <f t="shared" si="11"/>
        <v>0</v>
      </c>
      <c r="AF88" s="69" t="str">
        <f t="shared" si="12"/>
        <v/>
      </c>
      <c r="AG88" s="68" t="str">
        <f>IF(AF88="","",VLOOKUP(AF88,ボランティア図書マスタ!$A$3:$K$65493,11,0))</f>
        <v/>
      </c>
      <c r="AH88" s="69" t="str">
        <f t="shared" si="13"/>
        <v/>
      </c>
      <c r="AJ88" s="129" t="e">
        <f>VLOOKUP($AF88,ボランティア図書マスタ!$A:$T,15,0)</f>
        <v>#N/A</v>
      </c>
      <c r="AK88" s="129" t="e">
        <f>VLOOKUP($AF88,ボランティア図書マスタ!$A:$T,16,0)</f>
        <v>#N/A</v>
      </c>
      <c r="AL88" s="129" t="e">
        <f>VLOOKUP($AF88,ボランティア図書マスタ!$A:$T,17,0)</f>
        <v>#N/A</v>
      </c>
      <c r="AM88" s="129" t="e">
        <f>VLOOKUP($AF88,ボランティア図書マスタ!$A:$T,18,0)</f>
        <v>#N/A</v>
      </c>
      <c r="AN88" s="129" t="e">
        <f>VLOOKUP($AF88,ボランティア図書マスタ!$A:$T,19,0)</f>
        <v>#N/A</v>
      </c>
      <c r="AO88" s="129" t="e">
        <f>VLOOKUP($AF88,ボランティア図書マスタ!$A:$T,20,0)</f>
        <v>#N/A</v>
      </c>
    </row>
    <row r="89" spans="1:41" ht="81" customHeight="1" x14ac:dyDescent="0.15">
      <c r="A89" s="55"/>
      <c r="B89" s="11"/>
      <c r="C89" s="149"/>
      <c r="D89" s="11"/>
      <c r="E89" s="11"/>
      <c r="F89" s="11"/>
      <c r="G89" s="12"/>
      <c r="H89" s="12"/>
      <c r="I89" s="13"/>
      <c r="J89" s="12"/>
      <c r="K89" s="24"/>
      <c r="L89" s="54" t="str">
        <f>IF(K89="","",VLOOKUP(K89,'ボランティア一覧 '!$A:$B,2,0))</f>
        <v/>
      </c>
      <c r="M89" s="24"/>
      <c r="N89" s="61" t="str">
        <f>IF(M89="","",VLOOKUP(M89,ボランティア図書マスタ!$B$3:$L$65493,11,0))</f>
        <v/>
      </c>
      <c r="O89" s="25"/>
      <c r="P89" s="24"/>
      <c r="Q89" s="25"/>
      <c r="R89" s="17" t="str">
        <f t="shared" si="8"/>
        <v/>
      </c>
      <c r="S89" s="17" t="str">
        <f>IF(AF89="","",VLOOKUP(AF89,ボランティア図書マスタ!$A$3:$M$65493,13,0))</f>
        <v/>
      </c>
      <c r="T89" s="14"/>
      <c r="U89" s="15"/>
      <c r="V89" s="16"/>
      <c r="W89" s="11"/>
      <c r="X89" s="23" t="str">
        <f>IF(K89="","",VLOOKUP(K89,'ボランティア一覧 '!$A$3:$F$95,4,0))</f>
        <v/>
      </c>
      <c r="Y89" s="23" t="str">
        <f>IF(K89="","",VLOOKUP(K89,'ボランティア一覧 '!$A$3:$F$95,5,0))</f>
        <v/>
      </c>
      <c r="Z89" s="23" t="str">
        <f>IF(K89="","",VLOOKUP(K89,'ボランティア一覧 '!$A$3:$F$95,6,0))</f>
        <v/>
      </c>
      <c r="AA89" s="23" t="str">
        <f>IF(K89="","",VLOOKUP(K89,'ボランティア一覧 '!$A$3:$G$95,7,0))</f>
        <v/>
      </c>
      <c r="AB89" s="69" t="str">
        <f t="shared" si="9"/>
        <v xml:space="preserve"> </v>
      </c>
      <c r="AC89" s="69" t="str">
        <f t="shared" si="10"/>
        <v>　</v>
      </c>
      <c r="AD89" s="69" t="str">
        <f>IF($G89=0," ",VLOOKUP(AB89,入力規則用シート!B:C,2,0))</f>
        <v xml:space="preserve"> </v>
      </c>
      <c r="AE89" s="68">
        <f t="shared" si="11"/>
        <v>0</v>
      </c>
      <c r="AF89" s="69" t="str">
        <f t="shared" si="12"/>
        <v/>
      </c>
      <c r="AG89" s="68" t="str">
        <f>IF(AF89="","",VLOOKUP(AF89,ボランティア図書マスタ!$A$3:$K$65493,11,0))</f>
        <v/>
      </c>
      <c r="AH89" s="69" t="str">
        <f t="shared" si="13"/>
        <v/>
      </c>
      <c r="AJ89" s="129" t="e">
        <f>VLOOKUP($AF89,ボランティア図書マスタ!$A:$T,15,0)</f>
        <v>#N/A</v>
      </c>
      <c r="AK89" s="129" t="e">
        <f>VLOOKUP($AF89,ボランティア図書マスタ!$A:$T,16,0)</f>
        <v>#N/A</v>
      </c>
      <c r="AL89" s="129" t="e">
        <f>VLOOKUP($AF89,ボランティア図書マスタ!$A:$T,17,0)</f>
        <v>#N/A</v>
      </c>
      <c r="AM89" s="129" t="e">
        <f>VLOOKUP($AF89,ボランティア図書マスタ!$A:$T,18,0)</f>
        <v>#N/A</v>
      </c>
      <c r="AN89" s="129" t="e">
        <f>VLOOKUP($AF89,ボランティア図書マスタ!$A:$T,19,0)</f>
        <v>#N/A</v>
      </c>
      <c r="AO89" s="129" t="e">
        <f>VLOOKUP($AF89,ボランティア図書マスタ!$A:$T,20,0)</f>
        <v>#N/A</v>
      </c>
    </row>
    <row r="90" spans="1:41" ht="81" customHeight="1" x14ac:dyDescent="0.15">
      <c r="A90" s="55"/>
      <c r="B90" s="11"/>
      <c r="C90" s="149"/>
      <c r="D90" s="11"/>
      <c r="E90" s="11"/>
      <c r="F90" s="11"/>
      <c r="G90" s="12"/>
      <c r="H90" s="12"/>
      <c r="I90" s="13"/>
      <c r="J90" s="12"/>
      <c r="K90" s="24"/>
      <c r="L90" s="54" t="str">
        <f>IF(K90="","",VLOOKUP(K90,'ボランティア一覧 '!$A:$B,2,0))</f>
        <v/>
      </c>
      <c r="M90" s="24"/>
      <c r="N90" s="61" t="str">
        <f>IF(M90="","",VLOOKUP(M90,ボランティア図書マスタ!$B$3:$L$65493,11,0))</f>
        <v/>
      </c>
      <c r="O90" s="25"/>
      <c r="P90" s="24"/>
      <c r="Q90" s="25"/>
      <c r="R90" s="17" t="str">
        <f t="shared" si="8"/>
        <v/>
      </c>
      <c r="S90" s="17" t="str">
        <f>IF(AF90="","",VLOOKUP(AF90,ボランティア図書マスタ!$A$3:$M$65493,13,0))</f>
        <v/>
      </c>
      <c r="T90" s="14"/>
      <c r="U90" s="15"/>
      <c r="V90" s="16"/>
      <c r="W90" s="11"/>
      <c r="X90" s="23" t="str">
        <f>IF(K90="","",VLOOKUP(K90,'ボランティア一覧 '!$A$3:$F$95,4,0))</f>
        <v/>
      </c>
      <c r="Y90" s="23" t="str">
        <f>IF(K90="","",VLOOKUP(K90,'ボランティア一覧 '!$A$3:$F$95,5,0))</f>
        <v/>
      </c>
      <c r="Z90" s="23" t="str">
        <f>IF(K90="","",VLOOKUP(K90,'ボランティア一覧 '!$A$3:$F$95,6,0))</f>
        <v/>
      </c>
      <c r="AA90" s="23" t="str">
        <f>IF(K90="","",VLOOKUP(K90,'ボランティア一覧 '!$A$3:$G$95,7,0))</f>
        <v/>
      </c>
      <c r="AB90" s="69" t="str">
        <f t="shared" si="9"/>
        <v xml:space="preserve"> </v>
      </c>
      <c r="AC90" s="69" t="str">
        <f t="shared" si="10"/>
        <v>　</v>
      </c>
      <c r="AD90" s="69" t="str">
        <f>IF($G90=0," ",VLOOKUP(AB90,入力規則用シート!B:C,2,0))</f>
        <v xml:space="preserve"> </v>
      </c>
      <c r="AE90" s="68">
        <f t="shared" si="11"/>
        <v>0</v>
      </c>
      <c r="AF90" s="69" t="str">
        <f t="shared" si="12"/>
        <v/>
      </c>
      <c r="AG90" s="68" t="str">
        <f>IF(AF90="","",VLOOKUP(AF90,ボランティア図書マスタ!$A$3:$K$65493,11,0))</f>
        <v/>
      </c>
      <c r="AH90" s="69" t="str">
        <f t="shared" si="13"/>
        <v/>
      </c>
      <c r="AJ90" s="129" t="e">
        <f>VLOOKUP($AF90,ボランティア図書マスタ!$A:$T,15,0)</f>
        <v>#N/A</v>
      </c>
      <c r="AK90" s="129" t="e">
        <f>VLOOKUP($AF90,ボランティア図書マスタ!$A:$T,16,0)</f>
        <v>#N/A</v>
      </c>
      <c r="AL90" s="129" t="e">
        <f>VLOOKUP($AF90,ボランティア図書マスタ!$A:$T,17,0)</f>
        <v>#N/A</v>
      </c>
      <c r="AM90" s="129" t="e">
        <f>VLOOKUP($AF90,ボランティア図書マスタ!$A:$T,18,0)</f>
        <v>#N/A</v>
      </c>
      <c r="AN90" s="129" t="e">
        <f>VLOOKUP($AF90,ボランティア図書マスタ!$A:$T,19,0)</f>
        <v>#N/A</v>
      </c>
      <c r="AO90" s="129" t="e">
        <f>VLOOKUP($AF90,ボランティア図書マスタ!$A:$T,20,0)</f>
        <v>#N/A</v>
      </c>
    </row>
    <row r="91" spans="1:41" ht="81" customHeight="1" x14ac:dyDescent="0.15">
      <c r="A91" s="55"/>
      <c r="B91" s="11"/>
      <c r="C91" s="149"/>
      <c r="D91" s="11"/>
      <c r="E91" s="11"/>
      <c r="F91" s="11"/>
      <c r="G91" s="12"/>
      <c r="H91" s="12"/>
      <c r="I91" s="13"/>
      <c r="J91" s="12"/>
      <c r="K91" s="24"/>
      <c r="L91" s="54" t="str">
        <f>IF(K91="","",VLOOKUP(K91,'ボランティア一覧 '!$A:$B,2,0))</f>
        <v/>
      </c>
      <c r="M91" s="24"/>
      <c r="N91" s="61" t="str">
        <f>IF(M91="","",VLOOKUP(M91,ボランティア図書マスタ!$B$3:$L$65493,11,0))</f>
        <v/>
      </c>
      <c r="O91" s="25"/>
      <c r="P91" s="24"/>
      <c r="Q91" s="25"/>
      <c r="R91" s="17" t="str">
        <f t="shared" si="8"/>
        <v/>
      </c>
      <c r="S91" s="17" t="str">
        <f>IF(AF91="","",VLOOKUP(AF91,ボランティア図書マスタ!$A$3:$M$65493,13,0))</f>
        <v/>
      </c>
      <c r="T91" s="14"/>
      <c r="U91" s="15"/>
      <c r="V91" s="16"/>
      <c r="W91" s="11"/>
      <c r="X91" s="23" t="str">
        <f>IF(K91="","",VLOOKUP(K91,'ボランティア一覧 '!$A$3:$F$95,4,0))</f>
        <v/>
      </c>
      <c r="Y91" s="23" t="str">
        <f>IF(K91="","",VLOOKUP(K91,'ボランティア一覧 '!$A$3:$F$95,5,0))</f>
        <v/>
      </c>
      <c r="Z91" s="23" t="str">
        <f>IF(K91="","",VLOOKUP(K91,'ボランティア一覧 '!$A$3:$F$95,6,0))</f>
        <v/>
      </c>
      <c r="AA91" s="23" t="str">
        <f>IF(K91="","",VLOOKUP(K91,'ボランティア一覧 '!$A$3:$G$95,7,0))</f>
        <v/>
      </c>
      <c r="AB91" s="69" t="str">
        <f t="shared" si="9"/>
        <v xml:space="preserve"> </v>
      </c>
      <c r="AC91" s="69" t="str">
        <f t="shared" si="10"/>
        <v>　</v>
      </c>
      <c r="AD91" s="69" t="str">
        <f>IF($G91=0," ",VLOOKUP(AB91,入力規則用シート!B:C,2,0))</f>
        <v xml:space="preserve"> </v>
      </c>
      <c r="AE91" s="68">
        <f t="shared" si="11"/>
        <v>0</v>
      </c>
      <c r="AF91" s="69" t="str">
        <f t="shared" si="12"/>
        <v/>
      </c>
      <c r="AG91" s="68" t="str">
        <f>IF(AF91="","",VLOOKUP(AF91,ボランティア図書マスタ!$A$3:$K$65493,11,0))</f>
        <v/>
      </c>
      <c r="AH91" s="69" t="str">
        <f t="shared" si="13"/>
        <v/>
      </c>
      <c r="AJ91" s="129" t="e">
        <f>VLOOKUP($AF91,ボランティア図書マスタ!$A:$T,15,0)</f>
        <v>#N/A</v>
      </c>
      <c r="AK91" s="129" t="e">
        <f>VLOOKUP($AF91,ボランティア図書マスタ!$A:$T,16,0)</f>
        <v>#N/A</v>
      </c>
      <c r="AL91" s="129" t="e">
        <f>VLOOKUP($AF91,ボランティア図書マスタ!$A:$T,17,0)</f>
        <v>#N/A</v>
      </c>
      <c r="AM91" s="129" t="e">
        <f>VLOOKUP($AF91,ボランティア図書マスタ!$A:$T,18,0)</f>
        <v>#N/A</v>
      </c>
      <c r="AN91" s="129" t="e">
        <f>VLOOKUP($AF91,ボランティア図書マスタ!$A:$T,19,0)</f>
        <v>#N/A</v>
      </c>
      <c r="AO91" s="129" t="e">
        <f>VLOOKUP($AF91,ボランティア図書マスタ!$A:$T,20,0)</f>
        <v>#N/A</v>
      </c>
    </row>
    <row r="92" spans="1:41" ht="81" customHeight="1" x14ac:dyDescent="0.15">
      <c r="A92" s="55"/>
      <c r="B92" s="11"/>
      <c r="C92" s="149"/>
      <c r="D92" s="11"/>
      <c r="E92" s="11"/>
      <c r="F92" s="11"/>
      <c r="G92" s="12"/>
      <c r="H92" s="12"/>
      <c r="I92" s="13"/>
      <c r="J92" s="12"/>
      <c r="K92" s="24"/>
      <c r="L92" s="54" t="str">
        <f>IF(K92="","",VLOOKUP(K92,'ボランティア一覧 '!$A:$B,2,0))</f>
        <v/>
      </c>
      <c r="M92" s="24"/>
      <c r="N92" s="61" t="str">
        <f>IF(M92="","",VLOOKUP(M92,ボランティア図書マスタ!$B$3:$L$65493,11,0))</f>
        <v/>
      </c>
      <c r="O92" s="25"/>
      <c r="P92" s="24"/>
      <c r="Q92" s="25"/>
      <c r="R92" s="17" t="str">
        <f t="shared" si="8"/>
        <v/>
      </c>
      <c r="S92" s="17" t="str">
        <f>IF(AF92="","",VLOOKUP(AF92,ボランティア図書マスタ!$A$3:$M$65493,13,0))</f>
        <v/>
      </c>
      <c r="T92" s="14"/>
      <c r="U92" s="15"/>
      <c r="V92" s="16"/>
      <c r="W92" s="11"/>
      <c r="X92" s="23" t="str">
        <f>IF(K92="","",VLOOKUP(K92,'ボランティア一覧 '!$A$3:$F$95,4,0))</f>
        <v/>
      </c>
      <c r="Y92" s="23" t="str">
        <f>IF(K92="","",VLOOKUP(K92,'ボランティア一覧 '!$A$3:$F$95,5,0))</f>
        <v/>
      </c>
      <c r="Z92" s="23" t="str">
        <f>IF(K92="","",VLOOKUP(K92,'ボランティア一覧 '!$A$3:$F$95,6,0))</f>
        <v/>
      </c>
      <c r="AA92" s="23" t="str">
        <f>IF(K92="","",VLOOKUP(K92,'ボランティア一覧 '!$A$3:$G$95,7,0))</f>
        <v/>
      </c>
      <c r="AB92" s="69" t="str">
        <f t="shared" si="9"/>
        <v xml:space="preserve"> </v>
      </c>
      <c r="AC92" s="69" t="str">
        <f t="shared" si="10"/>
        <v>　</v>
      </c>
      <c r="AD92" s="69" t="str">
        <f>IF($G92=0," ",VLOOKUP(AB92,入力規則用シート!B:C,2,0))</f>
        <v xml:space="preserve"> </v>
      </c>
      <c r="AE92" s="68">
        <f t="shared" si="11"/>
        <v>0</v>
      </c>
      <c r="AF92" s="69" t="str">
        <f t="shared" si="12"/>
        <v/>
      </c>
      <c r="AG92" s="68" t="str">
        <f>IF(AF92="","",VLOOKUP(AF92,ボランティア図書マスタ!$A$3:$K$65493,11,0))</f>
        <v/>
      </c>
      <c r="AH92" s="69" t="str">
        <f t="shared" si="13"/>
        <v/>
      </c>
      <c r="AJ92" s="129" t="e">
        <f>VLOOKUP($AF92,ボランティア図書マスタ!$A:$T,15,0)</f>
        <v>#N/A</v>
      </c>
      <c r="AK92" s="129" t="e">
        <f>VLOOKUP($AF92,ボランティア図書マスタ!$A:$T,16,0)</f>
        <v>#N/A</v>
      </c>
      <c r="AL92" s="129" t="e">
        <f>VLOOKUP($AF92,ボランティア図書マスタ!$A:$T,17,0)</f>
        <v>#N/A</v>
      </c>
      <c r="AM92" s="129" t="e">
        <f>VLOOKUP($AF92,ボランティア図書マスタ!$A:$T,18,0)</f>
        <v>#N/A</v>
      </c>
      <c r="AN92" s="129" t="e">
        <f>VLOOKUP($AF92,ボランティア図書マスタ!$A:$T,19,0)</f>
        <v>#N/A</v>
      </c>
      <c r="AO92" s="129" t="e">
        <f>VLOOKUP($AF92,ボランティア図書マスタ!$A:$T,20,0)</f>
        <v>#N/A</v>
      </c>
    </row>
    <row r="93" spans="1:41" ht="81" customHeight="1" x14ac:dyDescent="0.15">
      <c r="A93" s="55"/>
      <c r="B93" s="11"/>
      <c r="C93" s="149"/>
      <c r="D93" s="11"/>
      <c r="E93" s="11"/>
      <c r="F93" s="11"/>
      <c r="G93" s="12"/>
      <c r="H93" s="12"/>
      <c r="I93" s="13"/>
      <c r="J93" s="12"/>
      <c r="K93" s="24"/>
      <c r="L93" s="54" t="str">
        <f>IF(K93="","",VLOOKUP(K93,'ボランティア一覧 '!$A:$B,2,0))</f>
        <v/>
      </c>
      <c r="M93" s="24"/>
      <c r="N93" s="61" t="str">
        <f>IF(M93="","",VLOOKUP(M93,ボランティア図書マスタ!$B$3:$L$65493,11,0))</f>
        <v/>
      </c>
      <c r="O93" s="25"/>
      <c r="P93" s="24"/>
      <c r="Q93" s="25"/>
      <c r="R93" s="17" t="str">
        <f t="shared" si="8"/>
        <v/>
      </c>
      <c r="S93" s="17" t="str">
        <f>IF(AF93="","",VLOOKUP(AF93,ボランティア図書マスタ!$A$3:$M$65493,13,0))</f>
        <v/>
      </c>
      <c r="T93" s="14"/>
      <c r="U93" s="15"/>
      <c r="V93" s="16"/>
      <c r="W93" s="11"/>
      <c r="X93" s="23" t="str">
        <f>IF(K93="","",VLOOKUP(K93,'ボランティア一覧 '!$A$3:$F$95,4,0))</f>
        <v/>
      </c>
      <c r="Y93" s="23" t="str">
        <f>IF(K93="","",VLOOKUP(K93,'ボランティア一覧 '!$A$3:$F$95,5,0))</f>
        <v/>
      </c>
      <c r="Z93" s="23" t="str">
        <f>IF(K93="","",VLOOKUP(K93,'ボランティア一覧 '!$A$3:$F$95,6,0))</f>
        <v/>
      </c>
      <c r="AA93" s="23" t="str">
        <f>IF(K93="","",VLOOKUP(K93,'ボランティア一覧 '!$A$3:$G$95,7,0))</f>
        <v/>
      </c>
      <c r="AB93" s="69" t="str">
        <f t="shared" si="9"/>
        <v xml:space="preserve"> </v>
      </c>
      <c r="AC93" s="69" t="str">
        <f t="shared" si="10"/>
        <v>　</v>
      </c>
      <c r="AD93" s="69" t="str">
        <f>IF($G93=0," ",VLOOKUP(AB93,入力規則用シート!B:C,2,0))</f>
        <v xml:space="preserve"> </v>
      </c>
      <c r="AE93" s="68">
        <f t="shared" si="11"/>
        <v>0</v>
      </c>
      <c r="AF93" s="69" t="str">
        <f t="shared" si="12"/>
        <v/>
      </c>
      <c r="AG93" s="68" t="str">
        <f>IF(AF93="","",VLOOKUP(AF93,ボランティア図書マスタ!$A$3:$K$65493,11,0))</f>
        <v/>
      </c>
      <c r="AH93" s="69" t="str">
        <f t="shared" si="13"/>
        <v/>
      </c>
      <c r="AJ93" s="129" t="e">
        <f>VLOOKUP($AF93,ボランティア図書マスタ!$A:$T,15,0)</f>
        <v>#N/A</v>
      </c>
      <c r="AK93" s="129" t="e">
        <f>VLOOKUP($AF93,ボランティア図書マスタ!$A:$T,16,0)</f>
        <v>#N/A</v>
      </c>
      <c r="AL93" s="129" t="e">
        <f>VLOOKUP($AF93,ボランティア図書マスタ!$A:$T,17,0)</f>
        <v>#N/A</v>
      </c>
      <c r="AM93" s="129" t="e">
        <f>VLOOKUP($AF93,ボランティア図書マスタ!$A:$T,18,0)</f>
        <v>#N/A</v>
      </c>
      <c r="AN93" s="129" t="e">
        <f>VLOOKUP($AF93,ボランティア図書マスタ!$A:$T,19,0)</f>
        <v>#N/A</v>
      </c>
      <c r="AO93" s="129" t="e">
        <f>VLOOKUP($AF93,ボランティア図書マスタ!$A:$T,20,0)</f>
        <v>#N/A</v>
      </c>
    </row>
    <row r="94" spans="1:41" ht="81" customHeight="1" x14ac:dyDescent="0.15">
      <c r="A94" s="55"/>
      <c r="B94" s="11"/>
      <c r="C94" s="149"/>
      <c r="D94" s="11"/>
      <c r="E94" s="11"/>
      <c r="F94" s="11"/>
      <c r="G94" s="12"/>
      <c r="H94" s="12"/>
      <c r="I94" s="13"/>
      <c r="J94" s="12"/>
      <c r="K94" s="24"/>
      <c r="L94" s="54" t="str">
        <f>IF(K94="","",VLOOKUP(K94,'ボランティア一覧 '!$A:$B,2,0))</f>
        <v/>
      </c>
      <c r="M94" s="24"/>
      <c r="N94" s="61" t="str">
        <f>IF(M94="","",VLOOKUP(M94,ボランティア図書マスタ!$B$3:$L$65493,11,0))</f>
        <v/>
      </c>
      <c r="O94" s="25"/>
      <c r="P94" s="24"/>
      <c r="Q94" s="25"/>
      <c r="R94" s="17" t="str">
        <f t="shared" si="8"/>
        <v/>
      </c>
      <c r="S94" s="17" t="str">
        <f>IF(AF94="","",VLOOKUP(AF94,ボランティア図書マスタ!$A$3:$M$65493,13,0))</f>
        <v/>
      </c>
      <c r="T94" s="14"/>
      <c r="U94" s="15"/>
      <c r="V94" s="16"/>
      <c r="W94" s="11"/>
      <c r="X94" s="23" t="str">
        <f>IF(K94="","",VLOOKUP(K94,'ボランティア一覧 '!$A$3:$F$95,4,0))</f>
        <v/>
      </c>
      <c r="Y94" s="23" t="str">
        <f>IF(K94="","",VLOOKUP(K94,'ボランティア一覧 '!$A$3:$F$95,5,0))</f>
        <v/>
      </c>
      <c r="Z94" s="23" t="str">
        <f>IF(K94="","",VLOOKUP(K94,'ボランティア一覧 '!$A$3:$F$95,6,0))</f>
        <v/>
      </c>
      <c r="AA94" s="23" t="str">
        <f>IF(K94="","",VLOOKUP(K94,'ボランティア一覧 '!$A$3:$G$95,7,0))</f>
        <v/>
      </c>
      <c r="AB94" s="69" t="str">
        <f t="shared" si="9"/>
        <v xml:space="preserve"> </v>
      </c>
      <c r="AC94" s="69" t="str">
        <f t="shared" si="10"/>
        <v>　</v>
      </c>
      <c r="AD94" s="69" t="str">
        <f>IF($G94=0," ",VLOOKUP(AB94,入力規則用シート!B:C,2,0))</f>
        <v xml:space="preserve"> </v>
      </c>
      <c r="AE94" s="68">
        <f t="shared" si="11"/>
        <v>0</v>
      </c>
      <c r="AF94" s="69" t="str">
        <f t="shared" si="12"/>
        <v/>
      </c>
      <c r="AG94" s="68" t="str">
        <f>IF(AF94="","",VLOOKUP(AF94,ボランティア図書マスタ!$A$3:$K$65493,11,0))</f>
        <v/>
      </c>
      <c r="AH94" s="69" t="str">
        <f t="shared" si="13"/>
        <v/>
      </c>
      <c r="AJ94" s="129" t="e">
        <f>VLOOKUP($AF94,ボランティア図書マスタ!$A:$T,15,0)</f>
        <v>#N/A</v>
      </c>
      <c r="AK94" s="129" t="e">
        <f>VLOOKUP($AF94,ボランティア図書マスタ!$A:$T,16,0)</f>
        <v>#N/A</v>
      </c>
      <c r="AL94" s="129" t="e">
        <f>VLOOKUP($AF94,ボランティア図書マスタ!$A:$T,17,0)</f>
        <v>#N/A</v>
      </c>
      <c r="AM94" s="129" t="e">
        <f>VLOOKUP($AF94,ボランティア図書マスタ!$A:$T,18,0)</f>
        <v>#N/A</v>
      </c>
      <c r="AN94" s="129" t="e">
        <f>VLOOKUP($AF94,ボランティア図書マスタ!$A:$T,19,0)</f>
        <v>#N/A</v>
      </c>
      <c r="AO94" s="129" t="e">
        <f>VLOOKUP($AF94,ボランティア図書マスタ!$A:$T,20,0)</f>
        <v>#N/A</v>
      </c>
    </row>
    <row r="95" spans="1:41" ht="81" customHeight="1" x14ac:dyDescent="0.15">
      <c r="A95" s="55"/>
      <c r="B95" s="11"/>
      <c r="C95" s="149"/>
      <c r="D95" s="11"/>
      <c r="E95" s="11"/>
      <c r="F95" s="11"/>
      <c r="G95" s="12"/>
      <c r="H95" s="12"/>
      <c r="I95" s="13"/>
      <c r="J95" s="12"/>
      <c r="K95" s="24"/>
      <c r="L95" s="54" t="str">
        <f>IF(K95="","",VLOOKUP(K95,'ボランティア一覧 '!$A:$B,2,0))</f>
        <v/>
      </c>
      <c r="M95" s="24"/>
      <c r="N95" s="61" t="str">
        <f>IF(M95="","",VLOOKUP(M95,ボランティア図書マスタ!$B$3:$L$65493,11,0))</f>
        <v/>
      </c>
      <c r="O95" s="25"/>
      <c r="P95" s="24"/>
      <c r="Q95" s="25"/>
      <c r="R95" s="17" t="str">
        <f t="shared" si="8"/>
        <v/>
      </c>
      <c r="S95" s="17" t="str">
        <f>IF(AF95="","",VLOOKUP(AF95,ボランティア図書マスタ!$A$3:$M$65493,13,0))</f>
        <v/>
      </c>
      <c r="T95" s="14"/>
      <c r="U95" s="15"/>
      <c r="V95" s="16"/>
      <c r="W95" s="11"/>
      <c r="X95" s="23" t="str">
        <f>IF(K95="","",VLOOKUP(K95,'ボランティア一覧 '!$A$3:$F$95,4,0))</f>
        <v/>
      </c>
      <c r="Y95" s="23" t="str">
        <f>IF(K95="","",VLOOKUP(K95,'ボランティア一覧 '!$A$3:$F$95,5,0))</f>
        <v/>
      </c>
      <c r="Z95" s="23" t="str">
        <f>IF(K95="","",VLOOKUP(K95,'ボランティア一覧 '!$A$3:$F$95,6,0))</f>
        <v/>
      </c>
      <c r="AA95" s="23" t="str">
        <f>IF(K95="","",VLOOKUP(K95,'ボランティア一覧 '!$A$3:$G$95,7,0))</f>
        <v/>
      </c>
      <c r="AB95" s="69" t="str">
        <f t="shared" si="9"/>
        <v xml:space="preserve"> </v>
      </c>
      <c r="AC95" s="69" t="str">
        <f t="shared" si="10"/>
        <v>　</v>
      </c>
      <c r="AD95" s="69" t="str">
        <f>IF($G95=0," ",VLOOKUP(AB95,入力規則用シート!B:C,2,0))</f>
        <v xml:space="preserve"> </v>
      </c>
      <c r="AE95" s="68">
        <f t="shared" si="11"/>
        <v>0</v>
      </c>
      <c r="AF95" s="69" t="str">
        <f t="shared" si="12"/>
        <v/>
      </c>
      <c r="AG95" s="68" t="str">
        <f>IF(AF95="","",VLOOKUP(AF95,ボランティア図書マスタ!$A$3:$K$65493,11,0))</f>
        <v/>
      </c>
      <c r="AH95" s="69" t="str">
        <f t="shared" si="13"/>
        <v/>
      </c>
      <c r="AJ95" s="129" t="e">
        <f>VLOOKUP($AF95,ボランティア図書マスタ!$A:$T,15,0)</f>
        <v>#N/A</v>
      </c>
      <c r="AK95" s="129" t="e">
        <f>VLOOKUP($AF95,ボランティア図書マスタ!$A:$T,16,0)</f>
        <v>#N/A</v>
      </c>
      <c r="AL95" s="129" t="e">
        <f>VLOOKUP($AF95,ボランティア図書マスタ!$A:$T,17,0)</f>
        <v>#N/A</v>
      </c>
      <c r="AM95" s="129" t="e">
        <f>VLOOKUP($AF95,ボランティア図書マスタ!$A:$T,18,0)</f>
        <v>#N/A</v>
      </c>
      <c r="AN95" s="129" t="e">
        <f>VLOOKUP($AF95,ボランティア図書マスタ!$A:$T,19,0)</f>
        <v>#N/A</v>
      </c>
      <c r="AO95" s="129" t="e">
        <f>VLOOKUP($AF95,ボランティア図書マスタ!$A:$T,20,0)</f>
        <v>#N/A</v>
      </c>
    </row>
    <row r="96" spans="1:41" ht="81" customHeight="1" x14ac:dyDescent="0.15">
      <c r="A96" s="55"/>
      <c r="B96" s="11"/>
      <c r="C96" s="149"/>
      <c r="D96" s="11"/>
      <c r="E96" s="11"/>
      <c r="F96" s="11"/>
      <c r="G96" s="12"/>
      <c r="H96" s="12"/>
      <c r="I96" s="13"/>
      <c r="J96" s="12"/>
      <c r="K96" s="24"/>
      <c r="L96" s="54" t="str">
        <f>IF(K96="","",VLOOKUP(K96,'ボランティア一覧 '!$A:$B,2,0))</f>
        <v/>
      </c>
      <c r="M96" s="24"/>
      <c r="N96" s="61" t="str">
        <f>IF(M96="","",VLOOKUP(M96,ボランティア図書マスタ!$B$3:$L$65493,11,0))</f>
        <v/>
      </c>
      <c r="O96" s="25"/>
      <c r="P96" s="24"/>
      <c r="Q96" s="25"/>
      <c r="R96" s="17" t="str">
        <f t="shared" si="8"/>
        <v/>
      </c>
      <c r="S96" s="17" t="str">
        <f>IF(AF96="","",VLOOKUP(AF96,ボランティア図書マスタ!$A$3:$M$65493,13,0))</f>
        <v/>
      </c>
      <c r="T96" s="14"/>
      <c r="U96" s="15"/>
      <c r="V96" s="16"/>
      <c r="W96" s="11"/>
      <c r="X96" s="23" t="str">
        <f>IF(K96="","",VLOOKUP(K96,'ボランティア一覧 '!$A$3:$F$95,4,0))</f>
        <v/>
      </c>
      <c r="Y96" s="23" t="str">
        <f>IF(K96="","",VLOOKUP(K96,'ボランティア一覧 '!$A$3:$F$95,5,0))</f>
        <v/>
      </c>
      <c r="Z96" s="23" t="str">
        <f>IF(K96="","",VLOOKUP(K96,'ボランティア一覧 '!$A$3:$F$95,6,0))</f>
        <v/>
      </c>
      <c r="AA96" s="23" t="str">
        <f>IF(K96="","",VLOOKUP(K96,'ボランティア一覧 '!$A$3:$G$95,7,0))</f>
        <v/>
      </c>
      <c r="AB96" s="69" t="str">
        <f t="shared" si="9"/>
        <v xml:space="preserve"> </v>
      </c>
      <c r="AC96" s="69" t="str">
        <f t="shared" si="10"/>
        <v>　</v>
      </c>
      <c r="AD96" s="69" t="str">
        <f>IF($G96=0," ",VLOOKUP(AB96,入力規則用シート!B:C,2,0))</f>
        <v xml:space="preserve"> </v>
      </c>
      <c r="AE96" s="68">
        <f t="shared" si="11"/>
        <v>0</v>
      </c>
      <c r="AF96" s="69" t="str">
        <f t="shared" si="12"/>
        <v/>
      </c>
      <c r="AG96" s="68" t="str">
        <f>IF(AF96="","",VLOOKUP(AF96,ボランティア図書マスタ!$A$3:$K$65493,11,0))</f>
        <v/>
      </c>
      <c r="AH96" s="69" t="str">
        <f t="shared" si="13"/>
        <v/>
      </c>
      <c r="AJ96" s="129" t="e">
        <f>VLOOKUP($AF96,ボランティア図書マスタ!$A:$T,15,0)</f>
        <v>#N/A</v>
      </c>
      <c r="AK96" s="129" t="e">
        <f>VLOOKUP($AF96,ボランティア図書マスタ!$A:$T,16,0)</f>
        <v>#N/A</v>
      </c>
      <c r="AL96" s="129" t="e">
        <f>VLOOKUP($AF96,ボランティア図書マスタ!$A:$T,17,0)</f>
        <v>#N/A</v>
      </c>
      <c r="AM96" s="129" t="e">
        <f>VLOOKUP($AF96,ボランティア図書マスタ!$A:$T,18,0)</f>
        <v>#N/A</v>
      </c>
      <c r="AN96" s="129" t="e">
        <f>VLOOKUP($AF96,ボランティア図書マスタ!$A:$T,19,0)</f>
        <v>#N/A</v>
      </c>
      <c r="AO96" s="129" t="e">
        <f>VLOOKUP($AF96,ボランティア図書マスタ!$A:$T,20,0)</f>
        <v>#N/A</v>
      </c>
    </row>
    <row r="97" spans="1:41" ht="81" customHeight="1" x14ac:dyDescent="0.15">
      <c r="A97" s="55"/>
      <c r="B97" s="11"/>
      <c r="C97" s="149"/>
      <c r="D97" s="11"/>
      <c r="E97" s="11"/>
      <c r="F97" s="11"/>
      <c r="G97" s="12"/>
      <c r="H97" s="12"/>
      <c r="I97" s="13"/>
      <c r="J97" s="12"/>
      <c r="K97" s="24"/>
      <c r="L97" s="54" t="str">
        <f>IF(K97="","",VLOOKUP(K97,'ボランティア一覧 '!$A:$B,2,0))</f>
        <v/>
      </c>
      <c r="M97" s="24"/>
      <c r="N97" s="61" t="str">
        <f>IF(M97="","",VLOOKUP(M97,ボランティア図書マスタ!$B$3:$L$65493,11,0))</f>
        <v/>
      </c>
      <c r="O97" s="25"/>
      <c r="P97" s="24"/>
      <c r="Q97" s="25"/>
      <c r="R97" s="17" t="str">
        <f t="shared" si="8"/>
        <v/>
      </c>
      <c r="S97" s="17" t="str">
        <f>IF(AF97="","",VLOOKUP(AF97,ボランティア図書マスタ!$A$3:$M$65493,13,0))</f>
        <v/>
      </c>
      <c r="T97" s="14"/>
      <c r="U97" s="15"/>
      <c r="V97" s="16"/>
      <c r="W97" s="11"/>
      <c r="X97" s="23" t="str">
        <f>IF(K97="","",VLOOKUP(K97,'ボランティア一覧 '!$A$3:$F$95,4,0))</f>
        <v/>
      </c>
      <c r="Y97" s="23" t="str">
        <f>IF(K97="","",VLOOKUP(K97,'ボランティア一覧 '!$A$3:$F$95,5,0))</f>
        <v/>
      </c>
      <c r="Z97" s="23" t="str">
        <f>IF(K97="","",VLOOKUP(K97,'ボランティア一覧 '!$A$3:$F$95,6,0))</f>
        <v/>
      </c>
      <c r="AA97" s="23" t="str">
        <f>IF(K97="","",VLOOKUP(K97,'ボランティア一覧 '!$A$3:$G$95,7,0))</f>
        <v/>
      </c>
      <c r="AB97" s="69" t="str">
        <f t="shared" si="9"/>
        <v xml:space="preserve"> </v>
      </c>
      <c r="AC97" s="69" t="str">
        <f t="shared" si="10"/>
        <v>　</v>
      </c>
      <c r="AD97" s="69" t="str">
        <f>IF($G97=0," ",VLOOKUP(AB97,入力規則用シート!B:C,2,0))</f>
        <v xml:space="preserve"> </v>
      </c>
      <c r="AE97" s="68">
        <f t="shared" si="11"/>
        <v>0</v>
      </c>
      <c r="AF97" s="69" t="str">
        <f t="shared" si="12"/>
        <v/>
      </c>
      <c r="AG97" s="68" t="str">
        <f>IF(AF97="","",VLOOKUP(AF97,ボランティア図書マスタ!$A$3:$K$65493,11,0))</f>
        <v/>
      </c>
      <c r="AH97" s="69" t="str">
        <f t="shared" si="13"/>
        <v/>
      </c>
      <c r="AJ97" s="129" t="e">
        <f>VLOOKUP($AF97,ボランティア図書マスタ!$A:$T,15,0)</f>
        <v>#N/A</v>
      </c>
      <c r="AK97" s="129" t="e">
        <f>VLOOKUP($AF97,ボランティア図書マスタ!$A:$T,16,0)</f>
        <v>#N/A</v>
      </c>
      <c r="AL97" s="129" t="e">
        <f>VLOOKUP($AF97,ボランティア図書マスタ!$A:$T,17,0)</f>
        <v>#N/A</v>
      </c>
      <c r="AM97" s="129" t="e">
        <f>VLOOKUP($AF97,ボランティア図書マスタ!$A:$T,18,0)</f>
        <v>#N/A</v>
      </c>
      <c r="AN97" s="129" t="e">
        <f>VLOOKUP($AF97,ボランティア図書マスタ!$A:$T,19,0)</f>
        <v>#N/A</v>
      </c>
      <c r="AO97" s="129" t="e">
        <f>VLOOKUP($AF97,ボランティア図書マスタ!$A:$T,20,0)</f>
        <v>#N/A</v>
      </c>
    </row>
    <row r="98" spans="1:41" ht="81" customHeight="1" x14ac:dyDescent="0.15">
      <c r="A98" s="55"/>
      <c r="B98" s="11"/>
      <c r="C98" s="149"/>
      <c r="D98" s="11"/>
      <c r="E98" s="11"/>
      <c r="F98" s="11"/>
      <c r="G98" s="12"/>
      <c r="H98" s="12"/>
      <c r="I98" s="13"/>
      <c r="J98" s="12"/>
      <c r="K98" s="24"/>
      <c r="L98" s="54" t="str">
        <f>IF(K98="","",VLOOKUP(K98,'ボランティア一覧 '!$A:$B,2,0))</f>
        <v/>
      </c>
      <c r="M98" s="24"/>
      <c r="N98" s="61" t="str">
        <f>IF(M98="","",VLOOKUP(M98,ボランティア図書マスタ!$B$3:$L$65493,11,0))</f>
        <v/>
      </c>
      <c r="O98" s="25"/>
      <c r="P98" s="24"/>
      <c r="Q98" s="25"/>
      <c r="R98" s="17" t="str">
        <f t="shared" si="8"/>
        <v/>
      </c>
      <c r="S98" s="17" t="str">
        <f>IF(AF98="","",VLOOKUP(AF98,ボランティア図書マスタ!$A$3:$M$65493,13,0))</f>
        <v/>
      </c>
      <c r="T98" s="14"/>
      <c r="U98" s="15"/>
      <c r="V98" s="16"/>
      <c r="W98" s="11"/>
      <c r="X98" s="23" t="str">
        <f>IF(K98="","",VLOOKUP(K98,'ボランティア一覧 '!$A$3:$F$95,4,0))</f>
        <v/>
      </c>
      <c r="Y98" s="23" t="str">
        <f>IF(K98="","",VLOOKUP(K98,'ボランティア一覧 '!$A$3:$F$95,5,0))</f>
        <v/>
      </c>
      <c r="Z98" s="23" t="str">
        <f>IF(K98="","",VLOOKUP(K98,'ボランティア一覧 '!$A$3:$F$95,6,0))</f>
        <v/>
      </c>
      <c r="AA98" s="23" t="str">
        <f>IF(K98="","",VLOOKUP(K98,'ボランティア一覧 '!$A$3:$G$95,7,0))</f>
        <v/>
      </c>
      <c r="AB98" s="69" t="str">
        <f t="shared" si="9"/>
        <v xml:space="preserve"> </v>
      </c>
      <c r="AC98" s="69" t="str">
        <f t="shared" si="10"/>
        <v>　</v>
      </c>
      <c r="AD98" s="69" t="str">
        <f>IF($G98=0," ",VLOOKUP(AB98,入力規則用シート!B:C,2,0))</f>
        <v xml:space="preserve"> </v>
      </c>
      <c r="AE98" s="68">
        <f t="shared" si="11"/>
        <v>0</v>
      </c>
      <c r="AF98" s="69" t="str">
        <f t="shared" si="12"/>
        <v/>
      </c>
      <c r="AG98" s="68" t="str">
        <f>IF(AF98="","",VLOOKUP(AF98,ボランティア図書マスタ!$A$3:$K$65493,11,0))</f>
        <v/>
      </c>
      <c r="AH98" s="69" t="str">
        <f t="shared" si="13"/>
        <v/>
      </c>
      <c r="AJ98" s="129" t="e">
        <f>VLOOKUP($AF98,ボランティア図書マスタ!$A:$T,15,0)</f>
        <v>#N/A</v>
      </c>
      <c r="AK98" s="129" t="e">
        <f>VLOOKUP($AF98,ボランティア図書マスタ!$A:$T,16,0)</f>
        <v>#N/A</v>
      </c>
      <c r="AL98" s="129" t="e">
        <f>VLOOKUP($AF98,ボランティア図書マスタ!$A:$T,17,0)</f>
        <v>#N/A</v>
      </c>
      <c r="AM98" s="129" t="e">
        <f>VLOOKUP($AF98,ボランティア図書マスタ!$A:$T,18,0)</f>
        <v>#N/A</v>
      </c>
      <c r="AN98" s="129" t="e">
        <f>VLOOKUP($AF98,ボランティア図書マスタ!$A:$T,19,0)</f>
        <v>#N/A</v>
      </c>
      <c r="AO98" s="129" t="e">
        <f>VLOOKUP($AF98,ボランティア図書マスタ!$A:$T,20,0)</f>
        <v>#N/A</v>
      </c>
    </row>
    <row r="99" spans="1:41" ht="81" customHeight="1" x14ac:dyDescent="0.15">
      <c r="A99" s="55"/>
      <c r="B99" s="11"/>
      <c r="C99" s="149"/>
      <c r="D99" s="11"/>
      <c r="E99" s="11"/>
      <c r="F99" s="11"/>
      <c r="G99" s="12"/>
      <c r="H99" s="12"/>
      <c r="I99" s="13"/>
      <c r="J99" s="12"/>
      <c r="K99" s="24"/>
      <c r="L99" s="54" t="str">
        <f>IF(K99="","",VLOOKUP(K99,'ボランティア一覧 '!$A:$B,2,0))</f>
        <v/>
      </c>
      <c r="M99" s="24"/>
      <c r="N99" s="61" t="str">
        <f>IF(M99="","",VLOOKUP(M99,ボランティア図書マスタ!$B$3:$L$65493,11,0))</f>
        <v/>
      </c>
      <c r="O99" s="25"/>
      <c r="P99" s="24"/>
      <c r="Q99" s="25"/>
      <c r="R99" s="17" t="str">
        <f t="shared" si="8"/>
        <v/>
      </c>
      <c r="S99" s="17" t="str">
        <f>IF(AF99="","",VLOOKUP(AF99,ボランティア図書マスタ!$A$3:$M$65493,13,0))</f>
        <v/>
      </c>
      <c r="T99" s="14"/>
      <c r="U99" s="15"/>
      <c r="V99" s="16"/>
      <c r="W99" s="11"/>
      <c r="X99" s="23" t="str">
        <f>IF(K99="","",VLOOKUP(K99,'ボランティア一覧 '!$A$3:$F$95,4,0))</f>
        <v/>
      </c>
      <c r="Y99" s="23" t="str">
        <f>IF(K99="","",VLOOKUP(K99,'ボランティア一覧 '!$A$3:$F$95,5,0))</f>
        <v/>
      </c>
      <c r="Z99" s="23" t="str">
        <f>IF(K99="","",VLOOKUP(K99,'ボランティア一覧 '!$A$3:$F$95,6,0))</f>
        <v/>
      </c>
      <c r="AA99" s="23" t="str">
        <f>IF(K99="","",VLOOKUP(K99,'ボランティア一覧 '!$A$3:$G$95,7,0))</f>
        <v/>
      </c>
      <c r="AB99" s="69" t="str">
        <f t="shared" si="9"/>
        <v xml:space="preserve"> </v>
      </c>
      <c r="AC99" s="69" t="str">
        <f t="shared" si="10"/>
        <v>　</v>
      </c>
      <c r="AD99" s="69" t="str">
        <f>IF($G99=0," ",VLOOKUP(AB99,入力規則用シート!B:C,2,0))</f>
        <v xml:space="preserve"> </v>
      </c>
      <c r="AE99" s="68">
        <f t="shared" si="11"/>
        <v>0</v>
      </c>
      <c r="AF99" s="69" t="str">
        <f t="shared" si="12"/>
        <v/>
      </c>
      <c r="AG99" s="68" t="str">
        <f>IF(AF99="","",VLOOKUP(AF99,ボランティア図書マスタ!$A$3:$K$65493,11,0))</f>
        <v/>
      </c>
      <c r="AH99" s="69" t="str">
        <f t="shared" si="13"/>
        <v/>
      </c>
      <c r="AJ99" s="129" t="e">
        <f>VLOOKUP($AF99,ボランティア図書マスタ!$A:$T,15,0)</f>
        <v>#N/A</v>
      </c>
      <c r="AK99" s="129" t="e">
        <f>VLOOKUP($AF99,ボランティア図書マスタ!$A:$T,16,0)</f>
        <v>#N/A</v>
      </c>
      <c r="AL99" s="129" t="e">
        <f>VLOOKUP($AF99,ボランティア図書マスタ!$A:$T,17,0)</f>
        <v>#N/A</v>
      </c>
      <c r="AM99" s="129" t="e">
        <f>VLOOKUP($AF99,ボランティア図書マスタ!$A:$T,18,0)</f>
        <v>#N/A</v>
      </c>
      <c r="AN99" s="129" t="e">
        <f>VLOOKUP($AF99,ボランティア図書マスタ!$A:$T,19,0)</f>
        <v>#N/A</v>
      </c>
      <c r="AO99" s="129" t="e">
        <f>VLOOKUP($AF99,ボランティア図書マスタ!$A:$T,20,0)</f>
        <v>#N/A</v>
      </c>
    </row>
    <row r="100" spans="1:41" ht="81" customHeight="1" x14ac:dyDescent="0.15">
      <c r="A100" s="55"/>
      <c r="B100" s="11"/>
      <c r="C100" s="149"/>
      <c r="D100" s="11"/>
      <c r="E100" s="11"/>
      <c r="F100" s="11"/>
      <c r="G100" s="12"/>
      <c r="H100" s="12"/>
      <c r="I100" s="13"/>
      <c r="J100" s="12"/>
      <c r="K100" s="24"/>
      <c r="L100" s="54" t="str">
        <f>IF(K100="","",VLOOKUP(K100,'ボランティア一覧 '!$A:$B,2,0))</f>
        <v/>
      </c>
      <c r="M100" s="24"/>
      <c r="N100" s="61" t="str">
        <f>IF(M100="","",VLOOKUP(M100,ボランティア図書マスタ!$B$3:$L$65493,11,0))</f>
        <v/>
      </c>
      <c r="O100" s="25"/>
      <c r="P100" s="24"/>
      <c r="Q100" s="25"/>
      <c r="R100" s="17" t="str">
        <f t="shared" si="8"/>
        <v/>
      </c>
      <c r="S100" s="17" t="str">
        <f>IF(AF100="","",VLOOKUP(AF100,ボランティア図書マスタ!$A$3:$M$65493,13,0))</f>
        <v/>
      </c>
      <c r="T100" s="14"/>
      <c r="U100" s="15"/>
      <c r="V100" s="16"/>
      <c r="W100" s="11"/>
      <c r="X100" s="23" t="str">
        <f>IF(K100="","",VLOOKUP(K100,'ボランティア一覧 '!$A$3:$F$95,4,0))</f>
        <v/>
      </c>
      <c r="Y100" s="23" t="str">
        <f>IF(K100="","",VLOOKUP(K100,'ボランティア一覧 '!$A$3:$F$95,5,0))</f>
        <v/>
      </c>
      <c r="Z100" s="23" t="str">
        <f>IF(K100="","",VLOOKUP(K100,'ボランティア一覧 '!$A$3:$F$95,6,0))</f>
        <v/>
      </c>
      <c r="AA100" s="23" t="str">
        <f>IF(K100="","",VLOOKUP(K100,'ボランティア一覧 '!$A$3:$G$95,7,0))</f>
        <v/>
      </c>
      <c r="AB100" s="69" t="str">
        <f t="shared" si="9"/>
        <v xml:space="preserve"> </v>
      </c>
      <c r="AC100" s="69" t="str">
        <f t="shared" si="10"/>
        <v>　</v>
      </c>
      <c r="AD100" s="69" t="str">
        <f>IF($G100=0," ",VLOOKUP(AB100,入力規則用シート!B:C,2,0))</f>
        <v xml:space="preserve"> </v>
      </c>
      <c r="AE100" s="68">
        <f t="shared" si="11"/>
        <v>0</v>
      </c>
      <c r="AF100" s="69" t="str">
        <f t="shared" si="12"/>
        <v/>
      </c>
      <c r="AG100" s="68" t="str">
        <f>IF(AF100="","",VLOOKUP(AF100,ボランティア図書マスタ!$A$3:$K$65493,11,0))</f>
        <v/>
      </c>
      <c r="AH100" s="69" t="str">
        <f t="shared" si="13"/>
        <v/>
      </c>
      <c r="AJ100" s="129" t="e">
        <f>VLOOKUP($AF100,ボランティア図書マスタ!$A:$T,15,0)</f>
        <v>#N/A</v>
      </c>
      <c r="AK100" s="129" t="e">
        <f>VLOOKUP($AF100,ボランティア図書マスタ!$A:$T,16,0)</f>
        <v>#N/A</v>
      </c>
      <c r="AL100" s="129" t="e">
        <f>VLOOKUP($AF100,ボランティア図書マスタ!$A:$T,17,0)</f>
        <v>#N/A</v>
      </c>
      <c r="AM100" s="129" t="e">
        <f>VLOOKUP($AF100,ボランティア図書マスタ!$A:$T,18,0)</f>
        <v>#N/A</v>
      </c>
      <c r="AN100" s="129" t="e">
        <f>VLOOKUP($AF100,ボランティア図書マスタ!$A:$T,19,0)</f>
        <v>#N/A</v>
      </c>
      <c r="AO100" s="129" t="e">
        <f>VLOOKUP($AF100,ボランティア図書マスタ!$A:$T,20,0)</f>
        <v>#N/A</v>
      </c>
    </row>
    <row r="101" spans="1:41" ht="81" customHeight="1" x14ac:dyDescent="0.15">
      <c r="A101" s="55"/>
      <c r="B101" s="11"/>
      <c r="C101" s="149"/>
      <c r="D101" s="11"/>
      <c r="E101" s="11"/>
      <c r="F101" s="11"/>
      <c r="G101" s="12"/>
      <c r="H101" s="12"/>
      <c r="I101" s="13"/>
      <c r="J101" s="12"/>
      <c r="K101" s="24"/>
      <c r="L101" s="54" t="str">
        <f>IF(K101="","",VLOOKUP(K101,'ボランティア一覧 '!$A:$B,2,0))</f>
        <v/>
      </c>
      <c r="M101" s="24"/>
      <c r="N101" s="61" t="str">
        <f>IF(M101="","",VLOOKUP(M101,ボランティア図書マスタ!$B$3:$L$65493,11,0))</f>
        <v/>
      </c>
      <c r="O101" s="25"/>
      <c r="P101" s="24"/>
      <c r="Q101" s="25"/>
      <c r="R101" s="17" t="str">
        <f t="shared" si="8"/>
        <v/>
      </c>
      <c r="S101" s="17" t="str">
        <f>IF(AF101="","",VLOOKUP(AF101,ボランティア図書マスタ!$A$3:$M$65493,13,0))</f>
        <v/>
      </c>
      <c r="T101" s="14"/>
      <c r="U101" s="15"/>
      <c r="V101" s="16"/>
      <c r="W101" s="11"/>
      <c r="X101" s="23" t="str">
        <f>IF(K101="","",VLOOKUP(K101,'ボランティア一覧 '!$A$3:$F$95,4,0))</f>
        <v/>
      </c>
      <c r="Y101" s="23" t="str">
        <f>IF(K101="","",VLOOKUP(K101,'ボランティア一覧 '!$A$3:$F$95,5,0))</f>
        <v/>
      </c>
      <c r="Z101" s="23" t="str">
        <f>IF(K101="","",VLOOKUP(K101,'ボランティア一覧 '!$A$3:$F$95,6,0))</f>
        <v/>
      </c>
      <c r="AA101" s="23" t="str">
        <f>IF(K101="","",VLOOKUP(K101,'ボランティア一覧 '!$A$3:$G$95,7,0))</f>
        <v/>
      </c>
      <c r="AB101" s="69" t="str">
        <f t="shared" si="9"/>
        <v xml:space="preserve"> </v>
      </c>
      <c r="AC101" s="69" t="str">
        <f t="shared" si="10"/>
        <v>　</v>
      </c>
      <c r="AD101" s="69" t="str">
        <f>IF($G101=0," ",VLOOKUP(AB101,入力規則用シート!B:C,2,0))</f>
        <v xml:space="preserve"> </v>
      </c>
      <c r="AE101" s="68">
        <f t="shared" si="11"/>
        <v>0</v>
      </c>
      <c r="AF101" s="69" t="str">
        <f t="shared" si="12"/>
        <v/>
      </c>
      <c r="AG101" s="68" t="str">
        <f>IF(AF101="","",VLOOKUP(AF101,ボランティア図書マスタ!$A$3:$K$65493,11,0))</f>
        <v/>
      </c>
      <c r="AH101" s="69" t="str">
        <f t="shared" si="13"/>
        <v/>
      </c>
      <c r="AJ101" s="129" t="e">
        <f>VLOOKUP($AF101,ボランティア図書マスタ!$A:$T,15,0)</f>
        <v>#N/A</v>
      </c>
      <c r="AK101" s="129" t="e">
        <f>VLOOKUP($AF101,ボランティア図書マスタ!$A:$T,16,0)</f>
        <v>#N/A</v>
      </c>
      <c r="AL101" s="129" t="e">
        <f>VLOOKUP($AF101,ボランティア図書マスタ!$A:$T,17,0)</f>
        <v>#N/A</v>
      </c>
      <c r="AM101" s="129" t="e">
        <f>VLOOKUP($AF101,ボランティア図書マスタ!$A:$T,18,0)</f>
        <v>#N/A</v>
      </c>
      <c r="AN101" s="129" t="e">
        <f>VLOOKUP($AF101,ボランティア図書マスタ!$A:$T,19,0)</f>
        <v>#N/A</v>
      </c>
      <c r="AO101" s="129" t="e">
        <f>VLOOKUP($AF101,ボランティア図書マスタ!$A:$T,20,0)</f>
        <v>#N/A</v>
      </c>
    </row>
    <row r="102" spans="1:41" ht="81" customHeight="1" x14ac:dyDescent="0.15">
      <c r="A102" s="55"/>
      <c r="B102" s="11"/>
      <c r="C102" s="149"/>
      <c r="D102" s="11"/>
      <c r="E102" s="11"/>
      <c r="F102" s="11"/>
      <c r="G102" s="12"/>
      <c r="H102" s="12"/>
      <c r="I102" s="13"/>
      <c r="J102" s="12"/>
      <c r="K102" s="24"/>
      <c r="L102" s="54" t="str">
        <f>IF(K102="","",VLOOKUP(K102,'ボランティア一覧 '!$A:$B,2,0))</f>
        <v/>
      </c>
      <c r="M102" s="24"/>
      <c r="N102" s="61" t="str">
        <f>IF(M102="","",VLOOKUP(M102,ボランティア図書マスタ!$B$3:$L$65493,11,0))</f>
        <v/>
      </c>
      <c r="O102" s="25"/>
      <c r="P102" s="24"/>
      <c r="Q102" s="25"/>
      <c r="R102" s="17" t="str">
        <f t="shared" si="8"/>
        <v/>
      </c>
      <c r="S102" s="17" t="str">
        <f>IF(AF102="","",VLOOKUP(AF102,ボランティア図書マスタ!$A$3:$M$65493,13,0))</f>
        <v/>
      </c>
      <c r="T102" s="14"/>
      <c r="U102" s="15"/>
      <c r="V102" s="16"/>
      <c r="W102" s="11"/>
      <c r="X102" s="23" t="str">
        <f>IF(K102="","",VLOOKUP(K102,'ボランティア一覧 '!$A$3:$F$95,4,0))</f>
        <v/>
      </c>
      <c r="Y102" s="23" t="str">
        <f>IF(K102="","",VLOOKUP(K102,'ボランティア一覧 '!$A$3:$F$95,5,0))</f>
        <v/>
      </c>
      <c r="Z102" s="23" t="str">
        <f>IF(K102="","",VLOOKUP(K102,'ボランティア一覧 '!$A$3:$F$95,6,0))</f>
        <v/>
      </c>
      <c r="AA102" s="23" t="str">
        <f>IF(K102="","",VLOOKUP(K102,'ボランティア一覧 '!$A$3:$G$95,7,0))</f>
        <v/>
      </c>
      <c r="AB102" s="69" t="str">
        <f t="shared" si="9"/>
        <v xml:space="preserve"> </v>
      </c>
      <c r="AC102" s="69" t="str">
        <f t="shared" si="10"/>
        <v>　</v>
      </c>
      <c r="AD102" s="69" t="str">
        <f>IF($G102=0," ",VLOOKUP(AB102,入力規則用シート!B:C,2,0))</f>
        <v xml:space="preserve"> </v>
      </c>
      <c r="AE102" s="68">
        <f t="shared" si="11"/>
        <v>0</v>
      </c>
      <c r="AF102" s="69" t="str">
        <f t="shared" si="12"/>
        <v/>
      </c>
      <c r="AG102" s="68" t="str">
        <f>IF(AF102="","",VLOOKUP(AF102,ボランティア図書マスタ!$A$3:$K$65493,11,0))</f>
        <v/>
      </c>
      <c r="AH102" s="69" t="str">
        <f t="shared" si="13"/>
        <v/>
      </c>
      <c r="AJ102" s="129" t="e">
        <f>VLOOKUP($AF102,ボランティア図書マスタ!$A:$T,15,0)</f>
        <v>#N/A</v>
      </c>
      <c r="AK102" s="129" t="e">
        <f>VLOOKUP($AF102,ボランティア図書マスタ!$A:$T,16,0)</f>
        <v>#N/A</v>
      </c>
      <c r="AL102" s="129" t="e">
        <f>VLOOKUP($AF102,ボランティア図書マスタ!$A:$T,17,0)</f>
        <v>#N/A</v>
      </c>
      <c r="AM102" s="129" t="e">
        <f>VLOOKUP($AF102,ボランティア図書マスタ!$A:$T,18,0)</f>
        <v>#N/A</v>
      </c>
      <c r="AN102" s="129" t="e">
        <f>VLOOKUP($AF102,ボランティア図書マスタ!$A:$T,19,0)</f>
        <v>#N/A</v>
      </c>
      <c r="AO102" s="129" t="e">
        <f>VLOOKUP($AF102,ボランティア図書マスタ!$A:$T,20,0)</f>
        <v>#N/A</v>
      </c>
    </row>
    <row r="103" spans="1:41" ht="81" customHeight="1" x14ac:dyDescent="0.15">
      <c r="A103" s="55"/>
      <c r="B103" s="11"/>
      <c r="C103" s="149"/>
      <c r="D103" s="11"/>
      <c r="E103" s="11"/>
      <c r="F103" s="11"/>
      <c r="G103" s="12"/>
      <c r="H103" s="12"/>
      <c r="I103" s="13"/>
      <c r="J103" s="12"/>
      <c r="K103" s="24"/>
      <c r="L103" s="54" t="str">
        <f>IF(K103="","",VLOOKUP(K103,'ボランティア一覧 '!$A:$B,2,0))</f>
        <v/>
      </c>
      <c r="M103" s="24"/>
      <c r="N103" s="61" t="str">
        <f>IF(M103="","",VLOOKUP(M103,ボランティア図書マスタ!$B$3:$L$65493,11,0))</f>
        <v/>
      </c>
      <c r="O103" s="25"/>
      <c r="P103" s="24"/>
      <c r="Q103" s="25"/>
      <c r="R103" s="17" t="str">
        <f t="shared" si="8"/>
        <v/>
      </c>
      <c r="S103" s="17" t="str">
        <f>IF(AF103="","",VLOOKUP(AF103,ボランティア図書マスタ!$A$3:$M$65493,13,0))</f>
        <v/>
      </c>
      <c r="T103" s="14"/>
      <c r="U103" s="15"/>
      <c r="V103" s="16"/>
      <c r="W103" s="11"/>
      <c r="X103" s="23" t="str">
        <f>IF(K103="","",VLOOKUP(K103,'ボランティア一覧 '!$A$3:$F$95,4,0))</f>
        <v/>
      </c>
      <c r="Y103" s="23" t="str">
        <f>IF(K103="","",VLOOKUP(K103,'ボランティア一覧 '!$A$3:$F$95,5,0))</f>
        <v/>
      </c>
      <c r="Z103" s="23" t="str">
        <f>IF(K103="","",VLOOKUP(K103,'ボランティア一覧 '!$A$3:$F$95,6,0))</f>
        <v/>
      </c>
      <c r="AA103" s="23" t="str">
        <f>IF(K103="","",VLOOKUP(K103,'ボランティア一覧 '!$A$3:$G$95,7,0))</f>
        <v/>
      </c>
      <c r="AB103" s="69" t="str">
        <f t="shared" si="9"/>
        <v xml:space="preserve"> </v>
      </c>
      <c r="AC103" s="69" t="str">
        <f t="shared" si="10"/>
        <v>　</v>
      </c>
      <c r="AD103" s="69" t="str">
        <f>IF($G103=0," ",VLOOKUP(AB103,入力規則用シート!B:C,2,0))</f>
        <v xml:space="preserve"> </v>
      </c>
      <c r="AE103" s="68">
        <f t="shared" si="11"/>
        <v>0</v>
      </c>
      <c r="AF103" s="69" t="str">
        <f t="shared" si="12"/>
        <v/>
      </c>
      <c r="AG103" s="68" t="str">
        <f>IF(AF103="","",VLOOKUP(AF103,ボランティア図書マスタ!$A$3:$K$65493,11,0))</f>
        <v/>
      </c>
      <c r="AH103" s="69" t="str">
        <f t="shared" si="13"/>
        <v/>
      </c>
      <c r="AJ103" s="129" t="e">
        <f>VLOOKUP($AF103,ボランティア図書マスタ!$A:$T,15,0)</f>
        <v>#N/A</v>
      </c>
      <c r="AK103" s="129" t="e">
        <f>VLOOKUP($AF103,ボランティア図書マスタ!$A:$T,16,0)</f>
        <v>#N/A</v>
      </c>
      <c r="AL103" s="129" t="e">
        <f>VLOOKUP($AF103,ボランティア図書マスタ!$A:$T,17,0)</f>
        <v>#N/A</v>
      </c>
      <c r="AM103" s="129" t="e">
        <f>VLOOKUP($AF103,ボランティア図書マスタ!$A:$T,18,0)</f>
        <v>#N/A</v>
      </c>
      <c r="AN103" s="129" t="e">
        <f>VLOOKUP($AF103,ボランティア図書マスタ!$A:$T,19,0)</f>
        <v>#N/A</v>
      </c>
      <c r="AO103" s="129" t="e">
        <f>VLOOKUP($AF103,ボランティア図書マスタ!$A:$T,20,0)</f>
        <v>#N/A</v>
      </c>
    </row>
    <row r="104" spans="1:41" ht="81" customHeight="1" x14ac:dyDescent="0.15">
      <c r="A104" s="55"/>
      <c r="B104" s="11"/>
      <c r="C104" s="149"/>
      <c r="D104" s="11"/>
      <c r="E104" s="11"/>
      <c r="F104" s="11"/>
      <c r="G104" s="12"/>
      <c r="H104" s="12"/>
      <c r="I104" s="13"/>
      <c r="J104" s="12"/>
      <c r="K104" s="24"/>
      <c r="L104" s="54" t="str">
        <f>IF(K104="","",VLOOKUP(K104,'ボランティア一覧 '!$A:$B,2,0))</f>
        <v/>
      </c>
      <c r="M104" s="24"/>
      <c r="N104" s="61" t="str">
        <f>IF(M104="","",VLOOKUP(M104,ボランティア図書マスタ!$B$3:$L$65493,11,0))</f>
        <v/>
      </c>
      <c r="O104" s="25"/>
      <c r="P104" s="24"/>
      <c r="Q104" s="25"/>
      <c r="R104" s="17" t="str">
        <f t="shared" si="8"/>
        <v/>
      </c>
      <c r="S104" s="17" t="str">
        <f>IF(AF104="","",VLOOKUP(AF104,ボランティア図書マスタ!$A$3:$M$65493,13,0))</f>
        <v/>
      </c>
      <c r="T104" s="14"/>
      <c r="U104" s="15"/>
      <c r="V104" s="16"/>
      <c r="W104" s="11"/>
      <c r="X104" s="23" t="str">
        <f>IF(K104="","",VLOOKUP(K104,'ボランティア一覧 '!$A$3:$F$95,4,0))</f>
        <v/>
      </c>
      <c r="Y104" s="23" t="str">
        <f>IF(K104="","",VLOOKUP(K104,'ボランティア一覧 '!$A$3:$F$95,5,0))</f>
        <v/>
      </c>
      <c r="Z104" s="23" t="str">
        <f>IF(K104="","",VLOOKUP(K104,'ボランティア一覧 '!$A$3:$F$95,6,0))</f>
        <v/>
      </c>
      <c r="AA104" s="23" t="str">
        <f>IF(K104="","",VLOOKUP(K104,'ボランティア一覧 '!$A$3:$G$95,7,0))</f>
        <v/>
      </c>
      <c r="AB104" s="69" t="str">
        <f t="shared" si="9"/>
        <v xml:space="preserve"> </v>
      </c>
      <c r="AC104" s="69" t="str">
        <f t="shared" si="10"/>
        <v>　</v>
      </c>
      <c r="AD104" s="69" t="str">
        <f>IF($G104=0," ",VLOOKUP(AB104,入力規則用シート!B:C,2,0))</f>
        <v xml:space="preserve"> </v>
      </c>
      <c r="AE104" s="68">
        <f t="shared" si="11"/>
        <v>0</v>
      </c>
      <c r="AF104" s="69" t="str">
        <f t="shared" si="12"/>
        <v/>
      </c>
      <c r="AG104" s="68" t="str">
        <f>IF(AF104="","",VLOOKUP(AF104,ボランティア図書マスタ!$A$3:$K$65493,11,0))</f>
        <v/>
      </c>
      <c r="AH104" s="69" t="str">
        <f t="shared" si="13"/>
        <v/>
      </c>
      <c r="AJ104" s="129" t="e">
        <f>VLOOKUP($AF104,ボランティア図書マスタ!$A:$T,15,0)</f>
        <v>#N/A</v>
      </c>
      <c r="AK104" s="129" t="e">
        <f>VLOOKUP($AF104,ボランティア図書マスタ!$A:$T,16,0)</f>
        <v>#N/A</v>
      </c>
      <c r="AL104" s="129" t="e">
        <f>VLOOKUP($AF104,ボランティア図書マスタ!$A:$T,17,0)</f>
        <v>#N/A</v>
      </c>
      <c r="AM104" s="129" t="e">
        <f>VLOOKUP($AF104,ボランティア図書マスタ!$A:$T,18,0)</f>
        <v>#N/A</v>
      </c>
      <c r="AN104" s="129" t="e">
        <f>VLOOKUP($AF104,ボランティア図書マスタ!$A:$T,19,0)</f>
        <v>#N/A</v>
      </c>
      <c r="AO104" s="129" t="e">
        <f>VLOOKUP($AF104,ボランティア図書マスタ!$A:$T,20,0)</f>
        <v>#N/A</v>
      </c>
    </row>
    <row r="105" spans="1:41" ht="81" customHeight="1" x14ac:dyDescent="0.15">
      <c r="A105" s="55"/>
      <c r="B105" s="11"/>
      <c r="C105" s="149"/>
      <c r="D105" s="11"/>
      <c r="E105" s="11"/>
      <c r="F105" s="11"/>
      <c r="G105" s="12"/>
      <c r="H105" s="12"/>
      <c r="I105" s="13"/>
      <c r="J105" s="12"/>
      <c r="K105" s="24"/>
      <c r="L105" s="54" t="str">
        <f>IF(K105="","",VLOOKUP(K105,'ボランティア一覧 '!$A:$B,2,0))</f>
        <v/>
      </c>
      <c r="M105" s="24"/>
      <c r="N105" s="61" t="str">
        <f>IF(M105="","",VLOOKUP(M105,ボランティア図書マスタ!$B$3:$L$65493,11,0))</f>
        <v/>
      </c>
      <c r="O105" s="25"/>
      <c r="P105" s="24"/>
      <c r="Q105" s="25"/>
      <c r="R105" s="17" t="str">
        <f t="shared" si="8"/>
        <v/>
      </c>
      <c r="S105" s="17" t="str">
        <f>IF(AF105="","",VLOOKUP(AF105,ボランティア図書マスタ!$A$3:$M$65493,13,0))</f>
        <v/>
      </c>
      <c r="T105" s="14"/>
      <c r="U105" s="15"/>
      <c r="V105" s="16"/>
      <c r="W105" s="11"/>
      <c r="X105" s="23" t="str">
        <f>IF(K105="","",VLOOKUP(K105,'ボランティア一覧 '!$A$3:$F$95,4,0))</f>
        <v/>
      </c>
      <c r="Y105" s="23" t="str">
        <f>IF(K105="","",VLOOKUP(K105,'ボランティア一覧 '!$A$3:$F$95,5,0))</f>
        <v/>
      </c>
      <c r="Z105" s="23" t="str">
        <f>IF(K105="","",VLOOKUP(K105,'ボランティア一覧 '!$A$3:$F$95,6,0))</f>
        <v/>
      </c>
      <c r="AA105" s="23" t="str">
        <f>IF(K105="","",VLOOKUP(K105,'ボランティア一覧 '!$A$3:$G$95,7,0))</f>
        <v/>
      </c>
      <c r="AB105" s="69" t="str">
        <f t="shared" si="9"/>
        <v xml:space="preserve"> </v>
      </c>
      <c r="AC105" s="69" t="str">
        <f t="shared" si="10"/>
        <v>　</v>
      </c>
      <c r="AD105" s="69" t="str">
        <f>IF($G105=0," ",VLOOKUP(AB105,入力規則用シート!B:C,2,0))</f>
        <v xml:space="preserve"> </v>
      </c>
      <c r="AE105" s="68">
        <f t="shared" si="11"/>
        <v>0</v>
      </c>
      <c r="AF105" s="69" t="str">
        <f t="shared" si="12"/>
        <v/>
      </c>
      <c r="AG105" s="68" t="str">
        <f>IF(AF105="","",VLOOKUP(AF105,ボランティア図書マスタ!$A$3:$K$65493,11,0))</f>
        <v/>
      </c>
      <c r="AH105" s="69" t="str">
        <f t="shared" si="13"/>
        <v/>
      </c>
      <c r="AJ105" s="129" t="e">
        <f>VLOOKUP($AF105,ボランティア図書マスタ!$A:$T,15,0)</f>
        <v>#N/A</v>
      </c>
      <c r="AK105" s="129" t="e">
        <f>VLOOKUP($AF105,ボランティア図書マスタ!$A:$T,16,0)</f>
        <v>#N/A</v>
      </c>
      <c r="AL105" s="129" t="e">
        <f>VLOOKUP($AF105,ボランティア図書マスタ!$A:$T,17,0)</f>
        <v>#N/A</v>
      </c>
      <c r="AM105" s="129" t="e">
        <f>VLOOKUP($AF105,ボランティア図書マスタ!$A:$T,18,0)</f>
        <v>#N/A</v>
      </c>
      <c r="AN105" s="129" t="e">
        <f>VLOOKUP($AF105,ボランティア図書マスタ!$A:$T,19,0)</f>
        <v>#N/A</v>
      </c>
      <c r="AO105" s="129" t="e">
        <f>VLOOKUP($AF105,ボランティア図書マスタ!$A:$T,20,0)</f>
        <v>#N/A</v>
      </c>
    </row>
    <row r="106" spans="1:41" ht="81" customHeight="1" x14ac:dyDescent="0.15">
      <c r="A106" s="55"/>
      <c r="B106" s="11"/>
      <c r="C106" s="149"/>
      <c r="D106" s="11"/>
      <c r="E106" s="11"/>
      <c r="F106" s="11"/>
      <c r="G106" s="12"/>
      <c r="H106" s="12"/>
      <c r="I106" s="13"/>
      <c r="J106" s="12"/>
      <c r="K106" s="24"/>
      <c r="L106" s="54" t="str">
        <f>IF(K106="","",VLOOKUP(K106,'ボランティア一覧 '!$A:$B,2,0))</f>
        <v/>
      </c>
      <c r="M106" s="24"/>
      <c r="N106" s="61" t="str">
        <f>IF(M106="","",VLOOKUP(M106,ボランティア図書マスタ!$B$3:$L$65493,11,0))</f>
        <v/>
      </c>
      <c r="O106" s="25"/>
      <c r="P106" s="24"/>
      <c r="Q106" s="25"/>
      <c r="R106" s="17" t="str">
        <f t="shared" si="8"/>
        <v/>
      </c>
      <c r="S106" s="17" t="str">
        <f>IF(AF106="","",VLOOKUP(AF106,ボランティア図書マスタ!$A$3:$M$65493,13,0))</f>
        <v/>
      </c>
      <c r="T106" s="14"/>
      <c r="U106" s="15"/>
      <c r="V106" s="16"/>
      <c r="W106" s="11"/>
      <c r="X106" s="23" t="str">
        <f>IF(K106="","",VLOOKUP(K106,'ボランティア一覧 '!$A$3:$F$95,4,0))</f>
        <v/>
      </c>
      <c r="Y106" s="23" t="str">
        <f>IF(K106="","",VLOOKUP(K106,'ボランティア一覧 '!$A$3:$F$95,5,0))</f>
        <v/>
      </c>
      <c r="Z106" s="23" t="str">
        <f>IF(K106="","",VLOOKUP(K106,'ボランティア一覧 '!$A$3:$F$95,6,0))</f>
        <v/>
      </c>
      <c r="AA106" s="23" t="str">
        <f>IF(K106="","",VLOOKUP(K106,'ボランティア一覧 '!$A$3:$G$95,7,0))</f>
        <v/>
      </c>
      <c r="AB106" s="69" t="str">
        <f t="shared" si="9"/>
        <v xml:space="preserve"> </v>
      </c>
      <c r="AC106" s="69" t="str">
        <f t="shared" si="10"/>
        <v>　</v>
      </c>
      <c r="AD106" s="69" t="str">
        <f>IF($G106=0," ",VLOOKUP(AB106,入力規則用シート!B:C,2,0))</f>
        <v xml:space="preserve"> </v>
      </c>
      <c r="AE106" s="68">
        <f t="shared" si="11"/>
        <v>0</v>
      </c>
      <c r="AF106" s="69" t="str">
        <f t="shared" si="12"/>
        <v/>
      </c>
      <c r="AG106" s="68" t="str">
        <f>IF(AF106="","",VLOOKUP(AF106,ボランティア図書マスタ!$A$3:$K$65493,11,0))</f>
        <v/>
      </c>
      <c r="AH106" s="69" t="str">
        <f t="shared" si="13"/>
        <v/>
      </c>
      <c r="AJ106" s="129" t="e">
        <f>VLOOKUP($AF106,ボランティア図書マスタ!$A:$T,15,0)</f>
        <v>#N/A</v>
      </c>
      <c r="AK106" s="129" t="e">
        <f>VLOOKUP($AF106,ボランティア図書マスタ!$A:$T,16,0)</f>
        <v>#N/A</v>
      </c>
      <c r="AL106" s="129" t="e">
        <f>VLOOKUP($AF106,ボランティア図書マスタ!$A:$T,17,0)</f>
        <v>#N/A</v>
      </c>
      <c r="AM106" s="129" t="e">
        <f>VLOOKUP($AF106,ボランティア図書マスタ!$A:$T,18,0)</f>
        <v>#N/A</v>
      </c>
      <c r="AN106" s="129" t="e">
        <f>VLOOKUP($AF106,ボランティア図書マスタ!$A:$T,19,0)</f>
        <v>#N/A</v>
      </c>
      <c r="AO106" s="129" t="e">
        <f>VLOOKUP($AF106,ボランティア図書マスタ!$A:$T,20,0)</f>
        <v>#N/A</v>
      </c>
    </row>
    <row r="107" spans="1:41" ht="81" customHeight="1" x14ac:dyDescent="0.15">
      <c r="A107" s="55"/>
      <c r="B107" s="11"/>
      <c r="C107" s="149"/>
      <c r="D107" s="11"/>
      <c r="E107" s="11"/>
      <c r="F107" s="11"/>
      <c r="G107" s="12"/>
      <c r="H107" s="12"/>
      <c r="I107" s="13"/>
      <c r="J107" s="12"/>
      <c r="K107" s="24"/>
      <c r="L107" s="54" t="str">
        <f>IF(K107="","",VLOOKUP(K107,'ボランティア一覧 '!$A:$B,2,0))</f>
        <v/>
      </c>
      <c r="M107" s="24"/>
      <c r="N107" s="61" t="str">
        <f>IF(M107="","",VLOOKUP(M107,ボランティア図書マスタ!$B$3:$L$65493,11,0))</f>
        <v/>
      </c>
      <c r="O107" s="25"/>
      <c r="P107" s="24"/>
      <c r="Q107" s="25"/>
      <c r="R107" s="17" t="str">
        <f t="shared" si="8"/>
        <v/>
      </c>
      <c r="S107" s="17" t="str">
        <f>IF(AF107="","",VLOOKUP(AF107,ボランティア図書マスタ!$A$3:$M$65493,13,0))</f>
        <v/>
      </c>
      <c r="T107" s="14"/>
      <c r="U107" s="15"/>
      <c r="V107" s="16"/>
      <c r="W107" s="11"/>
      <c r="X107" s="23" t="str">
        <f>IF(K107="","",VLOOKUP(K107,'ボランティア一覧 '!$A$3:$F$95,4,0))</f>
        <v/>
      </c>
      <c r="Y107" s="23" t="str">
        <f>IF(K107="","",VLOOKUP(K107,'ボランティア一覧 '!$A$3:$F$95,5,0))</f>
        <v/>
      </c>
      <c r="Z107" s="23" t="str">
        <f>IF(K107="","",VLOOKUP(K107,'ボランティア一覧 '!$A$3:$F$95,6,0))</f>
        <v/>
      </c>
      <c r="AA107" s="23" t="str">
        <f>IF(K107="","",VLOOKUP(K107,'ボランティア一覧 '!$A$3:$G$95,7,0))</f>
        <v/>
      </c>
      <c r="AB107" s="69" t="str">
        <f t="shared" si="9"/>
        <v xml:space="preserve"> </v>
      </c>
      <c r="AC107" s="69" t="str">
        <f t="shared" si="10"/>
        <v>　</v>
      </c>
      <c r="AD107" s="69" t="str">
        <f>IF($G107=0," ",VLOOKUP(AB107,入力規則用シート!B:C,2,0))</f>
        <v xml:space="preserve"> </v>
      </c>
      <c r="AE107" s="68">
        <f t="shared" si="11"/>
        <v>0</v>
      </c>
      <c r="AF107" s="69" t="str">
        <f t="shared" si="12"/>
        <v/>
      </c>
      <c r="AG107" s="68" t="str">
        <f>IF(AF107="","",VLOOKUP(AF107,ボランティア図書マスタ!$A$3:$K$65493,11,0))</f>
        <v/>
      </c>
      <c r="AH107" s="69" t="str">
        <f t="shared" si="13"/>
        <v/>
      </c>
      <c r="AJ107" s="129" t="e">
        <f>VLOOKUP($AF107,ボランティア図書マスタ!$A:$T,15,0)</f>
        <v>#N/A</v>
      </c>
      <c r="AK107" s="129" t="e">
        <f>VLOOKUP($AF107,ボランティア図書マスタ!$A:$T,16,0)</f>
        <v>#N/A</v>
      </c>
      <c r="AL107" s="129" t="e">
        <f>VLOOKUP($AF107,ボランティア図書マスタ!$A:$T,17,0)</f>
        <v>#N/A</v>
      </c>
      <c r="AM107" s="129" t="e">
        <f>VLOOKUP($AF107,ボランティア図書マスタ!$A:$T,18,0)</f>
        <v>#N/A</v>
      </c>
      <c r="AN107" s="129" t="e">
        <f>VLOOKUP($AF107,ボランティア図書マスタ!$A:$T,19,0)</f>
        <v>#N/A</v>
      </c>
      <c r="AO107" s="129" t="e">
        <f>VLOOKUP($AF107,ボランティア図書マスタ!$A:$T,20,0)</f>
        <v>#N/A</v>
      </c>
    </row>
    <row r="108" spans="1:41" ht="81" customHeight="1" x14ac:dyDescent="0.15">
      <c r="A108" s="55"/>
      <c r="B108" s="11"/>
      <c r="C108" s="149"/>
      <c r="D108" s="11"/>
      <c r="E108" s="11"/>
      <c r="F108" s="11"/>
      <c r="G108" s="12"/>
      <c r="H108" s="12"/>
      <c r="I108" s="13"/>
      <c r="J108" s="12"/>
      <c r="K108" s="24"/>
      <c r="L108" s="54" t="str">
        <f>IF(K108="","",VLOOKUP(K108,'ボランティア一覧 '!$A:$B,2,0))</f>
        <v/>
      </c>
      <c r="M108" s="24"/>
      <c r="N108" s="61" t="str">
        <f>IF(M108="","",VLOOKUP(M108,ボランティア図書マスタ!$B$3:$L$65493,11,0))</f>
        <v/>
      </c>
      <c r="O108" s="25"/>
      <c r="P108" s="24"/>
      <c r="Q108" s="25"/>
      <c r="R108" s="17" t="str">
        <f t="shared" si="8"/>
        <v/>
      </c>
      <c r="S108" s="17" t="str">
        <f>IF(AF108="","",VLOOKUP(AF108,ボランティア図書マスタ!$A$3:$M$65493,13,0))</f>
        <v/>
      </c>
      <c r="T108" s="14"/>
      <c r="U108" s="15"/>
      <c r="V108" s="16"/>
      <c r="W108" s="11"/>
      <c r="X108" s="23" t="str">
        <f>IF(K108="","",VLOOKUP(K108,'ボランティア一覧 '!$A$3:$F$95,4,0))</f>
        <v/>
      </c>
      <c r="Y108" s="23" t="str">
        <f>IF(K108="","",VLOOKUP(K108,'ボランティア一覧 '!$A$3:$F$95,5,0))</f>
        <v/>
      </c>
      <c r="Z108" s="23" t="str">
        <f>IF(K108="","",VLOOKUP(K108,'ボランティア一覧 '!$A$3:$F$95,6,0))</f>
        <v/>
      </c>
      <c r="AA108" s="23" t="str">
        <f>IF(K108="","",VLOOKUP(K108,'ボランティア一覧 '!$A$3:$G$95,7,0))</f>
        <v/>
      </c>
      <c r="AB108" s="69" t="str">
        <f t="shared" si="9"/>
        <v xml:space="preserve"> </v>
      </c>
      <c r="AC108" s="69" t="str">
        <f t="shared" si="10"/>
        <v>　</v>
      </c>
      <c r="AD108" s="69" t="str">
        <f>IF($G108=0," ",VLOOKUP(AB108,入力規則用シート!B:C,2,0))</f>
        <v xml:space="preserve"> </v>
      </c>
      <c r="AE108" s="68">
        <f t="shared" si="11"/>
        <v>0</v>
      </c>
      <c r="AF108" s="69" t="str">
        <f t="shared" si="12"/>
        <v/>
      </c>
      <c r="AG108" s="68" t="str">
        <f>IF(AF108="","",VLOOKUP(AF108,ボランティア図書マスタ!$A$3:$K$65493,11,0))</f>
        <v/>
      </c>
      <c r="AH108" s="69" t="str">
        <f t="shared" si="13"/>
        <v/>
      </c>
      <c r="AJ108" s="129" t="e">
        <f>VLOOKUP($AF108,ボランティア図書マスタ!$A:$T,15,0)</f>
        <v>#N/A</v>
      </c>
      <c r="AK108" s="129" t="e">
        <f>VLOOKUP($AF108,ボランティア図書マスタ!$A:$T,16,0)</f>
        <v>#N/A</v>
      </c>
      <c r="AL108" s="129" t="e">
        <f>VLOOKUP($AF108,ボランティア図書マスタ!$A:$T,17,0)</f>
        <v>#N/A</v>
      </c>
      <c r="AM108" s="129" t="e">
        <f>VLOOKUP($AF108,ボランティア図書マスタ!$A:$T,18,0)</f>
        <v>#N/A</v>
      </c>
      <c r="AN108" s="129" t="e">
        <f>VLOOKUP($AF108,ボランティア図書マスタ!$A:$T,19,0)</f>
        <v>#N/A</v>
      </c>
      <c r="AO108" s="129" t="e">
        <f>VLOOKUP($AF108,ボランティア図書マスタ!$A:$T,20,0)</f>
        <v>#N/A</v>
      </c>
    </row>
    <row r="109" spans="1:41" ht="81" customHeight="1" x14ac:dyDescent="0.15">
      <c r="A109" s="55"/>
      <c r="B109" s="11"/>
      <c r="C109" s="149"/>
      <c r="D109" s="11"/>
      <c r="E109" s="11"/>
      <c r="F109" s="11"/>
      <c r="G109" s="12"/>
      <c r="H109" s="12"/>
      <c r="I109" s="13"/>
      <c r="J109" s="12"/>
      <c r="K109" s="24"/>
      <c r="L109" s="54" t="str">
        <f>IF(K109="","",VLOOKUP(K109,'ボランティア一覧 '!$A:$B,2,0))</f>
        <v/>
      </c>
      <c r="M109" s="24"/>
      <c r="N109" s="61" t="str">
        <f>IF(M109="","",VLOOKUP(M109,ボランティア図書マスタ!$B$3:$L$65493,11,0))</f>
        <v/>
      </c>
      <c r="O109" s="25"/>
      <c r="P109" s="24"/>
      <c r="Q109" s="25"/>
      <c r="R109" s="17" t="str">
        <f t="shared" si="8"/>
        <v/>
      </c>
      <c r="S109" s="17" t="str">
        <f>IF(AF109="","",VLOOKUP(AF109,ボランティア図書マスタ!$A$3:$M$65493,13,0))</f>
        <v/>
      </c>
      <c r="T109" s="14"/>
      <c r="U109" s="15"/>
      <c r="V109" s="16"/>
      <c r="W109" s="11"/>
      <c r="X109" s="23" t="str">
        <f>IF(K109="","",VLOOKUP(K109,'ボランティア一覧 '!$A$3:$F$95,4,0))</f>
        <v/>
      </c>
      <c r="Y109" s="23" t="str">
        <f>IF(K109="","",VLOOKUP(K109,'ボランティア一覧 '!$A$3:$F$95,5,0))</f>
        <v/>
      </c>
      <c r="Z109" s="23" t="str">
        <f>IF(K109="","",VLOOKUP(K109,'ボランティア一覧 '!$A$3:$F$95,6,0))</f>
        <v/>
      </c>
      <c r="AA109" s="23" t="str">
        <f>IF(K109="","",VLOOKUP(K109,'ボランティア一覧 '!$A$3:$G$95,7,0))</f>
        <v/>
      </c>
      <c r="AB109" s="69" t="str">
        <f t="shared" si="9"/>
        <v xml:space="preserve"> </v>
      </c>
      <c r="AC109" s="69" t="str">
        <f t="shared" si="10"/>
        <v>　</v>
      </c>
      <c r="AD109" s="69" t="str">
        <f>IF($G109=0," ",VLOOKUP(AB109,入力規則用シート!B:C,2,0))</f>
        <v xml:space="preserve"> </v>
      </c>
      <c r="AE109" s="68">
        <f t="shared" si="11"/>
        <v>0</v>
      </c>
      <c r="AF109" s="69" t="str">
        <f t="shared" si="12"/>
        <v/>
      </c>
      <c r="AG109" s="68" t="str">
        <f>IF(AF109="","",VLOOKUP(AF109,ボランティア図書マスタ!$A$3:$K$65493,11,0))</f>
        <v/>
      </c>
      <c r="AH109" s="69" t="str">
        <f t="shared" si="13"/>
        <v/>
      </c>
      <c r="AJ109" s="129" t="e">
        <f>VLOOKUP($AF109,ボランティア図書マスタ!$A:$T,15,0)</f>
        <v>#N/A</v>
      </c>
      <c r="AK109" s="129" t="e">
        <f>VLOOKUP($AF109,ボランティア図書マスタ!$A:$T,16,0)</f>
        <v>#N/A</v>
      </c>
      <c r="AL109" s="129" t="e">
        <f>VLOOKUP($AF109,ボランティア図書マスタ!$A:$T,17,0)</f>
        <v>#N/A</v>
      </c>
      <c r="AM109" s="129" t="e">
        <f>VLOOKUP($AF109,ボランティア図書マスタ!$A:$T,18,0)</f>
        <v>#N/A</v>
      </c>
      <c r="AN109" s="129" t="e">
        <f>VLOOKUP($AF109,ボランティア図書マスタ!$A:$T,19,0)</f>
        <v>#N/A</v>
      </c>
      <c r="AO109" s="129" t="e">
        <f>VLOOKUP($AF109,ボランティア図書マスタ!$A:$T,20,0)</f>
        <v>#N/A</v>
      </c>
    </row>
    <row r="110" spans="1:41" ht="81" customHeight="1" x14ac:dyDescent="0.15">
      <c r="A110" s="55"/>
      <c r="B110" s="11"/>
      <c r="C110" s="149"/>
      <c r="D110" s="11"/>
      <c r="E110" s="11"/>
      <c r="F110" s="11"/>
      <c r="G110" s="12"/>
      <c r="H110" s="12"/>
      <c r="I110" s="13"/>
      <c r="J110" s="12"/>
      <c r="K110" s="24"/>
      <c r="L110" s="54" t="str">
        <f>IF(K110="","",VLOOKUP(K110,'ボランティア一覧 '!$A:$B,2,0))</f>
        <v/>
      </c>
      <c r="M110" s="24"/>
      <c r="N110" s="61" t="str">
        <f>IF(M110="","",VLOOKUP(M110,ボランティア図書マスタ!$B$3:$L$65493,11,0))</f>
        <v/>
      </c>
      <c r="O110" s="25"/>
      <c r="P110" s="24"/>
      <c r="Q110" s="25"/>
      <c r="R110" s="17" t="str">
        <f t="shared" si="8"/>
        <v/>
      </c>
      <c r="S110" s="17" t="str">
        <f>IF(AF110="","",VLOOKUP(AF110,ボランティア図書マスタ!$A$3:$M$65493,13,0))</f>
        <v/>
      </c>
      <c r="T110" s="14"/>
      <c r="U110" s="15"/>
      <c r="V110" s="16"/>
      <c r="W110" s="11"/>
      <c r="X110" s="23" t="str">
        <f>IF(K110="","",VLOOKUP(K110,'ボランティア一覧 '!$A$3:$F$95,4,0))</f>
        <v/>
      </c>
      <c r="Y110" s="23" t="str">
        <f>IF(K110="","",VLOOKUP(K110,'ボランティア一覧 '!$A$3:$F$95,5,0))</f>
        <v/>
      </c>
      <c r="Z110" s="23" t="str">
        <f>IF(K110="","",VLOOKUP(K110,'ボランティア一覧 '!$A$3:$F$95,6,0))</f>
        <v/>
      </c>
      <c r="AA110" s="23" t="str">
        <f>IF(K110="","",VLOOKUP(K110,'ボランティア一覧 '!$A$3:$G$95,7,0))</f>
        <v/>
      </c>
      <c r="AB110" s="69" t="str">
        <f t="shared" si="9"/>
        <v xml:space="preserve"> </v>
      </c>
      <c r="AC110" s="69" t="str">
        <f t="shared" si="10"/>
        <v>　</v>
      </c>
      <c r="AD110" s="69" t="str">
        <f>IF($G110=0," ",VLOOKUP(AB110,入力規則用シート!B:C,2,0))</f>
        <v xml:space="preserve"> </v>
      </c>
      <c r="AE110" s="68">
        <f t="shared" si="11"/>
        <v>0</v>
      </c>
      <c r="AF110" s="69" t="str">
        <f t="shared" si="12"/>
        <v/>
      </c>
      <c r="AG110" s="68" t="str">
        <f>IF(AF110="","",VLOOKUP(AF110,ボランティア図書マスタ!$A$3:$K$65493,11,0))</f>
        <v/>
      </c>
      <c r="AH110" s="69" t="str">
        <f t="shared" si="13"/>
        <v/>
      </c>
      <c r="AJ110" s="129" t="e">
        <f>VLOOKUP($AF110,ボランティア図書マスタ!$A:$T,15,0)</f>
        <v>#N/A</v>
      </c>
      <c r="AK110" s="129" t="e">
        <f>VLOOKUP($AF110,ボランティア図書マスタ!$A:$T,16,0)</f>
        <v>#N/A</v>
      </c>
      <c r="AL110" s="129" t="e">
        <f>VLOOKUP($AF110,ボランティア図書マスタ!$A:$T,17,0)</f>
        <v>#N/A</v>
      </c>
      <c r="AM110" s="129" t="e">
        <f>VLOOKUP($AF110,ボランティア図書マスタ!$A:$T,18,0)</f>
        <v>#N/A</v>
      </c>
      <c r="AN110" s="129" t="e">
        <f>VLOOKUP($AF110,ボランティア図書マスタ!$A:$T,19,0)</f>
        <v>#N/A</v>
      </c>
      <c r="AO110" s="129" t="e">
        <f>VLOOKUP($AF110,ボランティア図書マスタ!$A:$T,20,0)</f>
        <v>#N/A</v>
      </c>
    </row>
    <row r="111" spans="1:41" ht="81" customHeight="1" x14ac:dyDescent="0.15">
      <c r="A111" s="55"/>
      <c r="B111" s="11"/>
      <c r="C111" s="149"/>
      <c r="D111" s="11"/>
      <c r="E111" s="11"/>
      <c r="F111" s="11"/>
      <c r="G111" s="12"/>
      <c r="H111" s="12"/>
      <c r="I111" s="13"/>
      <c r="J111" s="12"/>
      <c r="K111" s="24"/>
      <c r="L111" s="54" t="str">
        <f>IF(K111="","",VLOOKUP(K111,'ボランティア一覧 '!$A:$B,2,0))</f>
        <v/>
      </c>
      <c r="M111" s="24"/>
      <c r="N111" s="61" t="str">
        <f>IF(M111="","",VLOOKUP(M111,ボランティア図書マスタ!$B$3:$L$65493,11,0))</f>
        <v/>
      </c>
      <c r="O111" s="25"/>
      <c r="P111" s="24"/>
      <c r="Q111" s="25"/>
      <c r="R111" s="17" t="str">
        <f t="shared" si="8"/>
        <v/>
      </c>
      <c r="S111" s="17" t="str">
        <f>IF(AF111="","",VLOOKUP(AF111,ボランティア図書マスタ!$A$3:$M$65493,13,0))</f>
        <v/>
      </c>
      <c r="T111" s="14"/>
      <c r="U111" s="15"/>
      <c r="V111" s="16"/>
      <c r="W111" s="11"/>
      <c r="X111" s="23" t="str">
        <f>IF(K111="","",VLOOKUP(K111,'ボランティア一覧 '!$A$3:$F$95,4,0))</f>
        <v/>
      </c>
      <c r="Y111" s="23" t="str">
        <f>IF(K111="","",VLOOKUP(K111,'ボランティア一覧 '!$A$3:$F$95,5,0))</f>
        <v/>
      </c>
      <c r="Z111" s="23" t="str">
        <f>IF(K111="","",VLOOKUP(K111,'ボランティア一覧 '!$A$3:$F$95,6,0))</f>
        <v/>
      </c>
      <c r="AA111" s="23" t="str">
        <f>IF(K111="","",VLOOKUP(K111,'ボランティア一覧 '!$A$3:$G$95,7,0))</f>
        <v/>
      </c>
      <c r="AB111" s="69" t="str">
        <f t="shared" si="9"/>
        <v xml:space="preserve"> </v>
      </c>
      <c r="AC111" s="69" t="str">
        <f t="shared" si="10"/>
        <v>　</v>
      </c>
      <c r="AD111" s="69" t="str">
        <f>IF($G111=0," ",VLOOKUP(AB111,入力規則用シート!B:C,2,0))</f>
        <v xml:space="preserve"> </v>
      </c>
      <c r="AE111" s="68">
        <f t="shared" si="11"/>
        <v>0</v>
      </c>
      <c r="AF111" s="69" t="str">
        <f t="shared" si="12"/>
        <v/>
      </c>
      <c r="AG111" s="68" t="str">
        <f>IF(AF111="","",VLOOKUP(AF111,ボランティア図書マスタ!$A$3:$K$65493,11,0))</f>
        <v/>
      </c>
      <c r="AH111" s="69" t="str">
        <f t="shared" si="13"/>
        <v/>
      </c>
      <c r="AJ111" s="129" t="e">
        <f>VLOOKUP($AF111,ボランティア図書マスタ!$A:$T,15,0)</f>
        <v>#N/A</v>
      </c>
      <c r="AK111" s="129" t="e">
        <f>VLOOKUP($AF111,ボランティア図書マスタ!$A:$T,16,0)</f>
        <v>#N/A</v>
      </c>
      <c r="AL111" s="129" t="e">
        <f>VLOOKUP($AF111,ボランティア図書マスタ!$A:$T,17,0)</f>
        <v>#N/A</v>
      </c>
      <c r="AM111" s="129" t="e">
        <f>VLOOKUP($AF111,ボランティア図書マスタ!$A:$T,18,0)</f>
        <v>#N/A</v>
      </c>
      <c r="AN111" s="129" t="e">
        <f>VLOOKUP($AF111,ボランティア図書マスタ!$A:$T,19,0)</f>
        <v>#N/A</v>
      </c>
      <c r="AO111" s="129" t="e">
        <f>VLOOKUP($AF111,ボランティア図書マスタ!$A:$T,20,0)</f>
        <v>#N/A</v>
      </c>
    </row>
    <row r="112" spans="1:41" ht="81" customHeight="1" x14ac:dyDescent="0.15">
      <c r="A112" s="55"/>
      <c r="B112" s="11"/>
      <c r="C112" s="149"/>
      <c r="D112" s="11"/>
      <c r="E112" s="11"/>
      <c r="F112" s="11"/>
      <c r="G112" s="12"/>
      <c r="H112" s="12"/>
      <c r="I112" s="13"/>
      <c r="J112" s="12"/>
      <c r="K112" s="24"/>
      <c r="L112" s="54" t="str">
        <f>IF(K112="","",VLOOKUP(K112,'ボランティア一覧 '!$A:$B,2,0))</f>
        <v/>
      </c>
      <c r="M112" s="24"/>
      <c r="N112" s="61" t="str">
        <f>IF(M112="","",VLOOKUP(M112,ボランティア図書マスタ!$B$3:$L$65493,11,0))</f>
        <v/>
      </c>
      <c r="O112" s="25"/>
      <c r="P112" s="24"/>
      <c r="Q112" s="25"/>
      <c r="R112" s="17" t="str">
        <f t="shared" si="8"/>
        <v/>
      </c>
      <c r="S112" s="17" t="str">
        <f>IF(AF112="","",VLOOKUP(AF112,ボランティア図書マスタ!$A$3:$M$65493,13,0))</f>
        <v/>
      </c>
      <c r="T112" s="14"/>
      <c r="U112" s="15"/>
      <c r="V112" s="16"/>
      <c r="W112" s="11"/>
      <c r="X112" s="23" t="str">
        <f>IF(K112="","",VLOOKUP(K112,'ボランティア一覧 '!$A$3:$F$95,4,0))</f>
        <v/>
      </c>
      <c r="Y112" s="23" t="str">
        <f>IF(K112="","",VLOOKUP(K112,'ボランティア一覧 '!$A$3:$F$95,5,0))</f>
        <v/>
      </c>
      <c r="Z112" s="23" t="str">
        <f>IF(K112="","",VLOOKUP(K112,'ボランティア一覧 '!$A$3:$F$95,6,0))</f>
        <v/>
      </c>
      <c r="AA112" s="23" t="str">
        <f>IF(K112="","",VLOOKUP(K112,'ボランティア一覧 '!$A$3:$G$95,7,0))</f>
        <v/>
      </c>
      <c r="AB112" s="69" t="str">
        <f t="shared" si="9"/>
        <v xml:space="preserve"> </v>
      </c>
      <c r="AC112" s="69" t="str">
        <f t="shared" si="10"/>
        <v>　</v>
      </c>
      <c r="AD112" s="69" t="str">
        <f>IF($G112=0," ",VLOOKUP(AB112,入力規則用シート!B:C,2,0))</f>
        <v xml:space="preserve"> </v>
      </c>
      <c r="AE112" s="68">
        <f t="shared" si="11"/>
        <v>0</v>
      </c>
      <c r="AF112" s="69" t="str">
        <f t="shared" si="12"/>
        <v/>
      </c>
      <c r="AG112" s="68" t="str">
        <f>IF(AF112="","",VLOOKUP(AF112,ボランティア図書マスタ!$A$3:$K$65493,11,0))</f>
        <v/>
      </c>
      <c r="AH112" s="69" t="str">
        <f t="shared" si="13"/>
        <v/>
      </c>
      <c r="AJ112" s="129" t="e">
        <f>VLOOKUP($AF112,ボランティア図書マスタ!$A:$T,15,0)</f>
        <v>#N/A</v>
      </c>
      <c r="AK112" s="129" t="e">
        <f>VLOOKUP($AF112,ボランティア図書マスタ!$A:$T,16,0)</f>
        <v>#N/A</v>
      </c>
      <c r="AL112" s="129" t="e">
        <f>VLOOKUP($AF112,ボランティア図書マスタ!$A:$T,17,0)</f>
        <v>#N/A</v>
      </c>
      <c r="AM112" s="129" t="e">
        <f>VLOOKUP($AF112,ボランティア図書マスタ!$A:$T,18,0)</f>
        <v>#N/A</v>
      </c>
      <c r="AN112" s="129" t="e">
        <f>VLOOKUP($AF112,ボランティア図書マスタ!$A:$T,19,0)</f>
        <v>#N/A</v>
      </c>
      <c r="AO112" s="129" t="e">
        <f>VLOOKUP($AF112,ボランティア図書マスタ!$A:$T,20,0)</f>
        <v>#N/A</v>
      </c>
    </row>
    <row r="113" spans="1:41" ht="81" customHeight="1" x14ac:dyDescent="0.15">
      <c r="A113" s="55"/>
      <c r="B113" s="11"/>
      <c r="C113" s="149"/>
      <c r="D113" s="11"/>
      <c r="E113" s="11"/>
      <c r="F113" s="11"/>
      <c r="G113" s="12"/>
      <c r="H113" s="12"/>
      <c r="I113" s="13"/>
      <c r="J113" s="12"/>
      <c r="K113" s="24"/>
      <c r="L113" s="54" t="str">
        <f>IF(K113="","",VLOOKUP(K113,'ボランティア一覧 '!$A:$B,2,0))</f>
        <v/>
      </c>
      <c r="M113" s="24"/>
      <c r="N113" s="61" t="str">
        <f>IF(M113="","",VLOOKUP(M113,ボランティア図書マスタ!$B$3:$L$65493,11,0))</f>
        <v/>
      </c>
      <c r="O113" s="25"/>
      <c r="P113" s="24"/>
      <c r="Q113" s="25"/>
      <c r="R113" s="17" t="str">
        <f t="shared" si="8"/>
        <v/>
      </c>
      <c r="S113" s="17" t="str">
        <f>IF(AF113="","",VLOOKUP(AF113,ボランティア図書マスタ!$A$3:$M$65493,13,0))</f>
        <v/>
      </c>
      <c r="T113" s="14"/>
      <c r="U113" s="15"/>
      <c r="V113" s="16"/>
      <c r="W113" s="11"/>
      <c r="X113" s="23" t="str">
        <f>IF(K113="","",VLOOKUP(K113,'ボランティア一覧 '!$A$3:$F$95,4,0))</f>
        <v/>
      </c>
      <c r="Y113" s="23" t="str">
        <f>IF(K113="","",VLOOKUP(K113,'ボランティア一覧 '!$A$3:$F$95,5,0))</f>
        <v/>
      </c>
      <c r="Z113" s="23" t="str">
        <f>IF(K113="","",VLOOKUP(K113,'ボランティア一覧 '!$A$3:$F$95,6,0))</f>
        <v/>
      </c>
      <c r="AA113" s="23" t="str">
        <f>IF(K113="","",VLOOKUP(K113,'ボランティア一覧 '!$A$3:$G$95,7,0))</f>
        <v/>
      </c>
      <c r="AB113" s="69" t="str">
        <f t="shared" si="9"/>
        <v xml:space="preserve"> </v>
      </c>
      <c r="AC113" s="69" t="str">
        <f t="shared" si="10"/>
        <v>　</v>
      </c>
      <c r="AD113" s="69" t="str">
        <f>IF($G113=0," ",VLOOKUP(AB113,入力規則用シート!B:C,2,0))</f>
        <v xml:space="preserve"> </v>
      </c>
      <c r="AE113" s="68">
        <f t="shared" si="11"/>
        <v>0</v>
      </c>
      <c r="AF113" s="69" t="str">
        <f t="shared" si="12"/>
        <v/>
      </c>
      <c r="AG113" s="68" t="str">
        <f>IF(AF113="","",VLOOKUP(AF113,ボランティア図書マスタ!$A$3:$K$65493,11,0))</f>
        <v/>
      </c>
      <c r="AH113" s="69" t="str">
        <f t="shared" si="13"/>
        <v/>
      </c>
      <c r="AJ113" s="129" t="e">
        <f>VLOOKUP($AF113,ボランティア図書マスタ!$A:$T,15,0)</f>
        <v>#N/A</v>
      </c>
      <c r="AK113" s="129" t="e">
        <f>VLOOKUP($AF113,ボランティア図書マスタ!$A:$T,16,0)</f>
        <v>#N/A</v>
      </c>
      <c r="AL113" s="129" t="e">
        <f>VLOOKUP($AF113,ボランティア図書マスタ!$A:$T,17,0)</f>
        <v>#N/A</v>
      </c>
      <c r="AM113" s="129" t="e">
        <f>VLOOKUP($AF113,ボランティア図書マスタ!$A:$T,18,0)</f>
        <v>#N/A</v>
      </c>
      <c r="AN113" s="129" t="e">
        <f>VLOOKUP($AF113,ボランティア図書マスタ!$A:$T,19,0)</f>
        <v>#N/A</v>
      </c>
      <c r="AO113" s="129" t="e">
        <f>VLOOKUP($AF113,ボランティア図書マスタ!$A:$T,20,0)</f>
        <v>#N/A</v>
      </c>
    </row>
    <row r="114" spans="1:41" ht="81" customHeight="1" x14ac:dyDescent="0.15">
      <c r="A114" s="55"/>
      <c r="B114" s="11"/>
      <c r="C114" s="149"/>
      <c r="D114" s="11"/>
      <c r="E114" s="11"/>
      <c r="F114" s="11"/>
      <c r="G114" s="12"/>
      <c r="H114" s="12"/>
      <c r="I114" s="13"/>
      <c r="J114" s="12"/>
      <c r="K114" s="24"/>
      <c r="L114" s="54" t="str">
        <f>IF(K114="","",VLOOKUP(K114,'ボランティア一覧 '!$A:$B,2,0))</f>
        <v/>
      </c>
      <c r="M114" s="24"/>
      <c r="N114" s="61" t="str">
        <f>IF(M114="","",VLOOKUP(M114,ボランティア図書マスタ!$B$3:$L$65493,11,0))</f>
        <v/>
      </c>
      <c r="O114" s="25"/>
      <c r="P114" s="24"/>
      <c r="Q114" s="25"/>
      <c r="R114" s="17" t="str">
        <f t="shared" si="8"/>
        <v/>
      </c>
      <c r="S114" s="17" t="str">
        <f>IF(AF114="","",VLOOKUP(AF114,ボランティア図書マスタ!$A$3:$M$65493,13,0))</f>
        <v/>
      </c>
      <c r="T114" s="14"/>
      <c r="U114" s="15"/>
      <c r="V114" s="16"/>
      <c r="W114" s="11"/>
      <c r="X114" s="23" t="str">
        <f>IF(K114="","",VLOOKUP(K114,'ボランティア一覧 '!$A$3:$F$95,4,0))</f>
        <v/>
      </c>
      <c r="Y114" s="23" t="str">
        <f>IF(K114="","",VLOOKUP(K114,'ボランティア一覧 '!$A$3:$F$95,5,0))</f>
        <v/>
      </c>
      <c r="Z114" s="23" t="str">
        <f>IF(K114="","",VLOOKUP(K114,'ボランティア一覧 '!$A$3:$F$95,6,0))</f>
        <v/>
      </c>
      <c r="AA114" s="23" t="str">
        <f>IF(K114="","",VLOOKUP(K114,'ボランティア一覧 '!$A$3:$G$95,7,0))</f>
        <v/>
      </c>
      <c r="AB114" s="69" t="str">
        <f t="shared" si="9"/>
        <v xml:space="preserve"> </v>
      </c>
      <c r="AC114" s="69" t="str">
        <f t="shared" si="10"/>
        <v>　</v>
      </c>
      <c r="AD114" s="69" t="str">
        <f>IF($G114=0," ",VLOOKUP(AB114,入力規則用シート!B:C,2,0))</f>
        <v xml:space="preserve"> </v>
      </c>
      <c r="AE114" s="68">
        <f t="shared" si="11"/>
        <v>0</v>
      </c>
      <c r="AF114" s="69" t="str">
        <f t="shared" si="12"/>
        <v/>
      </c>
      <c r="AG114" s="68" t="str">
        <f>IF(AF114="","",VLOOKUP(AF114,ボランティア図書マスタ!$A$3:$K$65493,11,0))</f>
        <v/>
      </c>
      <c r="AH114" s="69" t="str">
        <f t="shared" si="13"/>
        <v/>
      </c>
      <c r="AJ114" s="129" t="e">
        <f>VLOOKUP($AF114,ボランティア図書マスタ!$A:$T,15,0)</f>
        <v>#N/A</v>
      </c>
      <c r="AK114" s="129" t="e">
        <f>VLOOKUP($AF114,ボランティア図書マスタ!$A:$T,16,0)</f>
        <v>#N/A</v>
      </c>
      <c r="AL114" s="129" t="e">
        <f>VLOOKUP($AF114,ボランティア図書マスタ!$A:$T,17,0)</f>
        <v>#N/A</v>
      </c>
      <c r="AM114" s="129" t="e">
        <f>VLOOKUP($AF114,ボランティア図書マスタ!$A:$T,18,0)</f>
        <v>#N/A</v>
      </c>
      <c r="AN114" s="129" t="e">
        <f>VLOOKUP($AF114,ボランティア図書マスタ!$A:$T,19,0)</f>
        <v>#N/A</v>
      </c>
      <c r="AO114" s="129" t="e">
        <f>VLOOKUP($AF114,ボランティア図書マスタ!$A:$T,20,0)</f>
        <v>#N/A</v>
      </c>
    </row>
    <row r="115" spans="1:41" ht="81" customHeight="1" x14ac:dyDescent="0.15">
      <c r="A115" s="55"/>
      <c r="B115" s="11"/>
      <c r="C115" s="149"/>
      <c r="D115" s="11"/>
      <c r="E115" s="11"/>
      <c r="F115" s="11"/>
      <c r="G115" s="12"/>
      <c r="H115" s="12"/>
      <c r="I115" s="13"/>
      <c r="J115" s="12"/>
      <c r="K115" s="24"/>
      <c r="L115" s="54" t="str">
        <f>IF(K115="","",VLOOKUP(K115,'ボランティア一覧 '!$A:$B,2,0))</f>
        <v/>
      </c>
      <c r="M115" s="24"/>
      <c r="N115" s="61" t="str">
        <f>IF(M115="","",VLOOKUP(M115,ボランティア図書マスタ!$B$3:$L$65493,11,0))</f>
        <v/>
      </c>
      <c r="O115" s="25"/>
      <c r="P115" s="24"/>
      <c r="Q115" s="25"/>
      <c r="R115" s="17" t="str">
        <f t="shared" si="8"/>
        <v/>
      </c>
      <c r="S115" s="17" t="str">
        <f>IF(AF115="","",VLOOKUP(AF115,ボランティア図書マスタ!$A$3:$M$65493,13,0))</f>
        <v/>
      </c>
      <c r="T115" s="14"/>
      <c r="U115" s="15"/>
      <c r="V115" s="16"/>
      <c r="W115" s="11"/>
      <c r="X115" s="23" t="str">
        <f>IF(K115="","",VLOOKUP(K115,'ボランティア一覧 '!$A$3:$F$95,4,0))</f>
        <v/>
      </c>
      <c r="Y115" s="23" t="str">
        <f>IF(K115="","",VLOOKUP(K115,'ボランティア一覧 '!$A$3:$F$95,5,0))</f>
        <v/>
      </c>
      <c r="Z115" s="23" t="str">
        <f>IF(K115="","",VLOOKUP(K115,'ボランティア一覧 '!$A$3:$F$95,6,0))</f>
        <v/>
      </c>
      <c r="AA115" s="23" t="str">
        <f>IF(K115="","",VLOOKUP(K115,'ボランティア一覧 '!$A$3:$G$95,7,0))</f>
        <v/>
      </c>
      <c r="AB115" s="69" t="str">
        <f t="shared" si="9"/>
        <v xml:space="preserve"> </v>
      </c>
      <c r="AC115" s="69" t="str">
        <f t="shared" si="10"/>
        <v>　</v>
      </c>
      <c r="AD115" s="69" t="str">
        <f>IF($G115=0," ",VLOOKUP(AB115,入力規則用シート!B:C,2,0))</f>
        <v xml:space="preserve"> </v>
      </c>
      <c r="AE115" s="68">
        <f t="shared" si="11"/>
        <v>0</v>
      </c>
      <c r="AF115" s="69" t="str">
        <f t="shared" si="12"/>
        <v/>
      </c>
      <c r="AG115" s="68" t="str">
        <f>IF(AF115="","",VLOOKUP(AF115,ボランティア図書マスタ!$A$3:$K$65493,11,0))</f>
        <v/>
      </c>
      <c r="AH115" s="69" t="str">
        <f t="shared" si="13"/>
        <v/>
      </c>
      <c r="AJ115" s="129" t="e">
        <f>VLOOKUP($AF115,ボランティア図書マスタ!$A:$T,15,0)</f>
        <v>#N/A</v>
      </c>
      <c r="AK115" s="129" t="e">
        <f>VLOOKUP($AF115,ボランティア図書マスタ!$A:$T,16,0)</f>
        <v>#N/A</v>
      </c>
      <c r="AL115" s="129" t="e">
        <f>VLOOKUP($AF115,ボランティア図書マスタ!$A:$T,17,0)</f>
        <v>#N/A</v>
      </c>
      <c r="AM115" s="129" t="e">
        <f>VLOOKUP($AF115,ボランティア図書マスタ!$A:$T,18,0)</f>
        <v>#N/A</v>
      </c>
      <c r="AN115" s="129" t="e">
        <f>VLOOKUP($AF115,ボランティア図書マスタ!$A:$T,19,0)</f>
        <v>#N/A</v>
      </c>
      <c r="AO115" s="129" t="e">
        <f>VLOOKUP($AF115,ボランティア図書マスタ!$A:$T,20,0)</f>
        <v>#N/A</v>
      </c>
    </row>
    <row r="116" spans="1:41" ht="81" customHeight="1" x14ac:dyDescent="0.15">
      <c r="A116" s="55"/>
      <c r="B116" s="11"/>
      <c r="C116" s="149"/>
      <c r="D116" s="11"/>
      <c r="E116" s="11"/>
      <c r="F116" s="11"/>
      <c r="G116" s="12"/>
      <c r="H116" s="12"/>
      <c r="I116" s="13"/>
      <c r="J116" s="12"/>
      <c r="K116" s="24"/>
      <c r="L116" s="54" t="str">
        <f>IF(K116="","",VLOOKUP(K116,'ボランティア一覧 '!$A:$B,2,0))</f>
        <v/>
      </c>
      <c r="M116" s="24"/>
      <c r="N116" s="61" t="str">
        <f>IF(M116="","",VLOOKUP(M116,ボランティア図書マスタ!$B$3:$L$65493,11,0))</f>
        <v/>
      </c>
      <c r="O116" s="25"/>
      <c r="P116" s="24"/>
      <c r="Q116" s="25"/>
      <c r="R116" s="17" t="str">
        <f t="shared" si="8"/>
        <v/>
      </c>
      <c r="S116" s="17" t="str">
        <f>IF(AF116="","",VLOOKUP(AF116,ボランティア図書マスタ!$A$3:$M$65493,13,0))</f>
        <v/>
      </c>
      <c r="T116" s="14"/>
      <c r="U116" s="15"/>
      <c r="V116" s="16"/>
      <c r="W116" s="11"/>
      <c r="X116" s="23" t="str">
        <f>IF(K116="","",VLOOKUP(K116,'ボランティア一覧 '!$A$3:$F$95,4,0))</f>
        <v/>
      </c>
      <c r="Y116" s="23" t="str">
        <f>IF(K116="","",VLOOKUP(K116,'ボランティア一覧 '!$A$3:$F$95,5,0))</f>
        <v/>
      </c>
      <c r="Z116" s="23" t="str">
        <f>IF(K116="","",VLOOKUP(K116,'ボランティア一覧 '!$A$3:$F$95,6,0))</f>
        <v/>
      </c>
      <c r="AA116" s="23" t="str">
        <f>IF(K116="","",VLOOKUP(K116,'ボランティア一覧 '!$A$3:$G$95,7,0))</f>
        <v/>
      </c>
      <c r="AB116" s="69" t="str">
        <f t="shared" si="9"/>
        <v xml:space="preserve"> </v>
      </c>
      <c r="AC116" s="69" t="str">
        <f t="shared" si="10"/>
        <v>　</v>
      </c>
      <c r="AD116" s="69" t="str">
        <f>IF($G116=0," ",VLOOKUP(AB116,入力規則用シート!B:C,2,0))</f>
        <v xml:space="preserve"> </v>
      </c>
      <c r="AE116" s="68">
        <f t="shared" si="11"/>
        <v>0</v>
      </c>
      <c r="AF116" s="69" t="str">
        <f t="shared" si="12"/>
        <v/>
      </c>
      <c r="AG116" s="68" t="str">
        <f>IF(AF116="","",VLOOKUP(AF116,ボランティア図書マスタ!$A$3:$K$65493,11,0))</f>
        <v/>
      </c>
      <c r="AH116" s="69" t="str">
        <f t="shared" si="13"/>
        <v/>
      </c>
      <c r="AJ116" s="129" t="e">
        <f>VLOOKUP($AF116,ボランティア図書マスタ!$A:$T,15,0)</f>
        <v>#N/A</v>
      </c>
      <c r="AK116" s="129" t="e">
        <f>VLOOKUP($AF116,ボランティア図書マスタ!$A:$T,16,0)</f>
        <v>#N/A</v>
      </c>
      <c r="AL116" s="129" t="e">
        <f>VLOOKUP($AF116,ボランティア図書マスタ!$A:$T,17,0)</f>
        <v>#N/A</v>
      </c>
      <c r="AM116" s="129" t="e">
        <f>VLOOKUP($AF116,ボランティア図書マスタ!$A:$T,18,0)</f>
        <v>#N/A</v>
      </c>
      <c r="AN116" s="129" t="e">
        <f>VLOOKUP($AF116,ボランティア図書マスタ!$A:$T,19,0)</f>
        <v>#N/A</v>
      </c>
      <c r="AO116" s="129" t="e">
        <f>VLOOKUP($AF116,ボランティア図書マスタ!$A:$T,20,0)</f>
        <v>#N/A</v>
      </c>
    </row>
    <row r="117" spans="1:41" ht="81" customHeight="1" x14ac:dyDescent="0.15">
      <c r="A117" s="55"/>
      <c r="B117" s="11"/>
      <c r="C117" s="149"/>
      <c r="D117" s="11"/>
      <c r="E117" s="11"/>
      <c r="F117" s="11"/>
      <c r="G117" s="12"/>
      <c r="H117" s="12"/>
      <c r="I117" s="13"/>
      <c r="J117" s="12"/>
      <c r="K117" s="24"/>
      <c r="L117" s="54" t="str">
        <f>IF(K117="","",VLOOKUP(K117,'ボランティア一覧 '!$A:$B,2,0))</f>
        <v/>
      </c>
      <c r="M117" s="24"/>
      <c r="N117" s="61" t="str">
        <f>IF(M117="","",VLOOKUP(M117,ボランティア図書マスタ!$B$3:$L$65493,11,0))</f>
        <v/>
      </c>
      <c r="O117" s="25"/>
      <c r="P117" s="24"/>
      <c r="Q117" s="25"/>
      <c r="R117" s="17" t="str">
        <f t="shared" si="8"/>
        <v/>
      </c>
      <c r="S117" s="17" t="str">
        <f>IF(AF117="","",VLOOKUP(AF117,ボランティア図書マスタ!$A$3:$M$65493,13,0))</f>
        <v/>
      </c>
      <c r="T117" s="14"/>
      <c r="U117" s="15"/>
      <c r="V117" s="16"/>
      <c r="W117" s="11"/>
      <c r="X117" s="23" t="str">
        <f>IF(K117="","",VLOOKUP(K117,'ボランティア一覧 '!$A$3:$F$95,4,0))</f>
        <v/>
      </c>
      <c r="Y117" s="23" t="str">
        <f>IF(K117="","",VLOOKUP(K117,'ボランティア一覧 '!$A$3:$F$95,5,0))</f>
        <v/>
      </c>
      <c r="Z117" s="23" t="str">
        <f>IF(K117="","",VLOOKUP(K117,'ボランティア一覧 '!$A$3:$F$95,6,0))</f>
        <v/>
      </c>
      <c r="AA117" s="23" t="str">
        <f>IF(K117="","",VLOOKUP(K117,'ボランティア一覧 '!$A$3:$G$95,7,0))</f>
        <v/>
      </c>
      <c r="AB117" s="69" t="str">
        <f t="shared" si="9"/>
        <v xml:space="preserve"> </v>
      </c>
      <c r="AC117" s="69" t="str">
        <f t="shared" si="10"/>
        <v>　</v>
      </c>
      <c r="AD117" s="69" t="str">
        <f>IF($G117=0," ",VLOOKUP(AB117,入力規則用シート!B:C,2,0))</f>
        <v xml:space="preserve"> </v>
      </c>
      <c r="AE117" s="68">
        <f t="shared" si="11"/>
        <v>0</v>
      </c>
      <c r="AF117" s="69" t="str">
        <f t="shared" si="12"/>
        <v/>
      </c>
      <c r="AG117" s="68" t="str">
        <f>IF(AF117="","",VLOOKUP(AF117,ボランティア図書マスタ!$A$3:$K$65493,11,0))</f>
        <v/>
      </c>
      <c r="AH117" s="69" t="str">
        <f t="shared" si="13"/>
        <v/>
      </c>
      <c r="AJ117" s="129" t="e">
        <f>VLOOKUP($AF117,ボランティア図書マスタ!$A:$T,15,0)</f>
        <v>#N/A</v>
      </c>
      <c r="AK117" s="129" t="e">
        <f>VLOOKUP($AF117,ボランティア図書マスタ!$A:$T,16,0)</f>
        <v>#N/A</v>
      </c>
      <c r="AL117" s="129" t="e">
        <f>VLOOKUP($AF117,ボランティア図書マスタ!$A:$T,17,0)</f>
        <v>#N/A</v>
      </c>
      <c r="AM117" s="129" t="e">
        <f>VLOOKUP($AF117,ボランティア図書マスタ!$A:$T,18,0)</f>
        <v>#N/A</v>
      </c>
      <c r="AN117" s="129" t="e">
        <f>VLOOKUP($AF117,ボランティア図書マスタ!$A:$T,19,0)</f>
        <v>#N/A</v>
      </c>
      <c r="AO117" s="129" t="e">
        <f>VLOOKUP($AF117,ボランティア図書マスタ!$A:$T,20,0)</f>
        <v>#N/A</v>
      </c>
    </row>
    <row r="118" spans="1:41" ht="81" customHeight="1" x14ac:dyDescent="0.15">
      <c r="A118" s="55"/>
      <c r="B118" s="11"/>
      <c r="C118" s="149"/>
      <c r="D118" s="11"/>
      <c r="E118" s="11"/>
      <c r="F118" s="11"/>
      <c r="G118" s="12"/>
      <c r="H118" s="12"/>
      <c r="I118" s="13"/>
      <c r="J118" s="12"/>
      <c r="K118" s="24"/>
      <c r="L118" s="54" t="str">
        <f>IF(K118="","",VLOOKUP(K118,'ボランティア一覧 '!$A:$B,2,0))</f>
        <v/>
      </c>
      <c r="M118" s="24"/>
      <c r="N118" s="61" t="str">
        <f>IF(M118="","",VLOOKUP(M118,ボランティア図書マスタ!$B$3:$L$65493,11,0))</f>
        <v/>
      </c>
      <c r="O118" s="25"/>
      <c r="P118" s="24"/>
      <c r="Q118" s="25"/>
      <c r="R118" s="17" t="str">
        <f t="shared" si="8"/>
        <v/>
      </c>
      <c r="S118" s="17" t="str">
        <f>IF(AF118="","",VLOOKUP(AF118,ボランティア図書マスタ!$A$3:$M$65493,13,0))</f>
        <v/>
      </c>
      <c r="T118" s="14"/>
      <c r="U118" s="15"/>
      <c r="V118" s="16"/>
      <c r="W118" s="11"/>
      <c r="X118" s="23" t="str">
        <f>IF(K118="","",VLOOKUP(K118,'ボランティア一覧 '!$A$3:$F$95,4,0))</f>
        <v/>
      </c>
      <c r="Y118" s="23" t="str">
        <f>IF(K118="","",VLOOKUP(K118,'ボランティア一覧 '!$A$3:$F$95,5,0))</f>
        <v/>
      </c>
      <c r="Z118" s="23" t="str">
        <f>IF(K118="","",VLOOKUP(K118,'ボランティア一覧 '!$A$3:$F$95,6,0))</f>
        <v/>
      </c>
      <c r="AA118" s="23" t="str">
        <f>IF(K118="","",VLOOKUP(K118,'ボランティア一覧 '!$A$3:$G$95,7,0))</f>
        <v/>
      </c>
      <c r="AB118" s="69" t="str">
        <f t="shared" si="9"/>
        <v xml:space="preserve"> </v>
      </c>
      <c r="AC118" s="69" t="str">
        <f t="shared" si="10"/>
        <v>　</v>
      </c>
      <c r="AD118" s="69" t="str">
        <f>IF($G118=0," ",VLOOKUP(AB118,入力規則用シート!B:C,2,0))</f>
        <v xml:space="preserve"> </v>
      </c>
      <c r="AE118" s="68">
        <f t="shared" si="11"/>
        <v>0</v>
      </c>
      <c r="AF118" s="69" t="str">
        <f t="shared" si="12"/>
        <v/>
      </c>
      <c r="AG118" s="68" t="str">
        <f>IF(AF118="","",VLOOKUP(AF118,ボランティア図書マスタ!$A$3:$K$65493,11,0))</f>
        <v/>
      </c>
      <c r="AH118" s="69" t="str">
        <f t="shared" si="13"/>
        <v/>
      </c>
      <c r="AJ118" s="129" t="e">
        <f>VLOOKUP($AF118,ボランティア図書マスタ!$A:$T,15,0)</f>
        <v>#N/A</v>
      </c>
      <c r="AK118" s="129" t="e">
        <f>VLOOKUP($AF118,ボランティア図書マスタ!$A:$T,16,0)</f>
        <v>#N/A</v>
      </c>
      <c r="AL118" s="129" t="e">
        <f>VLOOKUP($AF118,ボランティア図書マスタ!$A:$T,17,0)</f>
        <v>#N/A</v>
      </c>
      <c r="AM118" s="129" t="e">
        <f>VLOOKUP($AF118,ボランティア図書マスタ!$A:$T,18,0)</f>
        <v>#N/A</v>
      </c>
      <c r="AN118" s="129" t="e">
        <f>VLOOKUP($AF118,ボランティア図書マスタ!$A:$T,19,0)</f>
        <v>#N/A</v>
      </c>
      <c r="AO118" s="129" t="e">
        <f>VLOOKUP($AF118,ボランティア図書マスタ!$A:$T,20,0)</f>
        <v>#N/A</v>
      </c>
    </row>
    <row r="119" spans="1:41" ht="81" customHeight="1" x14ac:dyDescent="0.15">
      <c r="A119" s="55"/>
      <c r="B119" s="11"/>
      <c r="C119" s="149"/>
      <c r="D119" s="11"/>
      <c r="E119" s="11"/>
      <c r="F119" s="11"/>
      <c r="G119" s="12"/>
      <c r="H119" s="12"/>
      <c r="I119" s="13"/>
      <c r="J119" s="12"/>
      <c r="K119" s="24"/>
      <c r="L119" s="54" t="str">
        <f>IF(K119="","",VLOOKUP(K119,'ボランティア一覧 '!$A:$B,2,0))</f>
        <v/>
      </c>
      <c r="M119" s="24"/>
      <c r="N119" s="61" t="str">
        <f>IF(M119="","",VLOOKUP(M119,ボランティア図書マスタ!$B$3:$L$65493,11,0))</f>
        <v/>
      </c>
      <c r="O119" s="25"/>
      <c r="P119" s="24"/>
      <c r="Q119" s="25"/>
      <c r="R119" s="17" t="str">
        <f t="shared" si="8"/>
        <v/>
      </c>
      <c r="S119" s="17" t="str">
        <f>IF(AF119="","",VLOOKUP(AF119,ボランティア図書マスタ!$A$3:$M$65493,13,0))</f>
        <v/>
      </c>
      <c r="T119" s="14"/>
      <c r="U119" s="15"/>
      <c r="V119" s="16"/>
      <c r="W119" s="11"/>
      <c r="X119" s="23" t="str">
        <f>IF(K119="","",VLOOKUP(K119,'ボランティア一覧 '!$A$3:$F$95,4,0))</f>
        <v/>
      </c>
      <c r="Y119" s="23" t="str">
        <f>IF(K119="","",VLOOKUP(K119,'ボランティア一覧 '!$A$3:$F$95,5,0))</f>
        <v/>
      </c>
      <c r="Z119" s="23" t="str">
        <f>IF(K119="","",VLOOKUP(K119,'ボランティア一覧 '!$A$3:$F$95,6,0))</f>
        <v/>
      </c>
      <c r="AA119" s="23" t="str">
        <f>IF(K119="","",VLOOKUP(K119,'ボランティア一覧 '!$A$3:$G$95,7,0))</f>
        <v/>
      </c>
      <c r="AB119" s="69" t="str">
        <f t="shared" si="9"/>
        <v xml:space="preserve"> </v>
      </c>
      <c r="AC119" s="69" t="str">
        <f t="shared" si="10"/>
        <v>　</v>
      </c>
      <c r="AD119" s="69" t="str">
        <f>IF($G119=0," ",VLOOKUP(AB119,入力規則用シート!B:C,2,0))</f>
        <v xml:space="preserve"> </v>
      </c>
      <c r="AE119" s="68">
        <f t="shared" si="11"/>
        <v>0</v>
      </c>
      <c r="AF119" s="69" t="str">
        <f t="shared" si="12"/>
        <v/>
      </c>
      <c r="AG119" s="68" t="str">
        <f>IF(AF119="","",VLOOKUP(AF119,ボランティア図書マスタ!$A$3:$K$65493,11,0))</f>
        <v/>
      </c>
      <c r="AH119" s="69" t="str">
        <f t="shared" si="13"/>
        <v/>
      </c>
      <c r="AJ119" s="129" t="e">
        <f>VLOOKUP($AF119,ボランティア図書マスタ!$A:$T,15,0)</f>
        <v>#N/A</v>
      </c>
      <c r="AK119" s="129" t="e">
        <f>VLOOKUP($AF119,ボランティア図書マスタ!$A:$T,16,0)</f>
        <v>#N/A</v>
      </c>
      <c r="AL119" s="129" t="e">
        <f>VLOOKUP($AF119,ボランティア図書マスタ!$A:$T,17,0)</f>
        <v>#N/A</v>
      </c>
      <c r="AM119" s="129" t="e">
        <f>VLOOKUP($AF119,ボランティア図書マスタ!$A:$T,18,0)</f>
        <v>#N/A</v>
      </c>
      <c r="AN119" s="129" t="e">
        <f>VLOOKUP($AF119,ボランティア図書マスタ!$A:$T,19,0)</f>
        <v>#N/A</v>
      </c>
      <c r="AO119" s="129" t="e">
        <f>VLOOKUP($AF119,ボランティア図書マスタ!$A:$T,20,0)</f>
        <v>#N/A</v>
      </c>
    </row>
    <row r="120" spans="1:41" ht="81" customHeight="1" x14ac:dyDescent="0.15">
      <c r="A120" s="55"/>
      <c r="B120" s="11"/>
      <c r="C120" s="149"/>
      <c r="D120" s="11"/>
      <c r="E120" s="11"/>
      <c r="F120" s="11"/>
      <c r="G120" s="12"/>
      <c r="H120" s="12"/>
      <c r="I120" s="13"/>
      <c r="J120" s="12"/>
      <c r="K120" s="24"/>
      <c r="L120" s="54" t="str">
        <f>IF(K120="","",VLOOKUP(K120,'ボランティア一覧 '!$A:$B,2,0))</f>
        <v/>
      </c>
      <c r="M120" s="24"/>
      <c r="N120" s="61" t="str">
        <f>IF(M120="","",VLOOKUP(M120,ボランティア図書マスタ!$B$3:$L$65493,11,0))</f>
        <v/>
      </c>
      <c r="O120" s="25"/>
      <c r="P120" s="24"/>
      <c r="Q120" s="25"/>
      <c r="R120" s="17" t="str">
        <f t="shared" si="8"/>
        <v/>
      </c>
      <c r="S120" s="17" t="str">
        <f>IF(AF120="","",VLOOKUP(AF120,ボランティア図書マスタ!$A$3:$M$65493,13,0))</f>
        <v/>
      </c>
      <c r="T120" s="14"/>
      <c r="U120" s="15"/>
      <c r="V120" s="16"/>
      <c r="W120" s="11"/>
      <c r="X120" s="23" t="str">
        <f>IF(K120="","",VLOOKUP(K120,'ボランティア一覧 '!$A$3:$F$95,4,0))</f>
        <v/>
      </c>
      <c r="Y120" s="23" t="str">
        <f>IF(K120="","",VLOOKUP(K120,'ボランティア一覧 '!$A$3:$F$95,5,0))</f>
        <v/>
      </c>
      <c r="Z120" s="23" t="str">
        <f>IF(K120="","",VLOOKUP(K120,'ボランティア一覧 '!$A$3:$F$95,6,0))</f>
        <v/>
      </c>
      <c r="AA120" s="23" t="str">
        <f>IF(K120="","",VLOOKUP(K120,'ボランティア一覧 '!$A$3:$G$95,7,0))</f>
        <v/>
      </c>
      <c r="AB120" s="69" t="str">
        <f t="shared" si="9"/>
        <v xml:space="preserve"> </v>
      </c>
      <c r="AC120" s="69" t="str">
        <f t="shared" si="10"/>
        <v>　</v>
      </c>
      <c r="AD120" s="69" t="str">
        <f>IF($G120=0," ",VLOOKUP(AB120,入力規則用シート!B:C,2,0))</f>
        <v xml:space="preserve"> </v>
      </c>
      <c r="AE120" s="68">
        <f t="shared" si="11"/>
        <v>0</v>
      </c>
      <c r="AF120" s="69" t="str">
        <f t="shared" si="12"/>
        <v/>
      </c>
      <c r="AG120" s="68" t="str">
        <f>IF(AF120="","",VLOOKUP(AF120,ボランティア図書マスタ!$A$3:$K$65493,11,0))</f>
        <v/>
      </c>
      <c r="AH120" s="69" t="str">
        <f t="shared" si="13"/>
        <v/>
      </c>
      <c r="AJ120" s="129" t="e">
        <f>VLOOKUP($AF120,ボランティア図書マスタ!$A:$T,15,0)</f>
        <v>#N/A</v>
      </c>
      <c r="AK120" s="129" t="e">
        <f>VLOOKUP($AF120,ボランティア図書マスタ!$A:$T,16,0)</f>
        <v>#N/A</v>
      </c>
      <c r="AL120" s="129" t="e">
        <f>VLOOKUP($AF120,ボランティア図書マスタ!$A:$T,17,0)</f>
        <v>#N/A</v>
      </c>
      <c r="AM120" s="129" t="e">
        <f>VLOOKUP($AF120,ボランティア図書マスタ!$A:$T,18,0)</f>
        <v>#N/A</v>
      </c>
      <c r="AN120" s="129" t="e">
        <f>VLOOKUP($AF120,ボランティア図書マスタ!$A:$T,19,0)</f>
        <v>#N/A</v>
      </c>
      <c r="AO120" s="129" t="e">
        <f>VLOOKUP($AF120,ボランティア図書マスタ!$A:$T,20,0)</f>
        <v>#N/A</v>
      </c>
    </row>
    <row r="121" spans="1:41" ht="81" customHeight="1" x14ac:dyDescent="0.15">
      <c r="A121" s="55"/>
      <c r="B121" s="11"/>
      <c r="C121" s="149"/>
      <c r="D121" s="11"/>
      <c r="E121" s="11"/>
      <c r="F121" s="11"/>
      <c r="G121" s="12"/>
      <c r="H121" s="12"/>
      <c r="I121" s="13"/>
      <c r="J121" s="12"/>
      <c r="K121" s="24"/>
      <c r="L121" s="54" t="str">
        <f>IF(K121="","",VLOOKUP(K121,'ボランティア一覧 '!$A:$B,2,0))</f>
        <v/>
      </c>
      <c r="M121" s="24"/>
      <c r="N121" s="61" t="str">
        <f>IF(M121="","",VLOOKUP(M121,ボランティア図書マスタ!$B$3:$L$65493,11,0))</f>
        <v/>
      </c>
      <c r="O121" s="25"/>
      <c r="P121" s="24"/>
      <c r="Q121" s="25"/>
      <c r="R121" s="17" t="str">
        <f t="shared" si="8"/>
        <v/>
      </c>
      <c r="S121" s="17" t="str">
        <f>IF(AF121="","",VLOOKUP(AF121,ボランティア図書マスタ!$A$3:$M$65493,13,0))</f>
        <v/>
      </c>
      <c r="T121" s="14"/>
      <c r="U121" s="15"/>
      <c r="V121" s="16"/>
      <c r="W121" s="11"/>
      <c r="X121" s="23" t="str">
        <f>IF(K121="","",VLOOKUP(K121,'ボランティア一覧 '!$A$3:$F$95,4,0))</f>
        <v/>
      </c>
      <c r="Y121" s="23" t="str">
        <f>IF(K121="","",VLOOKUP(K121,'ボランティア一覧 '!$A$3:$F$95,5,0))</f>
        <v/>
      </c>
      <c r="Z121" s="23" t="str">
        <f>IF(K121="","",VLOOKUP(K121,'ボランティア一覧 '!$A$3:$F$95,6,0))</f>
        <v/>
      </c>
      <c r="AA121" s="23" t="str">
        <f>IF(K121="","",VLOOKUP(K121,'ボランティア一覧 '!$A$3:$G$95,7,0))</f>
        <v/>
      </c>
      <c r="AB121" s="69" t="str">
        <f t="shared" si="9"/>
        <v xml:space="preserve"> </v>
      </c>
      <c r="AC121" s="69" t="str">
        <f t="shared" si="10"/>
        <v>　</v>
      </c>
      <c r="AD121" s="69" t="str">
        <f>IF($G121=0," ",VLOOKUP(AB121,入力規則用シート!B:C,2,0))</f>
        <v xml:space="preserve"> </v>
      </c>
      <c r="AE121" s="68">
        <f t="shared" si="11"/>
        <v>0</v>
      </c>
      <c r="AF121" s="69" t="str">
        <f t="shared" si="12"/>
        <v/>
      </c>
      <c r="AG121" s="68" t="str">
        <f>IF(AF121="","",VLOOKUP(AF121,ボランティア図書マスタ!$A$3:$K$65493,11,0))</f>
        <v/>
      </c>
      <c r="AH121" s="69" t="str">
        <f t="shared" si="13"/>
        <v/>
      </c>
      <c r="AJ121" s="129" t="e">
        <f>VLOOKUP($AF121,ボランティア図書マスタ!$A:$T,15,0)</f>
        <v>#N/A</v>
      </c>
      <c r="AK121" s="129" t="e">
        <f>VLOOKUP($AF121,ボランティア図書マスタ!$A:$T,16,0)</f>
        <v>#N/A</v>
      </c>
      <c r="AL121" s="129" t="e">
        <f>VLOOKUP($AF121,ボランティア図書マスタ!$A:$T,17,0)</f>
        <v>#N/A</v>
      </c>
      <c r="AM121" s="129" t="e">
        <f>VLOOKUP($AF121,ボランティア図書マスタ!$A:$T,18,0)</f>
        <v>#N/A</v>
      </c>
      <c r="AN121" s="129" t="e">
        <f>VLOOKUP($AF121,ボランティア図書マスタ!$A:$T,19,0)</f>
        <v>#N/A</v>
      </c>
      <c r="AO121" s="129" t="e">
        <f>VLOOKUP($AF121,ボランティア図書マスタ!$A:$T,20,0)</f>
        <v>#N/A</v>
      </c>
    </row>
    <row r="122" spans="1:41" ht="81" customHeight="1" thickBot="1" x14ac:dyDescent="0.2">
      <c r="A122" s="56"/>
      <c r="B122" s="44"/>
      <c r="C122" s="150"/>
      <c r="D122" s="44"/>
      <c r="E122" s="44"/>
      <c r="F122" s="44"/>
      <c r="G122" s="12"/>
      <c r="H122" s="12"/>
      <c r="I122" s="13"/>
      <c r="J122" s="12"/>
      <c r="K122" s="24"/>
      <c r="L122" s="54" t="str">
        <f>IF(K122="","",VLOOKUP(K122,'ボランティア一覧 '!$A:$B,2,0))</f>
        <v/>
      </c>
      <c r="M122" s="24"/>
      <c r="N122" s="63" t="str">
        <f>IF(M122="","",VLOOKUP(M122,ボランティア図書マスタ!$B$3:$L$65493,11,0))</f>
        <v/>
      </c>
      <c r="O122" s="25"/>
      <c r="P122" s="24"/>
      <c r="Q122" s="25"/>
      <c r="R122" s="45" t="str">
        <f t="shared" si="8"/>
        <v/>
      </c>
      <c r="S122" s="45" t="str">
        <f>IF(AF122="","",VLOOKUP(AF122,ボランティア図書マスタ!$A$3:$M$65493,13,0))</f>
        <v/>
      </c>
      <c r="T122" s="46"/>
      <c r="U122" s="47"/>
      <c r="V122" s="48"/>
      <c r="W122" s="44"/>
      <c r="X122" s="23" t="str">
        <f>IF(K122="","",VLOOKUP(K122,'ボランティア一覧 '!$A$3:$F$95,4,0))</f>
        <v/>
      </c>
      <c r="Y122" s="23" t="str">
        <f>IF(K122="","",VLOOKUP(K122,'ボランティア一覧 '!$A$3:$F$95,5,0))</f>
        <v/>
      </c>
      <c r="Z122" s="23" t="str">
        <f>IF(K122="","",VLOOKUP(K122,'ボランティア一覧 '!$A$3:$F$95,6,0))</f>
        <v/>
      </c>
      <c r="AA122" s="23" t="str">
        <f>IF(K122="","",VLOOKUP(K122,'ボランティア一覧 '!$A$3:$G$95,7,0))</f>
        <v/>
      </c>
      <c r="AB122" s="69" t="str">
        <f t="shared" si="9"/>
        <v xml:space="preserve"> </v>
      </c>
      <c r="AC122" s="69" t="str">
        <f t="shared" si="10"/>
        <v>　</v>
      </c>
      <c r="AD122" s="69" t="str">
        <f>IF($G122=0," ",VLOOKUP(AB122,入力規則用シート!B:C,2,0))</f>
        <v xml:space="preserve"> </v>
      </c>
      <c r="AE122" s="68">
        <f t="shared" si="11"/>
        <v>0</v>
      </c>
      <c r="AF122" s="69" t="str">
        <f t="shared" si="12"/>
        <v/>
      </c>
      <c r="AG122" s="68" t="str">
        <f>IF(AF122="","",VLOOKUP(AF122,ボランティア図書マスタ!$A$3:$K$65493,11,0))</f>
        <v/>
      </c>
      <c r="AH122" s="69" t="str">
        <f t="shared" si="13"/>
        <v/>
      </c>
      <c r="AJ122" s="129" t="e">
        <f>VLOOKUP($AF122,ボランティア図書マスタ!$A:$T,15,0)</f>
        <v>#N/A</v>
      </c>
      <c r="AK122" s="129" t="e">
        <f>VLOOKUP($AF122,ボランティア図書マスタ!$A:$T,16,0)</f>
        <v>#N/A</v>
      </c>
      <c r="AL122" s="129" t="e">
        <f>VLOOKUP($AF122,ボランティア図書マスタ!$A:$T,17,0)</f>
        <v>#N/A</v>
      </c>
      <c r="AM122" s="129" t="e">
        <f>VLOOKUP($AF122,ボランティア図書マスタ!$A:$T,18,0)</f>
        <v>#N/A</v>
      </c>
      <c r="AN122" s="129" t="e">
        <f>VLOOKUP($AF122,ボランティア図書マスタ!$A:$T,19,0)</f>
        <v>#N/A</v>
      </c>
      <c r="AO122" s="129" t="e">
        <f>VLOOKUP($AF122,ボランティア図書マスタ!$A:$T,20,0)</f>
        <v>#N/A</v>
      </c>
    </row>
    <row r="123" spans="1:41" ht="81" customHeight="1" thickTop="1" x14ac:dyDescent="0.15">
      <c r="A123" s="58"/>
      <c r="B123" s="49"/>
      <c r="C123" s="152"/>
      <c r="D123" s="49"/>
      <c r="E123" s="49"/>
      <c r="F123" s="49"/>
      <c r="G123" s="12"/>
      <c r="H123" s="12"/>
      <c r="I123" s="13"/>
      <c r="J123" s="12"/>
      <c r="K123" s="24"/>
      <c r="L123" s="54" t="str">
        <f>IF(K123="","",VLOOKUP(K123,'ボランティア一覧 '!$A:$B,2,0))</f>
        <v/>
      </c>
      <c r="M123" s="24"/>
      <c r="N123" s="64" t="str">
        <f>IF(M123="","",VLOOKUP(M123,ボランティア図書マスタ!$B$3:$L$65493,11,0))</f>
        <v/>
      </c>
      <c r="O123" s="25"/>
      <c r="P123" s="24"/>
      <c r="Q123" s="25"/>
      <c r="R123" s="50" t="str">
        <f t="shared" si="8"/>
        <v/>
      </c>
      <c r="S123" s="50" t="str">
        <f>IF(AF123="","",VLOOKUP(AF123,ボランティア図書マスタ!$A$3:$M$65493,13,0))</f>
        <v/>
      </c>
      <c r="T123" s="51"/>
      <c r="U123" s="52"/>
      <c r="V123" s="53"/>
      <c r="W123" s="49"/>
      <c r="X123" s="23" t="str">
        <f>IF(K123="","",VLOOKUP(K123,'ボランティア一覧 '!$A$3:$F$95,4,0))</f>
        <v/>
      </c>
      <c r="Y123" s="23" t="str">
        <f>IF(K123="","",VLOOKUP(K123,'ボランティア一覧 '!$A$3:$F$95,5,0))</f>
        <v/>
      </c>
      <c r="Z123" s="23" t="str">
        <f>IF(K123="","",VLOOKUP(K123,'ボランティア一覧 '!$A$3:$F$95,6,0))</f>
        <v/>
      </c>
      <c r="AA123" s="23" t="str">
        <f>IF(K123="","",VLOOKUP(K123,'ボランティア一覧 '!$A$3:$G$95,7,0))</f>
        <v/>
      </c>
      <c r="AB123" s="69" t="str">
        <f t="shared" si="9"/>
        <v xml:space="preserve"> </v>
      </c>
      <c r="AC123" s="69" t="str">
        <f t="shared" si="10"/>
        <v>　</v>
      </c>
      <c r="AD123" s="69" t="str">
        <f>IF($G123=0," ",VLOOKUP(AB123,入力規則用シート!B:C,2,0))</f>
        <v xml:space="preserve"> </v>
      </c>
      <c r="AE123" s="68">
        <f t="shared" si="11"/>
        <v>0</v>
      </c>
      <c r="AF123" s="69" t="str">
        <f t="shared" si="12"/>
        <v/>
      </c>
      <c r="AG123" s="68" t="str">
        <f>IF(AF123="","",VLOOKUP(AF123,ボランティア図書マスタ!$A$3:$K$65493,11,0))</f>
        <v/>
      </c>
      <c r="AH123" s="69" t="str">
        <f t="shared" si="13"/>
        <v/>
      </c>
      <c r="AJ123" s="129" t="e">
        <f>VLOOKUP($AF123,ボランティア図書マスタ!$A:$T,15,0)</f>
        <v>#N/A</v>
      </c>
      <c r="AK123" s="129" t="e">
        <f>VLOOKUP($AF123,ボランティア図書マスタ!$A:$T,16,0)</f>
        <v>#N/A</v>
      </c>
      <c r="AL123" s="129" t="e">
        <f>VLOOKUP($AF123,ボランティア図書マスタ!$A:$T,17,0)</f>
        <v>#N/A</v>
      </c>
      <c r="AM123" s="129" t="e">
        <f>VLOOKUP($AF123,ボランティア図書マスタ!$A:$T,18,0)</f>
        <v>#N/A</v>
      </c>
      <c r="AN123" s="129" t="e">
        <f>VLOOKUP($AF123,ボランティア図書マスタ!$A:$T,19,0)</f>
        <v>#N/A</v>
      </c>
      <c r="AO123" s="129" t="e">
        <f>VLOOKUP($AF123,ボランティア図書マスタ!$A:$T,20,0)</f>
        <v>#N/A</v>
      </c>
    </row>
    <row r="124" spans="1:41" ht="81" customHeight="1" x14ac:dyDescent="0.15">
      <c r="A124" s="55"/>
      <c r="B124" s="11"/>
      <c r="C124" s="149"/>
      <c r="D124" s="11"/>
      <c r="E124" s="11"/>
      <c r="F124" s="11"/>
      <c r="G124" s="12"/>
      <c r="H124" s="12"/>
      <c r="I124" s="13"/>
      <c r="J124" s="12"/>
      <c r="K124" s="24"/>
      <c r="L124" s="54" t="str">
        <f>IF(K124="","",VLOOKUP(K124,'ボランティア一覧 '!$A:$B,2,0))</f>
        <v/>
      </c>
      <c r="M124" s="24"/>
      <c r="N124" s="61" t="str">
        <f>IF(M124="","",VLOOKUP(M124,ボランティア図書マスタ!$B$3:$L$65493,11,0))</f>
        <v/>
      </c>
      <c r="O124" s="25"/>
      <c r="P124" s="24"/>
      <c r="Q124" s="25"/>
      <c r="R124" s="17" t="str">
        <f t="shared" si="8"/>
        <v/>
      </c>
      <c r="S124" s="17" t="str">
        <f>IF(AF124="","",VLOOKUP(AF124,ボランティア図書マスタ!$A$3:$M$65493,13,0))</f>
        <v/>
      </c>
      <c r="T124" s="14"/>
      <c r="U124" s="15"/>
      <c r="V124" s="16"/>
      <c r="W124" s="11"/>
      <c r="X124" s="23" t="str">
        <f>IF(K124="","",VLOOKUP(K124,'ボランティア一覧 '!$A$3:$F$95,4,0))</f>
        <v/>
      </c>
      <c r="Y124" s="23" t="str">
        <f>IF(K124="","",VLOOKUP(K124,'ボランティア一覧 '!$A$3:$F$95,5,0))</f>
        <v/>
      </c>
      <c r="Z124" s="23" t="str">
        <f>IF(K124="","",VLOOKUP(K124,'ボランティア一覧 '!$A$3:$F$95,6,0))</f>
        <v/>
      </c>
      <c r="AA124" s="23" t="str">
        <f>IF(K124="","",VLOOKUP(K124,'ボランティア一覧 '!$A$3:$G$95,7,0))</f>
        <v/>
      </c>
      <c r="AB124" s="69" t="str">
        <f t="shared" si="9"/>
        <v xml:space="preserve"> </v>
      </c>
      <c r="AC124" s="69" t="str">
        <f t="shared" si="10"/>
        <v>　</v>
      </c>
      <c r="AD124" s="69" t="str">
        <f>IF($G124=0," ",VLOOKUP(AB124,入力規則用シート!B:C,2,0))</f>
        <v xml:space="preserve"> </v>
      </c>
      <c r="AE124" s="68">
        <f t="shared" si="11"/>
        <v>0</v>
      </c>
      <c r="AF124" s="69" t="str">
        <f t="shared" si="12"/>
        <v/>
      </c>
      <c r="AG124" s="68" t="str">
        <f>IF(AF124="","",VLOOKUP(AF124,ボランティア図書マスタ!$A$3:$K$65493,11,0))</f>
        <v/>
      </c>
      <c r="AH124" s="69" t="str">
        <f t="shared" si="13"/>
        <v/>
      </c>
      <c r="AJ124" s="129" t="e">
        <f>VLOOKUP($AF124,ボランティア図書マスタ!$A:$T,15,0)</f>
        <v>#N/A</v>
      </c>
      <c r="AK124" s="129" t="e">
        <f>VLOOKUP($AF124,ボランティア図書マスタ!$A:$T,16,0)</f>
        <v>#N/A</v>
      </c>
      <c r="AL124" s="129" t="e">
        <f>VLOOKUP($AF124,ボランティア図書マスタ!$A:$T,17,0)</f>
        <v>#N/A</v>
      </c>
      <c r="AM124" s="129" t="e">
        <f>VLOOKUP($AF124,ボランティア図書マスタ!$A:$T,18,0)</f>
        <v>#N/A</v>
      </c>
      <c r="AN124" s="129" t="e">
        <f>VLOOKUP($AF124,ボランティア図書マスタ!$A:$T,19,0)</f>
        <v>#N/A</v>
      </c>
      <c r="AO124" s="129" t="e">
        <f>VLOOKUP($AF124,ボランティア図書マスタ!$A:$T,20,0)</f>
        <v>#N/A</v>
      </c>
    </row>
    <row r="125" spans="1:41" ht="81" customHeight="1" x14ac:dyDescent="0.15">
      <c r="A125" s="55"/>
      <c r="B125" s="11"/>
      <c r="C125" s="149"/>
      <c r="D125" s="11"/>
      <c r="E125" s="11"/>
      <c r="F125" s="11"/>
      <c r="G125" s="12"/>
      <c r="H125" s="12"/>
      <c r="I125" s="13"/>
      <c r="J125" s="12"/>
      <c r="K125" s="24"/>
      <c r="L125" s="54" t="str">
        <f>IF(K125="","",VLOOKUP(K125,'ボランティア一覧 '!$A:$B,2,0))</f>
        <v/>
      </c>
      <c r="M125" s="24"/>
      <c r="N125" s="61" t="str">
        <f>IF(M125="","",VLOOKUP(M125,ボランティア図書マスタ!$B$3:$L$65493,11,0))</f>
        <v/>
      </c>
      <c r="O125" s="25"/>
      <c r="P125" s="24"/>
      <c r="Q125" s="25"/>
      <c r="R125" s="17" t="str">
        <f t="shared" si="8"/>
        <v/>
      </c>
      <c r="S125" s="17" t="str">
        <f>IF(AF125="","",VLOOKUP(AF125,ボランティア図書マスタ!$A$3:$M$65493,13,0))</f>
        <v/>
      </c>
      <c r="T125" s="14"/>
      <c r="U125" s="15"/>
      <c r="V125" s="16"/>
      <c r="W125" s="11"/>
      <c r="X125" s="23" t="str">
        <f>IF(K125="","",VLOOKUP(K125,'ボランティア一覧 '!$A$3:$F$95,4,0))</f>
        <v/>
      </c>
      <c r="Y125" s="23" t="str">
        <f>IF(K125="","",VLOOKUP(K125,'ボランティア一覧 '!$A$3:$F$95,5,0))</f>
        <v/>
      </c>
      <c r="Z125" s="23" t="str">
        <f>IF(K125="","",VLOOKUP(K125,'ボランティア一覧 '!$A$3:$F$95,6,0))</f>
        <v/>
      </c>
      <c r="AA125" s="23" t="str">
        <f>IF(K125="","",VLOOKUP(K125,'ボランティア一覧 '!$A$3:$G$95,7,0))</f>
        <v/>
      </c>
      <c r="AB125" s="69" t="str">
        <f t="shared" si="9"/>
        <v xml:space="preserve"> </v>
      </c>
      <c r="AC125" s="69" t="str">
        <f t="shared" si="10"/>
        <v>　</v>
      </c>
      <c r="AD125" s="69" t="str">
        <f>IF($G125=0," ",VLOOKUP(AB125,入力規則用シート!B:C,2,0))</f>
        <v xml:space="preserve"> </v>
      </c>
      <c r="AE125" s="68">
        <f t="shared" si="11"/>
        <v>0</v>
      </c>
      <c r="AF125" s="69" t="str">
        <f t="shared" si="12"/>
        <v/>
      </c>
      <c r="AG125" s="68" t="str">
        <f>IF(AF125="","",VLOOKUP(AF125,ボランティア図書マスタ!$A$3:$K$65493,11,0))</f>
        <v/>
      </c>
      <c r="AH125" s="69" t="str">
        <f t="shared" si="13"/>
        <v/>
      </c>
      <c r="AJ125" s="129" t="e">
        <f>VLOOKUP($AF125,ボランティア図書マスタ!$A:$T,15,0)</f>
        <v>#N/A</v>
      </c>
      <c r="AK125" s="129" t="e">
        <f>VLOOKUP($AF125,ボランティア図書マスタ!$A:$T,16,0)</f>
        <v>#N/A</v>
      </c>
      <c r="AL125" s="129" t="e">
        <f>VLOOKUP($AF125,ボランティア図書マスタ!$A:$T,17,0)</f>
        <v>#N/A</v>
      </c>
      <c r="AM125" s="129" t="e">
        <f>VLOOKUP($AF125,ボランティア図書マスタ!$A:$T,18,0)</f>
        <v>#N/A</v>
      </c>
      <c r="AN125" s="129" t="e">
        <f>VLOOKUP($AF125,ボランティア図書マスタ!$A:$T,19,0)</f>
        <v>#N/A</v>
      </c>
      <c r="AO125" s="129" t="e">
        <f>VLOOKUP($AF125,ボランティア図書マスタ!$A:$T,20,0)</f>
        <v>#N/A</v>
      </c>
    </row>
    <row r="126" spans="1:41" ht="81" customHeight="1" x14ac:dyDescent="0.15">
      <c r="A126" s="55"/>
      <c r="B126" s="11"/>
      <c r="C126" s="149"/>
      <c r="D126" s="11"/>
      <c r="E126" s="11"/>
      <c r="F126" s="11"/>
      <c r="G126" s="12"/>
      <c r="H126" s="12"/>
      <c r="I126" s="13"/>
      <c r="J126" s="12"/>
      <c r="K126" s="24"/>
      <c r="L126" s="54" t="str">
        <f>IF(K126="","",VLOOKUP(K126,'ボランティア一覧 '!$A:$B,2,0))</f>
        <v/>
      </c>
      <c r="M126" s="24"/>
      <c r="N126" s="61" t="str">
        <f>IF(M126="","",VLOOKUP(M126,ボランティア図書マスタ!$B$3:$L$65493,11,0))</f>
        <v/>
      </c>
      <c r="O126" s="25"/>
      <c r="P126" s="24"/>
      <c r="Q126" s="25"/>
      <c r="R126" s="17" t="str">
        <f t="shared" si="8"/>
        <v/>
      </c>
      <c r="S126" s="17" t="str">
        <f>IF(AF126="","",VLOOKUP(AF126,ボランティア図書マスタ!$A$3:$M$65493,13,0))</f>
        <v/>
      </c>
      <c r="T126" s="14"/>
      <c r="U126" s="15"/>
      <c r="V126" s="16"/>
      <c r="W126" s="11"/>
      <c r="X126" s="23" t="str">
        <f>IF(K126="","",VLOOKUP(K126,'ボランティア一覧 '!$A$3:$F$95,4,0))</f>
        <v/>
      </c>
      <c r="Y126" s="23" t="str">
        <f>IF(K126="","",VLOOKUP(K126,'ボランティア一覧 '!$A$3:$F$95,5,0))</f>
        <v/>
      </c>
      <c r="Z126" s="23" t="str">
        <f>IF(K126="","",VLOOKUP(K126,'ボランティア一覧 '!$A$3:$F$95,6,0))</f>
        <v/>
      </c>
      <c r="AA126" s="23" t="str">
        <f>IF(K126="","",VLOOKUP(K126,'ボランティア一覧 '!$A$3:$G$95,7,0))</f>
        <v/>
      </c>
      <c r="AB126" s="69" t="str">
        <f t="shared" si="9"/>
        <v xml:space="preserve"> </v>
      </c>
      <c r="AC126" s="69" t="str">
        <f t="shared" si="10"/>
        <v>　</v>
      </c>
      <c r="AD126" s="69" t="str">
        <f>IF($G126=0," ",VLOOKUP(AB126,入力規則用シート!B:C,2,0))</f>
        <v xml:space="preserve"> </v>
      </c>
      <c r="AE126" s="68">
        <f t="shared" si="11"/>
        <v>0</v>
      </c>
      <c r="AF126" s="69" t="str">
        <f t="shared" si="12"/>
        <v/>
      </c>
      <c r="AG126" s="68" t="str">
        <f>IF(AF126="","",VLOOKUP(AF126,ボランティア図書マスタ!$A$3:$K$65493,11,0))</f>
        <v/>
      </c>
      <c r="AH126" s="69" t="str">
        <f t="shared" si="13"/>
        <v/>
      </c>
      <c r="AJ126" s="129" t="e">
        <f>VLOOKUP($AF126,ボランティア図書マスタ!$A:$T,15,0)</f>
        <v>#N/A</v>
      </c>
      <c r="AK126" s="129" t="e">
        <f>VLOOKUP($AF126,ボランティア図書マスタ!$A:$T,16,0)</f>
        <v>#N/A</v>
      </c>
      <c r="AL126" s="129" t="e">
        <f>VLOOKUP($AF126,ボランティア図書マスタ!$A:$T,17,0)</f>
        <v>#N/A</v>
      </c>
      <c r="AM126" s="129" t="e">
        <f>VLOOKUP($AF126,ボランティア図書マスタ!$A:$T,18,0)</f>
        <v>#N/A</v>
      </c>
      <c r="AN126" s="129" t="e">
        <f>VLOOKUP($AF126,ボランティア図書マスタ!$A:$T,19,0)</f>
        <v>#N/A</v>
      </c>
      <c r="AO126" s="129" t="e">
        <f>VLOOKUP($AF126,ボランティア図書マスタ!$A:$T,20,0)</f>
        <v>#N/A</v>
      </c>
    </row>
    <row r="127" spans="1:41" ht="81" customHeight="1" x14ac:dyDescent="0.15">
      <c r="A127" s="55"/>
      <c r="B127" s="11"/>
      <c r="C127" s="149"/>
      <c r="D127" s="11"/>
      <c r="E127" s="11"/>
      <c r="F127" s="11"/>
      <c r="G127" s="12"/>
      <c r="H127" s="12"/>
      <c r="I127" s="13"/>
      <c r="J127" s="12"/>
      <c r="K127" s="24"/>
      <c r="L127" s="54" t="str">
        <f>IF(K127="","",VLOOKUP(K127,'ボランティア一覧 '!$A:$B,2,0))</f>
        <v/>
      </c>
      <c r="M127" s="24"/>
      <c r="N127" s="61" t="str">
        <f>IF(M127="","",VLOOKUP(M127,ボランティア図書マスタ!$B$3:$L$65493,11,0))</f>
        <v/>
      </c>
      <c r="O127" s="25"/>
      <c r="P127" s="24"/>
      <c r="Q127" s="25"/>
      <c r="R127" s="17" t="str">
        <f t="shared" si="8"/>
        <v/>
      </c>
      <c r="S127" s="17" t="str">
        <f>IF(AF127="","",VLOOKUP(AF127,ボランティア図書マスタ!$A$3:$M$65493,13,0))</f>
        <v/>
      </c>
      <c r="T127" s="14"/>
      <c r="U127" s="15"/>
      <c r="V127" s="16"/>
      <c r="W127" s="11"/>
      <c r="X127" s="23" t="str">
        <f>IF(K127="","",VLOOKUP(K127,'ボランティア一覧 '!$A$3:$F$95,4,0))</f>
        <v/>
      </c>
      <c r="Y127" s="23" t="str">
        <f>IF(K127="","",VLOOKUP(K127,'ボランティア一覧 '!$A$3:$F$95,5,0))</f>
        <v/>
      </c>
      <c r="Z127" s="23" t="str">
        <f>IF(K127="","",VLOOKUP(K127,'ボランティア一覧 '!$A$3:$F$95,6,0))</f>
        <v/>
      </c>
      <c r="AA127" s="23" t="str">
        <f>IF(K127="","",VLOOKUP(K127,'ボランティア一覧 '!$A$3:$G$95,7,0))</f>
        <v/>
      </c>
      <c r="AB127" s="69" t="str">
        <f t="shared" si="9"/>
        <v xml:space="preserve"> </v>
      </c>
      <c r="AC127" s="69" t="str">
        <f t="shared" si="10"/>
        <v>　</v>
      </c>
      <c r="AD127" s="69" t="str">
        <f>IF($G127=0," ",VLOOKUP(AB127,入力規則用シート!B:C,2,0))</f>
        <v xml:space="preserve"> </v>
      </c>
      <c r="AE127" s="68">
        <f t="shared" si="11"/>
        <v>0</v>
      </c>
      <c r="AF127" s="69" t="str">
        <f t="shared" si="12"/>
        <v/>
      </c>
      <c r="AG127" s="68" t="str">
        <f>IF(AF127="","",VLOOKUP(AF127,ボランティア図書マスタ!$A$3:$K$65493,11,0))</f>
        <v/>
      </c>
      <c r="AH127" s="69" t="str">
        <f t="shared" si="13"/>
        <v/>
      </c>
      <c r="AJ127" s="129" t="e">
        <f>VLOOKUP($AF127,ボランティア図書マスタ!$A:$T,15,0)</f>
        <v>#N/A</v>
      </c>
      <c r="AK127" s="129" t="e">
        <f>VLOOKUP($AF127,ボランティア図書マスタ!$A:$T,16,0)</f>
        <v>#N/A</v>
      </c>
      <c r="AL127" s="129" t="e">
        <f>VLOOKUP($AF127,ボランティア図書マスタ!$A:$T,17,0)</f>
        <v>#N/A</v>
      </c>
      <c r="AM127" s="129" t="e">
        <f>VLOOKUP($AF127,ボランティア図書マスタ!$A:$T,18,0)</f>
        <v>#N/A</v>
      </c>
      <c r="AN127" s="129" t="e">
        <f>VLOOKUP($AF127,ボランティア図書マスタ!$A:$T,19,0)</f>
        <v>#N/A</v>
      </c>
      <c r="AO127" s="129" t="e">
        <f>VLOOKUP($AF127,ボランティア図書マスタ!$A:$T,20,0)</f>
        <v>#N/A</v>
      </c>
    </row>
    <row r="128" spans="1:41" ht="81" customHeight="1" x14ac:dyDescent="0.15">
      <c r="A128" s="55"/>
      <c r="B128" s="11"/>
      <c r="C128" s="149"/>
      <c r="D128" s="11"/>
      <c r="E128" s="11"/>
      <c r="F128" s="11"/>
      <c r="G128" s="12"/>
      <c r="H128" s="12"/>
      <c r="I128" s="13"/>
      <c r="J128" s="12"/>
      <c r="K128" s="24"/>
      <c r="L128" s="54" t="str">
        <f>IF(K128="","",VLOOKUP(K128,'ボランティア一覧 '!$A:$B,2,0))</f>
        <v/>
      </c>
      <c r="M128" s="24"/>
      <c r="N128" s="61" t="str">
        <f>IF(M128="","",VLOOKUP(M128,ボランティア図書マスタ!$B$3:$L$65493,11,0))</f>
        <v/>
      </c>
      <c r="O128" s="25"/>
      <c r="P128" s="24"/>
      <c r="Q128" s="25"/>
      <c r="R128" s="17" t="str">
        <f t="shared" si="8"/>
        <v/>
      </c>
      <c r="S128" s="17" t="str">
        <f>IF(AF128="","",VLOOKUP(AF128,ボランティア図書マスタ!$A$3:$M$65493,13,0))</f>
        <v/>
      </c>
      <c r="T128" s="14"/>
      <c r="U128" s="15"/>
      <c r="V128" s="16"/>
      <c r="W128" s="11"/>
      <c r="X128" s="23" t="str">
        <f>IF(K128="","",VLOOKUP(K128,'ボランティア一覧 '!$A$3:$F$95,4,0))</f>
        <v/>
      </c>
      <c r="Y128" s="23" t="str">
        <f>IF(K128="","",VLOOKUP(K128,'ボランティア一覧 '!$A$3:$F$95,5,0))</f>
        <v/>
      </c>
      <c r="Z128" s="23" t="str">
        <f>IF(K128="","",VLOOKUP(K128,'ボランティア一覧 '!$A$3:$F$95,6,0))</f>
        <v/>
      </c>
      <c r="AA128" s="23" t="str">
        <f>IF(K128="","",VLOOKUP(K128,'ボランティア一覧 '!$A$3:$G$95,7,0))</f>
        <v/>
      </c>
      <c r="AB128" s="69" t="str">
        <f t="shared" si="9"/>
        <v xml:space="preserve"> </v>
      </c>
      <c r="AC128" s="69" t="str">
        <f t="shared" si="10"/>
        <v>　</v>
      </c>
      <c r="AD128" s="69" t="str">
        <f>IF($G128=0," ",VLOOKUP(AB128,入力規則用シート!B:C,2,0))</f>
        <v xml:space="preserve"> </v>
      </c>
      <c r="AE128" s="68">
        <f t="shared" si="11"/>
        <v>0</v>
      </c>
      <c r="AF128" s="69" t="str">
        <f t="shared" si="12"/>
        <v/>
      </c>
      <c r="AG128" s="68" t="str">
        <f>IF(AF128="","",VLOOKUP(AF128,ボランティア図書マスタ!$A$3:$K$65493,11,0))</f>
        <v/>
      </c>
      <c r="AH128" s="69" t="str">
        <f t="shared" si="13"/>
        <v/>
      </c>
      <c r="AJ128" s="129" t="e">
        <f>VLOOKUP($AF128,ボランティア図書マスタ!$A:$T,15,0)</f>
        <v>#N/A</v>
      </c>
      <c r="AK128" s="129" t="e">
        <f>VLOOKUP($AF128,ボランティア図書マスタ!$A:$T,16,0)</f>
        <v>#N/A</v>
      </c>
      <c r="AL128" s="129" t="e">
        <f>VLOOKUP($AF128,ボランティア図書マスタ!$A:$T,17,0)</f>
        <v>#N/A</v>
      </c>
      <c r="AM128" s="129" t="e">
        <f>VLOOKUP($AF128,ボランティア図書マスタ!$A:$T,18,0)</f>
        <v>#N/A</v>
      </c>
      <c r="AN128" s="129" t="e">
        <f>VLOOKUP($AF128,ボランティア図書マスタ!$A:$T,19,0)</f>
        <v>#N/A</v>
      </c>
      <c r="AO128" s="129" t="e">
        <f>VLOOKUP($AF128,ボランティア図書マスタ!$A:$T,20,0)</f>
        <v>#N/A</v>
      </c>
    </row>
    <row r="129" spans="1:41" ht="81" customHeight="1" x14ac:dyDescent="0.15">
      <c r="A129" s="55"/>
      <c r="B129" s="11"/>
      <c r="C129" s="149"/>
      <c r="D129" s="11"/>
      <c r="E129" s="11"/>
      <c r="F129" s="11"/>
      <c r="G129" s="12"/>
      <c r="H129" s="12"/>
      <c r="I129" s="13"/>
      <c r="J129" s="12"/>
      <c r="K129" s="24"/>
      <c r="L129" s="54" t="str">
        <f>IF(K129="","",VLOOKUP(K129,'ボランティア一覧 '!$A:$B,2,0))</f>
        <v/>
      </c>
      <c r="M129" s="24"/>
      <c r="N129" s="61" t="str">
        <f>IF(M129="","",VLOOKUP(M129,ボランティア図書マスタ!$B$3:$L$65493,11,0))</f>
        <v/>
      </c>
      <c r="O129" s="25"/>
      <c r="P129" s="24"/>
      <c r="Q129" s="25"/>
      <c r="R129" s="17" t="str">
        <f t="shared" si="8"/>
        <v/>
      </c>
      <c r="S129" s="17" t="str">
        <f>IF(AF129="","",VLOOKUP(AF129,ボランティア図書マスタ!$A$3:$M$65493,13,0))</f>
        <v/>
      </c>
      <c r="T129" s="14"/>
      <c r="U129" s="15"/>
      <c r="V129" s="16"/>
      <c r="W129" s="11"/>
      <c r="X129" s="23" t="str">
        <f>IF(K129="","",VLOOKUP(K129,'ボランティア一覧 '!$A$3:$F$95,4,0))</f>
        <v/>
      </c>
      <c r="Y129" s="23" t="str">
        <f>IF(K129="","",VLOOKUP(K129,'ボランティア一覧 '!$A$3:$F$95,5,0))</f>
        <v/>
      </c>
      <c r="Z129" s="23" t="str">
        <f>IF(K129="","",VLOOKUP(K129,'ボランティア一覧 '!$A$3:$F$95,6,0))</f>
        <v/>
      </c>
      <c r="AA129" s="23" t="str">
        <f>IF(K129="","",VLOOKUP(K129,'ボランティア一覧 '!$A$3:$G$95,7,0))</f>
        <v/>
      </c>
      <c r="AB129" s="69" t="str">
        <f t="shared" si="9"/>
        <v xml:space="preserve"> </v>
      </c>
      <c r="AC129" s="69" t="str">
        <f t="shared" si="10"/>
        <v>　</v>
      </c>
      <c r="AD129" s="69" t="str">
        <f>IF($G129=0," ",VLOOKUP(AB129,入力規則用シート!B:C,2,0))</f>
        <v xml:space="preserve"> </v>
      </c>
      <c r="AE129" s="68">
        <f t="shared" si="11"/>
        <v>0</v>
      </c>
      <c r="AF129" s="69" t="str">
        <f t="shared" si="12"/>
        <v/>
      </c>
      <c r="AG129" s="68" t="str">
        <f>IF(AF129="","",VLOOKUP(AF129,ボランティア図書マスタ!$A$3:$K$65493,11,0))</f>
        <v/>
      </c>
      <c r="AH129" s="69" t="str">
        <f t="shared" si="13"/>
        <v/>
      </c>
      <c r="AJ129" s="129" t="e">
        <f>VLOOKUP($AF129,ボランティア図書マスタ!$A:$T,15,0)</f>
        <v>#N/A</v>
      </c>
      <c r="AK129" s="129" t="e">
        <f>VLOOKUP($AF129,ボランティア図書マスタ!$A:$T,16,0)</f>
        <v>#N/A</v>
      </c>
      <c r="AL129" s="129" t="e">
        <f>VLOOKUP($AF129,ボランティア図書マスタ!$A:$T,17,0)</f>
        <v>#N/A</v>
      </c>
      <c r="AM129" s="129" t="e">
        <f>VLOOKUP($AF129,ボランティア図書マスタ!$A:$T,18,0)</f>
        <v>#N/A</v>
      </c>
      <c r="AN129" s="129" t="e">
        <f>VLOOKUP($AF129,ボランティア図書マスタ!$A:$T,19,0)</f>
        <v>#N/A</v>
      </c>
      <c r="AO129" s="129" t="e">
        <f>VLOOKUP($AF129,ボランティア図書マスタ!$A:$T,20,0)</f>
        <v>#N/A</v>
      </c>
    </row>
    <row r="130" spans="1:41" ht="81" customHeight="1" x14ac:dyDescent="0.15">
      <c r="A130" s="55"/>
      <c r="B130" s="11"/>
      <c r="C130" s="149"/>
      <c r="D130" s="11"/>
      <c r="E130" s="11"/>
      <c r="F130" s="11"/>
      <c r="G130" s="12"/>
      <c r="H130" s="12"/>
      <c r="I130" s="13"/>
      <c r="J130" s="12"/>
      <c r="K130" s="24"/>
      <c r="L130" s="54" t="str">
        <f>IF(K130="","",VLOOKUP(K130,'ボランティア一覧 '!$A:$B,2,0))</f>
        <v/>
      </c>
      <c r="M130" s="24"/>
      <c r="N130" s="61" t="str">
        <f>IF(M130="","",VLOOKUP(M130,ボランティア図書マスタ!$B$3:$L$65493,11,0))</f>
        <v/>
      </c>
      <c r="O130" s="25"/>
      <c r="P130" s="24"/>
      <c r="Q130" s="25"/>
      <c r="R130" s="17" t="str">
        <f t="shared" si="8"/>
        <v/>
      </c>
      <c r="S130" s="17" t="str">
        <f>IF(AF130="","",VLOOKUP(AF130,ボランティア図書マスタ!$A$3:$M$65493,13,0))</f>
        <v/>
      </c>
      <c r="T130" s="14"/>
      <c r="U130" s="15"/>
      <c r="V130" s="16"/>
      <c r="W130" s="11"/>
      <c r="X130" s="23" t="str">
        <f>IF(K130="","",VLOOKUP(K130,'ボランティア一覧 '!$A$3:$F$95,4,0))</f>
        <v/>
      </c>
      <c r="Y130" s="23" t="str">
        <f>IF(K130="","",VLOOKUP(K130,'ボランティア一覧 '!$A$3:$F$95,5,0))</f>
        <v/>
      </c>
      <c r="Z130" s="23" t="str">
        <f>IF(K130="","",VLOOKUP(K130,'ボランティア一覧 '!$A$3:$F$95,6,0))</f>
        <v/>
      </c>
      <c r="AA130" s="23" t="str">
        <f>IF(K130="","",VLOOKUP(K130,'ボランティア一覧 '!$A$3:$G$95,7,0))</f>
        <v/>
      </c>
      <c r="AB130" s="69" t="str">
        <f t="shared" si="9"/>
        <v xml:space="preserve"> </v>
      </c>
      <c r="AC130" s="69" t="str">
        <f t="shared" si="10"/>
        <v>　</v>
      </c>
      <c r="AD130" s="69" t="str">
        <f>IF($G130=0," ",VLOOKUP(AB130,入力規則用シート!B:C,2,0))</f>
        <v xml:space="preserve"> </v>
      </c>
      <c r="AE130" s="68">
        <f t="shared" si="11"/>
        <v>0</v>
      </c>
      <c r="AF130" s="69" t="str">
        <f t="shared" si="12"/>
        <v/>
      </c>
      <c r="AG130" s="68" t="str">
        <f>IF(AF130="","",VLOOKUP(AF130,ボランティア図書マスタ!$A$3:$K$65493,11,0))</f>
        <v/>
      </c>
      <c r="AH130" s="69" t="str">
        <f t="shared" si="13"/>
        <v/>
      </c>
      <c r="AJ130" s="129" t="e">
        <f>VLOOKUP($AF130,ボランティア図書マスタ!$A:$T,15,0)</f>
        <v>#N/A</v>
      </c>
      <c r="AK130" s="129" t="e">
        <f>VLOOKUP($AF130,ボランティア図書マスタ!$A:$T,16,0)</f>
        <v>#N/A</v>
      </c>
      <c r="AL130" s="129" t="e">
        <f>VLOOKUP($AF130,ボランティア図書マスタ!$A:$T,17,0)</f>
        <v>#N/A</v>
      </c>
      <c r="AM130" s="129" t="e">
        <f>VLOOKUP($AF130,ボランティア図書マスタ!$A:$T,18,0)</f>
        <v>#N/A</v>
      </c>
      <c r="AN130" s="129" t="e">
        <f>VLOOKUP($AF130,ボランティア図書マスタ!$A:$T,19,0)</f>
        <v>#N/A</v>
      </c>
      <c r="AO130" s="129" t="e">
        <f>VLOOKUP($AF130,ボランティア図書マスタ!$A:$T,20,0)</f>
        <v>#N/A</v>
      </c>
    </row>
    <row r="131" spans="1:41" ht="81" customHeight="1" x14ac:dyDescent="0.15">
      <c r="A131" s="55"/>
      <c r="B131" s="11"/>
      <c r="C131" s="149"/>
      <c r="D131" s="11"/>
      <c r="E131" s="11"/>
      <c r="F131" s="11"/>
      <c r="G131" s="12"/>
      <c r="H131" s="12"/>
      <c r="I131" s="13"/>
      <c r="J131" s="12"/>
      <c r="K131" s="24"/>
      <c r="L131" s="54" t="str">
        <f>IF(K131="","",VLOOKUP(K131,'ボランティア一覧 '!$A:$B,2,0))</f>
        <v/>
      </c>
      <c r="M131" s="24"/>
      <c r="N131" s="61" t="str">
        <f>IF(M131="","",VLOOKUP(M131,ボランティア図書マスタ!$B$3:$L$65493,11,0))</f>
        <v/>
      </c>
      <c r="O131" s="25"/>
      <c r="P131" s="24"/>
      <c r="Q131" s="25"/>
      <c r="R131" s="17" t="str">
        <f t="shared" si="8"/>
        <v/>
      </c>
      <c r="S131" s="17" t="str">
        <f>IF(AF131="","",VLOOKUP(AF131,ボランティア図書マスタ!$A$3:$M$65493,13,0))</f>
        <v/>
      </c>
      <c r="T131" s="14"/>
      <c r="U131" s="15"/>
      <c r="V131" s="16"/>
      <c r="W131" s="11"/>
      <c r="X131" s="23" t="str">
        <f>IF(K131="","",VLOOKUP(K131,'ボランティア一覧 '!$A$3:$F$95,4,0))</f>
        <v/>
      </c>
      <c r="Y131" s="23" t="str">
        <f>IF(K131="","",VLOOKUP(K131,'ボランティア一覧 '!$A$3:$F$95,5,0))</f>
        <v/>
      </c>
      <c r="Z131" s="23" t="str">
        <f>IF(K131="","",VLOOKUP(K131,'ボランティア一覧 '!$A$3:$F$95,6,0))</f>
        <v/>
      </c>
      <c r="AA131" s="23" t="str">
        <f>IF(K131="","",VLOOKUP(K131,'ボランティア一覧 '!$A$3:$G$95,7,0))</f>
        <v/>
      </c>
      <c r="AB131" s="69" t="str">
        <f t="shared" si="9"/>
        <v xml:space="preserve"> </v>
      </c>
      <c r="AC131" s="69" t="str">
        <f t="shared" si="10"/>
        <v>　</v>
      </c>
      <c r="AD131" s="69" t="str">
        <f>IF($G131=0," ",VLOOKUP(AB131,入力規則用シート!B:C,2,0))</f>
        <v xml:space="preserve"> </v>
      </c>
      <c r="AE131" s="68">
        <f t="shared" si="11"/>
        <v>0</v>
      </c>
      <c r="AF131" s="69" t="str">
        <f t="shared" si="12"/>
        <v/>
      </c>
      <c r="AG131" s="68" t="str">
        <f>IF(AF131="","",VLOOKUP(AF131,ボランティア図書マスタ!$A$3:$K$65493,11,0))</f>
        <v/>
      </c>
      <c r="AH131" s="69" t="str">
        <f t="shared" si="13"/>
        <v/>
      </c>
      <c r="AJ131" s="129" t="e">
        <f>VLOOKUP($AF131,ボランティア図書マスタ!$A:$T,15,0)</f>
        <v>#N/A</v>
      </c>
      <c r="AK131" s="129" t="e">
        <f>VLOOKUP($AF131,ボランティア図書マスタ!$A:$T,16,0)</f>
        <v>#N/A</v>
      </c>
      <c r="AL131" s="129" t="e">
        <f>VLOOKUP($AF131,ボランティア図書マスタ!$A:$T,17,0)</f>
        <v>#N/A</v>
      </c>
      <c r="AM131" s="129" t="e">
        <f>VLOOKUP($AF131,ボランティア図書マスタ!$A:$T,18,0)</f>
        <v>#N/A</v>
      </c>
      <c r="AN131" s="129" t="e">
        <f>VLOOKUP($AF131,ボランティア図書マスタ!$A:$T,19,0)</f>
        <v>#N/A</v>
      </c>
      <c r="AO131" s="129" t="e">
        <f>VLOOKUP($AF131,ボランティア図書マスタ!$A:$T,20,0)</f>
        <v>#N/A</v>
      </c>
    </row>
    <row r="132" spans="1:41" ht="81" customHeight="1" x14ac:dyDescent="0.15">
      <c r="A132" s="55"/>
      <c r="B132" s="11"/>
      <c r="C132" s="149"/>
      <c r="D132" s="11"/>
      <c r="E132" s="11"/>
      <c r="F132" s="11"/>
      <c r="G132" s="12"/>
      <c r="H132" s="12"/>
      <c r="I132" s="13"/>
      <c r="J132" s="12"/>
      <c r="K132" s="24"/>
      <c r="L132" s="54" t="str">
        <f>IF(K132="","",VLOOKUP(K132,'ボランティア一覧 '!$A:$B,2,0))</f>
        <v/>
      </c>
      <c r="M132" s="24"/>
      <c r="N132" s="61" t="str">
        <f>IF(M132="","",VLOOKUP(M132,ボランティア図書マスタ!$B$3:$L$65493,11,0))</f>
        <v/>
      </c>
      <c r="O132" s="25"/>
      <c r="P132" s="24"/>
      <c r="Q132" s="25"/>
      <c r="R132" s="17" t="str">
        <f t="shared" si="8"/>
        <v/>
      </c>
      <c r="S132" s="17" t="str">
        <f>IF(AF132="","",VLOOKUP(AF132,ボランティア図書マスタ!$A$3:$M$65493,13,0))</f>
        <v/>
      </c>
      <c r="T132" s="14"/>
      <c r="U132" s="15"/>
      <c r="V132" s="16"/>
      <c r="W132" s="11"/>
      <c r="X132" s="23" t="str">
        <f>IF(K132="","",VLOOKUP(K132,'ボランティア一覧 '!$A$3:$F$95,4,0))</f>
        <v/>
      </c>
      <c r="Y132" s="23" t="str">
        <f>IF(K132="","",VLOOKUP(K132,'ボランティア一覧 '!$A$3:$F$95,5,0))</f>
        <v/>
      </c>
      <c r="Z132" s="23" t="str">
        <f>IF(K132="","",VLOOKUP(K132,'ボランティア一覧 '!$A$3:$F$95,6,0))</f>
        <v/>
      </c>
      <c r="AA132" s="23" t="str">
        <f>IF(K132="","",VLOOKUP(K132,'ボランティア一覧 '!$A$3:$G$95,7,0))</f>
        <v/>
      </c>
      <c r="AB132" s="69" t="str">
        <f t="shared" si="9"/>
        <v xml:space="preserve"> </v>
      </c>
      <c r="AC132" s="69" t="str">
        <f t="shared" si="10"/>
        <v>　</v>
      </c>
      <c r="AD132" s="69" t="str">
        <f>IF($G132=0," ",VLOOKUP(AB132,入力規則用シート!B:C,2,0))</f>
        <v xml:space="preserve"> </v>
      </c>
      <c r="AE132" s="68">
        <f t="shared" si="11"/>
        <v>0</v>
      </c>
      <c r="AF132" s="69" t="str">
        <f t="shared" si="12"/>
        <v/>
      </c>
      <c r="AG132" s="68" t="str">
        <f>IF(AF132="","",VLOOKUP(AF132,ボランティア図書マスタ!$A$3:$K$65493,11,0))</f>
        <v/>
      </c>
      <c r="AH132" s="69" t="str">
        <f t="shared" si="13"/>
        <v/>
      </c>
      <c r="AJ132" s="129" t="e">
        <f>VLOOKUP($AF132,ボランティア図書マスタ!$A:$T,15,0)</f>
        <v>#N/A</v>
      </c>
      <c r="AK132" s="129" t="e">
        <f>VLOOKUP($AF132,ボランティア図書マスタ!$A:$T,16,0)</f>
        <v>#N/A</v>
      </c>
      <c r="AL132" s="129" t="e">
        <f>VLOOKUP($AF132,ボランティア図書マスタ!$A:$T,17,0)</f>
        <v>#N/A</v>
      </c>
      <c r="AM132" s="129" t="e">
        <f>VLOOKUP($AF132,ボランティア図書マスタ!$A:$T,18,0)</f>
        <v>#N/A</v>
      </c>
      <c r="AN132" s="129" t="e">
        <f>VLOOKUP($AF132,ボランティア図書マスタ!$A:$T,19,0)</f>
        <v>#N/A</v>
      </c>
      <c r="AO132" s="129" t="e">
        <f>VLOOKUP($AF132,ボランティア図書マスタ!$A:$T,20,0)</f>
        <v>#N/A</v>
      </c>
    </row>
    <row r="133" spans="1:41" ht="81" customHeight="1" x14ac:dyDescent="0.15">
      <c r="A133" s="55"/>
      <c r="B133" s="11"/>
      <c r="C133" s="149"/>
      <c r="D133" s="11"/>
      <c r="E133" s="11"/>
      <c r="F133" s="11"/>
      <c r="G133" s="12"/>
      <c r="H133" s="12"/>
      <c r="I133" s="13"/>
      <c r="J133" s="12"/>
      <c r="K133" s="24"/>
      <c r="L133" s="54" t="str">
        <f>IF(K133="","",VLOOKUP(K133,'ボランティア一覧 '!$A:$B,2,0))</f>
        <v/>
      </c>
      <c r="M133" s="24"/>
      <c r="N133" s="61" t="str">
        <f>IF(M133="","",VLOOKUP(M133,ボランティア図書マスタ!$B$3:$L$65493,11,0))</f>
        <v/>
      </c>
      <c r="O133" s="25"/>
      <c r="P133" s="24"/>
      <c r="Q133" s="25"/>
      <c r="R133" s="17" t="str">
        <f t="shared" si="8"/>
        <v/>
      </c>
      <c r="S133" s="17" t="str">
        <f>IF(AF133="","",VLOOKUP(AF133,ボランティア図書マスタ!$A$3:$M$65493,13,0))</f>
        <v/>
      </c>
      <c r="T133" s="14"/>
      <c r="U133" s="15"/>
      <c r="V133" s="16"/>
      <c r="W133" s="11"/>
      <c r="X133" s="23" t="str">
        <f>IF(K133="","",VLOOKUP(K133,'ボランティア一覧 '!$A$3:$F$95,4,0))</f>
        <v/>
      </c>
      <c r="Y133" s="23" t="str">
        <f>IF(K133="","",VLOOKUP(K133,'ボランティア一覧 '!$A$3:$F$95,5,0))</f>
        <v/>
      </c>
      <c r="Z133" s="23" t="str">
        <f>IF(K133="","",VLOOKUP(K133,'ボランティア一覧 '!$A$3:$F$95,6,0))</f>
        <v/>
      </c>
      <c r="AA133" s="23" t="str">
        <f>IF(K133="","",VLOOKUP(K133,'ボランティア一覧 '!$A$3:$G$95,7,0))</f>
        <v/>
      </c>
      <c r="AB133" s="69" t="str">
        <f t="shared" si="9"/>
        <v xml:space="preserve"> </v>
      </c>
      <c r="AC133" s="69" t="str">
        <f t="shared" si="10"/>
        <v>　</v>
      </c>
      <c r="AD133" s="69" t="str">
        <f>IF($G133=0," ",VLOOKUP(AB133,入力規則用シート!B:C,2,0))</f>
        <v xml:space="preserve"> </v>
      </c>
      <c r="AE133" s="68">
        <f t="shared" si="11"/>
        <v>0</v>
      </c>
      <c r="AF133" s="69" t="str">
        <f t="shared" si="12"/>
        <v/>
      </c>
      <c r="AG133" s="68" t="str">
        <f>IF(AF133="","",VLOOKUP(AF133,ボランティア図書マスタ!$A$3:$K$65493,11,0))</f>
        <v/>
      </c>
      <c r="AH133" s="69" t="str">
        <f t="shared" si="13"/>
        <v/>
      </c>
      <c r="AJ133" s="129" t="e">
        <f>VLOOKUP($AF133,ボランティア図書マスタ!$A:$T,15,0)</f>
        <v>#N/A</v>
      </c>
      <c r="AK133" s="129" t="e">
        <f>VLOOKUP($AF133,ボランティア図書マスタ!$A:$T,16,0)</f>
        <v>#N/A</v>
      </c>
      <c r="AL133" s="129" t="e">
        <f>VLOOKUP($AF133,ボランティア図書マスタ!$A:$T,17,0)</f>
        <v>#N/A</v>
      </c>
      <c r="AM133" s="129" t="e">
        <f>VLOOKUP($AF133,ボランティア図書マスタ!$A:$T,18,0)</f>
        <v>#N/A</v>
      </c>
      <c r="AN133" s="129" t="e">
        <f>VLOOKUP($AF133,ボランティア図書マスタ!$A:$T,19,0)</f>
        <v>#N/A</v>
      </c>
      <c r="AO133" s="129" t="e">
        <f>VLOOKUP($AF133,ボランティア図書マスタ!$A:$T,20,0)</f>
        <v>#N/A</v>
      </c>
    </row>
    <row r="134" spans="1:41" ht="81" customHeight="1" x14ac:dyDescent="0.15">
      <c r="A134" s="55"/>
      <c r="B134" s="11"/>
      <c r="C134" s="149"/>
      <c r="D134" s="11"/>
      <c r="E134" s="11"/>
      <c r="F134" s="11"/>
      <c r="G134" s="12"/>
      <c r="H134" s="12"/>
      <c r="I134" s="13"/>
      <c r="J134" s="12"/>
      <c r="K134" s="24"/>
      <c r="L134" s="54" t="str">
        <f>IF(K134="","",VLOOKUP(K134,'ボランティア一覧 '!$A:$B,2,0))</f>
        <v/>
      </c>
      <c r="M134" s="24"/>
      <c r="N134" s="61" t="str">
        <f>IF(M134="","",VLOOKUP(M134,ボランティア図書マスタ!$B$3:$L$65493,11,0))</f>
        <v/>
      </c>
      <c r="O134" s="25"/>
      <c r="P134" s="24"/>
      <c r="Q134" s="25"/>
      <c r="R134" s="17" t="str">
        <f t="shared" si="8"/>
        <v/>
      </c>
      <c r="S134" s="17" t="str">
        <f>IF(AF134="","",VLOOKUP(AF134,ボランティア図書マスタ!$A$3:$M$65493,13,0))</f>
        <v/>
      </c>
      <c r="T134" s="14"/>
      <c r="U134" s="15"/>
      <c r="V134" s="16"/>
      <c r="W134" s="11"/>
      <c r="X134" s="23" t="str">
        <f>IF(K134="","",VLOOKUP(K134,'ボランティア一覧 '!$A$3:$F$95,4,0))</f>
        <v/>
      </c>
      <c r="Y134" s="23" t="str">
        <f>IF(K134="","",VLOOKUP(K134,'ボランティア一覧 '!$A$3:$F$95,5,0))</f>
        <v/>
      </c>
      <c r="Z134" s="23" t="str">
        <f>IF(K134="","",VLOOKUP(K134,'ボランティア一覧 '!$A$3:$F$95,6,0))</f>
        <v/>
      </c>
      <c r="AA134" s="23" t="str">
        <f>IF(K134="","",VLOOKUP(K134,'ボランティア一覧 '!$A$3:$G$95,7,0))</f>
        <v/>
      </c>
      <c r="AB134" s="69" t="str">
        <f t="shared" si="9"/>
        <v xml:space="preserve"> </v>
      </c>
      <c r="AC134" s="69" t="str">
        <f t="shared" si="10"/>
        <v>　</v>
      </c>
      <c r="AD134" s="69" t="str">
        <f>IF($G134=0," ",VLOOKUP(AB134,入力規則用シート!B:C,2,0))</f>
        <v xml:space="preserve"> </v>
      </c>
      <c r="AE134" s="68">
        <f t="shared" si="11"/>
        <v>0</v>
      </c>
      <c r="AF134" s="69" t="str">
        <f t="shared" si="12"/>
        <v/>
      </c>
      <c r="AG134" s="68" t="str">
        <f>IF(AF134="","",VLOOKUP(AF134,ボランティア図書マスタ!$A$3:$K$65493,11,0))</f>
        <v/>
      </c>
      <c r="AH134" s="69" t="str">
        <f t="shared" si="13"/>
        <v/>
      </c>
      <c r="AJ134" s="129" t="e">
        <f>VLOOKUP($AF134,ボランティア図書マスタ!$A:$T,15,0)</f>
        <v>#N/A</v>
      </c>
      <c r="AK134" s="129" t="e">
        <f>VLOOKUP($AF134,ボランティア図書マスタ!$A:$T,16,0)</f>
        <v>#N/A</v>
      </c>
      <c r="AL134" s="129" t="e">
        <f>VLOOKUP($AF134,ボランティア図書マスタ!$A:$T,17,0)</f>
        <v>#N/A</v>
      </c>
      <c r="AM134" s="129" t="e">
        <f>VLOOKUP($AF134,ボランティア図書マスタ!$A:$T,18,0)</f>
        <v>#N/A</v>
      </c>
      <c r="AN134" s="129" t="e">
        <f>VLOOKUP($AF134,ボランティア図書マスタ!$A:$T,19,0)</f>
        <v>#N/A</v>
      </c>
      <c r="AO134" s="129" t="e">
        <f>VLOOKUP($AF134,ボランティア図書マスタ!$A:$T,20,0)</f>
        <v>#N/A</v>
      </c>
    </row>
    <row r="135" spans="1:41" ht="81" customHeight="1" x14ac:dyDescent="0.15">
      <c r="A135" s="55"/>
      <c r="B135" s="11"/>
      <c r="C135" s="149"/>
      <c r="D135" s="11"/>
      <c r="E135" s="11"/>
      <c r="F135" s="11"/>
      <c r="G135" s="12"/>
      <c r="H135" s="12"/>
      <c r="I135" s="13"/>
      <c r="J135" s="12"/>
      <c r="K135" s="24"/>
      <c r="L135" s="54" t="str">
        <f>IF(K135="","",VLOOKUP(K135,'ボランティア一覧 '!$A:$B,2,0))</f>
        <v/>
      </c>
      <c r="M135" s="24"/>
      <c r="N135" s="61" t="str">
        <f>IF(M135="","",VLOOKUP(M135,ボランティア図書マスタ!$B$3:$L$65493,11,0))</f>
        <v/>
      </c>
      <c r="O135" s="25"/>
      <c r="P135" s="24"/>
      <c r="Q135" s="25"/>
      <c r="R135" s="17" t="str">
        <f t="shared" si="8"/>
        <v/>
      </c>
      <c r="S135" s="17" t="str">
        <f>IF(AF135="","",VLOOKUP(AF135,ボランティア図書マスタ!$A$3:$M$65493,13,0))</f>
        <v/>
      </c>
      <c r="T135" s="14"/>
      <c r="U135" s="15"/>
      <c r="V135" s="16"/>
      <c r="W135" s="11"/>
      <c r="X135" s="23" t="str">
        <f>IF(K135="","",VLOOKUP(K135,'ボランティア一覧 '!$A$3:$F$95,4,0))</f>
        <v/>
      </c>
      <c r="Y135" s="23" t="str">
        <f>IF(K135="","",VLOOKUP(K135,'ボランティア一覧 '!$A$3:$F$95,5,0))</f>
        <v/>
      </c>
      <c r="Z135" s="23" t="str">
        <f>IF(K135="","",VLOOKUP(K135,'ボランティア一覧 '!$A$3:$F$95,6,0))</f>
        <v/>
      </c>
      <c r="AA135" s="23" t="str">
        <f>IF(K135="","",VLOOKUP(K135,'ボランティア一覧 '!$A$3:$G$95,7,0))</f>
        <v/>
      </c>
      <c r="AB135" s="69" t="str">
        <f t="shared" si="9"/>
        <v xml:space="preserve"> </v>
      </c>
      <c r="AC135" s="69" t="str">
        <f t="shared" si="10"/>
        <v>　</v>
      </c>
      <c r="AD135" s="69" t="str">
        <f>IF($G135=0," ",VLOOKUP(AB135,入力規則用シート!B:C,2,0))</f>
        <v xml:space="preserve"> </v>
      </c>
      <c r="AE135" s="68">
        <f t="shared" si="11"/>
        <v>0</v>
      </c>
      <c r="AF135" s="69" t="str">
        <f t="shared" si="12"/>
        <v/>
      </c>
      <c r="AG135" s="68" t="str">
        <f>IF(AF135="","",VLOOKUP(AF135,ボランティア図書マスタ!$A$3:$K$65493,11,0))</f>
        <v/>
      </c>
      <c r="AH135" s="69" t="str">
        <f t="shared" si="13"/>
        <v/>
      </c>
      <c r="AJ135" s="129" t="e">
        <f>VLOOKUP($AF135,ボランティア図書マスタ!$A:$T,15,0)</f>
        <v>#N/A</v>
      </c>
      <c r="AK135" s="129" t="e">
        <f>VLOOKUP($AF135,ボランティア図書マスタ!$A:$T,16,0)</f>
        <v>#N/A</v>
      </c>
      <c r="AL135" s="129" t="e">
        <f>VLOOKUP($AF135,ボランティア図書マスタ!$A:$T,17,0)</f>
        <v>#N/A</v>
      </c>
      <c r="AM135" s="129" t="e">
        <f>VLOOKUP($AF135,ボランティア図書マスタ!$A:$T,18,0)</f>
        <v>#N/A</v>
      </c>
      <c r="AN135" s="129" t="e">
        <f>VLOOKUP($AF135,ボランティア図書マスタ!$A:$T,19,0)</f>
        <v>#N/A</v>
      </c>
      <c r="AO135" s="129" t="e">
        <f>VLOOKUP($AF135,ボランティア図書マスタ!$A:$T,20,0)</f>
        <v>#N/A</v>
      </c>
    </row>
    <row r="136" spans="1:41" ht="81" customHeight="1" x14ac:dyDescent="0.15">
      <c r="A136" s="55"/>
      <c r="B136" s="11"/>
      <c r="C136" s="149"/>
      <c r="D136" s="11"/>
      <c r="E136" s="11"/>
      <c r="F136" s="11"/>
      <c r="G136" s="12"/>
      <c r="H136" s="12"/>
      <c r="I136" s="13"/>
      <c r="J136" s="12"/>
      <c r="K136" s="24"/>
      <c r="L136" s="54" t="str">
        <f>IF(K136="","",VLOOKUP(K136,'ボランティア一覧 '!$A:$B,2,0))</f>
        <v/>
      </c>
      <c r="M136" s="24"/>
      <c r="N136" s="61" t="str">
        <f>IF(M136="","",VLOOKUP(M136,ボランティア図書マスタ!$B$3:$L$65493,11,0))</f>
        <v/>
      </c>
      <c r="O136" s="25"/>
      <c r="P136" s="24"/>
      <c r="Q136" s="25"/>
      <c r="R136" s="17" t="str">
        <f t="shared" si="8"/>
        <v/>
      </c>
      <c r="S136" s="17" t="str">
        <f>IF(AF136="","",VLOOKUP(AF136,ボランティア図書マスタ!$A$3:$M$65493,13,0))</f>
        <v/>
      </c>
      <c r="T136" s="14"/>
      <c r="U136" s="15"/>
      <c r="V136" s="16"/>
      <c r="W136" s="11"/>
      <c r="X136" s="23" t="str">
        <f>IF(K136="","",VLOOKUP(K136,'ボランティア一覧 '!$A$3:$F$95,4,0))</f>
        <v/>
      </c>
      <c r="Y136" s="23" t="str">
        <f>IF(K136="","",VLOOKUP(K136,'ボランティア一覧 '!$A$3:$F$95,5,0))</f>
        <v/>
      </c>
      <c r="Z136" s="23" t="str">
        <f>IF(K136="","",VLOOKUP(K136,'ボランティア一覧 '!$A$3:$F$95,6,0))</f>
        <v/>
      </c>
      <c r="AA136" s="23" t="str">
        <f>IF(K136="","",VLOOKUP(K136,'ボランティア一覧 '!$A$3:$G$95,7,0))</f>
        <v/>
      </c>
      <c r="AB136" s="69" t="str">
        <f t="shared" si="9"/>
        <v xml:space="preserve"> </v>
      </c>
      <c r="AC136" s="69" t="str">
        <f t="shared" si="10"/>
        <v>　</v>
      </c>
      <c r="AD136" s="69" t="str">
        <f>IF($G136=0," ",VLOOKUP(AB136,入力規則用シート!B:C,2,0))</f>
        <v xml:space="preserve"> </v>
      </c>
      <c r="AE136" s="68">
        <f t="shared" si="11"/>
        <v>0</v>
      </c>
      <c r="AF136" s="69" t="str">
        <f t="shared" si="12"/>
        <v/>
      </c>
      <c r="AG136" s="68" t="str">
        <f>IF(AF136="","",VLOOKUP(AF136,ボランティア図書マスタ!$A$3:$K$65493,11,0))</f>
        <v/>
      </c>
      <c r="AH136" s="69" t="str">
        <f t="shared" si="13"/>
        <v/>
      </c>
      <c r="AJ136" s="129" t="e">
        <f>VLOOKUP($AF136,ボランティア図書マスタ!$A:$T,15,0)</f>
        <v>#N/A</v>
      </c>
      <c r="AK136" s="129" t="e">
        <f>VLOOKUP($AF136,ボランティア図書マスタ!$A:$T,16,0)</f>
        <v>#N/A</v>
      </c>
      <c r="AL136" s="129" t="e">
        <f>VLOOKUP($AF136,ボランティア図書マスタ!$A:$T,17,0)</f>
        <v>#N/A</v>
      </c>
      <c r="AM136" s="129" t="e">
        <f>VLOOKUP($AF136,ボランティア図書マスタ!$A:$T,18,0)</f>
        <v>#N/A</v>
      </c>
      <c r="AN136" s="129" t="e">
        <f>VLOOKUP($AF136,ボランティア図書マスタ!$A:$T,19,0)</f>
        <v>#N/A</v>
      </c>
      <c r="AO136" s="129" t="e">
        <f>VLOOKUP($AF136,ボランティア図書マスタ!$A:$T,20,0)</f>
        <v>#N/A</v>
      </c>
    </row>
    <row r="137" spans="1:41" ht="81" customHeight="1" x14ac:dyDescent="0.15">
      <c r="A137" s="55"/>
      <c r="B137" s="11"/>
      <c r="C137" s="149"/>
      <c r="D137" s="11"/>
      <c r="E137" s="11"/>
      <c r="F137" s="11"/>
      <c r="G137" s="12"/>
      <c r="H137" s="12"/>
      <c r="I137" s="13"/>
      <c r="J137" s="12"/>
      <c r="K137" s="24"/>
      <c r="L137" s="54" t="str">
        <f>IF(K137="","",VLOOKUP(K137,'ボランティア一覧 '!$A:$B,2,0))</f>
        <v/>
      </c>
      <c r="M137" s="24"/>
      <c r="N137" s="61" t="str">
        <f>IF(M137="","",VLOOKUP(M137,ボランティア図書マスタ!$B$3:$L$65493,11,0))</f>
        <v/>
      </c>
      <c r="O137" s="25"/>
      <c r="P137" s="24"/>
      <c r="Q137" s="25"/>
      <c r="R137" s="17" t="str">
        <f t="shared" si="8"/>
        <v/>
      </c>
      <c r="S137" s="17" t="str">
        <f>IF(AF137="","",VLOOKUP(AF137,ボランティア図書マスタ!$A$3:$M$65493,13,0))</f>
        <v/>
      </c>
      <c r="T137" s="14"/>
      <c r="U137" s="15"/>
      <c r="V137" s="16"/>
      <c r="W137" s="11"/>
      <c r="X137" s="23" t="str">
        <f>IF(K137="","",VLOOKUP(K137,'ボランティア一覧 '!$A$3:$F$95,4,0))</f>
        <v/>
      </c>
      <c r="Y137" s="23" t="str">
        <f>IF(K137="","",VLOOKUP(K137,'ボランティア一覧 '!$A$3:$F$95,5,0))</f>
        <v/>
      </c>
      <c r="Z137" s="23" t="str">
        <f>IF(K137="","",VLOOKUP(K137,'ボランティア一覧 '!$A$3:$F$95,6,0))</f>
        <v/>
      </c>
      <c r="AA137" s="23" t="str">
        <f>IF(K137="","",VLOOKUP(K137,'ボランティア一覧 '!$A$3:$G$95,7,0))</f>
        <v/>
      </c>
      <c r="AB137" s="69" t="str">
        <f t="shared" si="9"/>
        <v xml:space="preserve"> </v>
      </c>
      <c r="AC137" s="69" t="str">
        <f t="shared" si="10"/>
        <v>　</v>
      </c>
      <c r="AD137" s="69" t="str">
        <f>IF($G137=0," ",VLOOKUP(AB137,入力規則用シート!B:C,2,0))</f>
        <v xml:space="preserve"> </v>
      </c>
      <c r="AE137" s="68">
        <f t="shared" si="11"/>
        <v>0</v>
      </c>
      <c r="AF137" s="69" t="str">
        <f t="shared" si="12"/>
        <v/>
      </c>
      <c r="AG137" s="68" t="str">
        <f>IF(AF137="","",VLOOKUP(AF137,ボランティア図書マスタ!$A$3:$K$65493,11,0))</f>
        <v/>
      </c>
      <c r="AH137" s="69" t="str">
        <f t="shared" si="13"/>
        <v/>
      </c>
      <c r="AJ137" s="129" t="e">
        <f>VLOOKUP($AF137,ボランティア図書マスタ!$A:$T,15,0)</f>
        <v>#N/A</v>
      </c>
      <c r="AK137" s="129" t="e">
        <f>VLOOKUP($AF137,ボランティア図書マスタ!$A:$T,16,0)</f>
        <v>#N/A</v>
      </c>
      <c r="AL137" s="129" t="e">
        <f>VLOOKUP($AF137,ボランティア図書マスタ!$A:$T,17,0)</f>
        <v>#N/A</v>
      </c>
      <c r="AM137" s="129" t="e">
        <f>VLOOKUP($AF137,ボランティア図書マスタ!$A:$T,18,0)</f>
        <v>#N/A</v>
      </c>
      <c r="AN137" s="129" t="e">
        <f>VLOOKUP($AF137,ボランティア図書マスタ!$A:$T,19,0)</f>
        <v>#N/A</v>
      </c>
      <c r="AO137" s="129" t="e">
        <f>VLOOKUP($AF137,ボランティア図書マスタ!$A:$T,20,0)</f>
        <v>#N/A</v>
      </c>
    </row>
    <row r="138" spans="1:41" ht="81" customHeight="1" x14ac:dyDescent="0.15">
      <c r="A138" s="55"/>
      <c r="B138" s="11"/>
      <c r="C138" s="149"/>
      <c r="D138" s="11"/>
      <c r="E138" s="11"/>
      <c r="F138" s="11"/>
      <c r="G138" s="12"/>
      <c r="H138" s="12"/>
      <c r="I138" s="13"/>
      <c r="J138" s="12"/>
      <c r="K138" s="24"/>
      <c r="L138" s="54" t="str">
        <f>IF(K138="","",VLOOKUP(K138,'ボランティア一覧 '!$A:$B,2,0))</f>
        <v/>
      </c>
      <c r="M138" s="24"/>
      <c r="N138" s="61" t="str">
        <f>IF(M138="","",VLOOKUP(M138,ボランティア図書マスタ!$B$3:$L$65493,11,0))</f>
        <v/>
      </c>
      <c r="O138" s="25"/>
      <c r="P138" s="24"/>
      <c r="Q138" s="25"/>
      <c r="R138" s="17" t="str">
        <f t="shared" si="8"/>
        <v/>
      </c>
      <c r="S138" s="17" t="str">
        <f>IF(AF138="","",VLOOKUP(AF138,ボランティア図書マスタ!$A$3:$M$65493,13,0))</f>
        <v/>
      </c>
      <c r="T138" s="14"/>
      <c r="U138" s="15"/>
      <c r="V138" s="16"/>
      <c r="W138" s="11"/>
      <c r="X138" s="23" t="str">
        <f>IF(K138="","",VLOOKUP(K138,'ボランティア一覧 '!$A$3:$F$95,4,0))</f>
        <v/>
      </c>
      <c r="Y138" s="23" t="str">
        <f>IF(K138="","",VLOOKUP(K138,'ボランティア一覧 '!$A$3:$F$95,5,0))</f>
        <v/>
      </c>
      <c r="Z138" s="23" t="str">
        <f>IF(K138="","",VLOOKUP(K138,'ボランティア一覧 '!$A$3:$F$95,6,0))</f>
        <v/>
      </c>
      <c r="AA138" s="23" t="str">
        <f>IF(K138="","",VLOOKUP(K138,'ボランティア一覧 '!$A$3:$G$95,7,0))</f>
        <v/>
      </c>
      <c r="AB138" s="69" t="str">
        <f t="shared" si="9"/>
        <v xml:space="preserve"> </v>
      </c>
      <c r="AC138" s="69" t="str">
        <f t="shared" si="10"/>
        <v>　</v>
      </c>
      <c r="AD138" s="69" t="str">
        <f>IF($G138=0," ",VLOOKUP(AB138,入力規則用シート!B:C,2,0))</f>
        <v xml:space="preserve"> </v>
      </c>
      <c r="AE138" s="68">
        <f t="shared" si="11"/>
        <v>0</v>
      </c>
      <c r="AF138" s="69" t="str">
        <f t="shared" si="12"/>
        <v/>
      </c>
      <c r="AG138" s="68" t="str">
        <f>IF(AF138="","",VLOOKUP(AF138,ボランティア図書マスタ!$A$3:$K$65493,11,0))</f>
        <v/>
      </c>
      <c r="AH138" s="69" t="str">
        <f t="shared" si="13"/>
        <v/>
      </c>
      <c r="AJ138" s="129" t="e">
        <f>VLOOKUP($AF138,ボランティア図書マスタ!$A:$T,15,0)</f>
        <v>#N/A</v>
      </c>
      <c r="AK138" s="129" t="e">
        <f>VLOOKUP($AF138,ボランティア図書マスタ!$A:$T,16,0)</f>
        <v>#N/A</v>
      </c>
      <c r="AL138" s="129" t="e">
        <f>VLOOKUP($AF138,ボランティア図書マスタ!$A:$T,17,0)</f>
        <v>#N/A</v>
      </c>
      <c r="AM138" s="129" t="e">
        <f>VLOOKUP($AF138,ボランティア図書マスタ!$A:$T,18,0)</f>
        <v>#N/A</v>
      </c>
      <c r="AN138" s="129" t="e">
        <f>VLOOKUP($AF138,ボランティア図書マスタ!$A:$T,19,0)</f>
        <v>#N/A</v>
      </c>
      <c r="AO138" s="129" t="e">
        <f>VLOOKUP($AF138,ボランティア図書マスタ!$A:$T,20,0)</f>
        <v>#N/A</v>
      </c>
    </row>
    <row r="139" spans="1:41" ht="81" customHeight="1" x14ac:dyDescent="0.15">
      <c r="A139" s="55"/>
      <c r="B139" s="11"/>
      <c r="C139" s="149"/>
      <c r="D139" s="11"/>
      <c r="E139" s="11"/>
      <c r="F139" s="11"/>
      <c r="G139" s="12"/>
      <c r="H139" s="12"/>
      <c r="I139" s="13"/>
      <c r="J139" s="12"/>
      <c r="K139" s="24"/>
      <c r="L139" s="54" t="str">
        <f>IF(K139="","",VLOOKUP(K139,'ボランティア一覧 '!$A:$B,2,0))</f>
        <v/>
      </c>
      <c r="M139" s="24"/>
      <c r="N139" s="61" t="str">
        <f>IF(M139="","",VLOOKUP(M139,ボランティア図書マスタ!$B$3:$L$65493,11,0))</f>
        <v/>
      </c>
      <c r="O139" s="25"/>
      <c r="P139" s="24"/>
      <c r="Q139" s="25"/>
      <c r="R139" s="17" t="str">
        <f t="shared" si="8"/>
        <v/>
      </c>
      <c r="S139" s="17" t="str">
        <f>IF(AF139="","",VLOOKUP(AF139,ボランティア図書マスタ!$A$3:$M$65493,13,0))</f>
        <v/>
      </c>
      <c r="T139" s="14"/>
      <c r="U139" s="15"/>
      <c r="V139" s="16"/>
      <c r="W139" s="11"/>
      <c r="X139" s="23" t="str">
        <f>IF(K139="","",VLOOKUP(K139,'ボランティア一覧 '!$A$3:$F$95,4,0))</f>
        <v/>
      </c>
      <c r="Y139" s="23" t="str">
        <f>IF(K139="","",VLOOKUP(K139,'ボランティア一覧 '!$A$3:$F$95,5,0))</f>
        <v/>
      </c>
      <c r="Z139" s="23" t="str">
        <f>IF(K139="","",VLOOKUP(K139,'ボランティア一覧 '!$A$3:$F$95,6,0))</f>
        <v/>
      </c>
      <c r="AA139" s="23" t="str">
        <f>IF(K139="","",VLOOKUP(K139,'ボランティア一覧 '!$A$3:$G$95,7,0))</f>
        <v/>
      </c>
      <c r="AB139" s="69" t="str">
        <f t="shared" si="9"/>
        <v xml:space="preserve"> </v>
      </c>
      <c r="AC139" s="69" t="str">
        <f t="shared" si="10"/>
        <v>　</v>
      </c>
      <c r="AD139" s="69" t="str">
        <f>IF($G139=0," ",VLOOKUP(AB139,入力規則用シート!B:C,2,0))</f>
        <v xml:space="preserve"> </v>
      </c>
      <c r="AE139" s="68">
        <f t="shared" si="11"/>
        <v>0</v>
      </c>
      <c r="AF139" s="69" t="str">
        <f t="shared" si="12"/>
        <v/>
      </c>
      <c r="AG139" s="68" t="str">
        <f>IF(AF139="","",VLOOKUP(AF139,ボランティア図書マスタ!$A$3:$K$65493,11,0))</f>
        <v/>
      </c>
      <c r="AH139" s="69" t="str">
        <f t="shared" si="13"/>
        <v/>
      </c>
      <c r="AJ139" s="129" t="e">
        <f>VLOOKUP($AF139,ボランティア図書マスタ!$A:$T,15,0)</f>
        <v>#N/A</v>
      </c>
      <c r="AK139" s="129" t="e">
        <f>VLOOKUP($AF139,ボランティア図書マスタ!$A:$T,16,0)</f>
        <v>#N/A</v>
      </c>
      <c r="AL139" s="129" t="e">
        <f>VLOOKUP($AF139,ボランティア図書マスタ!$A:$T,17,0)</f>
        <v>#N/A</v>
      </c>
      <c r="AM139" s="129" t="e">
        <f>VLOOKUP($AF139,ボランティア図書マスタ!$A:$T,18,0)</f>
        <v>#N/A</v>
      </c>
      <c r="AN139" s="129" t="e">
        <f>VLOOKUP($AF139,ボランティア図書マスタ!$A:$T,19,0)</f>
        <v>#N/A</v>
      </c>
      <c r="AO139" s="129" t="e">
        <f>VLOOKUP($AF139,ボランティア図書マスタ!$A:$T,20,0)</f>
        <v>#N/A</v>
      </c>
    </row>
    <row r="140" spans="1:41" ht="81" customHeight="1" x14ac:dyDescent="0.15">
      <c r="A140" s="55"/>
      <c r="B140" s="11"/>
      <c r="C140" s="149"/>
      <c r="D140" s="11"/>
      <c r="E140" s="11"/>
      <c r="F140" s="11"/>
      <c r="G140" s="12"/>
      <c r="H140" s="12"/>
      <c r="I140" s="13"/>
      <c r="J140" s="12"/>
      <c r="K140" s="24"/>
      <c r="L140" s="54" t="str">
        <f>IF(K140="","",VLOOKUP(K140,'ボランティア一覧 '!$A:$B,2,0))</f>
        <v/>
      </c>
      <c r="M140" s="24"/>
      <c r="N140" s="61" t="str">
        <f>IF(M140="","",VLOOKUP(M140,ボランティア図書マスタ!$B$3:$L$65493,11,0))</f>
        <v/>
      </c>
      <c r="O140" s="25"/>
      <c r="P140" s="24"/>
      <c r="Q140" s="25"/>
      <c r="R140" s="17" t="str">
        <f t="shared" si="8"/>
        <v/>
      </c>
      <c r="S140" s="17" t="str">
        <f>IF(AF140="","",VLOOKUP(AF140,ボランティア図書マスタ!$A$3:$M$65493,13,0))</f>
        <v/>
      </c>
      <c r="T140" s="14"/>
      <c r="U140" s="15"/>
      <c r="V140" s="16"/>
      <c r="W140" s="11"/>
      <c r="X140" s="23" t="str">
        <f>IF(K140="","",VLOOKUP(K140,'ボランティア一覧 '!$A$3:$F$95,4,0))</f>
        <v/>
      </c>
      <c r="Y140" s="23" t="str">
        <f>IF(K140="","",VLOOKUP(K140,'ボランティア一覧 '!$A$3:$F$95,5,0))</f>
        <v/>
      </c>
      <c r="Z140" s="23" t="str">
        <f>IF(K140="","",VLOOKUP(K140,'ボランティア一覧 '!$A$3:$F$95,6,0))</f>
        <v/>
      </c>
      <c r="AA140" s="23" t="str">
        <f>IF(K140="","",VLOOKUP(K140,'ボランティア一覧 '!$A$3:$G$95,7,0))</f>
        <v/>
      </c>
      <c r="AB140" s="69" t="str">
        <f t="shared" si="9"/>
        <v xml:space="preserve"> </v>
      </c>
      <c r="AC140" s="69" t="str">
        <f t="shared" si="10"/>
        <v>　</v>
      </c>
      <c r="AD140" s="69" t="str">
        <f>IF($G140=0," ",VLOOKUP(AB140,入力規則用シート!B:C,2,0))</f>
        <v xml:space="preserve"> </v>
      </c>
      <c r="AE140" s="68">
        <f t="shared" si="11"/>
        <v>0</v>
      </c>
      <c r="AF140" s="69" t="str">
        <f t="shared" si="12"/>
        <v/>
      </c>
      <c r="AG140" s="68" t="str">
        <f>IF(AF140="","",VLOOKUP(AF140,ボランティア図書マスタ!$A$3:$K$65493,11,0))</f>
        <v/>
      </c>
      <c r="AH140" s="69" t="str">
        <f t="shared" si="13"/>
        <v/>
      </c>
      <c r="AJ140" s="129" t="e">
        <f>VLOOKUP($AF140,ボランティア図書マスタ!$A:$T,15,0)</f>
        <v>#N/A</v>
      </c>
      <c r="AK140" s="129" t="e">
        <f>VLOOKUP($AF140,ボランティア図書マスタ!$A:$T,16,0)</f>
        <v>#N/A</v>
      </c>
      <c r="AL140" s="129" t="e">
        <f>VLOOKUP($AF140,ボランティア図書マスタ!$A:$T,17,0)</f>
        <v>#N/A</v>
      </c>
      <c r="AM140" s="129" t="e">
        <f>VLOOKUP($AF140,ボランティア図書マスタ!$A:$T,18,0)</f>
        <v>#N/A</v>
      </c>
      <c r="AN140" s="129" t="e">
        <f>VLOOKUP($AF140,ボランティア図書マスタ!$A:$T,19,0)</f>
        <v>#N/A</v>
      </c>
      <c r="AO140" s="129" t="e">
        <f>VLOOKUP($AF140,ボランティア図書マスタ!$A:$T,20,0)</f>
        <v>#N/A</v>
      </c>
    </row>
    <row r="141" spans="1:41" ht="81" customHeight="1" x14ac:dyDescent="0.15">
      <c r="A141" s="55"/>
      <c r="B141" s="11"/>
      <c r="C141" s="149"/>
      <c r="D141" s="11"/>
      <c r="E141" s="11"/>
      <c r="F141" s="11"/>
      <c r="G141" s="12"/>
      <c r="H141" s="12"/>
      <c r="I141" s="13"/>
      <c r="J141" s="12"/>
      <c r="K141" s="24"/>
      <c r="L141" s="54" t="str">
        <f>IF(K141="","",VLOOKUP(K141,'ボランティア一覧 '!$A:$B,2,0))</f>
        <v/>
      </c>
      <c r="M141" s="24"/>
      <c r="N141" s="61" t="str">
        <f>IF(M141="","",VLOOKUP(M141,ボランティア図書マスタ!$B$3:$L$65493,11,0))</f>
        <v/>
      </c>
      <c r="O141" s="25"/>
      <c r="P141" s="24"/>
      <c r="Q141" s="25"/>
      <c r="R141" s="17" t="str">
        <f t="shared" si="8"/>
        <v/>
      </c>
      <c r="S141" s="17" t="str">
        <f>IF(AF141="","",VLOOKUP(AF141,ボランティア図書マスタ!$A$3:$M$65493,13,0))</f>
        <v/>
      </c>
      <c r="T141" s="14"/>
      <c r="U141" s="15"/>
      <c r="V141" s="16"/>
      <c r="W141" s="11"/>
      <c r="X141" s="23" t="str">
        <f>IF(K141="","",VLOOKUP(K141,'ボランティア一覧 '!$A$3:$F$95,4,0))</f>
        <v/>
      </c>
      <c r="Y141" s="23" t="str">
        <f>IF(K141="","",VLOOKUP(K141,'ボランティア一覧 '!$A$3:$F$95,5,0))</f>
        <v/>
      </c>
      <c r="Z141" s="23" t="str">
        <f>IF(K141="","",VLOOKUP(K141,'ボランティア一覧 '!$A$3:$F$95,6,0))</f>
        <v/>
      </c>
      <c r="AA141" s="23" t="str">
        <f>IF(K141="","",VLOOKUP(K141,'ボランティア一覧 '!$A$3:$G$95,7,0))</f>
        <v/>
      </c>
      <c r="AB141" s="69" t="str">
        <f t="shared" si="9"/>
        <v xml:space="preserve"> </v>
      </c>
      <c r="AC141" s="69" t="str">
        <f t="shared" si="10"/>
        <v>　</v>
      </c>
      <c r="AD141" s="69" t="str">
        <f>IF($G141=0," ",VLOOKUP(AB141,入力規則用シート!B:C,2,0))</f>
        <v xml:space="preserve"> </v>
      </c>
      <c r="AE141" s="68">
        <f t="shared" si="11"/>
        <v>0</v>
      </c>
      <c r="AF141" s="69" t="str">
        <f t="shared" si="12"/>
        <v/>
      </c>
      <c r="AG141" s="68" t="str">
        <f>IF(AF141="","",VLOOKUP(AF141,ボランティア図書マスタ!$A$3:$K$65493,11,0))</f>
        <v/>
      </c>
      <c r="AH141" s="69" t="str">
        <f t="shared" si="13"/>
        <v/>
      </c>
      <c r="AJ141" s="129" t="e">
        <f>VLOOKUP($AF141,ボランティア図書マスタ!$A:$T,15,0)</f>
        <v>#N/A</v>
      </c>
      <c r="AK141" s="129" t="e">
        <f>VLOOKUP($AF141,ボランティア図書マスタ!$A:$T,16,0)</f>
        <v>#N/A</v>
      </c>
      <c r="AL141" s="129" t="e">
        <f>VLOOKUP($AF141,ボランティア図書マスタ!$A:$T,17,0)</f>
        <v>#N/A</v>
      </c>
      <c r="AM141" s="129" t="e">
        <f>VLOOKUP($AF141,ボランティア図書マスタ!$A:$T,18,0)</f>
        <v>#N/A</v>
      </c>
      <c r="AN141" s="129" t="e">
        <f>VLOOKUP($AF141,ボランティア図書マスタ!$A:$T,19,0)</f>
        <v>#N/A</v>
      </c>
      <c r="AO141" s="129" t="e">
        <f>VLOOKUP($AF141,ボランティア図書マスタ!$A:$T,20,0)</f>
        <v>#N/A</v>
      </c>
    </row>
    <row r="142" spans="1:41" ht="81" customHeight="1" x14ac:dyDescent="0.15">
      <c r="A142" s="55"/>
      <c r="B142" s="11"/>
      <c r="C142" s="149"/>
      <c r="D142" s="11"/>
      <c r="E142" s="11"/>
      <c r="F142" s="11"/>
      <c r="G142" s="12"/>
      <c r="H142" s="12"/>
      <c r="I142" s="13"/>
      <c r="J142" s="12"/>
      <c r="K142" s="24"/>
      <c r="L142" s="54" t="str">
        <f>IF(K142="","",VLOOKUP(K142,'ボランティア一覧 '!$A:$B,2,0))</f>
        <v/>
      </c>
      <c r="M142" s="24"/>
      <c r="N142" s="61" t="str">
        <f>IF(M142="","",VLOOKUP(M142,ボランティア図書マスタ!$B$3:$L$65493,11,0))</f>
        <v/>
      </c>
      <c r="O142" s="25"/>
      <c r="P142" s="24"/>
      <c r="Q142" s="25"/>
      <c r="R142" s="17" t="str">
        <f t="shared" si="8"/>
        <v/>
      </c>
      <c r="S142" s="17" t="str">
        <f>IF(AF142="","",VLOOKUP(AF142,ボランティア図書マスタ!$A$3:$M$65493,13,0))</f>
        <v/>
      </c>
      <c r="T142" s="14"/>
      <c r="U142" s="15"/>
      <c r="V142" s="16"/>
      <c r="W142" s="11"/>
      <c r="X142" s="23" t="str">
        <f>IF(K142="","",VLOOKUP(K142,'ボランティア一覧 '!$A$3:$F$95,4,0))</f>
        <v/>
      </c>
      <c r="Y142" s="23" t="str">
        <f>IF(K142="","",VLOOKUP(K142,'ボランティア一覧 '!$A$3:$F$95,5,0))</f>
        <v/>
      </c>
      <c r="Z142" s="23" t="str">
        <f>IF(K142="","",VLOOKUP(K142,'ボランティア一覧 '!$A$3:$F$95,6,0))</f>
        <v/>
      </c>
      <c r="AA142" s="23" t="str">
        <f>IF(K142="","",VLOOKUP(K142,'ボランティア一覧 '!$A$3:$G$95,7,0))</f>
        <v/>
      </c>
      <c r="AB142" s="69" t="str">
        <f t="shared" si="9"/>
        <v xml:space="preserve"> </v>
      </c>
      <c r="AC142" s="69" t="str">
        <f t="shared" si="10"/>
        <v>　</v>
      </c>
      <c r="AD142" s="69" t="str">
        <f>IF($G142=0," ",VLOOKUP(AB142,入力規則用シート!B:C,2,0))</f>
        <v xml:space="preserve"> </v>
      </c>
      <c r="AE142" s="68">
        <f t="shared" si="11"/>
        <v>0</v>
      </c>
      <c r="AF142" s="69" t="str">
        <f t="shared" si="12"/>
        <v/>
      </c>
      <c r="AG142" s="68" t="str">
        <f>IF(AF142="","",VLOOKUP(AF142,ボランティア図書マスタ!$A$3:$K$65493,11,0))</f>
        <v/>
      </c>
      <c r="AH142" s="69" t="str">
        <f t="shared" si="13"/>
        <v/>
      </c>
      <c r="AJ142" s="129" t="e">
        <f>VLOOKUP($AF142,ボランティア図書マスタ!$A:$T,15,0)</f>
        <v>#N/A</v>
      </c>
      <c r="AK142" s="129" t="e">
        <f>VLOOKUP($AF142,ボランティア図書マスタ!$A:$T,16,0)</f>
        <v>#N/A</v>
      </c>
      <c r="AL142" s="129" t="e">
        <f>VLOOKUP($AF142,ボランティア図書マスタ!$A:$T,17,0)</f>
        <v>#N/A</v>
      </c>
      <c r="AM142" s="129" t="e">
        <f>VLOOKUP($AF142,ボランティア図書マスタ!$A:$T,18,0)</f>
        <v>#N/A</v>
      </c>
      <c r="AN142" s="129" t="e">
        <f>VLOOKUP($AF142,ボランティア図書マスタ!$A:$T,19,0)</f>
        <v>#N/A</v>
      </c>
      <c r="AO142" s="129" t="e">
        <f>VLOOKUP($AF142,ボランティア図書マスタ!$A:$T,20,0)</f>
        <v>#N/A</v>
      </c>
    </row>
    <row r="143" spans="1:41" ht="81" customHeight="1" x14ac:dyDescent="0.15">
      <c r="A143" s="55"/>
      <c r="B143" s="11"/>
      <c r="C143" s="149"/>
      <c r="D143" s="11"/>
      <c r="E143" s="11"/>
      <c r="F143" s="11"/>
      <c r="G143" s="12"/>
      <c r="H143" s="12"/>
      <c r="I143" s="13"/>
      <c r="J143" s="12"/>
      <c r="K143" s="24"/>
      <c r="L143" s="54" t="str">
        <f>IF(K143="","",VLOOKUP(K143,'ボランティア一覧 '!$A:$B,2,0))</f>
        <v/>
      </c>
      <c r="M143" s="24"/>
      <c r="N143" s="61" t="str">
        <f>IF(M143="","",VLOOKUP(M143,ボランティア図書マスタ!$B$3:$L$65493,11,0))</f>
        <v/>
      </c>
      <c r="O143" s="25"/>
      <c r="P143" s="24"/>
      <c r="Q143" s="25"/>
      <c r="R143" s="17" t="str">
        <f t="shared" si="8"/>
        <v/>
      </c>
      <c r="S143" s="17" t="str">
        <f>IF(AF143="","",VLOOKUP(AF143,ボランティア図書マスタ!$A$3:$M$65493,13,0))</f>
        <v/>
      </c>
      <c r="T143" s="14"/>
      <c r="U143" s="15"/>
      <c r="V143" s="16"/>
      <c r="W143" s="11"/>
      <c r="X143" s="23" t="str">
        <f>IF(K143="","",VLOOKUP(K143,'ボランティア一覧 '!$A$3:$F$95,4,0))</f>
        <v/>
      </c>
      <c r="Y143" s="23" t="str">
        <f>IF(K143="","",VLOOKUP(K143,'ボランティア一覧 '!$A$3:$F$95,5,0))</f>
        <v/>
      </c>
      <c r="Z143" s="23" t="str">
        <f>IF(K143="","",VLOOKUP(K143,'ボランティア一覧 '!$A$3:$F$95,6,0))</f>
        <v/>
      </c>
      <c r="AA143" s="23" t="str">
        <f>IF(K143="","",VLOOKUP(K143,'ボランティア一覧 '!$A$3:$G$95,7,0))</f>
        <v/>
      </c>
      <c r="AB143" s="69" t="str">
        <f t="shared" si="9"/>
        <v xml:space="preserve"> </v>
      </c>
      <c r="AC143" s="69" t="str">
        <f t="shared" si="10"/>
        <v>　</v>
      </c>
      <c r="AD143" s="69" t="str">
        <f>IF($G143=0," ",VLOOKUP(AB143,入力規則用シート!B:C,2,0))</f>
        <v xml:space="preserve"> </v>
      </c>
      <c r="AE143" s="68">
        <f t="shared" si="11"/>
        <v>0</v>
      </c>
      <c r="AF143" s="69" t="str">
        <f t="shared" si="12"/>
        <v/>
      </c>
      <c r="AG143" s="68" t="str">
        <f>IF(AF143="","",VLOOKUP(AF143,ボランティア図書マスタ!$A$3:$K$65493,11,0))</f>
        <v/>
      </c>
      <c r="AH143" s="69" t="str">
        <f t="shared" si="13"/>
        <v/>
      </c>
      <c r="AJ143" s="129" t="e">
        <f>VLOOKUP($AF143,ボランティア図書マスタ!$A:$T,15,0)</f>
        <v>#N/A</v>
      </c>
      <c r="AK143" s="129" t="e">
        <f>VLOOKUP($AF143,ボランティア図書マスタ!$A:$T,16,0)</f>
        <v>#N/A</v>
      </c>
      <c r="AL143" s="129" t="e">
        <f>VLOOKUP($AF143,ボランティア図書マスタ!$A:$T,17,0)</f>
        <v>#N/A</v>
      </c>
      <c r="AM143" s="129" t="e">
        <f>VLOOKUP($AF143,ボランティア図書マスタ!$A:$T,18,0)</f>
        <v>#N/A</v>
      </c>
      <c r="AN143" s="129" t="e">
        <f>VLOOKUP($AF143,ボランティア図書マスタ!$A:$T,19,0)</f>
        <v>#N/A</v>
      </c>
      <c r="AO143" s="129" t="e">
        <f>VLOOKUP($AF143,ボランティア図書マスタ!$A:$T,20,0)</f>
        <v>#N/A</v>
      </c>
    </row>
    <row r="144" spans="1:41" ht="81" customHeight="1" x14ac:dyDescent="0.15">
      <c r="A144" s="55"/>
      <c r="B144" s="11"/>
      <c r="C144" s="149"/>
      <c r="D144" s="11"/>
      <c r="E144" s="11"/>
      <c r="F144" s="11"/>
      <c r="G144" s="12"/>
      <c r="H144" s="12"/>
      <c r="I144" s="13"/>
      <c r="J144" s="12"/>
      <c r="K144" s="24"/>
      <c r="L144" s="54" t="str">
        <f>IF(K144="","",VLOOKUP(K144,'ボランティア一覧 '!$A:$B,2,0))</f>
        <v/>
      </c>
      <c r="M144" s="24"/>
      <c r="N144" s="61" t="str">
        <f>IF(M144="","",VLOOKUP(M144,ボランティア図書マスタ!$B$3:$L$65493,11,0))</f>
        <v/>
      </c>
      <c r="O144" s="25"/>
      <c r="P144" s="24"/>
      <c r="Q144" s="25"/>
      <c r="R144" s="17" t="str">
        <f t="shared" si="8"/>
        <v/>
      </c>
      <c r="S144" s="17" t="str">
        <f>IF(AF144="","",VLOOKUP(AF144,ボランティア図書マスタ!$A$3:$M$65493,13,0))</f>
        <v/>
      </c>
      <c r="T144" s="14"/>
      <c r="U144" s="15"/>
      <c r="V144" s="16"/>
      <c r="W144" s="11"/>
      <c r="X144" s="23" t="str">
        <f>IF(K144="","",VLOOKUP(K144,'ボランティア一覧 '!$A$3:$F$95,4,0))</f>
        <v/>
      </c>
      <c r="Y144" s="23" t="str">
        <f>IF(K144="","",VLOOKUP(K144,'ボランティア一覧 '!$A$3:$F$95,5,0))</f>
        <v/>
      </c>
      <c r="Z144" s="23" t="str">
        <f>IF(K144="","",VLOOKUP(K144,'ボランティア一覧 '!$A$3:$F$95,6,0))</f>
        <v/>
      </c>
      <c r="AA144" s="23" t="str">
        <f>IF(K144="","",VLOOKUP(K144,'ボランティア一覧 '!$A$3:$G$95,7,0))</f>
        <v/>
      </c>
      <c r="AB144" s="69" t="str">
        <f t="shared" si="9"/>
        <v xml:space="preserve"> </v>
      </c>
      <c r="AC144" s="69" t="str">
        <f t="shared" si="10"/>
        <v>　</v>
      </c>
      <c r="AD144" s="69" t="str">
        <f>IF($G144=0," ",VLOOKUP(AB144,入力規則用シート!B:C,2,0))</f>
        <v xml:space="preserve"> </v>
      </c>
      <c r="AE144" s="68">
        <f t="shared" si="11"/>
        <v>0</v>
      </c>
      <c r="AF144" s="69" t="str">
        <f t="shared" si="12"/>
        <v/>
      </c>
      <c r="AG144" s="68" t="str">
        <f>IF(AF144="","",VLOOKUP(AF144,ボランティア図書マスタ!$A$3:$K$65493,11,0))</f>
        <v/>
      </c>
      <c r="AH144" s="69" t="str">
        <f t="shared" si="13"/>
        <v/>
      </c>
      <c r="AJ144" s="129" t="e">
        <f>VLOOKUP($AF144,ボランティア図書マスタ!$A:$T,15,0)</f>
        <v>#N/A</v>
      </c>
      <c r="AK144" s="129" t="e">
        <f>VLOOKUP($AF144,ボランティア図書マスタ!$A:$T,16,0)</f>
        <v>#N/A</v>
      </c>
      <c r="AL144" s="129" t="e">
        <f>VLOOKUP($AF144,ボランティア図書マスタ!$A:$T,17,0)</f>
        <v>#N/A</v>
      </c>
      <c r="AM144" s="129" t="e">
        <f>VLOOKUP($AF144,ボランティア図書マスタ!$A:$T,18,0)</f>
        <v>#N/A</v>
      </c>
      <c r="AN144" s="129" t="e">
        <f>VLOOKUP($AF144,ボランティア図書マスタ!$A:$T,19,0)</f>
        <v>#N/A</v>
      </c>
      <c r="AO144" s="129" t="e">
        <f>VLOOKUP($AF144,ボランティア図書マスタ!$A:$T,20,0)</f>
        <v>#N/A</v>
      </c>
    </row>
    <row r="145" spans="1:41" ht="81" customHeight="1" x14ac:dyDescent="0.15">
      <c r="A145" s="55"/>
      <c r="B145" s="11"/>
      <c r="C145" s="149"/>
      <c r="D145" s="11"/>
      <c r="E145" s="11"/>
      <c r="F145" s="11"/>
      <c r="G145" s="12"/>
      <c r="H145" s="12"/>
      <c r="I145" s="13"/>
      <c r="J145" s="12"/>
      <c r="K145" s="24"/>
      <c r="L145" s="54" t="str">
        <f>IF(K145="","",VLOOKUP(K145,'ボランティア一覧 '!$A:$B,2,0))</f>
        <v/>
      </c>
      <c r="M145" s="24"/>
      <c r="N145" s="61" t="str">
        <f>IF(M145="","",VLOOKUP(M145,ボランティア図書マスタ!$B$3:$L$65493,11,0))</f>
        <v/>
      </c>
      <c r="O145" s="25"/>
      <c r="P145" s="24"/>
      <c r="Q145" s="25"/>
      <c r="R145" s="17" t="str">
        <f t="shared" si="8"/>
        <v/>
      </c>
      <c r="S145" s="17" t="str">
        <f>IF(AF145="","",VLOOKUP(AF145,ボランティア図書マスタ!$A$3:$M$65493,13,0))</f>
        <v/>
      </c>
      <c r="T145" s="14"/>
      <c r="U145" s="15"/>
      <c r="V145" s="16"/>
      <c r="W145" s="11"/>
      <c r="X145" s="23" t="str">
        <f>IF(K145="","",VLOOKUP(K145,'ボランティア一覧 '!$A$3:$F$95,4,0))</f>
        <v/>
      </c>
      <c r="Y145" s="23" t="str">
        <f>IF(K145="","",VLOOKUP(K145,'ボランティア一覧 '!$A$3:$F$95,5,0))</f>
        <v/>
      </c>
      <c r="Z145" s="23" t="str">
        <f>IF(K145="","",VLOOKUP(K145,'ボランティア一覧 '!$A$3:$F$95,6,0))</f>
        <v/>
      </c>
      <c r="AA145" s="23" t="str">
        <f>IF(K145="","",VLOOKUP(K145,'ボランティア一覧 '!$A$3:$G$95,7,0))</f>
        <v/>
      </c>
      <c r="AB145" s="69" t="str">
        <f t="shared" si="9"/>
        <v xml:space="preserve"> </v>
      </c>
      <c r="AC145" s="69" t="str">
        <f t="shared" si="10"/>
        <v>　</v>
      </c>
      <c r="AD145" s="69" t="str">
        <f>IF($G145=0," ",VLOOKUP(AB145,入力規則用シート!B:C,2,0))</f>
        <v xml:space="preserve"> </v>
      </c>
      <c r="AE145" s="68">
        <f t="shared" si="11"/>
        <v>0</v>
      </c>
      <c r="AF145" s="69" t="str">
        <f t="shared" si="12"/>
        <v/>
      </c>
      <c r="AG145" s="68" t="str">
        <f>IF(AF145="","",VLOOKUP(AF145,ボランティア図書マスタ!$A$3:$K$65493,11,0))</f>
        <v/>
      </c>
      <c r="AH145" s="69" t="str">
        <f t="shared" si="13"/>
        <v/>
      </c>
      <c r="AJ145" s="129" t="e">
        <f>VLOOKUP($AF145,ボランティア図書マスタ!$A:$T,15,0)</f>
        <v>#N/A</v>
      </c>
      <c r="AK145" s="129" t="e">
        <f>VLOOKUP($AF145,ボランティア図書マスタ!$A:$T,16,0)</f>
        <v>#N/A</v>
      </c>
      <c r="AL145" s="129" t="e">
        <f>VLOOKUP($AF145,ボランティア図書マスタ!$A:$T,17,0)</f>
        <v>#N/A</v>
      </c>
      <c r="AM145" s="129" t="e">
        <f>VLOOKUP($AF145,ボランティア図書マスタ!$A:$T,18,0)</f>
        <v>#N/A</v>
      </c>
      <c r="AN145" s="129" t="e">
        <f>VLOOKUP($AF145,ボランティア図書マスタ!$A:$T,19,0)</f>
        <v>#N/A</v>
      </c>
      <c r="AO145" s="129" t="e">
        <f>VLOOKUP($AF145,ボランティア図書マスタ!$A:$T,20,0)</f>
        <v>#N/A</v>
      </c>
    </row>
    <row r="146" spans="1:41" ht="81" customHeight="1" x14ac:dyDescent="0.15">
      <c r="A146" s="55"/>
      <c r="B146" s="11"/>
      <c r="C146" s="149"/>
      <c r="D146" s="11"/>
      <c r="E146" s="11"/>
      <c r="F146" s="11"/>
      <c r="G146" s="12"/>
      <c r="H146" s="12"/>
      <c r="I146" s="13"/>
      <c r="J146" s="12"/>
      <c r="K146" s="24"/>
      <c r="L146" s="54" t="str">
        <f>IF(K146="","",VLOOKUP(K146,'ボランティア一覧 '!$A:$B,2,0))</f>
        <v/>
      </c>
      <c r="M146" s="24"/>
      <c r="N146" s="61" t="str">
        <f>IF(M146="","",VLOOKUP(M146,ボランティア図書マスタ!$B$3:$L$65493,11,0))</f>
        <v/>
      </c>
      <c r="O146" s="25"/>
      <c r="P146" s="24"/>
      <c r="Q146" s="25"/>
      <c r="R146" s="17" t="str">
        <f t="shared" si="8"/>
        <v/>
      </c>
      <c r="S146" s="17" t="str">
        <f>IF(AF146="","",VLOOKUP(AF146,ボランティア図書マスタ!$A$3:$M$65493,13,0))</f>
        <v/>
      </c>
      <c r="T146" s="14"/>
      <c r="U146" s="15"/>
      <c r="V146" s="16"/>
      <c r="W146" s="11"/>
      <c r="X146" s="23" t="str">
        <f>IF(K146="","",VLOOKUP(K146,'ボランティア一覧 '!$A$3:$F$95,4,0))</f>
        <v/>
      </c>
      <c r="Y146" s="23" t="str">
        <f>IF(K146="","",VLOOKUP(K146,'ボランティア一覧 '!$A$3:$F$95,5,0))</f>
        <v/>
      </c>
      <c r="Z146" s="23" t="str">
        <f>IF(K146="","",VLOOKUP(K146,'ボランティア一覧 '!$A$3:$F$95,6,0))</f>
        <v/>
      </c>
      <c r="AA146" s="23" t="str">
        <f>IF(K146="","",VLOOKUP(K146,'ボランティア一覧 '!$A$3:$G$95,7,0))</f>
        <v/>
      </c>
      <c r="AB146" s="69" t="str">
        <f t="shared" si="9"/>
        <v xml:space="preserve"> </v>
      </c>
      <c r="AC146" s="69" t="str">
        <f t="shared" si="10"/>
        <v>　</v>
      </c>
      <c r="AD146" s="69" t="str">
        <f>IF($G146=0," ",VLOOKUP(AB146,入力規則用シート!B:C,2,0))</f>
        <v xml:space="preserve"> </v>
      </c>
      <c r="AE146" s="68">
        <f t="shared" si="11"/>
        <v>0</v>
      </c>
      <c r="AF146" s="69" t="str">
        <f t="shared" si="12"/>
        <v/>
      </c>
      <c r="AG146" s="68" t="str">
        <f>IF(AF146="","",VLOOKUP(AF146,ボランティア図書マスタ!$A$3:$K$65493,11,0))</f>
        <v/>
      </c>
      <c r="AH146" s="69" t="str">
        <f t="shared" si="13"/>
        <v/>
      </c>
      <c r="AJ146" s="129" t="e">
        <f>VLOOKUP($AF146,ボランティア図書マスタ!$A:$T,15,0)</f>
        <v>#N/A</v>
      </c>
      <c r="AK146" s="129" t="e">
        <f>VLOOKUP($AF146,ボランティア図書マスタ!$A:$T,16,0)</f>
        <v>#N/A</v>
      </c>
      <c r="AL146" s="129" t="e">
        <f>VLOOKUP($AF146,ボランティア図書マスタ!$A:$T,17,0)</f>
        <v>#N/A</v>
      </c>
      <c r="AM146" s="129" t="e">
        <f>VLOOKUP($AF146,ボランティア図書マスタ!$A:$T,18,0)</f>
        <v>#N/A</v>
      </c>
      <c r="AN146" s="129" t="e">
        <f>VLOOKUP($AF146,ボランティア図書マスタ!$A:$T,19,0)</f>
        <v>#N/A</v>
      </c>
      <c r="AO146" s="129" t="e">
        <f>VLOOKUP($AF146,ボランティア図書マスタ!$A:$T,20,0)</f>
        <v>#N/A</v>
      </c>
    </row>
    <row r="147" spans="1:41" ht="81" customHeight="1" x14ac:dyDescent="0.15">
      <c r="A147" s="55"/>
      <c r="B147" s="11"/>
      <c r="C147" s="149"/>
      <c r="D147" s="11"/>
      <c r="E147" s="11"/>
      <c r="F147" s="11"/>
      <c r="G147" s="12"/>
      <c r="H147" s="12"/>
      <c r="I147" s="13"/>
      <c r="J147" s="12"/>
      <c r="K147" s="24"/>
      <c r="L147" s="54" t="str">
        <f>IF(K147="","",VLOOKUP(K147,'ボランティア一覧 '!$A:$B,2,0))</f>
        <v/>
      </c>
      <c r="M147" s="24"/>
      <c r="N147" s="61" t="str">
        <f>IF(M147="","",VLOOKUP(M147,ボランティア図書マスタ!$B$3:$L$65493,11,0))</f>
        <v/>
      </c>
      <c r="O147" s="25"/>
      <c r="P147" s="24"/>
      <c r="Q147" s="25"/>
      <c r="R147" s="17" t="str">
        <f t="shared" si="8"/>
        <v/>
      </c>
      <c r="S147" s="17" t="str">
        <f>IF(AF147="","",VLOOKUP(AF147,ボランティア図書マスタ!$A$3:$M$65493,13,0))</f>
        <v/>
      </c>
      <c r="T147" s="14"/>
      <c r="U147" s="15"/>
      <c r="V147" s="16"/>
      <c r="W147" s="11"/>
      <c r="X147" s="23" t="str">
        <f>IF(K147="","",VLOOKUP(K147,'ボランティア一覧 '!$A$3:$F$95,4,0))</f>
        <v/>
      </c>
      <c r="Y147" s="23" t="str">
        <f>IF(K147="","",VLOOKUP(K147,'ボランティア一覧 '!$A$3:$F$95,5,0))</f>
        <v/>
      </c>
      <c r="Z147" s="23" t="str">
        <f>IF(K147="","",VLOOKUP(K147,'ボランティア一覧 '!$A$3:$F$95,6,0))</f>
        <v/>
      </c>
      <c r="AA147" s="23" t="str">
        <f>IF(K147="","",VLOOKUP(K147,'ボランティア一覧 '!$A$3:$G$95,7,0))</f>
        <v/>
      </c>
      <c r="AB147" s="69" t="str">
        <f t="shared" si="9"/>
        <v xml:space="preserve"> </v>
      </c>
      <c r="AC147" s="69" t="str">
        <f t="shared" si="10"/>
        <v>　</v>
      </c>
      <c r="AD147" s="69" t="str">
        <f>IF($G147=0," ",VLOOKUP(AB147,入力規則用シート!B:C,2,0))</f>
        <v xml:space="preserve"> </v>
      </c>
      <c r="AE147" s="68">
        <f t="shared" si="11"/>
        <v>0</v>
      </c>
      <c r="AF147" s="69" t="str">
        <f t="shared" si="12"/>
        <v/>
      </c>
      <c r="AG147" s="68" t="str">
        <f>IF(AF147="","",VLOOKUP(AF147,ボランティア図書マスタ!$A$3:$K$65493,11,0))</f>
        <v/>
      </c>
      <c r="AH147" s="69" t="str">
        <f t="shared" si="13"/>
        <v/>
      </c>
      <c r="AJ147" s="129" t="e">
        <f>VLOOKUP($AF147,ボランティア図書マスタ!$A:$T,15,0)</f>
        <v>#N/A</v>
      </c>
      <c r="AK147" s="129" t="e">
        <f>VLOOKUP($AF147,ボランティア図書マスタ!$A:$T,16,0)</f>
        <v>#N/A</v>
      </c>
      <c r="AL147" s="129" t="e">
        <f>VLOOKUP($AF147,ボランティア図書マスタ!$A:$T,17,0)</f>
        <v>#N/A</v>
      </c>
      <c r="AM147" s="129" t="e">
        <f>VLOOKUP($AF147,ボランティア図書マスタ!$A:$T,18,0)</f>
        <v>#N/A</v>
      </c>
      <c r="AN147" s="129" t="e">
        <f>VLOOKUP($AF147,ボランティア図書マスタ!$A:$T,19,0)</f>
        <v>#N/A</v>
      </c>
      <c r="AO147" s="129" t="e">
        <f>VLOOKUP($AF147,ボランティア図書マスタ!$A:$T,20,0)</f>
        <v>#N/A</v>
      </c>
    </row>
    <row r="148" spans="1:41" ht="81" customHeight="1" x14ac:dyDescent="0.15">
      <c r="A148" s="55"/>
      <c r="B148" s="11"/>
      <c r="C148" s="149"/>
      <c r="D148" s="11"/>
      <c r="E148" s="11"/>
      <c r="F148" s="11"/>
      <c r="G148" s="12"/>
      <c r="H148" s="12"/>
      <c r="I148" s="13"/>
      <c r="J148" s="12"/>
      <c r="K148" s="24"/>
      <c r="L148" s="54" t="str">
        <f>IF(K148="","",VLOOKUP(K148,'ボランティア一覧 '!$A:$B,2,0))</f>
        <v/>
      </c>
      <c r="M148" s="24"/>
      <c r="N148" s="61" t="str">
        <f>IF(M148="","",VLOOKUP(M148,ボランティア図書マスタ!$B$3:$L$65493,11,0))</f>
        <v/>
      </c>
      <c r="O148" s="25"/>
      <c r="P148" s="24"/>
      <c r="Q148" s="25"/>
      <c r="R148" s="17" t="str">
        <f t="shared" ref="R148:R211" si="14">IF(P148="","",CONCATENATE(O148,"　",AG148,"　","－"&amp;AH148))</f>
        <v/>
      </c>
      <c r="S148" s="17" t="str">
        <f>IF(AF148="","",VLOOKUP(AF148,ボランティア図書マスタ!$A$3:$M$65493,13,0))</f>
        <v/>
      </c>
      <c r="T148" s="14"/>
      <c r="U148" s="15"/>
      <c r="V148" s="16"/>
      <c r="W148" s="11"/>
      <c r="X148" s="23" t="str">
        <f>IF(K148="","",VLOOKUP(K148,'ボランティア一覧 '!$A$3:$F$95,4,0))</f>
        <v/>
      </c>
      <c r="Y148" s="23" t="str">
        <f>IF(K148="","",VLOOKUP(K148,'ボランティア一覧 '!$A$3:$F$95,5,0))</f>
        <v/>
      </c>
      <c r="Z148" s="23" t="str">
        <f>IF(K148="","",VLOOKUP(K148,'ボランティア一覧 '!$A$3:$F$95,6,0))</f>
        <v/>
      </c>
      <c r="AA148" s="23" t="str">
        <f>IF(K148="","",VLOOKUP(K148,'ボランティア一覧 '!$A$3:$G$95,7,0))</f>
        <v/>
      </c>
      <c r="AB148" s="69" t="str">
        <f t="shared" ref="AB148:AB211" si="15">IF(K148=0," ",$L$2)</f>
        <v xml:space="preserve"> </v>
      </c>
      <c r="AC148" s="69" t="str">
        <f t="shared" ref="AC148:AC211" si="16">IF(K148=0,"　",G148)</f>
        <v>　</v>
      </c>
      <c r="AD148" s="69" t="str">
        <f>IF($G148=0," ",VLOOKUP(AB148,入力規則用シート!B:C,2,0))</f>
        <v xml:space="preserve"> </v>
      </c>
      <c r="AE148" s="68">
        <f t="shared" ref="AE148:AE211" si="17">H148</f>
        <v>0</v>
      </c>
      <c r="AF148" s="69" t="str">
        <f t="shared" ref="AF148:AF211" si="18">IF(M148&amp;P148="","",CONCATENATE(M148,P148))</f>
        <v/>
      </c>
      <c r="AG148" s="68" t="str">
        <f>IF(AF148="","",VLOOKUP(AF148,ボランティア図書マスタ!$A$3:$K$65493,11,0))</f>
        <v/>
      </c>
      <c r="AH148" s="69" t="str">
        <f t="shared" ref="AH148:AH211" si="19">DBCS(Q148)</f>
        <v/>
      </c>
      <c r="AJ148" s="129" t="e">
        <f>VLOOKUP($AF148,ボランティア図書マスタ!$A:$T,15,0)</f>
        <v>#N/A</v>
      </c>
      <c r="AK148" s="129" t="e">
        <f>VLOOKUP($AF148,ボランティア図書マスタ!$A:$T,16,0)</f>
        <v>#N/A</v>
      </c>
      <c r="AL148" s="129" t="e">
        <f>VLOOKUP($AF148,ボランティア図書マスタ!$A:$T,17,0)</f>
        <v>#N/A</v>
      </c>
      <c r="AM148" s="129" t="e">
        <f>VLOOKUP($AF148,ボランティア図書マスタ!$A:$T,18,0)</f>
        <v>#N/A</v>
      </c>
      <c r="AN148" s="129" t="e">
        <f>VLOOKUP($AF148,ボランティア図書マスタ!$A:$T,19,0)</f>
        <v>#N/A</v>
      </c>
      <c r="AO148" s="129" t="e">
        <f>VLOOKUP($AF148,ボランティア図書マスタ!$A:$T,20,0)</f>
        <v>#N/A</v>
      </c>
    </row>
    <row r="149" spans="1:41" ht="81" customHeight="1" x14ac:dyDescent="0.15">
      <c r="A149" s="55"/>
      <c r="B149" s="11"/>
      <c r="C149" s="149"/>
      <c r="D149" s="11"/>
      <c r="E149" s="11"/>
      <c r="F149" s="11"/>
      <c r="G149" s="12"/>
      <c r="H149" s="12"/>
      <c r="I149" s="13"/>
      <c r="J149" s="12"/>
      <c r="K149" s="24"/>
      <c r="L149" s="54" t="str">
        <f>IF(K149="","",VLOOKUP(K149,'ボランティア一覧 '!$A:$B,2,0))</f>
        <v/>
      </c>
      <c r="M149" s="24"/>
      <c r="N149" s="61" t="str">
        <f>IF(M149="","",VLOOKUP(M149,ボランティア図書マスタ!$B$3:$L$65493,11,0))</f>
        <v/>
      </c>
      <c r="O149" s="25"/>
      <c r="P149" s="24"/>
      <c r="Q149" s="25"/>
      <c r="R149" s="17" t="str">
        <f t="shared" si="14"/>
        <v/>
      </c>
      <c r="S149" s="17" t="str">
        <f>IF(AF149="","",VLOOKUP(AF149,ボランティア図書マスタ!$A$3:$M$65493,13,0))</f>
        <v/>
      </c>
      <c r="T149" s="14"/>
      <c r="U149" s="15"/>
      <c r="V149" s="16"/>
      <c r="W149" s="11"/>
      <c r="X149" s="23" t="str">
        <f>IF(K149="","",VLOOKUP(K149,'ボランティア一覧 '!$A$3:$F$95,4,0))</f>
        <v/>
      </c>
      <c r="Y149" s="23" t="str">
        <f>IF(K149="","",VLOOKUP(K149,'ボランティア一覧 '!$A$3:$F$95,5,0))</f>
        <v/>
      </c>
      <c r="Z149" s="23" t="str">
        <f>IF(K149="","",VLOOKUP(K149,'ボランティア一覧 '!$A$3:$F$95,6,0))</f>
        <v/>
      </c>
      <c r="AA149" s="23" t="str">
        <f>IF(K149="","",VLOOKUP(K149,'ボランティア一覧 '!$A$3:$G$95,7,0))</f>
        <v/>
      </c>
      <c r="AB149" s="69" t="str">
        <f t="shared" si="15"/>
        <v xml:space="preserve"> </v>
      </c>
      <c r="AC149" s="69" t="str">
        <f t="shared" si="16"/>
        <v>　</v>
      </c>
      <c r="AD149" s="69" t="str">
        <f>IF($G149=0," ",VLOOKUP(AB149,入力規則用シート!B:C,2,0))</f>
        <v xml:space="preserve"> </v>
      </c>
      <c r="AE149" s="68">
        <f t="shared" si="17"/>
        <v>0</v>
      </c>
      <c r="AF149" s="69" t="str">
        <f t="shared" si="18"/>
        <v/>
      </c>
      <c r="AG149" s="68" t="str">
        <f>IF(AF149="","",VLOOKUP(AF149,ボランティア図書マスタ!$A$3:$K$65493,11,0))</f>
        <v/>
      </c>
      <c r="AH149" s="69" t="str">
        <f t="shared" si="19"/>
        <v/>
      </c>
      <c r="AJ149" s="129" t="e">
        <f>VLOOKUP($AF149,ボランティア図書マスタ!$A:$T,15,0)</f>
        <v>#N/A</v>
      </c>
      <c r="AK149" s="129" t="e">
        <f>VLOOKUP($AF149,ボランティア図書マスタ!$A:$T,16,0)</f>
        <v>#N/A</v>
      </c>
      <c r="AL149" s="129" t="e">
        <f>VLOOKUP($AF149,ボランティア図書マスタ!$A:$T,17,0)</f>
        <v>#N/A</v>
      </c>
      <c r="AM149" s="129" t="e">
        <f>VLOOKUP($AF149,ボランティア図書マスタ!$A:$T,18,0)</f>
        <v>#N/A</v>
      </c>
      <c r="AN149" s="129" t="e">
        <f>VLOOKUP($AF149,ボランティア図書マスタ!$A:$T,19,0)</f>
        <v>#N/A</v>
      </c>
      <c r="AO149" s="129" t="e">
        <f>VLOOKUP($AF149,ボランティア図書マスタ!$A:$T,20,0)</f>
        <v>#N/A</v>
      </c>
    </row>
    <row r="150" spans="1:41" ht="81" customHeight="1" x14ac:dyDescent="0.15">
      <c r="A150" s="55"/>
      <c r="B150" s="11"/>
      <c r="C150" s="149"/>
      <c r="D150" s="11"/>
      <c r="E150" s="11"/>
      <c r="F150" s="11"/>
      <c r="G150" s="12"/>
      <c r="H150" s="12"/>
      <c r="I150" s="13"/>
      <c r="J150" s="12"/>
      <c r="K150" s="24"/>
      <c r="L150" s="54" t="str">
        <f>IF(K150="","",VLOOKUP(K150,'ボランティア一覧 '!$A:$B,2,0))</f>
        <v/>
      </c>
      <c r="M150" s="24"/>
      <c r="N150" s="61" t="str">
        <f>IF(M150="","",VLOOKUP(M150,ボランティア図書マスタ!$B$3:$L$65493,11,0))</f>
        <v/>
      </c>
      <c r="O150" s="25"/>
      <c r="P150" s="24"/>
      <c r="Q150" s="25"/>
      <c r="R150" s="17" t="str">
        <f t="shared" si="14"/>
        <v/>
      </c>
      <c r="S150" s="17" t="str">
        <f>IF(AF150="","",VLOOKUP(AF150,ボランティア図書マスタ!$A$3:$M$65493,13,0))</f>
        <v/>
      </c>
      <c r="T150" s="14"/>
      <c r="U150" s="15"/>
      <c r="V150" s="16"/>
      <c r="W150" s="11"/>
      <c r="X150" s="23" t="str">
        <f>IF(K150="","",VLOOKUP(K150,'ボランティア一覧 '!$A$3:$F$95,4,0))</f>
        <v/>
      </c>
      <c r="Y150" s="23" t="str">
        <f>IF(K150="","",VLOOKUP(K150,'ボランティア一覧 '!$A$3:$F$95,5,0))</f>
        <v/>
      </c>
      <c r="Z150" s="23" t="str">
        <f>IF(K150="","",VLOOKUP(K150,'ボランティア一覧 '!$A$3:$F$95,6,0))</f>
        <v/>
      </c>
      <c r="AA150" s="23" t="str">
        <f>IF(K150="","",VLOOKUP(K150,'ボランティア一覧 '!$A$3:$G$95,7,0))</f>
        <v/>
      </c>
      <c r="AB150" s="69" t="str">
        <f t="shared" si="15"/>
        <v xml:space="preserve"> </v>
      </c>
      <c r="AC150" s="69" t="str">
        <f t="shared" si="16"/>
        <v>　</v>
      </c>
      <c r="AD150" s="69" t="str">
        <f>IF($G150=0," ",VLOOKUP(AB150,入力規則用シート!B:C,2,0))</f>
        <v xml:space="preserve"> </v>
      </c>
      <c r="AE150" s="68">
        <f t="shared" si="17"/>
        <v>0</v>
      </c>
      <c r="AF150" s="69" t="str">
        <f t="shared" si="18"/>
        <v/>
      </c>
      <c r="AG150" s="68" t="str">
        <f>IF(AF150="","",VLOOKUP(AF150,ボランティア図書マスタ!$A$3:$K$65493,11,0))</f>
        <v/>
      </c>
      <c r="AH150" s="69" t="str">
        <f t="shared" si="19"/>
        <v/>
      </c>
      <c r="AJ150" s="129" t="e">
        <f>VLOOKUP($AF150,ボランティア図書マスタ!$A:$T,15,0)</f>
        <v>#N/A</v>
      </c>
      <c r="AK150" s="129" t="e">
        <f>VLOOKUP($AF150,ボランティア図書マスタ!$A:$T,16,0)</f>
        <v>#N/A</v>
      </c>
      <c r="AL150" s="129" t="e">
        <f>VLOOKUP($AF150,ボランティア図書マスタ!$A:$T,17,0)</f>
        <v>#N/A</v>
      </c>
      <c r="AM150" s="129" t="e">
        <f>VLOOKUP($AF150,ボランティア図書マスタ!$A:$T,18,0)</f>
        <v>#N/A</v>
      </c>
      <c r="AN150" s="129" t="e">
        <f>VLOOKUP($AF150,ボランティア図書マスタ!$A:$T,19,0)</f>
        <v>#N/A</v>
      </c>
      <c r="AO150" s="129" t="e">
        <f>VLOOKUP($AF150,ボランティア図書マスタ!$A:$T,20,0)</f>
        <v>#N/A</v>
      </c>
    </row>
    <row r="151" spans="1:41" ht="81" customHeight="1" x14ac:dyDescent="0.15">
      <c r="A151" s="55"/>
      <c r="B151" s="11"/>
      <c r="C151" s="149"/>
      <c r="D151" s="11"/>
      <c r="E151" s="11"/>
      <c r="F151" s="11"/>
      <c r="G151" s="12"/>
      <c r="H151" s="12"/>
      <c r="I151" s="13"/>
      <c r="J151" s="12"/>
      <c r="K151" s="24"/>
      <c r="L151" s="54" t="str">
        <f>IF(K151="","",VLOOKUP(K151,'ボランティア一覧 '!$A:$B,2,0))</f>
        <v/>
      </c>
      <c r="M151" s="24"/>
      <c r="N151" s="61" t="str">
        <f>IF(M151="","",VLOOKUP(M151,ボランティア図書マスタ!$B$3:$L$65493,11,0))</f>
        <v/>
      </c>
      <c r="O151" s="25"/>
      <c r="P151" s="24"/>
      <c r="Q151" s="25"/>
      <c r="R151" s="17" t="str">
        <f t="shared" si="14"/>
        <v/>
      </c>
      <c r="S151" s="17" t="str">
        <f>IF(AF151="","",VLOOKUP(AF151,ボランティア図書マスタ!$A$3:$M$65493,13,0))</f>
        <v/>
      </c>
      <c r="T151" s="14"/>
      <c r="U151" s="15"/>
      <c r="V151" s="16"/>
      <c r="W151" s="11"/>
      <c r="X151" s="23" t="str">
        <f>IF(K151="","",VLOOKUP(K151,'ボランティア一覧 '!$A$3:$F$95,4,0))</f>
        <v/>
      </c>
      <c r="Y151" s="23" t="str">
        <f>IF(K151="","",VLOOKUP(K151,'ボランティア一覧 '!$A$3:$F$95,5,0))</f>
        <v/>
      </c>
      <c r="Z151" s="23" t="str">
        <f>IF(K151="","",VLOOKUP(K151,'ボランティア一覧 '!$A$3:$F$95,6,0))</f>
        <v/>
      </c>
      <c r="AA151" s="23" t="str">
        <f>IF(K151="","",VLOOKUP(K151,'ボランティア一覧 '!$A$3:$G$95,7,0))</f>
        <v/>
      </c>
      <c r="AB151" s="69" t="str">
        <f t="shared" si="15"/>
        <v xml:space="preserve"> </v>
      </c>
      <c r="AC151" s="69" t="str">
        <f t="shared" si="16"/>
        <v>　</v>
      </c>
      <c r="AD151" s="69" t="str">
        <f>IF($G151=0," ",VLOOKUP(AB151,入力規則用シート!B:C,2,0))</f>
        <v xml:space="preserve"> </v>
      </c>
      <c r="AE151" s="68">
        <f t="shared" si="17"/>
        <v>0</v>
      </c>
      <c r="AF151" s="69" t="str">
        <f t="shared" si="18"/>
        <v/>
      </c>
      <c r="AG151" s="68" t="str">
        <f>IF(AF151="","",VLOOKUP(AF151,ボランティア図書マスタ!$A$3:$K$65493,11,0))</f>
        <v/>
      </c>
      <c r="AH151" s="69" t="str">
        <f t="shared" si="19"/>
        <v/>
      </c>
      <c r="AJ151" s="129" t="e">
        <f>VLOOKUP($AF151,ボランティア図書マスタ!$A:$T,15,0)</f>
        <v>#N/A</v>
      </c>
      <c r="AK151" s="129" t="e">
        <f>VLOOKUP($AF151,ボランティア図書マスタ!$A:$T,16,0)</f>
        <v>#N/A</v>
      </c>
      <c r="AL151" s="129" t="e">
        <f>VLOOKUP($AF151,ボランティア図書マスタ!$A:$T,17,0)</f>
        <v>#N/A</v>
      </c>
      <c r="AM151" s="129" t="e">
        <f>VLOOKUP($AF151,ボランティア図書マスタ!$A:$T,18,0)</f>
        <v>#N/A</v>
      </c>
      <c r="AN151" s="129" t="e">
        <f>VLOOKUP($AF151,ボランティア図書マスタ!$A:$T,19,0)</f>
        <v>#N/A</v>
      </c>
      <c r="AO151" s="129" t="e">
        <f>VLOOKUP($AF151,ボランティア図書マスタ!$A:$T,20,0)</f>
        <v>#N/A</v>
      </c>
    </row>
    <row r="152" spans="1:41" ht="81" customHeight="1" x14ac:dyDescent="0.15">
      <c r="A152" s="55"/>
      <c r="B152" s="11"/>
      <c r="C152" s="149"/>
      <c r="D152" s="11"/>
      <c r="E152" s="11"/>
      <c r="F152" s="11"/>
      <c r="G152" s="12"/>
      <c r="H152" s="12"/>
      <c r="I152" s="13"/>
      <c r="J152" s="12"/>
      <c r="K152" s="24"/>
      <c r="L152" s="54" t="str">
        <f>IF(K152="","",VLOOKUP(K152,'ボランティア一覧 '!$A:$B,2,0))</f>
        <v/>
      </c>
      <c r="M152" s="24"/>
      <c r="N152" s="61" t="str">
        <f>IF(M152="","",VLOOKUP(M152,ボランティア図書マスタ!$B$3:$L$65493,11,0))</f>
        <v/>
      </c>
      <c r="O152" s="25"/>
      <c r="P152" s="24"/>
      <c r="Q152" s="25"/>
      <c r="R152" s="17" t="str">
        <f t="shared" si="14"/>
        <v/>
      </c>
      <c r="S152" s="17" t="str">
        <f>IF(AF152="","",VLOOKUP(AF152,ボランティア図書マスタ!$A$3:$M$65493,13,0))</f>
        <v/>
      </c>
      <c r="T152" s="14"/>
      <c r="U152" s="15"/>
      <c r="V152" s="16"/>
      <c r="W152" s="11"/>
      <c r="X152" s="23" t="str">
        <f>IF(K152="","",VLOOKUP(K152,'ボランティア一覧 '!$A$3:$F$95,4,0))</f>
        <v/>
      </c>
      <c r="Y152" s="23" t="str">
        <f>IF(K152="","",VLOOKUP(K152,'ボランティア一覧 '!$A$3:$F$95,5,0))</f>
        <v/>
      </c>
      <c r="Z152" s="23" t="str">
        <f>IF(K152="","",VLOOKUP(K152,'ボランティア一覧 '!$A$3:$F$95,6,0))</f>
        <v/>
      </c>
      <c r="AA152" s="23" t="str">
        <f>IF(K152="","",VLOOKUP(K152,'ボランティア一覧 '!$A$3:$G$95,7,0))</f>
        <v/>
      </c>
      <c r="AB152" s="69" t="str">
        <f t="shared" si="15"/>
        <v xml:space="preserve"> </v>
      </c>
      <c r="AC152" s="69" t="str">
        <f t="shared" si="16"/>
        <v>　</v>
      </c>
      <c r="AD152" s="69" t="str">
        <f>IF($G152=0," ",VLOOKUP(AB152,入力規則用シート!B:C,2,0))</f>
        <v xml:space="preserve"> </v>
      </c>
      <c r="AE152" s="68">
        <f t="shared" si="17"/>
        <v>0</v>
      </c>
      <c r="AF152" s="69" t="str">
        <f t="shared" si="18"/>
        <v/>
      </c>
      <c r="AG152" s="68" t="str">
        <f>IF(AF152="","",VLOOKUP(AF152,ボランティア図書マスタ!$A$3:$K$65493,11,0))</f>
        <v/>
      </c>
      <c r="AH152" s="69" t="str">
        <f t="shared" si="19"/>
        <v/>
      </c>
      <c r="AJ152" s="129" t="e">
        <f>VLOOKUP($AF152,ボランティア図書マスタ!$A:$T,15,0)</f>
        <v>#N/A</v>
      </c>
      <c r="AK152" s="129" t="e">
        <f>VLOOKUP($AF152,ボランティア図書マスタ!$A:$T,16,0)</f>
        <v>#N/A</v>
      </c>
      <c r="AL152" s="129" t="e">
        <f>VLOOKUP($AF152,ボランティア図書マスタ!$A:$T,17,0)</f>
        <v>#N/A</v>
      </c>
      <c r="AM152" s="129" t="e">
        <f>VLOOKUP($AF152,ボランティア図書マスタ!$A:$T,18,0)</f>
        <v>#N/A</v>
      </c>
      <c r="AN152" s="129" t="e">
        <f>VLOOKUP($AF152,ボランティア図書マスタ!$A:$T,19,0)</f>
        <v>#N/A</v>
      </c>
      <c r="AO152" s="129" t="e">
        <f>VLOOKUP($AF152,ボランティア図書マスタ!$A:$T,20,0)</f>
        <v>#N/A</v>
      </c>
    </row>
    <row r="153" spans="1:41" ht="81" customHeight="1" x14ac:dyDescent="0.15">
      <c r="A153" s="55"/>
      <c r="B153" s="11"/>
      <c r="C153" s="149"/>
      <c r="D153" s="11"/>
      <c r="E153" s="11"/>
      <c r="F153" s="11"/>
      <c r="G153" s="12"/>
      <c r="H153" s="12"/>
      <c r="I153" s="13"/>
      <c r="J153" s="12"/>
      <c r="K153" s="24"/>
      <c r="L153" s="54" t="str">
        <f>IF(K153="","",VLOOKUP(K153,'ボランティア一覧 '!$A:$B,2,0))</f>
        <v/>
      </c>
      <c r="M153" s="24"/>
      <c r="N153" s="61" t="str">
        <f>IF(M153="","",VLOOKUP(M153,ボランティア図書マスタ!$B$3:$L$65493,11,0))</f>
        <v/>
      </c>
      <c r="O153" s="25"/>
      <c r="P153" s="24"/>
      <c r="Q153" s="25"/>
      <c r="R153" s="17" t="str">
        <f t="shared" si="14"/>
        <v/>
      </c>
      <c r="S153" s="17" t="str">
        <f>IF(AF153="","",VLOOKUP(AF153,ボランティア図書マスタ!$A$3:$M$65493,13,0))</f>
        <v/>
      </c>
      <c r="T153" s="14"/>
      <c r="U153" s="15"/>
      <c r="V153" s="16"/>
      <c r="W153" s="11"/>
      <c r="X153" s="23" t="str">
        <f>IF(K153="","",VLOOKUP(K153,'ボランティア一覧 '!$A$3:$F$95,4,0))</f>
        <v/>
      </c>
      <c r="Y153" s="23" t="str">
        <f>IF(K153="","",VLOOKUP(K153,'ボランティア一覧 '!$A$3:$F$95,5,0))</f>
        <v/>
      </c>
      <c r="Z153" s="23" t="str">
        <f>IF(K153="","",VLOOKUP(K153,'ボランティア一覧 '!$A$3:$F$95,6,0))</f>
        <v/>
      </c>
      <c r="AA153" s="23" t="str">
        <f>IF(K153="","",VLOOKUP(K153,'ボランティア一覧 '!$A$3:$G$95,7,0))</f>
        <v/>
      </c>
      <c r="AB153" s="69" t="str">
        <f t="shared" si="15"/>
        <v xml:space="preserve"> </v>
      </c>
      <c r="AC153" s="69" t="str">
        <f t="shared" si="16"/>
        <v>　</v>
      </c>
      <c r="AD153" s="69" t="str">
        <f>IF($G153=0," ",VLOOKUP(AB153,入力規則用シート!B:C,2,0))</f>
        <v xml:space="preserve"> </v>
      </c>
      <c r="AE153" s="68">
        <f t="shared" si="17"/>
        <v>0</v>
      </c>
      <c r="AF153" s="69" t="str">
        <f t="shared" si="18"/>
        <v/>
      </c>
      <c r="AG153" s="68" t="str">
        <f>IF(AF153="","",VLOOKUP(AF153,ボランティア図書マスタ!$A$3:$K$65493,11,0))</f>
        <v/>
      </c>
      <c r="AH153" s="69" t="str">
        <f t="shared" si="19"/>
        <v/>
      </c>
      <c r="AJ153" s="129" t="e">
        <f>VLOOKUP($AF153,ボランティア図書マスタ!$A:$T,15,0)</f>
        <v>#N/A</v>
      </c>
      <c r="AK153" s="129" t="e">
        <f>VLOOKUP($AF153,ボランティア図書マスタ!$A:$T,16,0)</f>
        <v>#N/A</v>
      </c>
      <c r="AL153" s="129" t="e">
        <f>VLOOKUP($AF153,ボランティア図書マスタ!$A:$T,17,0)</f>
        <v>#N/A</v>
      </c>
      <c r="AM153" s="129" t="e">
        <f>VLOOKUP($AF153,ボランティア図書マスタ!$A:$T,18,0)</f>
        <v>#N/A</v>
      </c>
      <c r="AN153" s="129" t="e">
        <f>VLOOKUP($AF153,ボランティア図書マスタ!$A:$T,19,0)</f>
        <v>#N/A</v>
      </c>
      <c r="AO153" s="129" t="e">
        <f>VLOOKUP($AF153,ボランティア図書マスタ!$A:$T,20,0)</f>
        <v>#N/A</v>
      </c>
    </row>
    <row r="154" spans="1:41" ht="81" customHeight="1" x14ac:dyDescent="0.15">
      <c r="A154" s="55"/>
      <c r="B154" s="11"/>
      <c r="C154" s="149"/>
      <c r="D154" s="11"/>
      <c r="E154" s="11"/>
      <c r="F154" s="11"/>
      <c r="G154" s="12"/>
      <c r="H154" s="12"/>
      <c r="I154" s="13"/>
      <c r="J154" s="12"/>
      <c r="K154" s="24"/>
      <c r="L154" s="54" t="str">
        <f>IF(K154="","",VLOOKUP(K154,'ボランティア一覧 '!$A:$B,2,0))</f>
        <v/>
      </c>
      <c r="M154" s="24"/>
      <c r="N154" s="61" t="str">
        <f>IF(M154="","",VLOOKUP(M154,ボランティア図書マスタ!$B$3:$L$65493,11,0))</f>
        <v/>
      </c>
      <c r="O154" s="25"/>
      <c r="P154" s="24"/>
      <c r="Q154" s="25"/>
      <c r="R154" s="17" t="str">
        <f t="shared" si="14"/>
        <v/>
      </c>
      <c r="S154" s="17" t="str">
        <f>IF(AF154="","",VLOOKUP(AF154,ボランティア図書マスタ!$A$3:$M$65493,13,0))</f>
        <v/>
      </c>
      <c r="T154" s="14"/>
      <c r="U154" s="15"/>
      <c r="V154" s="16"/>
      <c r="W154" s="11"/>
      <c r="X154" s="23" t="str">
        <f>IF(K154="","",VLOOKUP(K154,'ボランティア一覧 '!$A$3:$F$95,4,0))</f>
        <v/>
      </c>
      <c r="Y154" s="23" t="str">
        <f>IF(K154="","",VLOOKUP(K154,'ボランティア一覧 '!$A$3:$F$95,5,0))</f>
        <v/>
      </c>
      <c r="Z154" s="23" t="str">
        <f>IF(K154="","",VLOOKUP(K154,'ボランティア一覧 '!$A$3:$F$95,6,0))</f>
        <v/>
      </c>
      <c r="AA154" s="23" t="str">
        <f>IF(K154="","",VLOOKUP(K154,'ボランティア一覧 '!$A$3:$G$95,7,0))</f>
        <v/>
      </c>
      <c r="AB154" s="69" t="str">
        <f t="shared" si="15"/>
        <v xml:space="preserve"> </v>
      </c>
      <c r="AC154" s="69" t="str">
        <f t="shared" si="16"/>
        <v>　</v>
      </c>
      <c r="AD154" s="69" t="str">
        <f>IF($G154=0," ",VLOOKUP(AB154,入力規則用シート!B:C,2,0))</f>
        <v xml:space="preserve"> </v>
      </c>
      <c r="AE154" s="68">
        <f t="shared" si="17"/>
        <v>0</v>
      </c>
      <c r="AF154" s="69" t="str">
        <f t="shared" si="18"/>
        <v/>
      </c>
      <c r="AG154" s="68" t="str">
        <f>IF(AF154="","",VLOOKUP(AF154,ボランティア図書マスタ!$A$3:$K$65493,11,0))</f>
        <v/>
      </c>
      <c r="AH154" s="69" t="str">
        <f t="shared" si="19"/>
        <v/>
      </c>
      <c r="AJ154" s="129" t="e">
        <f>VLOOKUP($AF154,ボランティア図書マスタ!$A:$T,15,0)</f>
        <v>#N/A</v>
      </c>
      <c r="AK154" s="129" t="e">
        <f>VLOOKUP($AF154,ボランティア図書マスタ!$A:$T,16,0)</f>
        <v>#N/A</v>
      </c>
      <c r="AL154" s="129" t="e">
        <f>VLOOKUP($AF154,ボランティア図書マスタ!$A:$T,17,0)</f>
        <v>#N/A</v>
      </c>
      <c r="AM154" s="129" t="e">
        <f>VLOOKUP($AF154,ボランティア図書マスタ!$A:$T,18,0)</f>
        <v>#N/A</v>
      </c>
      <c r="AN154" s="129" t="e">
        <f>VLOOKUP($AF154,ボランティア図書マスタ!$A:$T,19,0)</f>
        <v>#N/A</v>
      </c>
      <c r="AO154" s="129" t="e">
        <f>VLOOKUP($AF154,ボランティア図書マスタ!$A:$T,20,0)</f>
        <v>#N/A</v>
      </c>
    </row>
    <row r="155" spans="1:41" ht="81" customHeight="1" x14ac:dyDescent="0.15">
      <c r="A155" s="55"/>
      <c r="B155" s="11"/>
      <c r="C155" s="149"/>
      <c r="D155" s="11"/>
      <c r="E155" s="11"/>
      <c r="F155" s="11"/>
      <c r="G155" s="12"/>
      <c r="H155" s="12"/>
      <c r="I155" s="13"/>
      <c r="J155" s="12"/>
      <c r="K155" s="24"/>
      <c r="L155" s="54" t="str">
        <f>IF(K155="","",VLOOKUP(K155,'ボランティア一覧 '!$A:$B,2,0))</f>
        <v/>
      </c>
      <c r="M155" s="24"/>
      <c r="N155" s="61" t="str">
        <f>IF(M155="","",VLOOKUP(M155,ボランティア図書マスタ!$B$3:$L$65493,11,0))</f>
        <v/>
      </c>
      <c r="O155" s="25"/>
      <c r="P155" s="24"/>
      <c r="Q155" s="25"/>
      <c r="R155" s="17" t="str">
        <f t="shared" si="14"/>
        <v/>
      </c>
      <c r="S155" s="17" t="str">
        <f>IF(AF155="","",VLOOKUP(AF155,ボランティア図書マスタ!$A$3:$M$65493,13,0))</f>
        <v/>
      </c>
      <c r="T155" s="14"/>
      <c r="U155" s="15"/>
      <c r="V155" s="16"/>
      <c r="W155" s="11"/>
      <c r="X155" s="23" t="str">
        <f>IF(K155="","",VLOOKUP(K155,'ボランティア一覧 '!$A$3:$F$95,4,0))</f>
        <v/>
      </c>
      <c r="Y155" s="23" t="str">
        <f>IF(K155="","",VLOOKUP(K155,'ボランティア一覧 '!$A$3:$F$95,5,0))</f>
        <v/>
      </c>
      <c r="Z155" s="23" t="str">
        <f>IF(K155="","",VLOOKUP(K155,'ボランティア一覧 '!$A$3:$F$95,6,0))</f>
        <v/>
      </c>
      <c r="AA155" s="23" t="str">
        <f>IF(K155="","",VLOOKUP(K155,'ボランティア一覧 '!$A$3:$G$95,7,0))</f>
        <v/>
      </c>
      <c r="AB155" s="69" t="str">
        <f t="shared" si="15"/>
        <v xml:space="preserve"> </v>
      </c>
      <c r="AC155" s="69" t="str">
        <f t="shared" si="16"/>
        <v>　</v>
      </c>
      <c r="AD155" s="69" t="str">
        <f>IF($G155=0," ",VLOOKUP(AB155,入力規則用シート!B:C,2,0))</f>
        <v xml:space="preserve"> </v>
      </c>
      <c r="AE155" s="68">
        <f t="shared" si="17"/>
        <v>0</v>
      </c>
      <c r="AF155" s="69" t="str">
        <f t="shared" si="18"/>
        <v/>
      </c>
      <c r="AG155" s="68" t="str">
        <f>IF(AF155="","",VLOOKUP(AF155,ボランティア図書マスタ!$A$3:$K$65493,11,0))</f>
        <v/>
      </c>
      <c r="AH155" s="69" t="str">
        <f t="shared" si="19"/>
        <v/>
      </c>
      <c r="AJ155" s="129" t="e">
        <f>VLOOKUP($AF155,ボランティア図書マスタ!$A:$T,15,0)</f>
        <v>#N/A</v>
      </c>
      <c r="AK155" s="129" t="e">
        <f>VLOOKUP($AF155,ボランティア図書マスタ!$A:$T,16,0)</f>
        <v>#N/A</v>
      </c>
      <c r="AL155" s="129" t="e">
        <f>VLOOKUP($AF155,ボランティア図書マスタ!$A:$T,17,0)</f>
        <v>#N/A</v>
      </c>
      <c r="AM155" s="129" t="e">
        <f>VLOOKUP($AF155,ボランティア図書マスタ!$A:$T,18,0)</f>
        <v>#N/A</v>
      </c>
      <c r="AN155" s="129" t="e">
        <f>VLOOKUP($AF155,ボランティア図書マスタ!$A:$T,19,0)</f>
        <v>#N/A</v>
      </c>
      <c r="AO155" s="129" t="e">
        <f>VLOOKUP($AF155,ボランティア図書マスタ!$A:$T,20,0)</f>
        <v>#N/A</v>
      </c>
    </row>
    <row r="156" spans="1:41" ht="81" customHeight="1" x14ac:dyDescent="0.15">
      <c r="A156" s="55"/>
      <c r="B156" s="11"/>
      <c r="C156" s="149"/>
      <c r="D156" s="11"/>
      <c r="E156" s="11"/>
      <c r="F156" s="11"/>
      <c r="G156" s="12"/>
      <c r="H156" s="12"/>
      <c r="I156" s="13"/>
      <c r="J156" s="12"/>
      <c r="K156" s="24"/>
      <c r="L156" s="54" t="str">
        <f>IF(K156="","",VLOOKUP(K156,'ボランティア一覧 '!$A:$B,2,0))</f>
        <v/>
      </c>
      <c r="M156" s="24"/>
      <c r="N156" s="61" t="str">
        <f>IF(M156="","",VLOOKUP(M156,ボランティア図書マスタ!$B$3:$L$65493,11,0))</f>
        <v/>
      </c>
      <c r="O156" s="25"/>
      <c r="P156" s="24"/>
      <c r="Q156" s="25"/>
      <c r="R156" s="17" t="str">
        <f t="shared" si="14"/>
        <v/>
      </c>
      <c r="S156" s="17" t="str">
        <f>IF(AF156="","",VLOOKUP(AF156,ボランティア図書マスタ!$A$3:$M$65493,13,0))</f>
        <v/>
      </c>
      <c r="T156" s="14"/>
      <c r="U156" s="15"/>
      <c r="V156" s="16"/>
      <c r="W156" s="11"/>
      <c r="X156" s="23" t="str">
        <f>IF(K156="","",VLOOKUP(K156,'ボランティア一覧 '!$A$3:$F$95,4,0))</f>
        <v/>
      </c>
      <c r="Y156" s="23" t="str">
        <f>IF(K156="","",VLOOKUP(K156,'ボランティア一覧 '!$A$3:$F$95,5,0))</f>
        <v/>
      </c>
      <c r="Z156" s="23" t="str">
        <f>IF(K156="","",VLOOKUP(K156,'ボランティア一覧 '!$A$3:$F$95,6,0))</f>
        <v/>
      </c>
      <c r="AA156" s="23" t="str">
        <f>IF(K156="","",VLOOKUP(K156,'ボランティア一覧 '!$A$3:$G$95,7,0))</f>
        <v/>
      </c>
      <c r="AB156" s="69" t="str">
        <f t="shared" si="15"/>
        <v xml:space="preserve"> </v>
      </c>
      <c r="AC156" s="69" t="str">
        <f t="shared" si="16"/>
        <v>　</v>
      </c>
      <c r="AD156" s="69" t="str">
        <f>IF($G156=0," ",VLOOKUP(AB156,入力規則用シート!B:C,2,0))</f>
        <v xml:space="preserve"> </v>
      </c>
      <c r="AE156" s="68">
        <f t="shared" si="17"/>
        <v>0</v>
      </c>
      <c r="AF156" s="69" t="str">
        <f t="shared" si="18"/>
        <v/>
      </c>
      <c r="AG156" s="68" t="str">
        <f>IF(AF156="","",VLOOKUP(AF156,ボランティア図書マスタ!$A$3:$K$65493,11,0))</f>
        <v/>
      </c>
      <c r="AH156" s="69" t="str">
        <f t="shared" si="19"/>
        <v/>
      </c>
      <c r="AJ156" s="129" t="e">
        <f>VLOOKUP($AF156,ボランティア図書マスタ!$A:$T,15,0)</f>
        <v>#N/A</v>
      </c>
      <c r="AK156" s="129" t="e">
        <f>VLOOKUP($AF156,ボランティア図書マスタ!$A:$T,16,0)</f>
        <v>#N/A</v>
      </c>
      <c r="AL156" s="129" t="e">
        <f>VLOOKUP($AF156,ボランティア図書マスタ!$A:$T,17,0)</f>
        <v>#N/A</v>
      </c>
      <c r="AM156" s="129" t="e">
        <f>VLOOKUP($AF156,ボランティア図書マスタ!$A:$T,18,0)</f>
        <v>#N/A</v>
      </c>
      <c r="AN156" s="129" t="e">
        <f>VLOOKUP($AF156,ボランティア図書マスタ!$A:$T,19,0)</f>
        <v>#N/A</v>
      </c>
      <c r="AO156" s="129" t="e">
        <f>VLOOKUP($AF156,ボランティア図書マスタ!$A:$T,20,0)</f>
        <v>#N/A</v>
      </c>
    </row>
    <row r="157" spans="1:41" ht="81" customHeight="1" x14ac:dyDescent="0.15">
      <c r="A157" s="55"/>
      <c r="B157" s="11"/>
      <c r="C157" s="149"/>
      <c r="D157" s="11"/>
      <c r="E157" s="11"/>
      <c r="F157" s="11"/>
      <c r="G157" s="12"/>
      <c r="H157" s="12"/>
      <c r="I157" s="13"/>
      <c r="J157" s="12"/>
      <c r="K157" s="24"/>
      <c r="L157" s="54" t="str">
        <f>IF(K157="","",VLOOKUP(K157,'ボランティア一覧 '!$A:$B,2,0))</f>
        <v/>
      </c>
      <c r="M157" s="24"/>
      <c r="N157" s="61" t="str">
        <f>IF(M157="","",VLOOKUP(M157,ボランティア図書マスタ!$B$3:$L$65493,11,0))</f>
        <v/>
      </c>
      <c r="O157" s="25"/>
      <c r="P157" s="24"/>
      <c r="Q157" s="25"/>
      <c r="R157" s="17" t="str">
        <f t="shared" si="14"/>
        <v/>
      </c>
      <c r="S157" s="17" t="str">
        <f>IF(AF157="","",VLOOKUP(AF157,ボランティア図書マスタ!$A$3:$M$65493,13,0))</f>
        <v/>
      </c>
      <c r="T157" s="14"/>
      <c r="U157" s="15"/>
      <c r="V157" s="16"/>
      <c r="W157" s="11"/>
      <c r="X157" s="23" t="str">
        <f>IF(K157="","",VLOOKUP(K157,'ボランティア一覧 '!$A$3:$F$95,4,0))</f>
        <v/>
      </c>
      <c r="Y157" s="23" t="str">
        <f>IF(K157="","",VLOOKUP(K157,'ボランティア一覧 '!$A$3:$F$95,5,0))</f>
        <v/>
      </c>
      <c r="Z157" s="23" t="str">
        <f>IF(K157="","",VLOOKUP(K157,'ボランティア一覧 '!$A$3:$F$95,6,0))</f>
        <v/>
      </c>
      <c r="AA157" s="23" t="str">
        <f>IF(K157="","",VLOOKUP(K157,'ボランティア一覧 '!$A$3:$G$95,7,0))</f>
        <v/>
      </c>
      <c r="AB157" s="69" t="str">
        <f t="shared" si="15"/>
        <v xml:space="preserve"> </v>
      </c>
      <c r="AC157" s="69" t="str">
        <f t="shared" si="16"/>
        <v>　</v>
      </c>
      <c r="AD157" s="69" t="str">
        <f>IF($G157=0," ",VLOOKUP(AB157,入力規則用シート!B:C,2,0))</f>
        <v xml:space="preserve"> </v>
      </c>
      <c r="AE157" s="68">
        <f t="shared" si="17"/>
        <v>0</v>
      </c>
      <c r="AF157" s="69" t="str">
        <f t="shared" si="18"/>
        <v/>
      </c>
      <c r="AG157" s="68" t="str">
        <f>IF(AF157="","",VLOOKUP(AF157,ボランティア図書マスタ!$A$3:$K$65493,11,0))</f>
        <v/>
      </c>
      <c r="AH157" s="69" t="str">
        <f t="shared" si="19"/>
        <v/>
      </c>
      <c r="AJ157" s="129" t="e">
        <f>VLOOKUP($AF157,ボランティア図書マスタ!$A:$T,15,0)</f>
        <v>#N/A</v>
      </c>
      <c r="AK157" s="129" t="e">
        <f>VLOOKUP($AF157,ボランティア図書マスタ!$A:$T,16,0)</f>
        <v>#N/A</v>
      </c>
      <c r="AL157" s="129" t="e">
        <f>VLOOKUP($AF157,ボランティア図書マスタ!$A:$T,17,0)</f>
        <v>#N/A</v>
      </c>
      <c r="AM157" s="129" t="e">
        <f>VLOOKUP($AF157,ボランティア図書マスタ!$A:$T,18,0)</f>
        <v>#N/A</v>
      </c>
      <c r="AN157" s="129" t="e">
        <f>VLOOKUP($AF157,ボランティア図書マスタ!$A:$T,19,0)</f>
        <v>#N/A</v>
      </c>
      <c r="AO157" s="129" t="e">
        <f>VLOOKUP($AF157,ボランティア図書マスタ!$A:$T,20,0)</f>
        <v>#N/A</v>
      </c>
    </row>
    <row r="158" spans="1:41" ht="81" customHeight="1" x14ac:dyDescent="0.15">
      <c r="A158" s="55"/>
      <c r="B158" s="11"/>
      <c r="C158" s="149"/>
      <c r="D158" s="11"/>
      <c r="E158" s="11"/>
      <c r="F158" s="11"/>
      <c r="G158" s="12"/>
      <c r="H158" s="12"/>
      <c r="I158" s="13"/>
      <c r="J158" s="12"/>
      <c r="K158" s="24"/>
      <c r="L158" s="54" t="str">
        <f>IF(K158="","",VLOOKUP(K158,'ボランティア一覧 '!$A:$B,2,0))</f>
        <v/>
      </c>
      <c r="M158" s="24"/>
      <c r="N158" s="61" t="str">
        <f>IF(M158="","",VLOOKUP(M158,ボランティア図書マスタ!$B$3:$L$65493,11,0))</f>
        <v/>
      </c>
      <c r="O158" s="25"/>
      <c r="P158" s="24"/>
      <c r="Q158" s="25"/>
      <c r="R158" s="17" t="str">
        <f t="shared" si="14"/>
        <v/>
      </c>
      <c r="S158" s="17" t="str">
        <f>IF(AF158="","",VLOOKUP(AF158,ボランティア図書マスタ!$A$3:$M$65493,13,0))</f>
        <v/>
      </c>
      <c r="T158" s="14"/>
      <c r="U158" s="15"/>
      <c r="V158" s="16"/>
      <c r="W158" s="11"/>
      <c r="X158" s="23" t="str">
        <f>IF(K158="","",VLOOKUP(K158,'ボランティア一覧 '!$A$3:$F$95,4,0))</f>
        <v/>
      </c>
      <c r="Y158" s="23" t="str">
        <f>IF(K158="","",VLOOKUP(K158,'ボランティア一覧 '!$A$3:$F$95,5,0))</f>
        <v/>
      </c>
      <c r="Z158" s="23" t="str">
        <f>IF(K158="","",VLOOKUP(K158,'ボランティア一覧 '!$A$3:$F$95,6,0))</f>
        <v/>
      </c>
      <c r="AA158" s="23" t="str">
        <f>IF(K158="","",VLOOKUP(K158,'ボランティア一覧 '!$A$3:$G$95,7,0))</f>
        <v/>
      </c>
      <c r="AB158" s="69" t="str">
        <f t="shared" si="15"/>
        <v xml:space="preserve"> </v>
      </c>
      <c r="AC158" s="69" t="str">
        <f t="shared" si="16"/>
        <v>　</v>
      </c>
      <c r="AD158" s="69" t="str">
        <f>IF($G158=0," ",VLOOKUP(AB158,入力規則用シート!B:C,2,0))</f>
        <v xml:space="preserve"> </v>
      </c>
      <c r="AE158" s="68">
        <f t="shared" si="17"/>
        <v>0</v>
      </c>
      <c r="AF158" s="69" t="str">
        <f t="shared" si="18"/>
        <v/>
      </c>
      <c r="AG158" s="68" t="str">
        <f>IF(AF158="","",VLOOKUP(AF158,ボランティア図書マスタ!$A$3:$K$65493,11,0))</f>
        <v/>
      </c>
      <c r="AH158" s="69" t="str">
        <f t="shared" si="19"/>
        <v/>
      </c>
      <c r="AJ158" s="129" t="e">
        <f>VLOOKUP($AF158,ボランティア図書マスタ!$A:$T,15,0)</f>
        <v>#N/A</v>
      </c>
      <c r="AK158" s="129" t="e">
        <f>VLOOKUP($AF158,ボランティア図書マスタ!$A:$T,16,0)</f>
        <v>#N/A</v>
      </c>
      <c r="AL158" s="129" t="e">
        <f>VLOOKUP($AF158,ボランティア図書マスタ!$A:$T,17,0)</f>
        <v>#N/A</v>
      </c>
      <c r="AM158" s="129" t="e">
        <f>VLOOKUP($AF158,ボランティア図書マスタ!$A:$T,18,0)</f>
        <v>#N/A</v>
      </c>
      <c r="AN158" s="129" t="e">
        <f>VLOOKUP($AF158,ボランティア図書マスタ!$A:$T,19,0)</f>
        <v>#N/A</v>
      </c>
      <c r="AO158" s="129" t="e">
        <f>VLOOKUP($AF158,ボランティア図書マスタ!$A:$T,20,0)</f>
        <v>#N/A</v>
      </c>
    </row>
    <row r="159" spans="1:41" ht="81" customHeight="1" x14ac:dyDescent="0.15">
      <c r="A159" s="55"/>
      <c r="B159" s="11"/>
      <c r="C159" s="149"/>
      <c r="D159" s="11"/>
      <c r="E159" s="11"/>
      <c r="F159" s="11"/>
      <c r="G159" s="12"/>
      <c r="H159" s="12"/>
      <c r="I159" s="13"/>
      <c r="J159" s="12"/>
      <c r="K159" s="24"/>
      <c r="L159" s="54" t="str">
        <f>IF(K159="","",VLOOKUP(K159,'ボランティア一覧 '!$A:$B,2,0))</f>
        <v/>
      </c>
      <c r="M159" s="24"/>
      <c r="N159" s="61" t="str">
        <f>IF(M159="","",VLOOKUP(M159,ボランティア図書マスタ!$B$3:$L$65493,11,0))</f>
        <v/>
      </c>
      <c r="O159" s="25"/>
      <c r="P159" s="24"/>
      <c r="Q159" s="25"/>
      <c r="R159" s="17" t="str">
        <f t="shared" si="14"/>
        <v/>
      </c>
      <c r="S159" s="17" t="str">
        <f>IF(AF159="","",VLOOKUP(AF159,ボランティア図書マスタ!$A$3:$M$65493,13,0))</f>
        <v/>
      </c>
      <c r="T159" s="14"/>
      <c r="U159" s="15"/>
      <c r="V159" s="16"/>
      <c r="W159" s="11"/>
      <c r="X159" s="23" t="str">
        <f>IF(K159="","",VLOOKUP(K159,'ボランティア一覧 '!$A$3:$F$95,4,0))</f>
        <v/>
      </c>
      <c r="Y159" s="23" t="str">
        <f>IF(K159="","",VLOOKUP(K159,'ボランティア一覧 '!$A$3:$F$95,5,0))</f>
        <v/>
      </c>
      <c r="Z159" s="23" t="str">
        <f>IF(K159="","",VLOOKUP(K159,'ボランティア一覧 '!$A$3:$F$95,6,0))</f>
        <v/>
      </c>
      <c r="AA159" s="23" t="str">
        <f>IF(K159="","",VLOOKUP(K159,'ボランティア一覧 '!$A$3:$G$95,7,0))</f>
        <v/>
      </c>
      <c r="AB159" s="69" t="str">
        <f t="shared" si="15"/>
        <v xml:space="preserve"> </v>
      </c>
      <c r="AC159" s="69" t="str">
        <f t="shared" si="16"/>
        <v>　</v>
      </c>
      <c r="AD159" s="69" t="str">
        <f>IF($G159=0," ",VLOOKUP(AB159,入力規則用シート!B:C,2,0))</f>
        <v xml:space="preserve"> </v>
      </c>
      <c r="AE159" s="68">
        <f t="shared" si="17"/>
        <v>0</v>
      </c>
      <c r="AF159" s="69" t="str">
        <f t="shared" si="18"/>
        <v/>
      </c>
      <c r="AG159" s="68" t="str">
        <f>IF(AF159="","",VLOOKUP(AF159,ボランティア図書マスタ!$A$3:$K$65493,11,0))</f>
        <v/>
      </c>
      <c r="AH159" s="69" t="str">
        <f t="shared" si="19"/>
        <v/>
      </c>
      <c r="AJ159" s="129" t="e">
        <f>VLOOKUP($AF159,ボランティア図書マスタ!$A:$T,15,0)</f>
        <v>#N/A</v>
      </c>
      <c r="AK159" s="129" t="e">
        <f>VLOOKUP($AF159,ボランティア図書マスタ!$A:$T,16,0)</f>
        <v>#N/A</v>
      </c>
      <c r="AL159" s="129" t="e">
        <f>VLOOKUP($AF159,ボランティア図書マスタ!$A:$T,17,0)</f>
        <v>#N/A</v>
      </c>
      <c r="AM159" s="129" t="e">
        <f>VLOOKUP($AF159,ボランティア図書マスタ!$A:$T,18,0)</f>
        <v>#N/A</v>
      </c>
      <c r="AN159" s="129" t="e">
        <f>VLOOKUP($AF159,ボランティア図書マスタ!$A:$T,19,0)</f>
        <v>#N/A</v>
      </c>
      <c r="AO159" s="129" t="e">
        <f>VLOOKUP($AF159,ボランティア図書マスタ!$A:$T,20,0)</f>
        <v>#N/A</v>
      </c>
    </row>
    <row r="160" spans="1:41" ht="81" customHeight="1" x14ac:dyDescent="0.15">
      <c r="A160" s="55"/>
      <c r="B160" s="11"/>
      <c r="C160" s="149"/>
      <c r="D160" s="11"/>
      <c r="E160" s="11"/>
      <c r="F160" s="11"/>
      <c r="G160" s="12"/>
      <c r="H160" s="12"/>
      <c r="I160" s="13"/>
      <c r="J160" s="12"/>
      <c r="K160" s="24"/>
      <c r="L160" s="54" t="str">
        <f>IF(K160="","",VLOOKUP(K160,'ボランティア一覧 '!$A:$B,2,0))</f>
        <v/>
      </c>
      <c r="M160" s="24"/>
      <c r="N160" s="61" t="str">
        <f>IF(M160="","",VLOOKUP(M160,ボランティア図書マスタ!$B$3:$L$65493,11,0))</f>
        <v/>
      </c>
      <c r="O160" s="25"/>
      <c r="P160" s="24"/>
      <c r="Q160" s="25"/>
      <c r="R160" s="17" t="str">
        <f t="shared" si="14"/>
        <v/>
      </c>
      <c r="S160" s="17" t="str">
        <f>IF(AF160="","",VLOOKUP(AF160,ボランティア図書マスタ!$A$3:$M$65493,13,0))</f>
        <v/>
      </c>
      <c r="T160" s="14"/>
      <c r="U160" s="15"/>
      <c r="V160" s="16"/>
      <c r="W160" s="11"/>
      <c r="X160" s="23" t="str">
        <f>IF(K160="","",VLOOKUP(K160,'ボランティア一覧 '!$A$3:$F$95,4,0))</f>
        <v/>
      </c>
      <c r="Y160" s="23" t="str">
        <f>IF(K160="","",VLOOKUP(K160,'ボランティア一覧 '!$A$3:$F$95,5,0))</f>
        <v/>
      </c>
      <c r="Z160" s="23" t="str">
        <f>IF(K160="","",VLOOKUP(K160,'ボランティア一覧 '!$A$3:$F$95,6,0))</f>
        <v/>
      </c>
      <c r="AA160" s="23" t="str">
        <f>IF(K160="","",VLOOKUP(K160,'ボランティア一覧 '!$A$3:$G$95,7,0))</f>
        <v/>
      </c>
      <c r="AB160" s="69" t="str">
        <f t="shared" si="15"/>
        <v xml:space="preserve"> </v>
      </c>
      <c r="AC160" s="69" t="str">
        <f t="shared" si="16"/>
        <v>　</v>
      </c>
      <c r="AD160" s="69" t="str">
        <f>IF($G160=0," ",VLOOKUP(AB160,入力規則用シート!B:C,2,0))</f>
        <v xml:space="preserve"> </v>
      </c>
      <c r="AE160" s="68">
        <f t="shared" si="17"/>
        <v>0</v>
      </c>
      <c r="AF160" s="69" t="str">
        <f t="shared" si="18"/>
        <v/>
      </c>
      <c r="AG160" s="68" t="str">
        <f>IF(AF160="","",VLOOKUP(AF160,ボランティア図書マスタ!$A$3:$K$65493,11,0))</f>
        <v/>
      </c>
      <c r="AH160" s="69" t="str">
        <f t="shared" si="19"/>
        <v/>
      </c>
      <c r="AJ160" s="129" t="e">
        <f>VLOOKUP($AF160,ボランティア図書マスタ!$A:$T,15,0)</f>
        <v>#N/A</v>
      </c>
      <c r="AK160" s="129" t="e">
        <f>VLOOKUP($AF160,ボランティア図書マスタ!$A:$T,16,0)</f>
        <v>#N/A</v>
      </c>
      <c r="AL160" s="129" t="e">
        <f>VLOOKUP($AF160,ボランティア図書マスタ!$A:$T,17,0)</f>
        <v>#N/A</v>
      </c>
      <c r="AM160" s="129" t="e">
        <f>VLOOKUP($AF160,ボランティア図書マスタ!$A:$T,18,0)</f>
        <v>#N/A</v>
      </c>
      <c r="AN160" s="129" t="e">
        <f>VLOOKUP($AF160,ボランティア図書マスタ!$A:$T,19,0)</f>
        <v>#N/A</v>
      </c>
      <c r="AO160" s="129" t="e">
        <f>VLOOKUP($AF160,ボランティア図書マスタ!$A:$T,20,0)</f>
        <v>#N/A</v>
      </c>
    </row>
    <row r="161" spans="1:41" ht="81" customHeight="1" x14ac:dyDescent="0.15">
      <c r="A161" s="55"/>
      <c r="B161" s="11"/>
      <c r="C161" s="149"/>
      <c r="D161" s="11"/>
      <c r="E161" s="11"/>
      <c r="F161" s="11"/>
      <c r="G161" s="12"/>
      <c r="H161" s="12"/>
      <c r="I161" s="13"/>
      <c r="J161" s="12"/>
      <c r="K161" s="24"/>
      <c r="L161" s="54" t="str">
        <f>IF(K161="","",VLOOKUP(K161,'ボランティア一覧 '!$A:$B,2,0))</f>
        <v/>
      </c>
      <c r="M161" s="24"/>
      <c r="N161" s="61" t="str">
        <f>IF(M161="","",VLOOKUP(M161,ボランティア図書マスタ!$B$3:$L$65493,11,0))</f>
        <v/>
      </c>
      <c r="O161" s="25"/>
      <c r="P161" s="24"/>
      <c r="Q161" s="25"/>
      <c r="R161" s="17" t="str">
        <f t="shared" si="14"/>
        <v/>
      </c>
      <c r="S161" s="17" t="str">
        <f>IF(AF161="","",VLOOKUP(AF161,ボランティア図書マスタ!$A$3:$M$65493,13,0))</f>
        <v/>
      </c>
      <c r="T161" s="14"/>
      <c r="U161" s="15"/>
      <c r="V161" s="16"/>
      <c r="W161" s="11"/>
      <c r="X161" s="23" t="str">
        <f>IF(K161="","",VLOOKUP(K161,'ボランティア一覧 '!$A$3:$F$95,4,0))</f>
        <v/>
      </c>
      <c r="Y161" s="23" t="str">
        <f>IF(K161="","",VLOOKUP(K161,'ボランティア一覧 '!$A$3:$F$95,5,0))</f>
        <v/>
      </c>
      <c r="Z161" s="23" t="str">
        <f>IF(K161="","",VLOOKUP(K161,'ボランティア一覧 '!$A$3:$F$95,6,0))</f>
        <v/>
      </c>
      <c r="AA161" s="23" t="str">
        <f>IF(K161="","",VLOOKUP(K161,'ボランティア一覧 '!$A$3:$G$95,7,0))</f>
        <v/>
      </c>
      <c r="AB161" s="69" t="str">
        <f t="shared" si="15"/>
        <v xml:space="preserve"> </v>
      </c>
      <c r="AC161" s="69" t="str">
        <f t="shared" si="16"/>
        <v>　</v>
      </c>
      <c r="AD161" s="69" t="str">
        <f>IF($G161=0," ",VLOOKUP(AB161,入力規則用シート!B:C,2,0))</f>
        <v xml:space="preserve"> </v>
      </c>
      <c r="AE161" s="68">
        <f t="shared" si="17"/>
        <v>0</v>
      </c>
      <c r="AF161" s="69" t="str">
        <f t="shared" si="18"/>
        <v/>
      </c>
      <c r="AG161" s="68" t="str">
        <f>IF(AF161="","",VLOOKUP(AF161,ボランティア図書マスタ!$A$3:$K$65493,11,0))</f>
        <v/>
      </c>
      <c r="AH161" s="69" t="str">
        <f t="shared" si="19"/>
        <v/>
      </c>
      <c r="AJ161" s="129" t="e">
        <f>VLOOKUP($AF161,ボランティア図書マスタ!$A:$T,15,0)</f>
        <v>#N/A</v>
      </c>
      <c r="AK161" s="129" t="e">
        <f>VLOOKUP($AF161,ボランティア図書マスタ!$A:$T,16,0)</f>
        <v>#N/A</v>
      </c>
      <c r="AL161" s="129" t="e">
        <f>VLOOKUP($AF161,ボランティア図書マスタ!$A:$T,17,0)</f>
        <v>#N/A</v>
      </c>
      <c r="AM161" s="129" t="e">
        <f>VLOOKUP($AF161,ボランティア図書マスタ!$A:$T,18,0)</f>
        <v>#N/A</v>
      </c>
      <c r="AN161" s="129" t="e">
        <f>VLOOKUP($AF161,ボランティア図書マスタ!$A:$T,19,0)</f>
        <v>#N/A</v>
      </c>
      <c r="AO161" s="129" t="e">
        <f>VLOOKUP($AF161,ボランティア図書マスタ!$A:$T,20,0)</f>
        <v>#N/A</v>
      </c>
    </row>
    <row r="162" spans="1:41" ht="81" customHeight="1" x14ac:dyDescent="0.15">
      <c r="A162" s="55"/>
      <c r="B162" s="11"/>
      <c r="C162" s="149"/>
      <c r="D162" s="11"/>
      <c r="E162" s="11"/>
      <c r="F162" s="11"/>
      <c r="G162" s="12"/>
      <c r="H162" s="12"/>
      <c r="I162" s="13"/>
      <c r="J162" s="12"/>
      <c r="K162" s="24"/>
      <c r="L162" s="54" t="str">
        <f>IF(K162="","",VLOOKUP(K162,'ボランティア一覧 '!$A:$B,2,0))</f>
        <v/>
      </c>
      <c r="M162" s="24"/>
      <c r="N162" s="61" t="str">
        <f>IF(M162="","",VLOOKUP(M162,ボランティア図書マスタ!$B$3:$L$65493,11,0))</f>
        <v/>
      </c>
      <c r="O162" s="25"/>
      <c r="P162" s="24"/>
      <c r="Q162" s="25"/>
      <c r="R162" s="17" t="str">
        <f t="shared" si="14"/>
        <v/>
      </c>
      <c r="S162" s="17" t="str">
        <f>IF(AF162="","",VLOOKUP(AF162,ボランティア図書マスタ!$A$3:$M$65493,13,0))</f>
        <v/>
      </c>
      <c r="T162" s="14"/>
      <c r="U162" s="15"/>
      <c r="V162" s="16"/>
      <c r="W162" s="11"/>
      <c r="X162" s="23" t="str">
        <f>IF(K162="","",VLOOKUP(K162,'ボランティア一覧 '!$A$3:$F$95,4,0))</f>
        <v/>
      </c>
      <c r="Y162" s="23" t="str">
        <f>IF(K162="","",VLOOKUP(K162,'ボランティア一覧 '!$A$3:$F$95,5,0))</f>
        <v/>
      </c>
      <c r="Z162" s="23" t="str">
        <f>IF(K162="","",VLOOKUP(K162,'ボランティア一覧 '!$A$3:$F$95,6,0))</f>
        <v/>
      </c>
      <c r="AA162" s="23" t="str">
        <f>IF(K162="","",VLOOKUP(K162,'ボランティア一覧 '!$A$3:$G$95,7,0))</f>
        <v/>
      </c>
      <c r="AB162" s="69" t="str">
        <f t="shared" si="15"/>
        <v xml:space="preserve"> </v>
      </c>
      <c r="AC162" s="69" t="str">
        <f t="shared" si="16"/>
        <v>　</v>
      </c>
      <c r="AD162" s="69" t="str">
        <f>IF($G162=0," ",VLOOKUP(AB162,入力規則用シート!B:C,2,0))</f>
        <v xml:space="preserve"> </v>
      </c>
      <c r="AE162" s="68">
        <f t="shared" si="17"/>
        <v>0</v>
      </c>
      <c r="AF162" s="69" t="str">
        <f t="shared" si="18"/>
        <v/>
      </c>
      <c r="AG162" s="68" t="str">
        <f>IF(AF162="","",VLOOKUP(AF162,ボランティア図書マスタ!$A$3:$K$65493,11,0))</f>
        <v/>
      </c>
      <c r="AH162" s="69" t="str">
        <f t="shared" si="19"/>
        <v/>
      </c>
      <c r="AJ162" s="129" t="e">
        <f>VLOOKUP($AF162,ボランティア図書マスタ!$A:$T,15,0)</f>
        <v>#N/A</v>
      </c>
      <c r="AK162" s="129" t="e">
        <f>VLOOKUP($AF162,ボランティア図書マスタ!$A:$T,16,0)</f>
        <v>#N/A</v>
      </c>
      <c r="AL162" s="129" t="e">
        <f>VLOOKUP($AF162,ボランティア図書マスタ!$A:$T,17,0)</f>
        <v>#N/A</v>
      </c>
      <c r="AM162" s="129" t="e">
        <f>VLOOKUP($AF162,ボランティア図書マスタ!$A:$T,18,0)</f>
        <v>#N/A</v>
      </c>
      <c r="AN162" s="129" t="e">
        <f>VLOOKUP($AF162,ボランティア図書マスタ!$A:$T,19,0)</f>
        <v>#N/A</v>
      </c>
      <c r="AO162" s="129" t="e">
        <f>VLOOKUP($AF162,ボランティア図書マスタ!$A:$T,20,0)</f>
        <v>#N/A</v>
      </c>
    </row>
    <row r="163" spans="1:41" ht="81" customHeight="1" x14ac:dyDescent="0.15">
      <c r="A163" s="55"/>
      <c r="B163" s="11"/>
      <c r="C163" s="149"/>
      <c r="D163" s="11"/>
      <c r="E163" s="11"/>
      <c r="F163" s="11"/>
      <c r="G163" s="12"/>
      <c r="H163" s="12"/>
      <c r="I163" s="13"/>
      <c r="J163" s="12"/>
      <c r="K163" s="24"/>
      <c r="L163" s="54" t="str">
        <f>IF(K163="","",VLOOKUP(K163,'ボランティア一覧 '!$A:$B,2,0))</f>
        <v/>
      </c>
      <c r="M163" s="24"/>
      <c r="N163" s="61" t="str">
        <f>IF(M163="","",VLOOKUP(M163,ボランティア図書マスタ!$B$3:$L$65493,11,0))</f>
        <v/>
      </c>
      <c r="O163" s="25"/>
      <c r="P163" s="24"/>
      <c r="Q163" s="25"/>
      <c r="R163" s="17" t="str">
        <f t="shared" si="14"/>
        <v/>
      </c>
      <c r="S163" s="17" t="str">
        <f>IF(AF163="","",VLOOKUP(AF163,ボランティア図書マスタ!$A$3:$M$65493,13,0))</f>
        <v/>
      </c>
      <c r="T163" s="14"/>
      <c r="U163" s="15"/>
      <c r="V163" s="16"/>
      <c r="W163" s="11"/>
      <c r="X163" s="23" t="str">
        <f>IF(K163="","",VLOOKUP(K163,'ボランティア一覧 '!$A$3:$F$95,4,0))</f>
        <v/>
      </c>
      <c r="Y163" s="23" t="str">
        <f>IF(K163="","",VLOOKUP(K163,'ボランティア一覧 '!$A$3:$F$95,5,0))</f>
        <v/>
      </c>
      <c r="Z163" s="23" t="str">
        <f>IF(K163="","",VLOOKUP(K163,'ボランティア一覧 '!$A$3:$F$95,6,0))</f>
        <v/>
      </c>
      <c r="AA163" s="23" t="str">
        <f>IF(K163="","",VLOOKUP(K163,'ボランティア一覧 '!$A$3:$G$95,7,0))</f>
        <v/>
      </c>
      <c r="AB163" s="69" t="str">
        <f t="shared" si="15"/>
        <v xml:space="preserve"> </v>
      </c>
      <c r="AC163" s="69" t="str">
        <f t="shared" si="16"/>
        <v>　</v>
      </c>
      <c r="AD163" s="69" t="str">
        <f>IF($G163=0," ",VLOOKUP(AB163,入力規則用シート!B:C,2,0))</f>
        <v xml:space="preserve"> </v>
      </c>
      <c r="AE163" s="68">
        <f t="shared" si="17"/>
        <v>0</v>
      </c>
      <c r="AF163" s="69" t="str">
        <f t="shared" si="18"/>
        <v/>
      </c>
      <c r="AG163" s="68" t="str">
        <f>IF(AF163="","",VLOOKUP(AF163,ボランティア図書マスタ!$A$3:$K$65493,11,0))</f>
        <v/>
      </c>
      <c r="AH163" s="69" t="str">
        <f t="shared" si="19"/>
        <v/>
      </c>
      <c r="AJ163" s="129" t="e">
        <f>VLOOKUP($AF163,ボランティア図書マスタ!$A:$T,15,0)</f>
        <v>#N/A</v>
      </c>
      <c r="AK163" s="129" t="e">
        <f>VLOOKUP($AF163,ボランティア図書マスタ!$A:$T,16,0)</f>
        <v>#N/A</v>
      </c>
      <c r="AL163" s="129" t="e">
        <f>VLOOKUP($AF163,ボランティア図書マスタ!$A:$T,17,0)</f>
        <v>#N/A</v>
      </c>
      <c r="AM163" s="129" t="e">
        <f>VLOOKUP($AF163,ボランティア図書マスタ!$A:$T,18,0)</f>
        <v>#N/A</v>
      </c>
      <c r="AN163" s="129" t="e">
        <f>VLOOKUP($AF163,ボランティア図書マスタ!$A:$T,19,0)</f>
        <v>#N/A</v>
      </c>
      <c r="AO163" s="129" t="e">
        <f>VLOOKUP($AF163,ボランティア図書マスタ!$A:$T,20,0)</f>
        <v>#N/A</v>
      </c>
    </row>
    <row r="164" spans="1:41" ht="81" customHeight="1" x14ac:dyDescent="0.15">
      <c r="A164" s="55"/>
      <c r="B164" s="11"/>
      <c r="C164" s="149"/>
      <c r="D164" s="11"/>
      <c r="E164" s="11"/>
      <c r="F164" s="11"/>
      <c r="G164" s="12"/>
      <c r="H164" s="12"/>
      <c r="I164" s="13"/>
      <c r="J164" s="12"/>
      <c r="K164" s="24"/>
      <c r="L164" s="54" t="str">
        <f>IF(K164="","",VLOOKUP(K164,'ボランティア一覧 '!$A:$B,2,0))</f>
        <v/>
      </c>
      <c r="M164" s="24"/>
      <c r="N164" s="61" t="str">
        <f>IF(M164="","",VLOOKUP(M164,ボランティア図書マスタ!$B$3:$L$65493,11,0))</f>
        <v/>
      </c>
      <c r="O164" s="25"/>
      <c r="P164" s="24"/>
      <c r="Q164" s="25"/>
      <c r="R164" s="17" t="str">
        <f t="shared" si="14"/>
        <v/>
      </c>
      <c r="S164" s="17" t="str">
        <f>IF(AF164="","",VLOOKUP(AF164,ボランティア図書マスタ!$A$3:$M$65493,13,0))</f>
        <v/>
      </c>
      <c r="T164" s="14"/>
      <c r="U164" s="15"/>
      <c r="V164" s="16"/>
      <c r="W164" s="11"/>
      <c r="X164" s="23" t="str">
        <f>IF(K164="","",VLOOKUP(K164,'ボランティア一覧 '!$A$3:$F$95,4,0))</f>
        <v/>
      </c>
      <c r="Y164" s="23" t="str">
        <f>IF(K164="","",VLOOKUP(K164,'ボランティア一覧 '!$A$3:$F$95,5,0))</f>
        <v/>
      </c>
      <c r="Z164" s="23" t="str">
        <f>IF(K164="","",VLOOKUP(K164,'ボランティア一覧 '!$A$3:$F$95,6,0))</f>
        <v/>
      </c>
      <c r="AA164" s="23" t="str">
        <f>IF(K164="","",VLOOKUP(K164,'ボランティア一覧 '!$A$3:$G$95,7,0))</f>
        <v/>
      </c>
      <c r="AB164" s="69" t="str">
        <f t="shared" si="15"/>
        <v xml:space="preserve"> </v>
      </c>
      <c r="AC164" s="69" t="str">
        <f t="shared" si="16"/>
        <v>　</v>
      </c>
      <c r="AD164" s="69" t="str">
        <f>IF($G164=0," ",VLOOKUP(AB164,入力規則用シート!B:C,2,0))</f>
        <v xml:space="preserve"> </v>
      </c>
      <c r="AE164" s="68">
        <f t="shared" si="17"/>
        <v>0</v>
      </c>
      <c r="AF164" s="69" t="str">
        <f t="shared" si="18"/>
        <v/>
      </c>
      <c r="AG164" s="68" t="str">
        <f>IF(AF164="","",VLOOKUP(AF164,ボランティア図書マスタ!$A$3:$K$65493,11,0))</f>
        <v/>
      </c>
      <c r="AH164" s="69" t="str">
        <f t="shared" si="19"/>
        <v/>
      </c>
      <c r="AJ164" s="129" t="e">
        <f>VLOOKUP($AF164,ボランティア図書マスタ!$A:$T,15,0)</f>
        <v>#N/A</v>
      </c>
      <c r="AK164" s="129" t="e">
        <f>VLOOKUP($AF164,ボランティア図書マスタ!$A:$T,16,0)</f>
        <v>#N/A</v>
      </c>
      <c r="AL164" s="129" t="e">
        <f>VLOOKUP($AF164,ボランティア図書マスタ!$A:$T,17,0)</f>
        <v>#N/A</v>
      </c>
      <c r="AM164" s="129" t="e">
        <f>VLOOKUP($AF164,ボランティア図書マスタ!$A:$T,18,0)</f>
        <v>#N/A</v>
      </c>
      <c r="AN164" s="129" t="e">
        <f>VLOOKUP($AF164,ボランティア図書マスタ!$A:$T,19,0)</f>
        <v>#N/A</v>
      </c>
      <c r="AO164" s="129" t="e">
        <f>VLOOKUP($AF164,ボランティア図書マスタ!$A:$T,20,0)</f>
        <v>#N/A</v>
      </c>
    </row>
    <row r="165" spans="1:41" ht="81" customHeight="1" x14ac:dyDescent="0.15">
      <c r="A165" s="55"/>
      <c r="B165" s="11"/>
      <c r="C165" s="149"/>
      <c r="D165" s="11"/>
      <c r="E165" s="11"/>
      <c r="F165" s="11"/>
      <c r="G165" s="12"/>
      <c r="H165" s="12"/>
      <c r="I165" s="13"/>
      <c r="J165" s="12"/>
      <c r="K165" s="24"/>
      <c r="L165" s="54" t="str">
        <f>IF(K165="","",VLOOKUP(K165,'ボランティア一覧 '!$A:$B,2,0))</f>
        <v/>
      </c>
      <c r="M165" s="24"/>
      <c r="N165" s="61" t="str">
        <f>IF(M165="","",VLOOKUP(M165,ボランティア図書マスタ!$B$3:$L$65493,11,0))</f>
        <v/>
      </c>
      <c r="O165" s="25"/>
      <c r="P165" s="24"/>
      <c r="Q165" s="25"/>
      <c r="R165" s="17" t="str">
        <f t="shared" si="14"/>
        <v/>
      </c>
      <c r="S165" s="17" t="str">
        <f>IF(AF165="","",VLOOKUP(AF165,ボランティア図書マスタ!$A$3:$M$65493,13,0))</f>
        <v/>
      </c>
      <c r="T165" s="14"/>
      <c r="U165" s="15"/>
      <c r="V165" s="16"/>
      <c r="W165" s="11"/>
      <c r="X165" s="23" t="str">
        <f>IF(K165="","",VLOOKUP(K165,'ボランティア一覧 '!$A$3:$F$95,4,0))</f>
        <v/>
      </c>
      <c r="Y165" s="23" t="str">
        <f>IF(K165="","",VLOOKUP(K165,'ボランティア一覧 '!$A$3:$F$95,5,0))</f>
        <v/>
      </c>
      <c r="Z165" s="23" t="str">
        <f>IF(K165="","",VLOOKUP(K165,'ボランティア一覧 '!$A$3:$F$95,6,0))</f>
        <v/>
      </c>
      <c r="AA165" s="23" t="str">
        <f>IF(K165="","",VLOOKUP(K165,'ボランティア一覧 '!$A$3:$G$95,7,0))</f>
        <v/>
      </c>
      <c r="AB165" s="69" t="str">
        <f t="shared" si="15"/>
        <v xml:space="preserve"> </v>
      </c>
      <c r="AC165" s="69" t="str">
        <f t="shared" si="16"/>
        <v>　</v>
      </c>
      <c r="AD165" s="69" t="str">
        <f>IF($G165=0," ",VLOOKUP(AB165,入力規則用シート!B:C,2,0))</f>
        <v xml:space="preserve"> </v>
      </c>
      <c r="AE165" s="68">
        <f t="shared" si="17"/>
        <v>0</v>
      </c>
      <c r="AF165" s="69" t="str">
        <f t="shared" si="18"/>
        <v/>
      </c>
      <c r="AG165" s="68" t="str">
        <f>IF(AF165="","",VLOOKUP(AF165,ボランティア図書マスタ!$A$3:$K$65493,11,0))</f>
        <v/>
      </c>
      <c r="AH165" s="69" t="str">
        <f t="shared" si="19"/>
        <v/>
      </c>
      <c r="AJ165" s="129" t="e">
        <f>VLOOKUP($AF165,ボランティア図書マスタ!$A:$T,15,0)</f>
        <v>#N/A</v>
      </c>
      <c r="AK165" s="129" t="e">
        <f>VLOOKUP($AF165,ボランティア図書マスタ!$A:$T,16,0)</f>
        <v>#N/A</v>
      </c>
      <c r="AL165" s="129" t="e">
        <f>VLOOKUP($AF165,ボランティア図書マスタ!$A:$T,17,0)</f>
        <v>#N/A</v>
      </c>
      <c r="AM165" s="129" t="e">
        <f>VLOOKUP($AF165,ボランティア図書マスタ!$A:$T,18,0)</f>
        <v>#N/A</v>
      </c>
      <c r="AN165" s="129" t="e">
        <f>VLOOKUP($AF165,ボランティア図書マスタ!$A:$T,19,0)</f>
        <v>#N/A</v>
      </c>
      <c r="AO165" s="129" t="e">
        <f>VLOOKUP($AF165,ボランティア図書マスタ!$A:$T,20,0)</f>
        <v>#N/A</v>
      </c>
    </row>
    <row r="166" spans="1:41" ht="81" customHeight="1" x14ac:dyDescent="0.15">
      <c r="A166" s="55"/>
      <c r="B166" s="11"/>
      <c r="C166" s="149"/>
      <c r="D166" s="11"/>
      <c r="E166" s="11"/>
      <c r="F166" s="11"/>
      <c r="G166" s="12"/>
      <c r="H166" s="12"/>
      <c r="I166" s="13"/>
      <c r="J166" s="12"/>
      <c r="K166" s="24"/>
      <c r="L166" s="54" t="str">
        <f>IF(K166="","",VLOOKUP(K166,'ボランティア一覧 '!$A:$B,2,0))</f>
        <v/>
      </c>
      <c r="M166" s="24"/>
      <c r="N166" s="61" t="str">
        <f>IF(M166="","",VLOOKUP(M166,ボランティア図書マスタ!$B$3:$L$65493,11,0))</f>
        <v/>
      </c>
      <c r="O166" s="25"/>
      <c r="P166" s="24"/>
      <c r="Q166" s="25"/>
      <c r="R166" s="17" t="str">
        <f t="shared" si="14"/>
        <v/>
      </c>
      <c r="S166" s="17" t="str">
        <f>IF(AF166="","",VLOOKUP(AF166,ボランティア図書マスタ!$A$3:$M$65493,13,0))</f>
        <v/>
      </c>
      <c r="T166" s="14"/>
      <c r="U166" s="15"/>
      <c r="V166" s="16"/>
      <c r="W166" s="11"/>
      <c r="X166" s="23" t="str">
        <f>IF(K166="","",VLOOKUP(K166,'ボランティア一覧 '!$A$3:$F$95,4,0))</f>
        <v/>
      </c>
      <c r="Y166" s="23" t="str">
        <f>IF(K166="","",VLOOKUP(K166,'ボランティア一覧 '!$A$3:$F$95,5,0))</f>
        <v/>
      </c>
      <c r="Z166" s="23" t="str">
        <f>IF(K166="","",VLOOKUP(K166,'ボランティア一覧 '!$A$3:$F$95,6,0))</f>
        <v/>
      </c>
      <c r="AA166" s="23" t="str">
        <f>IF(K166="","",VLOOKUP(K166,'ボランティア一覧 '!$A$3:$G$95,7,0))</f>
        <v/>
      </c>
      <c r="AB166" s="69" t="str">
        <f t="shared" si="15"/>
        <v xml:space="preserve"> </v>
      </c>
      <c r="AC166" s="69" t="str">
        <f t="shared" si="16"/>
        <v>　</v>
      </c>
      <c r="AD166" s="69" t="str">
        <f>IF($G166=0," ",VLOOKUP(AB166,入力規則用シート!B:C,2,0))</f>
        <v xml:space="preserve"> </v>
      </c>
      <c r="AE166" s="68">
        <f t="shared" si="17"/>
        <v>0</v>
      </c>
      <c r="AF166" s="69" t="str">
        <f t="shared" si="18"/>
        <v/>
      </c>
      <c r="AG166" s="68" t="str">
        <f>IF(AF166="","",VLOOKUP(AF166,ボランティア図書マスタ!$A$3:$K$65493,11,0))</f>
        <v/>
      </c>
      <c r="AH166" s="69" t="str">
        <f t="shared" si="19"/>
        <v/>
      </c>
      <c r="AJ166" s="129" t="e">
        <f>VLOOKUP($AF166,ボランティア図書マスタ!$A:$T,15,0)</f>
        <v>#N/A</v>
      </c>
      <c r="AK166" s="129" t="e">
        <f>VLOOKUP($AF166,ボランティア図書マスタ!$A:$T,16,0)</f>
        <v>#N/A</v>
      </c>
      <c r="AL166" s="129" t="e">
        <f>VLOOKUP($AF166,ボランティア図書マスタ!$A:$T,17,0)</f>
        <v>#N/A</v>
      </c>
      <c r="AM166" s="129" t="e">
        <f>VLOOKUP($AF166,ボランティア図書マスタ!$A:$T,18,0)</f>
        <v>#N/A</v>
      </c>
      <c r="AN166" s="129" t="e">
        <f>VLOOKUP($AF166,ボランティア図書マスタ!$A:$T,19,0)</f>
        <v>#N/A</v>
      </c>
      <c r="AO166" s="129" t="e">
        <f>VLOOKUP($AF166,ボランティア図書マスタ!$A:$T,20,0)</f>
        <v>#N/A</v>
      </c>
    </row>
    <row r="167" spans="1:41" ht="81" customHeight="1" x14ac:dyDescent="0.15">
      <c r="A167" s="55"/>
      <c r="B167" s="11"/>
      <c r="C167" s="149"/>
      <c r="D167" s="11"/>
      <c r="E167" s="11"/>
      <c r="F167" s="11"/>
      <c r="G167" s="12"/>
      <c r="H167" s="12"/>
      <c r="I167" s="13"/>
      <c r="J167" s="12"/>
      <c r="K167" s="24"/>
      <c r="L167" s="54" t="str">
        <f>IF(K167="","",VLOOKUP(K167,'ボランティア一覧 '!$A:$B,2,0))</f>
        <v/>
      </c>
      <c r="M167" s="24"/>
      <c r="N167" s="61" t="str">
        <f>IF(M167="","",VLOOKUP(M167,ボランティア図書マスタ!$B$3:$L$65493,11,0))</f>
        <v/>
      </c>
      <c r="O167" s="25"/>
      <c r="P167" s="24"/>
      <c r="Q167" s="25"/>
      <c r="R167" s="17" t="str">
        <f t="shared" si="14"/>
        <v/>
      </c>
      <c r="S167" s="17" t="str">
        <f>IF(AF167="","",VLOOKUP(AF167,ボランティア図書マスタ!$A$3:$M$65493,13,0))</f>
        <v/>
      </c>
      <c r="T167" s="14"/>
      <c r="U167" s="15"/>
      <c r="V167" s="16"/>
      <c r="W167" s="11"/>
      <c r="X167" s="23" t="str">
        <f>IF(K167="","",VLOOKUP(K167,'ボランティア一覧 '!$A$3:$F$95,4,0))</f>
        <v/>
      </c>
      <c r="Y167" s="23" t="str">
        <f>IF(K167="","",VLOOKUP(K167,'ボランティア一覧 '!$A$3:$F$95,5,0))</f>
        <v/>
      </c>
      <c r="Z167" s="23" t="str">
        <f>IF(K167="","",VLOOKUP(K167,'ボランティア一覧 '!$A$3:$F$95,6,0))</f>
        <v/>
      </c>
      <c r="AA167" s="23" t="str">
        <f>IF(K167="","",VLOOKUP(K167,'ボランティア一覧 '!$A$3:$G$95,7,0))</f>
        <v/>
      </c>
      <c r="AB167" s="69" t="str">
        <f t="shared" si="15"/>
        <v xml:space="preserve"> </v>
      </c>
      <c r="AC167" s="69" t="str">
        <f t="shared" si="16"/>
        <v>　</v>
      </c>
      <c r="AD167" s="69" t="str">
        <f>IF($G167=0," ",VLOOKUP(AB167,入力規則用シート!B:C,2,0))</f>
        <v xml:space="preserve"> </v>
      </c>
      <c r="AE167" s="68">
        <f t="shared" si="17"/>
        <v>0</v>
      </c>
      <c r="AF167" s="69" t="str">
        <f t="shared" si="18"/>
        <v/>
      </c>
      <c r="AG167" s="68" t="str">
        <f>IF(AF167="","",VLOOKUP(AF167,ボランティア図書マスタ!$A$3:$K$65493,11,0))</f>
        <v/>
      </c>
      <c r="AH167" s="69" t="str">
        <f t="shared" si="19"/>
        <v/>
      </c>
      <c r="AJ167" s="129" t="e">
        <f>VLOOKUP($AF167,ボランティア図書マスタ!$A:$T,15,0)</f>
        <v>#N/A</v>
      </c>
      <c r="AK167" s="129" t="e">
        <f>VLOOKUP($AF167,ボランティア図書マスタ!$A:$T,16,0)</f>
        <v>#N/A</v>
      </c>
      <c r="AL167" s="129" t="e">
        <f>VLOOKUP($AF167,ボランティア図書マスタ!$A:$T,17,0)</f>
        <v>#N/A</v>
      </c>
      <c r="AM167" s="129" t="e">
        <f>VLOOKUP($AF167,ボランティア図書マスタ!$A:$T,18,0)</f>
        <v>#N/A</v>
      </c>
      <c r="AN167" s="129" t="e">
        <f>VLOOKUP($AF167,ボランティア図書マスタ!$A:$T,19,0)</f>
        <v>#N/A</v>
      </c>
      <c r="AO167" s="129" t="e">
        <f>VLOOKUP($AF167,ボランティア図書マスタ!$A:$T,20,0)</f>
        <v>#N/A</v>
      </c>
    </row>
    <row r="168" spans="1:41" ht="81" customHeight="1" x14ac:dyDescent="0.15">
      <c r="A168" s="55"/>
      <c r="B168" s="11"/>
      <c r="C168" s="149"/>
      <c r="D168" s="11"/>
      <c r="E168" s="11"/>
      <c r="F168" s="11"/>
      <c r="G168" s="12"/>
      <c r="H168" s="12"/>
      <c r="I168" s="13"/>
      <c r="J168" s="12"/>
      <c r="K168" s="24"/>
      <c r="L168" s="54" t="str">
        <f>IF(K168="","",VLOOKUP(K168,'ボランティア一覧 '!$A:$B,2,0))</f>
        <v/>
      </c>
      <c r="M168" s="24"/>
      <c r="N168" s="61" t="str">
        <f>IF(M168="","",VLOOKUP(M168,ボランティア図書マスタ!$B$3:$L$65493,11,0))</f>
        <v/>
      </c>
      <c r="O168" s="25"/>
      <c r="P168" s="24"/>
      <c r="Q168" s="25"/>
      <c r="R168" s="17" t="str">
        <f t="shared" si="14"/>
        <v/>
      </c>
      <c r="S168" s="17" t="str">
        <f>IF(AF168="","",VLOOKUP(AF168,ボランティア図書マスタ!$A$3:$M$65493,13,0))</f>
        <v/>
      </c>
      <c r="T168" s="14"/>
      <c r="U168" s="15"/>
      <c r="V168" s="16"/>
      <c r="W168" s="11"/>
      <c r="X168" s="23" t="str">
        <f>IF(K168="","",VLOOKUP(K168,'ボランティア一覧 '!$A$3:$F$95,4,0))</f>
        <v/>
      </c>
      <c r="Y168" s="23" t="str">
        <f>IF(K168="","",VLOOKUP(K168,'ボランティア一覧 '!$A$3:$F$95,5,0))</f>
        <v/>
      </c>
      <c r="Z168" s="23" t="str">
        <f>IF(K168="","",VLOOKUP(K168,'ボランティア一覧 '!$A$3:$F$95,6,0))</f>
        <v/>
      </c>
      <c r="AA168" s="23" t="str">
        <f>IF(K168="","",VLOOKUP(K168,'ボランティア一覧 '!$A$3:$G$95,7,0))</f>
        <v/>
      </c>
      <c r="AB168" s="69" t="str">
        <f t="shared" si="15"/>
        <v xml:space="preserve"> </v>
      </c>
      <c r="AC168" s="69" t="str">
        <f t="shared" si="16"/>
        <v>　</v>
      </c>
      <c r="AD168" s="69" t="str">
        <f>IF($G168=0," ",VLOOKUP(AB168,入力規則用シート!B:C,2,0))</f>
        <v xml:space="preserve"> </v>
      </c>
      <c r="AE168" s="68">
        <f t="shared" si="17"/>
        <v>0</v>
      </c>
      <c r="AF168" s="69" t="str">
        <f t="shared" si="18"/>
        <v/>
      </c>
      <c r="AG168" s="68" t="str">
        <f>IF(AF168="","",VLOOKUP(AF168,ボランティア図書マスタ!$A$3:$K$65493,11,0))</f>
        <v/>
      </c>
      <c r="AH168" s="69" t="str">
        <f t="shared" si="19"/>
        <v/>
      </c>
      <c r="AJ168" s="129" t="e">
        <f>VLOOKUP($AF168,ボランティア図書マスタ!$A:$T,15,0)</f>
        <v>#N/A</v>
      </c>
      <c r="AK168" s="129" t="e">
        <f>VLOOKUP($AF168,ボランティア図書マスタ!$A:$T,16,0)</f>
        <v>#N/A</v>
      </c>
      <c r="AL168" s="129" t="e">
        <f>VLOOKUP($AF168,ボランティア図書マスタ!$A:$T,17,0)</f>
        <v>#N/A</v>
      </c>
      <c r="AM168" s="129" t="e">
        <f>VLOOKUP($AF168,ボランティア図書マスタ!$A:$T,18,0)</f>
        <v>#N/A</v>
      </c>
      <c r="AN168" s="129" t="e">
        <f>VLOOKUP($AF168,ボランティア図書マスタ!$A:$T,19,0)</f>
        <v>#N/A</v>
      </c>
      <c r="AO168" s="129" t="e">
        <f>VLOOKUP($AF168,ボランティア図書マスタ!$A:$T,20,0)</f>
        <v>#N/A</v>
      </c>
    </row>
    <row r="169" spans="1:41" ht="81" customHeight="1" x14ac:dyDescent="0.15">
      <c r="A169" s="55"/>
      <c r="B169" s="11"/>
      <c r="C169" s="149"/>
      <c r="D169" s="11"/>
      <c r="E169" s="11"/>
      <c r="F169" s="11"/>
      <c r="G169" s="12"/>
      <c r="H169" s="12"/>
      <c r="I169" s="13"/>
      <c r="J169" s="12"/>
      <c r="K169" s="24"/>
      <c r="L169" s="54" t="str">
        <f>IF(K169="","",VLOOKUP(K169,'ボランティア一覧 '!$A:$B,2,0))</f>
        <v/>
      </c>
      <c r="M169" s="24"/>
      <c r="N169" s="61" t="str">
        <f>IF(M169="","",VLOOKUP(M169,ボランティア図書マスタ!$B$3:$L$65493,11,0))</f>
        <v/>
      </c>
      <c r="O169" s="25"/>
      <c r="P169" s="24"/>
      <c r="Q169" s="25"/>
      <c r="R169" s="17" t="str">
        <f t="shared" si="14"/>
        <v/>
      </c>
      <c r="S169" s="17" t="str">
        <f>IF(AF169="","",VLOOKUP(AF169,ボランティア図書マスタ!$A$3:$M$65493,13,0))</f>
        <v/>
      </c>
      <c r="T169" s="14"/>
      <c r="U169" s="15"/>
      <c r="V169" s="16"/>
      <c r="W169" s="11"/>
      <c r="X169" s="23" t="str">
        <f>IF(K169="","",VLOOKUP(K169,'ボランティア一覧 '!$A$3:$F$95,4,0))</f>
        <v/>
      </c>
      <c r="Y169" s="23" t="str">
        <f>IF(K169="","",VLOOKUP(K169,'ボランティア一覧 '!$A$3:$F$95,5,0))</f>
        <v/>
      </c>
      <c r="Z169" s="23" t="str">
        <f>IF(K169="","",VLOOKUP(K169,'ボランティア一覧 '!$A$3:$F$95,6,0))</f>
        <v/>
      </c>
      <c r="AA169" s="23" t="str">
        <f>IF(K169="","",VLOOKUP(K169,'ボランティア一覧 '!$A$3:$G$95,7,0))</f>
        <v/>
      </c>
      <c r="AB169" s="69" t="str">
        <f t="shared" si="15"/>
        <v xml:space="preserve"> </v>
      </c>
      <c r="AC169" s="69" t="str">
        <f t="shared" si="16"/>
        <v>　</v>
      </c>
      <c r="AD169" s="69" t="str">
        <f>IF($G169=0," ",VLOOKUP(AB169,入力規則用シート!B:C,2,0))</f>
        <v xml:space="preserve"> </v>
      </c>
      <c r="AE169" s="68">
        <f t="shared" si="17"/>
        <v>0</v>
      </c>
      <c r="AF169" s="69" t="str">
        <f t="shared" si="18"/>
        <v/>
      </c>
      <c r="AG169" s="68" t="str">
        <f>IF(AF169="","",VLOOKUP(AF169,ボランティア図書マスタ!$A$3:$K$65493,11,0))</f>
        <v/>
      </c>
      <c r="AH169" s="69" t="str">
        <f t="shared" si="19"/>
        <v/>
      </c>
      <c r="AJ169" s="129" t="e">
        <f>VLOOKUP($AF169,ボランティア図書マスタ!$A:$T,15,0)</f>
        <v>#N/A</v>
      </c>
      <c r="AK169" s="129" t="e">
        <f>VLOOKUP($AF169,ボランティア図書マスタ!$A:$T,16,0)</f>
        <v>#N/A</v>
      </c>
      <c r="AL169" s="129" t="e">
        <f>VLOOKUP($AF169,ボランティア図書マスタ!$A:$T,17,0)</f>
        <v>#N/A</v>
      </c>
      <c r="AM169" s="129" t="e">
        <f>VLOOKUP($AF169,ボランティア図書マスタ!$A:$T,18,0)</f>
        <v>#N/A</v>
      </c>
      <c r="AN169" s="129" t="e">
        <f>VLOOKUP($AF169,ボランティア図書マスタ!$A:$T,19,0)</f>
        <v>#N/A</v>
      </c>
      <c r="AO169" s="129" t="e">
        <f>VLOOKUP($AF169,ボランティア図書マスタ!$A:$T,20,0)</f>
        <v>#N/A</v>
      </c>
    </row>
    <row r="170" spans="1:41" ht="81" customHeight="1" x14ac:dyDescent="0.15">
      <c r="A170" s="55"/>
      <c r="B170" s="11"/>
      <c r="C170" s="149"/>
      <c r="D170" s="11"/>
      <c r="E170" s="11"/>
      <c r="F170" s="11"/>
      <c r="G170" s="12"/>
      <c r="H170" s="12"/>
      <c r="I170" s="13"/>
      <c r="J170" s="12"/>
      <c r="K170" s="24"/>
      <c r="L170" s="54" t="str">
        <f>IF(K170="","",VLOOKUP(K170,'ボランティア一覧 '!$A:$B,2,0))</f>
        <v/>
      </c>
      <c r="M170" s="24"/>
      <c r="N170" s="61" t="str">
        <f>IF(M170="","",VLOOKUP(M170,ボランティア図書マスタ!$B$3:$L$65493,11,0))</f>
        <v/>
      </c>
      <c r="O170" s="25"/>
      <c r="P170" s="24"/>
      <c r="Q170" s="25"/>
      <c r="R170" s="17" t="str">
        <f t="shared" si="14"/>
        <v/>
      </c>
      <c r="S170" s="17" t="str">
        <f>IF(AF170="","",VLOOKUP(AF170,ボランティア図書マスタ!$A$3:$M$65493,13,0))</f>
        <v/>
      </c>
      <c r="T170" s="14"/>
      <c r="U170" s="15"/>
      <c r="V170" s="16"/>
      <c r="W170" s="11"/>
      <c r="X170" s="23" t="str">
        <f>IF(K170="","",VLOOKUP(K170,'ボランティア一覧 '!$A$3:$F$95,4,0))</f>
        <v/>
      </c>
      <c r="Y170" s="23" t="str">
        <f>IF(K170="","",VLOOKUP(K170,'ボランティア一覧 '!$A$3:$F$95,5,0))</f>
        <v/>
      </c>
      <c r="Z170" s="23" t="str">
        <f>IF(K170="","",VLOOKUP(K170,'ボランティア一覧 '!$A$3:$F$95,6,0))</f>
        <v/>
      </c>
      <c r="AA170" s="23" t="str">
        <f>IF(K170="","",VLOOKUP(K170,'ボランティア一覧 '!$A$3:$G$95,7,0))</f>
        <v/>
      </c>
      <c r="AB170" s="69" t="str">
        <f t="shared" si="15"/>
        <v xml:space="preserve"> </v>
      </c>
      <c r="AC170" s="69" t="str">
        <f t="shared" si="16"/>
        <v>　</v>
      </c>
      <c r="AD170" s="69" t="str">
        <f>IF($G170=0," ",VLOOKUP(AB170,入力規則用シート!B:C,2,0))</f>
        <v xml:space="preserve"> </v>
      </c>
      <c r="AE170" s="68">
        <f t="shared" si="17"/>
        <v>0</v>
      </c>
      <c r="AF170" s="69" t="str">
        <f t="shared" si="18"/>
        <v/>
      </c>
      <c r="AG170" s="68" t="str">
        <f>IF(AF170="","",VLOOKUP(AF170,ボランティア図書マスタ!$A$3:$K$65493,11,0))</f>
        <v/>
      </c>
      <c r="AH170" s="69" t="str">
        <f t="shared" si="19"/>
        <v/>
      </c>
      <c r="AJ170" s="129" t="e">
        <f>VLOOKUP($AF170,ボランティア図書マスタ!$A:$T,15,0)</f>
        <v>#N/A</v>
      </c>
      <c r="AK170" s="129" t="e">
        <f>VLOOKUP($AF170,ボランティア図書マスタ!$A:$T,16,0)</f>
        <v>#N/A</v>
      </c>
      <c r="AL170" s="129" t="e">
        <f>VLOOKUP($AF170,ボランティア図書マスタ!$A:$T,17,0)</f>
        <v>#N/A</v>
      </c>
      <c r="AM170" s="129" t="e">
        <f>VLOOKUP($AF170,ボランティア図書マスタ!$A:$T,18,0)</f>
        <v>#N/A</v>
      </c>
      <c r="AN170" s="129" t="e">
        <f>VLOOKUP($AF170,ボランティア図書マスタ!$A:$T,19,0)</f>
        <v>#N/A</v>
      </c>
      <c r="AO170" s="129" t="e">
        <f>VLOOKUP($AF170,ボランティア図書マスタ!$A:$T,20,0)</f>
        <v>#N/A</v>
      </c>
    </row>
    <row r="171" spans="1:41" ht="81" customHeight="1" x14ac:dyDescent="0.15">
      <c r="A171" s="55"/>
      <c r="B171" s="11"/>
      <c r="C171" s="149"/>
      <c r="D171" s="11"/>
      <c r="E171" s="11"/>
      <c r="F171" s="11"/>
      <c r="G171" s="12"/>
      <c r="H171" s="12"/>
      <c r="I171" s="13"/>
      <c r="J171" s="12"/>
      <c r="K171" s="24"/>
      <c r="L171" s="54" t="str">
        <f>IF(K171="","",VLOOKUP(K171,'ボランティア一覧 '!$A:$B,2,0))</f>
        <v/>
      </c>
      <c r="M171" s="24"/>
      <c r="N171" s="61" t="str">
        <f>IF(M171="","",VLOOKUP(M171,ボランティア図書マスタ!$B$3:$L$65493,11,0))</f>
        <v/>
      </c>
      <c r="O171" s="25"/>
      <c r="P171" s="24"/>
      <c r="Q171" s="25"/>
      <c r="R171" s="17" t="str">
        <f t="shared" si="14"/>
        <v/>
      </c>
      <c r="S171" s="17" t="str">
        <f>IF(AF171="","",VLOOKUP(AF171,ボランティア図書マスタ!$A$3:$M$65493,13,0))</f>
        <v/>
      </c>
      <c r="T171" s="14"/>
      <c r="U171" s="15"/>
      <c r="V171" s="16"/>
      <c r="W171" s="11"/>
      <c r="X171" s="23" t="str">
        <f>IF(K171="","",VLOOKUP(K171,'ボランティア一覧 '!$A$3:$F$95,4,0))</f>
        <v/>
      </c>
      <c r="Y171" s="23" t="str">
        <f>IF(K171="","",VLOOKUP(K171,'ボランティア一覧 '!$A$3:$F$95,5,0))</f>
        <v/>
      </c>
      <c r="Z171" s="23" t="str">
        <f>IF(K171="","",VLOOKUP(K171,'ボランティア一覧 '!$A$3:$F$95,6,0))</f>
        <v/>
      </c>
      <c r="AA171" s="23" t="str">
        <f>IF(K171="","",VLOOKUP(K171,'ボランティア一覧 '!$A$3:$G$95,7,0))</f>
        <v/>
      </c>
      <c r="AB171" s="69" t="str">
        <f t="shared" si="15"/>
        <v xml:space="preserve"> </v>
      </c>
      <c r="AC171" s="69" t="str">
        <f t="shared" si="16"/>
        <v>　</v>
      </c>
      <c r="AD171" s="69" t="str">
        <f>IF($G171=0," ",VLOOKUP(AB171,入力規則用シート!B:C,2,0))</f>
        <v xml:space="preserve"> </v>
      </c>
      <c r="AE171" s="68">
        <f t="shared" si="17"/>
        <v>0</v>
      </c>
      <c r="AF171" s="69" t="str">
        <f t="shared" si="18"/>
        <v/>
      </c>
      <c r="AG171" s="68" t="str">
        <f>IF(AF171="","",VLOOKUP(AF171,ボランティア図書マスタ!$A$3:$K$65493,11,0))</f>
        <v/>
      </c>
      <c r="AH171" s="69" t="str">
        <f t="shared" si="19"/>
        <v/>
      </c>
      <c r="AJ171" s="129" t="e">
        <f>VLOOKUP($AF171,ボランティア図書マスタ!$A:$T,15,0)</f>
        <v>#N/A</v>
      </c>
      <c r="AK171" s="129" t="e">
        <f>VLOOKUP($AF171,ボランティア図書マスタ!$A:$T,16,0)</f>
        <v>#N/A</v>
      </c>
      <c r="AL171" s="129" t="e">
        <f>VLOOKUP($AF171,ボランティア図書マスタ!$A:$T,17,0)</f>
        <v>#N/A</v>
      </c>
      <c r="AM171" s="129" t="e">
        <f>VLOOKUP($AF171,ボランティア図書マスタ!$A:$T,18,0)</f>
        <v>#N/A</v>
      </c>
      <c r="AN171" s="129" t="e">
        <f>VLOOKUP($AF171,ボランティア図書マスタ!$A:$T,19,0)</f>
        <v>#N/A</v>
      </c>
      <c r="AO171" s="129" t="e">
        <f>VLOOKUP($AF171,ボランティア図書マスタ!$A:$T,20,0)</f>
        <v>#N/A</v>
      </c>
    </row>
    <row r="172" spans="1:41" ht="81" customHeight="1" x14ac:dyDescent="0.15">
      <c r="A172" s="55"/>
      <c r="B172" s="11"/>
      <c r="C172" s="149"/>
      <c r="D172" s="11"/>
      <c r="E172" s="11"/>
      <c r="F172" s="11"/>
      <c r="G172" s="12"/>
      <c r="H172" s="12"/>
      <c r="I172" s="13"/>
      <c r="J172" s="12"/>
      <c r="K172" s="24"/>
      <c r="L172" s="54" t="str">
        <f>IF(K172="","",VLOOKUP(K172,'ボランティア一覧 '!$A:$B,2,0))</f>
        <v/>
      </c>
      <c r="M172" s="24"/>
      <c r="N172" s="61" t="str">
        <f>IF(M172="","",VLOOKUP(M172,ボランティア図書マスタ!$B$3:$L$65493,11,0))</f>
        <v/>
      </c>
      <c r="O172" s="25"/>
      <c r="P172" s="24"/>
      <c r="Q172" s="25"/>
      <c r="R172" s="17" t="str">
        <f t="shared" si="14"/>
        <v/>
      </c>
      <c r="S172" s="17" t="str">
        <f>IF(AF172="","",VLOOKUP(AF172,ボランティア図書マスタ!$A$3:$M$65493,13,0))</f>
        <v/>
      </c>
      <c r="T172" s="14"/>
      <c r="U172" s="15"/>
      <c r="V172" s="16"/>
      <c r="W172" s="11"/>
      <c r="X172" s="23" t="str">
        <f>IF(K172="","",VLOOKUP(K172,'ボランティア一覧 '!$A$3:$F$95,4,0))</f>
        <v/>
      </c>
      <c r="Y172" s="23" t="str">
        <f>IF(K172="","",VLOOKUP(K172,'ボランティア一覧 '!$A$3:$F$95,5,0))</f>
        <v/>
      </c>
      <c r="Z172" s="23" t="str">
        <f>IF(K172="","",VLOOKUP(K172,'ボランティア一覧 '!$A$3:$F$95,6,0))</f>
        <v/>
      </c>
      <c r="AA172" s="23" t="str">
        <f>IF(K172="","",VLOOKUP(K172,'ボランティア一覧 '!$A$3:$G$95,7,0))</f>
        <v/>
      </c>
      <c r="AB172" s="69" t="str">
        <f t="shared" si="15"/>
        <v xml:space="preserve"> </v>
      </c>
      <c r="AC172" s="69" t="str">
        <f t="shared" si="16"/>
        <v>　</v>
      </c>
      <c r="AD172" s="69" t="str">
        <f>IF($G172=0," ",VLOOKUP(AB172,入力規則用シート!B:C,2,0))</f>
        <v xml:space="preserve"> </v>
      </c>
      <c r="AE172" s="68">
        <f t="shared" si="17"/>
        <v>0</v>
      </c>
      <c r="AF172" s="69" t="str">
        <f t="shared" si="18"/>
        <v/>
      </c>
      <c r="AG172" s="68" t="str">
        <f>IF(AF172="","",VLOOKUP(AF172,ボランティア図書マスタ!$A$3:$K$65493,11,0))</f>
        <v/>
      </c>
      <c r="AH172" s="69" t="str">
        <f t="shared" si="19"/>
        <v/>
      </c>
      <c r="AJ172" s="129" t="e">
        <f>VLOOKUP($AF172,ボランティア図書マスタ!$A:$T,15,0)</f>
        <v>#N/A</v>
      </c>
      <c r="AK172" s="129" t="e">
        <f>VLOOKUP($AF172,ボランティア図書マスタ!$A:$T,16,0)</f>
        <v>#N/A</v>
      </c>
      <c r="AL172" s="129" t="e">
        <f>VLOOKUP($AF172,ボランティア図書マスタ!$A:$T,17,0)</f>
        <v>#N/A</v>
      </c>
      <c r="AM172" s="129" t="e">
        <f>VLOOKUP($AF172,ボランティア図書マスタ!$A:$T,18,0)</f>
        <v>#N/A</v>
      </c>
      <c r="AN172" s="129" t="e">
        <f>VLOOKUP($AF172,ボランティア図書マスタ!$A:$T,19,0)</f>
        <v>#N/A</v>
      </c>
      <c r="AO172" s="129" t="e">
        <f>VLOOKUP($AF172,ボランティア図書マスタ!$A:$T,20,0)</f>
        <v>#N/A</v>
      </c>
    </row>
    <row r="173" spans="1:41" ht="81" customHeight="1" x14ac:dyDescent="0.15">
      <c r="A173" s="55"/>
      <c r="B173" s="11"/>
      <c r="C173" s="149"/>
      <c r="D173" s="11"/>
      <c r="E173" s="11"/>
      <c r="F173" s="11"/>
      <c r="G173" s="12"/>
      <c r="H173" s="12"/>
      <c r="I173" s="13"/>
      <c r="J173" s="12"/>
      <c r="K173" s="24"/>
      <c r="L173" s="54" t="str">
        <f>IF(K173="","",VLOOKUP(K173,'ボランティア一覧 '!$A:$B,2,0))</f>
        <v/>
      </c>
      <c r="M173" s="24"/>
      <c r="N173" s="61" t="str">
        <f>IF(M173="","",VLOOKUP(M173,ボランティア図書マスタ!$B$3:$L$65493,11,0))</f>
        <v/>
      </c>
      <c r="O173" s="25"/>
      <c r="P173" s="24"/>
      <c r="Q173" s="25"/>
      <c r="R173" s="17" t="str">
        <f t="shared" si="14"/>
        <v/>
      </c>
      <c r="S173" s="17" t="str">
        <f>IF(AF173="","",VLOOKUP(AF173,ボランティア図書マスタ!$A$3:$M$65493,13,0))</f>
        <v/>
      </c>
      <c r="T173" s="14"/>
      <c r="U173" s="15"/>
      <c r="V173" s="16"/>
      <c r="W173" s="11"/>
      <c r="X173" s="23" t="str">
        <f>IF(K173="","",VLOOKUP(K173,'ボランティア一覧 '!$A$3:$F$95,4,0))</f>
        <v/>
      </c>
      <c r="Y173" s="23" t="str">
        <f>IF(K173="","",VLOOKUP(K173,'ボランティア一覧 '!$A$3:$F$95,5,0))</f>
        <v/>
      </c>
      <c r="Z173" s="23" t="str">
        <f>IF(K173="","",VLOOKUP(K173,'ボランティア一覧 '!$A$3:$F$95,6,0))</f>
        <v/>
      </c>
      <c r="AA173" s="23" t="str">
        <f>IF(K173="","",VLOOKUP(K173,'ボランティア一覧 '!$A$3:$G$95,7,0))</f>
        <v/>
      </c>
      <c r="AB173" s="69" t="str">
        <f t="shared" si="15"/>
        <v xml:space="preserve"> </v>
      </c>
      <c r="AC173" s="69" t="str">
        <f t="shared" si="16"/>
        <v>　</v>
      </c>
      <c r="AD173" s="69" t="str">
        <f>IF($G173=0," ",VLOOKUP(AB173,入力規則用シート!B:C,2,0))</f>
        <v xml:space="preserve"> </v>
      </c>
      <c r="AE173" s="68">
        <f t="shared" si="17"/>
        <v>0</v>
      </c>
      <c r="AF173" s="69" t="str">
        <f t="shared" si="18"/>
        <v/>
      </c>
      <c r="AG173" s="68" t="str">
        <f>IF(AF173="","",VLOOKUP(AF173,ボランティア図書マスタ!$A$3:$K$65493,11,0))</f>
        <v/>
      </c>
      <c r="AH173" s="69" t="str">
        <f t="shared" si="19"/>
        <v/>
      </c>
      <c r="AJ173" s="129" t="e">
        <f>VLOOKUP($AF173,ボランティア図書マスタ!$A:$T,15,0)</f>
        <v>#N/A</v>
      </c>
      <c r="AK173" s="129" t="e">
        <f>VLOOKUP($AF173,ボランティア図書マスタ!$A:$T,16,0)</f>
        <v>#N/A</v>
      </c>
      <c r="AL173" s="129" t="e">
        <f>VLOOKUP($AF173,ボランティア図書マスタ!$A:$T,17,0)</f>
        <v>#N/A</v>
      </c>
      <c r="AM173" s="129" t="e">
        <f>VLOOKUP($AF173,ボランティア図書マスタ!$A:$T,18,0)</f>
        <v>#N/A</v>
      </c>
      <c r="AN173" s="129" t="e">
        <f>VLOOKUP($AF173,ボランティア図書マスタ!$A:$T,19,0)</f>
        <v>#N/A</v>
      </c>
      <c r="AO173" s="129" t="e">
        <f>VLOOKUP($AF173,ボランティア図書マスタ!$A:$T,20,0)</f>
        <v>#N/A</v>
      </c>
    </row>
    <row r="174" spans="1:41" ht="81" customHeight="1" x14ac:dyDescent="0.15">
      <c r="A174" s="55"/>
      <c r="B174" s="11"/>
      <c r="C174" s="149"/>
      <c r="D174" s="11"/>
      <c r="E174" s="11"/>
      <c r="F174" s="11"/>
      <c r="G174" s="12"/>
      <c r="H174" s="12"/>
      <c r="I174" s="13"/>
      <c r="J174" s="12"/>
      <c r="K174" s="24"/>
      <c r="L174" s="54" t="str">
        <f>IF(K174="","",VLOOKUP(K174,'ボランティア一覧 '!$A:$B,2,0))</f>
        <v/>
      </c>
      <c r="M174" s="24"/>
      <c r="N174" s="61" t="str">
        <f>IF(M174="","",VLOOKUP(M174,ボランティア図書マスタ!$B$3:$L$65493,11,0))</f>
        <v/>
      </c>
      <c r="O174" s="25"/>
      <c r="P174" s="24"/>
      <c r="Q174" s="25"/>
      <c r="R174" s="17" t="str">
        <f t="shared" si="14"/>
        <v/>
      </c>
      <c r="S174" s="17" t="str">
        <f>IF(AF174="","",VLOOKUP(AF174,ボランティア図書マスタ!$A$3:$M$65493,13,0))</f>
        <v/>
      </c>
      <c r="T174" s="14"/>
      <c r="U174" s="15"/>
      <c r="V174" s="16"/>
      <c r="W174" s="11"/>
      <c r="X174" s="23" t="str">
        <f>IF(K174="","",VLOOKUP(K174,'ボランティア一覧 '!$A$3:$F$95,4,0))</f>
        <v/>
      </c>
      <c r="Y174" s="23" t="str">
        <f>IF(K174="","",VLOOKUP(K174,'ボランティア一覧 '!$A$3:$F$95,5,0))</f>
        <v/>
      </c>
      <c r="Z174" s="23" t="str">
        <f>IF(K174="","",VLOOKUP(K174,'ボランティア一覧 '!$A$3:$F$95,6,0))</f>
        <v/>
      </c>
      <c r="AA174" s="23" t="str">
        <f>IF(K174="","",VLOOKUP(K174,'ボランティア一覧 '!$A$3:$G$95,7,0))</f>
        <v/>
      </c>
      <c r="AB174" s="69" t="str">
        <f t="shared" si="15"/>
        <v xml:space="preserve"> </v>
      </c>
      <c r="AC174" s="69" t="str">
        <f t="shared" si="16"/>
        <v>　</v>
      </c>
      <c r="AD174" s="69" t="str">
        <f>IF($G174=0," ",VLOOKUP(AB174,入力規則用シート!B:C,2,0))</f>
        <v xml:space="preserve"> </v>
      </c>
      <c r="AE174" s="68">
        <f t="shared" si="17"/>
        <v>0</v>
      </c>
      <c r="AF174" s="69" t="str">
        <f t="shared" si="18"/>
        <v/>
      </c>
      <c r="AG174" s="68" t="str">
        <f>IF(AF174="","",VLOOKUP(AF174,ボランティア図書マスタ!$A$3:$K$65493,11,0))</f>
        <v/>
      </c>
      <c r="AH174" s="69" t="str">
        <f t="shared" si="19"/>
        <v/>
      </c>
      <c r="AJ174" s="129" t="e">
        <f>VLOOKUP($AF174,ボランティア図書マスタ!$A:$T,15,0)</f>
        <v>#N/A</v>
      </c>
      <c r="AK174" s="129" t="e">
        <f>VLOOKUP($AF174,ボランティア図書マスタ!$A:$T,16,0)</f>
        <v>#N/A</v>
      </c>
      <c r="AL174" s="129" t="e">
        <f>VLOOKUP($AF174,ボランティア図書マスタ!$A:$T,17,0)</f>
        <v>#N/A</v>
      </c>
      <c r="AM174" s="129" t="e">
        <f>VLOOKUP($AF174,ボランティア図書マスタ!$A:$T,18,0)</f>
        <v>#N/A</v>
      </c>
      <c r="AN174" s="129" t="e">
        <f>VLOOKUP($AF174,ボランティア図書マスタ!$A:$T,19,0)</f>
        <v>#N/A</v>
      </c>
      <c r="AO174" s="129" t="e">
        <f>VLOOKUP($AF174,ボランティア図書マスタ!$A:$T,20,0)</f>
        <v>#N/A</v>
      </c>
    </row>
    <row r="175" spans="1:41" ht="81" customHeight="1" x14ac:dyDescent="0.15">
      <c r="A175" s="55"/>
      <c r="B175" s="11"/>
      <c r="C175" s="149"/>
      <c r="D175" s="11"/>
      <c r="E175" s="11"/>
      <c r="F175" s="11"/>
      <c r="G175" s="12"/>
      <c r="H175" s="12"/>
      <c r="I175" s="13"/>
      <c r="J175" s="12"/>
      <c r="K175" s="24"/>
      <c r="L175" s="54" t="str">
        <f>IF(K175="","",VLOOKUP(K175,'ボランティア一覧 '!$A:$B,2,0))</f>
        <v/>
      </c>
      <c r="M175" s="24"/>
      <c r="N175" s="61" t="str">
        <f>IF(M175="","",VLOOKUP(M175,ボランティア図書マスタ!$B$3:$L$65493,11,0))</f>
        <v/>
      </c>
      <c r="O175" s="25"/>
      <c r="P175" s="24"/>
      <c r="Q175" s="25"/>
      <c r="R175" s="17" t="str">
        <f t="shared" si="14"/>
        <v/>
      </c>
      <c r="S175" s="17" t="str">
        <f>IF(AF175="","",VLOOKUP(AF175,ボランティア図書マスタ!$A$3:$M$65493,13,0))</f>
        <v/>
      </c>
      <c r="T175" s="14"/>
      <c r="U175" s="15"/>
      <c r="V175" s="16"/>
      <c r="W175" s="11"/>
      <c r="X175" s="23" t="str">
        <f>IF(K175="","",VLOOKUP(K175,'ボランティア一覧 '!$A$3:$F$95,4,0))</f>
        <v/>
      </c>
      <c r="Y175" s="23" t="str">
        <f>IF(K175="","",VLOOKUP(K175,'ボランティア一覧 '!$A$3:$F$95,5,0))</f>
        <v/>
      </c>
      <c r="Z175" s="23" t="str">
        <f>IF(K175="","",VLOOKUP(K175,'ボランティア一覧 '!$A$3:$F$95,6,0))</f>
        <v/>
      </c>
      <c r="AA175" s="23" t="str">
        <f>IF(K175="","",VLOOKUP(K175,'ボランティア一覧 '!$A$3:$G$95,7,0))</f>
        <v/>
      </c>
      <c r="AB175" s="69" t="str">
        <f t="shared" si="15"/>
        <v xml:space="preserve"> </v>
      </c>
      <c r="AC175" s="69" t="str">
        <f t="shared" si="16"/>
        <v>　</v>
      </c>
      <c r="AD175" s="69" t="str">
        <f>IF($G175=0," ",VLOOKUP(AB175,入力規則用シート!B:C,2,0))</f>
        <v xml:space="preserve"> </v>
      </c>
      <c r="AE175" s="68">
        <f t="shared" si="17"/>
        <v>0</v>
      </c>
      <c r="AF175" s="69" t="str">
        <f t="shared" si="18"/>
        <v/>
      </c>
      <c r="AG175" s="68" t="str">
        <f>IF(AF175="","",VLOOKUP(AF175,ボランティア図書マスタ!$A$3:$K$65493,11,0))</f>
        <v/>
      </c>
      <c r="AH175" s="69" t="str">
        <f t="shared" si="19"/>
        <v/>
      </c>
      <c r="AJ175" s="129" t="e">
        <f>VLOOKUP($AF175,ボランティア図書マスタ!$A:$T,15,0)</f>
        <v>#N/A</v>
      </c>
      <c r="AK175" s="129" t="e">
        <f>VLOOKUP($AF175,ボランティア図書マスタ!$A:$T,16,0)</f>
        <v>#N/A</v>
      </c>
      <c r="AL175" s="129" t="e">
        <f>VLOOKUP($AF175,ボランティア図書マスタ!$A:$T,17,0)</f>
        <v>#N/A</v>
      </c>
      <c r="AM175" s="129" t="e">
        <f>VLOOKUP($AF175,ボランティア図書マスタ!$A:$T,18,0)</f>
        <v>#N/A</v>
      </c>
      <c r="AN175" s="129" t="e">
        <f>VLOOKUP($AF175,ボランティア図書マスタ!$A:$T,19,0)</f>
        <v>#N/A</v>
      </c>
      <c r="AO175" s="129" t="e">
        <f>VLOOKUP($AF175,ボランティア図書マスタ!$A:$T,20,0)</f>
        <v>#N/A</v>
      </c>
    </row>
    <row r="176" spans="1:41" ht="81" customHeight="1" x14ac:dyDescent="0.15">
      <c r="A176" s="55"/>
      <c r="B176" s="11"/>
      <c r="C176" s="149"/>
      <c r="D176" s="11"/>
      <c r="E176" s="11"/>
      <c r="F176" s="11"/>
      <c r="G176" s="12"/>
      <c r="H176" s="12"/>
      <c r="I176" s="13"/>
      <c r="J176" s="12"/>
      <c r="K176" s="24"/>
      <c r="L176" s="54" t="str">
        <f>IF(K176="","",VLOOKUP(K176,'ボランティア一覧 '!$A:$B,2,0))</f>
        <v/>
      </c>
      <c r="M176" s="24"/>
      <c r="N176" s="61" t="str">
        <f>IF(M176="","",VLOOKUP(M176,ボランティア図書マスタ!$B$3:$L$65493,11,0))</f>
        <v/>
      </c>
      <c r="O176" s="25"/>
      <c r="P176" s="24"/>
      <c r="Q176" s="25"/>
      <c r="R176" s="17" t="str">
        <f t="shared" si="14"/>
        <v/>
      </c>
      <c r="S176" s="17" t="str">
        <f>IF(AF176="","",VLOOKUP(AF176,ボランティア図書マスタ!$A$3:$M$65493,13,0))</f>
        <v/>
      </c>
      <c r="T176" s="14"/>
      <c r="U176" s="15"/>
      <c r="V176" s="16"/>
      <c r="W176" s="11"/>
      <c r="X176" s="23" t="str">
        <f>IF(K176="","",VLOOKUP(K176,'ボランティア一覧 '!$A$3:$F$95,4,0))</f>
        <v/>
      </c>
      <c r="Y176" s="23" t="str">
        <f>IF(K176="","",VLOOKUP(K176,'ボランティア一覧 '!$A$3:$F$95,5,0))</f>
        <v/>
      </c>
      <c r="Z176" s="23" t="str">
        <f>IF(K176="","",VLOOKUP(K176,'ボランティア一覧 '!$A$3:$F$95,6,0))</f>
        <v/>
      </c>
      <c r="AA176" s="23" t="str">
        <f>IF(K176="","",VLOOKUP(K176,'ボランティア一覧 '!$A$3:$G$95,7,0))</f>
        <v/>
      </c>
      <c r="AB176" s="69" t="str">
        <f t="shared" si="15"/>
        <v xml:space="preserve"> </v>
      </c>
      <c r="AC176" s="69" t="str">
        <f t="shared" si="16"/>
        <v>　</v>
      </c>
      <c r="AD176" s="69" t="str">
        <f>IF($G176=0," ",VLOOKUP(AB176,入力規則用シート!B:C,2,0))</f>
        <v xml:space="preserve"> </v>
      </c>
      <c r="AE176" s="68">
        <f t="shared" si="17"/>
        <v>0</v>
      </c>
      <c r="AF176" s="69" t="str">
        <f t="shared" si="18"/>
        <v/>
      </c>
      <c r="AG176" s="68" t="str">
        <f>IF(AF176="","",VLOOKUP(AF176,ボランティア図書マスタ!$A$3:$K$65493,11,0))</f>
        <v/>
      </c>
      <c r="AH176" s="69" t="str">
        <f t="shared" si="19"/>
        <v/>
      </c>
      <c r="AJ176" s="129" t="e">
        <f>VLOOKUP($AF176,ボランティア図書マスタ!$A:$T,15,0)</f>
        <v>#N/A</v>
      </c>
      <c r="AK176" s="129" t="e">
        <f>VLOOKUP($AF176,ボランティア図書マスタ!$A:$T,16,0)</f>
        <v>#N/A</v>
      </c>
      <c r="AL176" s="129" t="e">
        <f>VLOOKUP($AF176,ボランティア図書マスタ!$A:$T,17,0)</f>
        <v>#N/A</v>
      </c>
      <c r="AM176" s="129" t="e">
        <f>VLOOKUP($AF176,ボランティア図書マスタ!$A:$T,18,0)</f>
        <v>#N/A</v>
      </c>
      <c r="AN176" s="129" t="e">
        <f>VLOOKUP($AF176,ボランティア図書マスタ!$A:$T,19,0)</f>
        <v>#N/A</v>
      </c>
      <c r="AO176" s="129" t="e">
        <f>VLOOKUP($AF176,ボランティア図書マスタ!$A:$T,20,0)</f>
        <v>#N/A</v>
      </c>
    </row>
    <row r="177" spans="1:41" ht="81" customHeight="1" x14ac:dyDescent="0.15">
      <c r="A177" s="55"/>
      <c r="B177" s="11"/>
      <c r="C177" s="149"/>
      <c r="D177" s="11"/>
      <c r="E177" s="11"/>
      <c r="F177" s="11"/>
      <c r="G177" s="12"/>
      <c r="H177" s="12"/>
      <c r="I177" s="13"/>
      <c r="J177" s="12"/>
      <c r="K177" s="24"/>
      <c r="L177" s="54" t="str">
        <f>IF(K177="","",VLOOKUP(K177,'ボランティア一覧 '!$A:$B,2,0))</f>
        <v/>
      </c>
      <c r="M177" s="24"/>
      <c r="N177" s="61" t="str">
        <f>IF(M177="","",VLOOKUP(M177,ボランティア図書マスタ!$B$3:$L$65493,11,0))</f>
        <v/>
      </c>
      <c r="O177" s="25"/>
      <c r="P177" s="24"/>
      <c r="Q177" s="25"/>
      <c r="R177" s="17" t="str">
        <f t="shared" si="14"/>
        <v/>
      </c>
      <c r="S177" s="17" t="str">
        <f>IF(AF177="","",VLOOKUP(AF177,ボランティア図書マスタ!$A$3:$M$65493,13,0))</f>
        <v/>
      </c>
      <c r="T177" s="14"/>
      <c r="U177" s="15"/>
      <c r="V177" s="16"/>
      <c r="W177" s="11"/>
      <c r="X177" s="23" t="str">
        <f>IF(K177="","",VLOOKUP(K177,'ボランティア一覧 '!$A$3:$F$95,4,0))</f>
        <v/>
      </c>
      <c r="Y177" s="23" t="str">
        <f>IF(K177="","",VLOOKUP(K177,'ボランティア一覧 '!$A$3:$F$95,5,0))</f>
        <v/>
      </c>
      <c r="Z177" s="23" t="str">
        <f>IF(K177="","",VLOOKUP(K177,'ボランティア一覧 '!$A$3:$F$95,6,0))</f>
        <v/>
      </c>
      <c r="AA177" s="23" t="str">
        <f>IF(K177="","",VLOOKUP(K177,'ボランティア一覧 '!$A$3:$G$95,7,0))</f>
        <v/>
      </c>
      <c r="AB177" s="69" t="str">
        <f t="shared" si="15"/>
        <v xml:space="preserve"> </v>
      </c>
      <c r="AC177" s="69" t="str">
        <f t="shared" si="16"/>
        <v>　</v>
      </c>
      <c r="AD177" s="69" t="str">
        <f>IF($G177=0," ",VLOOKUP(AB177,入力規則用シート!B:C,2,0))</f>
        <v xml:space="preserve"> </v>
      </c>
      <c r="AE177" s="68">
        <f t="shared" si="17"/>
        <v>0</v>
      </c>
      <c r="AF177" s="69" t="str">
        <f t="shared" si="18"/>
        <v/>
      </c>
      <c r="AG177" s="68" t="str">
        <f>IF(AF177="","",VLOOKUP(AF177,ボランティア図書マスタ!$A$3:$K$65493,11,0))</f>
        <v/>
      </c>
      <c r="AH177" s="69" t="str">
        <f t="shared" si="19"/>
        <v/>
      </c>
      <c r="AJ177" s="129" t="e">
        <f>VLOOKUP($AF177,ボランティア図書マスタ!$A:$T,15,0)</f>
        <v>#N/A</v>
      </c>
      <c r="AK177" s="129" t="e">
        <f>VLOOKUP($AF177,ボランティア図書マスタ!$A:$T,16,0)</f>
        <v>#N/A</v>
      </c>
      <c r="AL177" s="129" t="e">
        <f>VLOOKUP($AF177,ボランティア図書マスタ!$A:$T,17,0)</f>
        <v>#N/A</v>
      </c>
      <c r="AM177" s="129" t="e">
        <f>VLOOKUP($AF177,ボランティア図書マスタ!$A:$T,18,0)</f>
        <v>#N/A</v>
      </c>
      <c r="AN177" s="129" t="e">
        <f>VLOOKUP($AF177,ボランティア図書マスタ!$A:$T,19,0)</f>
        <v>#N/A</v>
      </c>
      <c r="AO177" s="129" t="e">
        <f>VLOOKUP($AF177,ボランティア図書マスタ!$A:$T,20,0)</f>
        <v>#N/A</v>
      </c>
    </row>
    <row r="178" spans="1:41" ht="81" customHeight="1" x14ac:dyDescent="0.15">
      <c r="A178" s="55"/>
      <c r="B178" s="11"/>
      <c r="C178" s="149"/>
      <c r="D178" s="11"/>
      <c r="E178" s="11"/>
      <c r="F178" s="11"/>
      <c r="G178" s="12"/>
      <c r="H178" s="12"/>
      <c r="I178" s="13"/>
      <c r="J178" s="12"/>
      <c r="K178" s="24"/>
      <c r="L178" s="54" t="str">
        <f>IF(K178="","",VLOOKUP(K178,'ボランティア一覧 '!$A:$B,2,0))</f>
        <v/>
      </c>
      <c r="M178" s="24"/>
      <c r="N178" s="61" t="str">
        <f>IF(M178="","",VLOOKUP(M178,ボランティア図書マスタ!$B$3:$L$65493,11,0))</f>
        <v/>
      </c>
      <c r="O178" s="25"/>
      <c r="P178" s="24"/>
      <c r="Q178" s="25"/>
      <c r="R178" s="17" t="str">
        <f t="shared" si="14"/>
        <v/>
      </c>
      <c r="S178" s="17" t="str">
        <f>IF(AF178="","",VLOOKUP(AF178,ボランティア図書マスタ!$A$3:$M$65493,13,0))</f>
        <v/>
      </c>
      <c r="T178" s="14"/>
      <c r="U178" s="15"/>
      <c r="V178" s="16"/>
      <c r="W178" s="11"/>
      <c r="X178" s="23" t="str">
        <f>IF(K178="","",VLOOKUP(K178,'ボランティア一覧 '!$A$3:$F$95,4,0))</f>
        <v/>
      </c>
      <c r="Y178" s="23" t="str">
        <f>IF(K178="","",VLOOKUP(K178,'ボランティア一覧 '!$A$3:$F$95,5,0))</f>
        <v/>
      </c>
      <c r="Z178" s="23" t="str">
        <f>IF(K178="","",VLOOKUP(K178,'ボランティア一覧 '!$A$3:$F$95,6,0))</f>
        <v/>
      </c>
      <c r="AA178" s="23" t="str">
        <f>IF(K178="","",VLOOKUP(K178,'ボランティア一覧 '!$A$3:$G$95,7,0))</f>
        <v/>
      </c>
      <c r="AB178" s="69" t="str">
        <f t="shared" si="15"/>
        <v xml:space="preserve"> </v>
      </c>
      <c r="AC178" s="69" t="str">
        <f t="shared" si="16"/>
        <v>　</v>
      </c>
      <c r="AD178" s="69" t="str">
        <f>IF($G178=0," ",VLOOKUP(AB178,入力規則用シート!B:C,2,0))</f>
        <v xml:space="preserve"> </v>
      </c>
      <c r="AE178" s="68">
        <f t="shared" si="17"/>
        <v>0</v>
      </c>
      <c r="AF178" s="69" t="str">
        <f t="shared" si="18"/>
        <v/>
      </c>
      <c r="AG178" s="68" t="str">
        <f>IF(AF178="","",VLOOKUP(AF178,ボランティア図書マスタ!$A$3:$K$65493,11,0))</f>
        <v/>
      </c>
      <c r="AH178" s="69" t="str">
        <f t="shared" si="19"/>
        <v/>
      </c>
      <c r="AJ178" s="129" t="e">
        <f>VLOOKUP($AF178,ボランティア図書マスタ!$A:$T,15,0)</f>
        <v>#N/A</v>
      </c>
      <c r="AK178" s="129" t="e">
        <f>VLOOKUP($AF178,ボランティア図書マスタ!$A:$T,16,0)</f>
        <v>#N/A</v>
      </c>
      <c r="AL178" s="129" t="e">
        <f>VLOOKUP($AF178,ボランティア図書マスタ!$A:$T,17,0)</f>
        <v>#N/A</v>
      </c>
      <c r="AM178" s="129" t="e">
        <f>VLOOKUP($AF178,ボランティア図書マスタ!$A:$T,18,0)</f>
        <v>#N/A</v>
      </c>
      <c r="AN178" s="129" t="e">
        <f>VLOOKUP($AF178,ボランティア図書マスタ!$A:$T,19,0)</f>
        <v>#N/A</v>
      </c>
      <c r="AO178" s="129" t="e">
        <f>VLOOKUP($AF178,ボランティア図書マスタ!$A:$T,20,0)</f>
        <v>#N/A</v>
      </c>
    </row>
    <row r="179" spans="1:41" ht="81" customHeight="1" x14ac:dyDescent="0.15">
      <c r="A179" s="55"/>
      <c r="B179" s="11"/>
      <c r="C179" s="149"/>
      <c r="D179" s="11"/>
      <c r="E179" s="11"/>
      <c r="F179" s="11"/>
      <c r="G179" s="12"/>
      <c r="H179" s="12"/>
      <c r="I179" s="13"/>
      <c r="J179" s="12"/>
      <c r="K179" s="24"/>
      <c r="L179" s="54" t="str">
        <f>IF(K179="","",VLOOKUP(K179,'ボランティア一覧 '!$A:$B,2,0))</f>
        <v/>
      </c>
      <c r="M179" s="24"/>
      <c r="N179" s="61" t="str">
        <f>IF(M179="","",VLOOKUP(M179,ボランティア図書マスタ!$B$3:$L$65493,11,0))</f>
        <v/>
      </c>
      <c r="O179" s="25"/>
      <c r="P179" s="24"/>
      <c r="Q179" s="25"/>
      <c r="R179" s="17" t="str">
        <f t="shared" si="14"/>
        <v/>
      </c>
      <c r="S179" s="17" t="str">
        <f>IF(AF179="","",VLOOKUP(AF179,ボランティア図書マスタ!$A$3:$M$65493,13,0))</f>
        <v/>
      </c>
      <c r="T179" s="14"/>
      <c r="U179" s="15"/>
      <c r="V179" s="16"/>
      <c r="W179" s="11"/>
      <c r="X179" s="23" t="str">
        <f>IF(K179="","",VLOOKUP(K179,'ボランティア一覧 '!$A$3:$F$95,4,0))</f>
        <v/>
      </c>
      <c r="Y179" s="23" t="str">
        <f>IF(K179="","",VLOOKUP(K179,'ボランティア一覧 '!$A$3:$F$95,5,0))</f>
        <v/>
      </c>
      <c r="Z179" s="23" t="str">
        <f>IF(K179="","",VLOOKUP(K179,'ボランティア一覧 '!$A$3:$F$95,6,0))</f>
        <v/>
      </c>
      <c r="AA179" s="23" t="str">
        <f>IF(K179="","",VLOOKUP(K179,'ボランティア一覧 '!$A$3:$G$95,7,0))</f>
        <v/>
      </c>
      <c r="AB179" s="69" t="str">
        <f t="shared" si="15"/>
        <v xml:space="preserve"> </v>
      </c>
      <c r="AC179" s="69" t="str">
        <f t="shared" si="16"/>
        <v>　</v>
      </c>
      <c r="AD179" s="69" t="str">
        <f>IF($G179=0," ",VLOOKUP(AB179,入力規則用シート!B:C,2,0))</f>
        <v xml:space="preserve"> </v>
      </c>
      <c r="AE179" s="68">
        <f t="shared" si="17"/>
        <v>0</v>
      </c>
      <c r="AF179" s="69" t="str">
        <f t="shared" si="18"/>
        <v/>
      </c>
      <c r="AG179" s="68" t="str">
        <f>IF(AF179="","",VLOOKUP(AF179,ボランティア図書マスタ!$A$3:$K$65493,11,0))</f>
        <v/>
      </c>
      <c r="AH179" s="69" t="str">
        <f t="shared" si="19"/>
        <v/>
      </c>
      <c r="AJ179" s="129" t="e">
        <f>VLOOKUP($AF179,ボランティア図書マスタ!$A:$T,15,0)</f>
        <v>#N/A</v>
      </c>
      <c r="AK179" s="129" t="e">
        <f>VLOOKUP($AF179,ボランティア図書マスタ!$A:$T,16,0)</f>
        <v>#N/A</v>
      </c>
      <c r="AL179" s="129" t="e">
        <f>VLOOKUP($AF179,ボランティア図書マスタ!$A:$T,17,0)</f>
        <v>#N/A</v>
      </c>
      <c r="AM179" s="129" t="e">
        <f>VLOOKUP($AF179,ボランティア図書マスタ!$A:$T,18,0)</f>
        <v>#N/A</v>
      </c>
      <c r="AN179" s="129" t="e">
        <f>VLOOKUP($AF179,ボランティア図書マスタ!$A:$T,19,0)</f>
        <v>#N/A</v>
      </c>
      <c r="AO179" s="129" t="e">
        <f>VLOOKUP($AF179,ボランティア図書マスタ!$A:$T,20,0)</f>
        <v>#N/A</v>
      </c>
    </row>
    <row r="180" spans="1:41" ht="81" customHeight="1" x14ac:dyDescent="0.15">
      <c r="A180" s="55"/>
      <c r="B180" s="11"/>
      <c r="C180" s="149"/>
      <c r="D180" s="11"/>
      <c r="E180" s="11"/>
      <c r="F180" s="11"/>
      <c r="G180" s="12"/>
      <c r="H180" s="12"/>
      <c r="I180" s="13"/>
      <c r="J180" s="12"/>
      <c r="K180" s="24"/>
      <c r="L180" s="54" t="str">
        <f>IF(K180="","",VLOOKUP(K180,'ボランティア一覧 '!$A:$B,2,0))</f>
        <v/>
      </c>
      <c r="M180" s="24"/>
      <c r="N180" s="61" t="str">
        <f>IF(M180="","",VLOOKUP(M180,ボランティア図書マスタ!$B$3:$L$65493,11,0))</f>
        <v/>
      </c>
      <c r="O180" s="25"/>
      <c r="P180" s="24"/>
      <c r="Q180" s="25"/>
      <c r="R180" s="17" t="str">
        <f t="shared" si="14"/>
        <v/>
      </c>
      <c r="S180" s="17" t="str">
        <f>IF(AF180="","",VLOOKUP(AF180,ボランティア図書マスタ!$A$3:$M$65493,13,0))</f>
        <v/>
      </c>
      <c r="T180" s="14"/>
      <c r="U180" s="15"/>
      <c r="V180" s="16"/>
      <c r="W180" s="11"/>
      <c r="X180" s="23" t="str">
        <f>IF(K180="","",VLOOKUP(K180,'ボランティア一覧 '!$A$3:$F$95,4,0))</f>
        <v/>
      </c>
      <c r="Y180" s="23" t="str">
        <f>IF(K180="","",VLOOKUP(K180,'ボランティア一覧 '!$A$3:$F$95,5,0))</f>
        <v/>
      </c>
      <c r="Z180" s="23" t="str">
        <f>IF(K180="","",VLOOKUP(K180,'ボランティア一覧 '!$A$3:$F$95,6,0))</f>
        <v/>
      </c>
      <c r="AA180" s="23" t="str">
        <f>IF(K180="","",VLOOKUP(K180,'ボランティア一覧 '!$A$3:$G$95,7,0))</f>
        <v/>
      </c>
      <c r="AB180" s="69" t="str">
        <f t="shared" si="15"/>
        <v xml:space="preserve"> </v>
      </c>
      <c r="AC180" s="69" t="str">
        <f t="shared" si="16"/>
        <v>　</v>
      </c>
      <c r="AD180" s="69" t="str">
        <f>IF($G180=0," ",VLOOKUP(AB180,入力規則用シート!B:C,2,0))</f>
        <v xml:space="preserve"> </v>
      </c>
      <c r="AE180" s="68">
        <f t="shared" si="17"/>
        <v>0</v>
      </c>
      <c r="AF180" s="69" t="str">
        <f t="shared" si="18"/>
        <v/>
      </c>
      <c r="AG180" s="68" t="str">
        <f>IF(AF180="","",VLOOKUP(AF180,ボランティア図書マスタ!$A$3:$K$65493,11,0))</f>
        <v/>
      </c>
      <c r="AH180" s="69" t="str">
        <f t="shared" si="19"/>
        <v/>
      </c>
      <c r="AJ180" s="129" t="e">
        <f>VLOOKUP($AF180,ボランティア図書マスタ!$A:$T,15,0)</f>
        <v>#N/A</v>
      </c>
      <c r="AK180" s="129" t="e">
        <f>VLOOKUP($AF180,ボランティア図書マスタ!$A:$T,16,0)</f>
        <v>#N/A</v>
      </c>
      <c r="AL180" s="129" t="e">
        <f>VLOOKUP($AF180,ボランティア図書マスタ!$A:$T,17,0)</f>
        <v>#N/A</v>
      </c>
      <c r="AM180" s="129" t="e">
        <f>VLOOKUP($AF180,ボランティア図書マスタ!$A:$T,18,0)</f>
        <v>#N/A</v>
      </c>
      <c r="AN180" s="129" t="e">
        <f>VLOOKUP($AF180,ボランティア図書マスタ!$A:$T,19,0)</f>
        <v>#N/A</v>
      </c>
      <c r="AO180" s="129" t="e">
        <f>VLOOKUP($AF180,ボランティア図書マスタ!$A:$T,20,0)</f>
        <v>#N/A</v>
      </c>
    </row>
    <row r="181" spans="1:41" ht="81" customHeight="1" x14ac:dyDescent="0.15">
      <c r="A181" s="55"/>
      <c r="B181" s="11"/>
      <c r="C181" s="149"/>
      <c r="D181" s="11"/>
      <c r="E181" s="11"/>
      <c r="F181" s="11"/>
      <c r="G181" s="12"/>
      <c r="H181" s="12"/>
      <c r="I181" s="13"/>
      <c r="J181" s="12"/>
      <c r="K181" s="24"/>
      <c r="L181" s="54" t="str">
        <f>IF(K181="","",VLOOKUP(K181,'ボランティア一覧 '!$A:$B,2,0))</f>
        <v/>
      </c>
      <c r="M181" s="24"/>
      <c r="N181" s="61" t="str">
        <f>IF(M181="","",VLOOKUP(M181,ボランティア図書マスタ!$B$3:$L$65493,11,0))</f>
        <v/>
      </c>
      <c r="O181" s="25"/>
      <c r="P181" s="24"/>
      <c r="Q181" s="25"/>
      <c r="R181" s="17" t="str">
        <f t="shared" si="14"/>
        <v/>
      </c>
      <c r="S181" s="17" t="str">
        <f>IF(AF181="","",VLOOKUP(AF181,ボランティア図書マスタ!$A$3:$M$65493,13,0))</f>
        <v/>
      </c>
      <c r="T181" s="14"/>
      <c r="U181" s="15"/>
      <c r="V181" s="16"/>
      <c r="W181" s="11"/>
      <c r="X181" s="23" t="str">
        <f>IF(K181="","",VLOOKUP(K181,'ボランティア一覧 '!$A$3:$F$95,4,0))</f>
        <v/>
      </c>
      <c r="Y181" s="23" t="str">
        <f>IF(K181="","",VLOOKUP(K181,'ボランティア一覧 '!$A$3:$F$95,5,0))</f>
        <v/>
      </c>
      <c r="Z181" s="23" t="str">
        <f>IF(K181="","",VLOOKUP(K181,'ボランティア一覧 '!$A$3:$F$95,6,0))</f>
        <v/>
      </c>
      <c r="AA181" s="23" t="str">
        <f>IF(K181="","",VLOOKUP(K181,'ボランティア一覧 '!$A$3:$G$95,7,0))</f>
        <v/>
      </c>
      <c r="AB181" s="69" t="str">
        <f t="shared" si="15"/>
        <v xml:space="preserve"> </v>
      </c>
      <c r="AC181" s="69" t="str">
        <f t="shared" si="16"/>
        <v>　</v>
      </c>
      <c r="AD181" s="69" t="str">
        <f>IF($G181=0," ",VLOOKUP(AB181,入力規則用シート!B:C,2,0))</f>
        <v xml:space="preserve"> </v>
      </c>
      <c r="AE181" s="68">
        <f t="shared" si="17"/>
        <v>0</v>
      </c>
      <c r="AF181" s="69" t="str">
        <f t="shared" si="18"/>
        <v/>
      </c>
      <c r="AG181" s="68" t="str">
        <f>IF(AF181="","",VLOOKUP(AF181,ボランティア図書マスタ!$A$3:$K$65493,11,0))</f>
        <v/>
      </c>
      <c r="AH181" s="69" t="str">
        <f t="shared" si="19"/>
        <v/>
      </c>
      <c r="AJ181" s="129" t="e">
        <f>VLOOKUP($AF181,ボランティア図書マスタ!$A:$T,15,0)</f>
        <v>#N/A</v>
      </c>
      <c r="AK181" s="129" t="e">
        <f>VLOOKUP($AF181,ボランティア図書マスタ!$A:$T,16,0)</f>
        <v>#N/A</v>
      </c>
      <c r="AL181" s="129" t="e">
        <f>VLOOKUP($AF181,ボランティア図書マスタ!$A:$T,17,0)</f>
        <v>#N/A</v>
      </c>
      <c r="AM181" s="129" t="e">
        <f>VLOOKUP($AF181,ボランティア図書マスタ!$A:$T,18,0)</f>
        <v>#N/A</v>
      </c>
      <c r="AN181" s="129" t="e">
        <f>VLOOKUP($AF181,ボランティア図書マスタ!$A:$T,19,0)</f>
        <v>#N/A</v>
      </c>
      <c r="AO181" s="129" t="e">
        <f>VLOOKUP($AF181,ボランティア図書マスタ!$A:$T,20,0)</f>
        <v>#N/A</v>
      </c>
    </row>
    <row r="182" spans="1:41" ht="81" customHeight="1" x14ac:dyDescent="0.15">
      <c r="A182" s="55"/>
      <c r="B182" s="11"/>
      <c r="C182" s="149"/>
      <c r="D182" s="11"/>
      <c r="E182" s="11"/>
      <c r="F182" s="11"/>
      <c r="G182" s="12"/>
      <c r="H182" s="12"/>
      <c r="I182" s="13"/>
      <c r="J182" s="12"/>
      <c r="K182" s="24"/>
      <c r="L182" s="54" t="str">
        <f>IF(K182="","",VLOOKUP(K182,'ボランティア一覧 '!$A:$B,2,0))</f>
        <v/>
      </c>
      <c r="M182" s="24"/>
      <c r="N182" s="61" t="str">
        <f>IF(M182="","",VLOOKUP(M182,ボランティア図書マスタ!$B$3:$L$65493,11,0))</f>
        <v/>
      </c>
      <c r="O182" s="25"/>
      <c r="P182" s="24"/>
      <c r="Q182" s="25"/>
      <c r="R182" s="17" t="str">
        <f t="shared" si="14"/>
        <v/>
      </c>
      <c r="S182" s="17" t="str">
        <f>IF(AF182="","",VLOOKUP(AF182,ボランティア図書マスタ!$A$3:$M$65493,13,0))</f>
        <v/>
      </c>
      <c r="T182" s="14"/>
      <c r="U182" s="15"/>
      <c r="V182" s="16"/>
      <c r="W182" s="11"/>
      <c r="X182" s="23" t="str">
        <f>IF(K182="","",VLOOKUP(K182,'ボランティア一覧 '!$A$3:$F$95,4,0))</f>
        <v/>
      </c>
      <c r="Y182" s="23" t="str">
        <f>IF(K182="","",VLOOKUP(K182,'ボランティア一覧 '!$A$3:$F$95,5,0))</f>
        <v/>
      </c>
      <c r="Z182" s="23" t="str">
        <f>IF(K182="","",VLOOKUP(K182,'ボランティア一覧 '!$A$3:$F$95,6,0))</f>
        <v/>
      </c>
      <c r="AA182" s="23" t="str">
        <f>IF(K182="","",VLOOKUP(K182,'ボランティア一覧 '!$A$3:$G$95,7,0))</f>
        <v/>
      </c>
      <c r="AB182" s="69" t="str">
        <f t="shared" si="15"/>
        <v xml:space="preserve"> </v>
      </c>
      <c r="AC182" s="69" t="str">
        <f t="shared" si="16"/>
        <v>　</v>
      </c>
      <c r="AD182" s="69" t="str">
        <f>IF($G182=0," ",VLOOKUP(AB182,入力規則用シート!B:C,2,0))</f>
        <v xml:space="preserve"> </v>
      </c>
      <c r="AE182" s="68">
        <f t="shared" si="17"/>
        <v>0</v>
      </c>
      <c r="AF182" s="69" t="str">
        <f t="shared" si="18"/>
        <v/>
      </c>
      <c r="AG182" s="68" t="str">
        <f>IF(AF182="","",VLOOKUP(AF182,ボランティア図書マスタ!$A$3:$K$65493,11,0))</f>
        <v/>
      </c>
      <c r="AH182" s="69" t="str">
        <f t="shared" si="19"/>
        <v/>
      </c>
      <c r="AJ182" s="129" t="e">
        <f>VLOOKUP($AF182,ボランティア図書マスタ!$A:$T,15,0)</f>
        <v>#N/A</v>
      </c>
      <c r="AK182" s="129" t="e">
        <f>VLOOKUP($AF182,ボランティア図書マスタ!$A:$T,16,0)</f>
        <v>#N/A</v>
      </c>
      <c r="AL182" s="129" t="e">
        <f>VLOOKUP($AF182,ボランティア図書マスタ!$A:$T,17,0)</f>
        <v>#N/A</v>
      </c>
      <c r="AM182" s="129" t="e">
        <f>VLOOKUP($AF182,ボランティア図書マスタ!$A:$T,18,0)</f>
        <v>#N/A</v>
      </c>
      <c r="AN182" s="129" t="e">
        <f>VLOOKUP($AF182,ボランティア図書マスタ!$A:$T,19,0)</f>
        <v>#N/A</v>
      </c>
      <c r="AO182" s="129" t="e">
        <f>VLOOKUP($AF182,ボランティア図書マスタ!$A:$T,20,0)</f>
        <v>#N/A</v>
      </c>
    </row>
    <row r="183" spans="1:41" ht="81" customHeight="1" x14ac:dyDescent="0.15">
      <c r="A183" s="55"/>
      <c r="B183" s="11"/>
      <c r="C183" s="149"/>
      <c r="D183" s="11"/>
      <c r="E183" s="11"/>
      <c r="F183" s="11"/>
      <c r="G183" s="12"/>
      <c r="H183" s="12"/>
      <c r="I183" s="13"/>
      <c r="J183" s="12"/>
      <c r="K183" s="24"/>
      <c r="L183" s="54" t="str">
        <f>IF(K183="","",VLOOKUP(K183,'ボランティア一覧 '!$A:$B,2,0))</f>
        <v/>
      </c>
      <c r="M183" s="24"/>
      <c r="N183" s="61" t="str">
        <f>IF(M183="","",VLOOKUP(M183,ボランティア図書マスタ!$B$3:$L$65493,11,0))</f>
        <v/>
      </c>
      <c r="O183" s="25"/>
      <c r="P183" s="24"/>
      <c r="Q183" s="25"/>
      <c r="R183" s="17" t="str">
        <f t="shared" si="14"/>
        <v/>
      </c>
      <c r="S183" s="17" t="str">
        <f>IF(AF183="","",VLOOKUP(AF183,ボランティア図書マスタ!$A$3:$M$65493,13,0))</f>
        <v/>
      </c>
      <c r="T183" s="14"/>
      <c r="U183" s="15"/>
      <c r="V183" s="16"/>
      <c r="W183" s="11"/>
      <c r="X183" s="23" t="str">
        <f>IF(K183="","",VLOOKUP(K183,'ボランティア一覧 '!$A$3:$F$95,4,0))</f>
        <v/>
      </c>
      <c r="Y183" s="23" t="str">
        <f>IF(K183="","",VLOOKUP(K183,'ボランティア一覧 '!$A$3:$F$95,5,0))</f>
        <v/>
      </c>
      <c r="Z183" s="23" t="str">
        <f>IF(K183="","",VLOOKUP(K183,'ボランティア一覧 '!$A$3:$F$95,6,0))</f>
        <v/>
      </c>
      <c r="AA183" s="23" t="str">
        <f>IF(K183="","",VLOOKUP(K183,'ボランティア一覧 '!$A$3:$G$95,7,0))</f>
        <v/>
      </c>
      <c r="AB183" s="69" t="str">
        <f t="shared" si="15"/>
        <v xml:space="preserve"> </v>
      </c>
      <c r="AC183" s="69" t="str">
        <f t="shared" si="16"/>
        <v>　</v>
      </c>
      <c r="AD183" s="69" t="str">
        <f>IF($G183=0," ",VLOOKUP(AB183,入力規則用シート!B:C,2,0))</f>
        <v xml:space="preserve"> </v>
      </c>
      <c r="AE183" s="68">
        <f t="shared" si="17"/>
        <v>0</v>
      </c>
      <c r="AF183" s="69" t="str">
        <f t="shared" si="18"/>
        <v/>
      </c>
      <c r="AG183" s="68" t="str">
        <f>IF(AF183="","",VLOOKUP(AF183,ボランティア図書マスタ!$A$3:$K$65493,11,0))</f>
        <v/>
      </c>
      <c r="AH183" s="69" t="str">
        <f t="shared" si="19"/>
        <v/>
      </c>
      <c r="AJ183" s="129" t="e">
        <f>VLOOKUP($AF183,ボランティア図書マスタ!$A:$T,15,0)</f>
        <v>#N/A</v>
      </c>
      <c r="AK183" s="129" t="e">
        <f>VLOOKUP($AF183,ボランティア図書マスタ!$A:$T,16,0)</f>
        <v>#N/A</v>
      </c>
      <c r="AL183" s="129" t="e">
        <f>VLOOKUP($AF183,ボランティア図書マスタ!$A:$T,17,0)</f>
        <v>#N/A</v>
      </c>
      <c r="AM183" s="129" t="e">
        <f>VLOOKUP($AF183,ボランティア図書マスタ!$A:$T,18,0)</f>
        <v>#N/A</v>
      </c>
      <c r="AN183" s="129" t="e">
        <f>VLOOKUP($AF183,ボランティア図書マスタ!$A:$T,19,0)</f>
        <v>#N/A</v>
      </c>
      <c r="AO183" s="129" t="e">
        <f>VLOOKUP($AF183,ボランティア図書マスタ!$A:$T,20,0)</f>
        <v>#N/A</v>
      </c>
    </row>
    <row r="184" spans="1:41" ht="81" customHeight="1" x14ac:dyDescent="0.15">
      <c r="A184" s="55"/>
      <c r="B184" s="11"/>
      <c r="C184" s="149"/>
      <c r="D184" s="11"/>
      <c r="E184" s="11"/>
      <c r="F184" s="11"/>
      <c r="G184" s="12"/>
      <c r="H184" s="12"/>
      <c r="I184" s="13"/>
      <c r="J184" s="12"/>
      <c r="K184" s="24"/>
      <c r="L184" s="54" t="str">
        <f>IF(K184="","",VLOOKUP(K184,'ボランティア一覧 '!$A:$B,2,0))</f>
        <v/>
      </c>
      <c r="M184" s="24"/>
      <c r="N184" s="61" t="str">
        <f>IF(M184="","",VLOOKUP(M184,ボランティア図書マスタ!$B$3:$L$65493,11,0))</f>
        <v/>
      </c>
      <c r="O184" s="25"/>
      <c r="P184" s="24"/>
      <c r="Q184" s="25"/>
      <c r="R184" s="17" t="str">
        <f t="shared" si="14"/>
        <v/>
      </c>
      <c r="S184" s="17" t="str">
        <f>IF(AF184="","",VLOOKUP(AF184,ボランティア図書マスタ!$A$3:$M$65493,13,0))</f>
        <v/>
      </c>
      <c r="T184" s="14"/>
      <c r="U184" s="15"/>
      <c r="V184" s="16"/>
      <c r="W184" s="11"/>
      <c r="X184" s="23" t="str">
        <f>IF(K184="","",VLOOKUP(K184,'ボランティア一覧 '!$A$3:$F$95,4,0))</f>
        <v/>
      </c>
      <c r="Y184" s="23" t="str">
        <f>IF(K184="","",VLOOKUP(K184,'ボランティア一覧 '!$A$3:$F$95,5,0))</f>
        <v/>
      </c>
      <c r="Z184" s="23" t="str">
        <f>IF(K184="","",VLOOKUP(K184,'ボランティア一覧 '!$A$3:$F$95,6,0))</f>
        <v/>
      </c>
      <c r="AA184" s="23" t="str">
        <f>IF(K184="","",VLOOKUP(K184,'ボランティア一覧 '!$A$3:$G$95,7,0))</f>
        <v/>
      </c>
      <c r="AB184" s="69" t="str">
        <f t="shared" si="15"/>
        <v xml:space="preserve"> </v>
      </c>
      <c r="AC184" s="69" t="str">
        <f t="shared" si="16"/>
        <v>　</v>
      </c>
      <c r="AD184" s="69" t="str">
        <f>IF($G184=0," ",VLOOKUP(AB184,入力規則用シート!B:C,2,0))</f>
        <v xml:space="preserve"> </v>
      </c>
      <c r="AE184" s="68">
        <f t="shared" si="17"/>
        <v>0</v>
      </c>
      <c r="AF184" s="69" t="str">
        <f t="shared" si="18"/>
        <v/>
      </c>
      <c r="AG184" s="68" t="str">
        <f>IF(AF184="","",VLOOKUP(AF184,ボランティア図書マスタ!$A$3:$K$65493,11,0))</f>
        <v/>
      </c>
      <c r="AH184" s="69" t="str">
        <f t="shared" si="19"/>
        <v/>
      </c>
      <c r="AJ184" s="129" t="e">
        <f>VLOOKUP($AF184,ボランティア図書マスタ!$A:$T,15,0)</f>
        <v>#N/A</v>
      </c>
      <c r="AK184" s="129" t="e">
        <f>VLOOKUP($AF184,ボランティア図書マスタ!$A:$T,16,0)</f>
        <v>#N/A</v>
      </c>
      <c r="AL184" s="129" t="e">
        <f>VLOOKUP($AF184,ボランティア図書マスタ!$A:$T,17,0)</f>
        <v>#N/A</v>
      </c>
      <c r="AM184" s="129" t="e">
        <f>VLOOKUP($AF184,ボランティア図書マスタ!$A:$T,18,0)</f>
        <v>#N/A</v>
      </c>
      <c r="AN184" s="129" t="e">
        <f>VLOOKUP($AF184,ボランティア図書マスタ!$A:$T,19,0)</f>
        <v>#N/A</v>
      </c>
      <c r="AO184" s="129" t="e">
        <f>VLOOKUP($AF184,ボランティア図書マスタ!$A:$T,20,0)</f>
        <v>#N/A</v>
      </c>
    </row>
    <row r="185" spans="1:41" ht="81" customHeight="1" x14ac:dyDescent="0.15">
      <c r="A185" s="55"/>
      <c r="B185" s="11"/>
      <c r="C185" s="149"/>
      <c r="D185" s="11"/>
      <c r="E185" s="11"/>
      <c r="F185" s="11"/>
      <c r="G185" s="12"/>
      <c r="H185" s="12"/>
      <c r="I185" s="13"/>
      <c r="J185" s="12"/>
      <c r="K185" s="24"/>
      <c r="L185" s="54" t="str">
        <f>IF(K185="","",VLOOKUP(K185,'ボランティア一覧 '!$A:$B,2,0))</f>
        <v/>
      </c>
      <c r="M185" s="24"/>
      <c r="N185" s="61" t="str">
        <f>IF(M185="","",VLOOKUP(M185,ボランティア図書マスタ!$B$3:$L$65493,11,0))</f>
        <v/>
      </c>
      <c r="O185" s="25"/>
      <c r="P185" s="24"/>
      <c r="Q185" s="25"/>
      <c r="R185" s="17" t="str">
        <f t="shared" si="14"/>
        <v/>
      </c>
      <c r="S185" s="17" t="str">
        <f>IF(AF185="","",VLOOKUP(AF185,ボランティア図書マスタ!$A$3:$M$65493,13,0))</f>
        <v/>
      </c>
      <c r="T185" s="14"/>
      <c r="U185" s="15"/>
      <c r="V185" s="16"/>
      <c r="W185" s="11"/>
      <c r="X185" s="23" t="str">
        <f>IF(K185="","",VLOOKUP(K185,'ボランティア一覧 '!$A$3:$F$95,4,0))</f>
        <v/>
      </c>
      <c r="Y185" s="23" t="str">
        <f>IF(K185="","",VLOOKUP(K185,'ボランティア一覧 '!$A$3:$F$95,5,0))</f>
        <v/>
      </c>
      <c r="Z185" s="23" t="str">
        <f>IF(K185="","",VLOOKUP(K185,'ボランティア一覧 '!$A$3:$F$95,6,0))</f>
        <v/>
      </c>
      <c r="AA185" s="23" t="str">
        <f>IF(K185="","",VLOOKUP(K185,'ボランティア一覧 '!$A$3:$G$95,7,0))</f>
        <v/>
      </c>
      <c r="AB185" s="69" t="str">
        <f t="shared" si="15"/>
        <v xml:space="preserve"> </v>
      </c>
      <c r="AC185" s="69" t="str">
        <f t="shared" si="16"/>
        <v>　</v>
      </c>
      <c r="AD185" s="69" t="str">
        <f>IF($G185=0," ",VLOOKUP(AB185,入力規則用シート!B:C,2,0))</f>
        <v xml:space="preserve"> </v>
      </c>
      <c r="AE185" s="68">
        <f t="shared" si="17"/>
        <v>0</v>
      </c>
      <c r="AF185" s="69" t="str">
        <f t="shared" si="18"/>
        <v/>
      </c>
      <c r="AG185" s="68" t="str">
        <f>IF(AF185="","",VLOOKUP(AF185,ボランティア図書マスタ!$A$3:$K$65493,11,0))</f>
        <v/>
      </c>
      <c r="AH185" s="69" t="str">
        <f t="shared" si="19"/>
        <v/>
      </c>
      <c r="AJ185" s="129" t="e">
        <f>VLOOKUP($AF185,ボランティア図書マスタ!$A:$T,15,0)</f>
        <v>#N/A</v>
      </c>
      <c r="AK185" s="129" t="e">
        <f>VLOOKUP($AF185,ボランティア図書マスタ!$A:$T,16,0)</f>
        <v>#N/A</v>
      </c>
      <c r="AL185" s="129" t="e">
        <f>VLOOKUP($AF185,ボランティア図書マスタ!$A:$T,17,0)</f>
        <v>#N/A</v>
      </c>
      <c r="AM185" s="129" t="e">
        <f>VLOOKUP($AF185,ボランティア図書マスタ!$A:$T,18,0)</f>
        <v>#N/A</v>
      </c>
      <c r="AN185" s="129" t="e">
        <f>VLOOKUP($AF185,ボランティア図書マスタ!$A:$T,19,0)</f>
        <v>#N/A</v>
      </c>
      <c r="AO185" s="129" t="e">
        <f>VLOOKUP($AF185,ボランティア図書マスタ!$A:$T,20,0)</f>
        <v>#N/A</v>
      </c>
    </row>
    <row r="186" spans="1:41" ht="81" customHeight="1" x14ac:dyDescent="0.15">
      <c r="A186" s="55"/>
      <c r="B186" s="11"/>
      <c r="C186" s="149"/>
      <c r="D186" s="11"/>
      <c r="E186" s="11"/>
      <c r="F186" s="11"/>
      <c r="G186" s="12"/>
      <c r="H186" s="12"/>
      <c r="I186" s="13"/>
      <c r="J186" s="12"/>
      <c r="K186" s="24"/>
      <c r="L186" s="54" t="str">
        <f>IF(K186="","",VLOOKUP(K186,'ボランティア一覧 '!$A:$B,2,0))</f>
        <v/>
      </c>
      <c r="M186" s="24"/>
      <c r="N186" s="61" t="str">
        <f>IF(M186="","",VLOOKUP(M186,ボランティア図書マスタ!$B$3:$L$65493,11,0))</f>
        <v/>
      </c>
      <c r="O186" s="25"/>
      <c r="P186" s="24"/>
      <c r="Q186" s="25"/>
      <c r="R186" s="17" t="str">
        <f t="shared" si="14"/>
        <v/>
      </c>
      <c r="S186" s="17" t="str">
        <f>IF(AF186="","",VLOOKUP(AF186,ボランティア図書マスタ!$A$3:$M$65493,13,0))</f>
        <v/>
      </c>
      <c r="T186" s="14"/>
      <c r="U186" s="15"/>
      <c r="V186" s="16"/>
      <c r="W186" s="11"/>
      <c r="X186" s="23" t="str">
        <f>IF(K186="","",VLOOKUP(K186,'ボランティア一覧 '!$A$3:$F$95,4,0))</f>
        <v/>
      </c>
      <c r="Y186" s="23" t="str">
        <f>IF(K186="","",VLOOKUP(K186,'ボランティア一覧 '!$A$3:$F$95,5,0))</f>
        <v/>
      </c>
      <c r="Z186" s="23" t="str">
        <f>IF(K186="","",VLOOKUP(K186,'ボランティア一覧 '!$A$3:$F$95,6,0))</f>
        <v/>
      </c>
      <c r="AA186" s="23" t="str">
        <f>IF(K186="","",VLOOKUP(K186,'ボランティア一覧 '!$A$3:$G$95,7,0))</f>
        <v/>
      </c>
      <c r="AB186" s="69" t="str">
        <f t="shared" si="15"/>
        <v xml:space="preserve"> </v>
      </c>
      <c r="AC186" s="69" t="str">
        <f t="shared" si="16"/>
        <v>　</v>
      </c>
      <c r="AD186" s="69" t="str">
        <f>IF($G186=0," ",VLOOKUP(AB186,入力規則用シート!B:C,2,0))</f>
        <v xml:space="preserve"> </v>
      </c>
      <c r="AE186" s="68">
        <f t="shared" si="17"/>
        <v>0</v>
      </c>
      <c r="AF186" s="69" t="str">
        <f t="shared" si="18"/>
        <v/>
      </c>
      <c r="AG186" s="68" t="str">
        <f>IF(AF186="","",VLOOKUP(AF186,ボランティア図書マスタ!$A$3:$K$65493,11,0))</f>
        <v/>
      </c>
      <c r="AH186" s="69" t="str">
        <f t="shared" si="19"/>
        <v/>
      </c>
      <c r="AJ186" s="129" t="e">
        <f>VLOOKUP($AF186,ボランティア図書マスタ!$A:$T,15,0)</f>
        <v>#N/A</v>
      </c>
      <c r="AK186" s="129" t="e">
        <f>VLOOKUP($AF186,ボランティア図書マスタ!$A:$T,16,0)</f>
        <v>#N/A</v>
      </c>
      <c r="AL186" s="129" t="e">
        <f>VLOOKUP($AF186,ボランティア図書マスタ!$A:$T,17,0)</f>
        <v>#N/A</v>
      </c>
      <c r="AM186" s="129" t="e">
        <f>VLOOKUP($AF186,ボランティア図書マスタ!$A:$T,18,0)</f>
        <v>#N/A</v>
      </c>
      <c r="AN186" s="129" t="e">
        <f>VLOOKUP($AF186,ボランティア図書マスタ!$A:$T,19,0)</f>
        <v>#N/A</v>
      </c>
      <c r="AO186" s="129" t="e">
        <f>VLOOKUP($AF186,ボランティア図書マスタ!$A:$T,20,0)</f>
        <v>#N/A</v>
      </c>
    </row>
    <row r="187" spans="1:41" ht="81" customHeight="1" x14ac:dyDescent="0.15">
      <c r="A187" s="55"/>
      <c r="B187" s="11"/>
      <c r="C187" s="149"/>
      <c r="D187" s="11"/>
      <c r="E187" s="11"/>
      <c r="F187" s="11"/>
      <c r="G187" s="12"/>
      <c r="H187" s="12"/>
      <c r="I187" s="13"/>
      <c r="J187" s="12"/>
      <c r="K187" s="24"/>
      <c r="L187" s="54" t="str">
        <f>IF(K187="","",VLOOKUP(K187,'ボランティア一覧 '!$A:$B,2,0))</f>
        <v/>
      </c>
      <c r="M187" s="24"/>
      <c r="N187" s="61" t="str">
        <f>IF(M187="","",VLOOKUP(M187,ボランティア図書マスタ!$B$3:$L$65493,11,0))</f>
        <v/>
      </c>
      <c r="O187" s="25"/>
      <c r="P187" s="24"/>
      <c r="Q187" s="25"/>
      <c r="R187" s="17" t="str">
        <f t="shared" si="14"/>
        <v/>
      </c>
      <c r="S187" s="17" t="str">
        <f>IF(AF187="","",VLOOKUP(AF187,ボランティア図書マスタ!$A$3:$M$65493,13,0))</f>
        <v/>
      </c>
      <c r="T187" s="14"/>
      <c r="U187" s="15"/>
      <c r="V187" s="16"/>
      <c r="W187" s="11"/>
      <c r="X187" s="23" t="str">
        <f>IF(K187="","",VLOOKUP(K187,'ボランティア一覧 '!$A$3:$F$95,4,0))</f>
        <v/>
      </c>
      <c r="Y187" s="23" t="str">
        <f>IF(K187="","",VLOOKUP(K187,'ボランティア一覧 '!$A$3:$F$95,5,0))</f>
        <v/>
      </c>
      <c r="Z187" s="23" t="str">
        <f>IF(K187="","",VLOOKUP(K187,'ボランティア一覧 '!$A$3:$F$95,6,0))</f>
        <v/>
      </c>
      <c r="AA187" s="23" t="str">
        <f>IF(K187="","",VLOOKUP(K187,'ボランティア一覧 '!$A$3:$G$95,7,0))</f>
        <v/>
      </c>
      <c r="AB187" s="69" t="str">
        <f t="shared" si="15"/>
        <v xml:space="preserve"> </v>
      </c>
      <c r="AC187" s="69" t="str">
        <f t="shared" si="16"/>
        <v>　</v>
      </c>
      <c r="AD187" s="69" t="str">
        <f>IF($G187=0," ",VLOOKUP(AB187,入力規則用シート!B:C,2,0))</f>
        <v xml:space="preserve"> </v>
      </c>
      <c r="AE187" s="68">
        <f t="shared" si="17"/>
        <v>0</v>
      </c>
      <c r="AF187" s="69" t="str">
        <f t="shared" si="18"/>
        <v/>
      </c>
      <c r="AG187" s="68" t="str">
        <f>IF(AF187="","",VLOOKUP(AF187,ボランティア図書マスタ!$A$3:$K$65493,11,0))</f>
        <v/>
      </c>
      <c r="AH187" s="69" t="str">
        <f t="shared" si="19"/>
        <v/>
      </c>
      <c r="AJ187" s="129" t="e">
        <f>VLOOKUP($AF187,ボランティア図書マスタ!$A:$T,15,0)</f>
        <v>#N/A</v>
      </c>
      <c r="AK187" s="129" t="e">
        <f>VLOOKUP($AF187,ボランティア図書マスタ!$A:$T,16,0)</f>
        <v>#N/A</v>
      </c>
      <c r="AL187" s="129" t="e">
        <f>VLOOKUP($AF187,ボランティア図書マスタ!$A:$T,17,0)</f>
        <v>#N/A</v>
      </c>
      <c r="AM187" s="129" t="e">
        <f>VLOOKUP($AF187,ボランティア図書マスタ!$A:$T,18,0)</f>
        <v>#N/A</v>
      </c>
      <c r="AN187" s="129" t="e">
        <f>VLOOKUP($AF187,ボランティア図書マスタ!$A:$T,19,0)</f>
        <v>#N/A</v>
      </c>
      <c r="AO187" s="129" t="e">
        <f>VLOOKUP($AF187,ボランティア図書マスタ!$A:$T,20,0)</f>
        <v>#N/A</v>
      </c>
    </row>
    <row r="188" spans="1:41" ht="81" customHeight="1" x14ac:dyDescent="0.15">
      <c r="A188" s="55"/>
      <c r="B188" s="11"/>
      <c r="C188" s="149"/>
      <c r="D188" s="11"/>
      <c r="E188" s="11"/>
      <c r="F188" s="11"/>
      <c r="G188" s="12"/>
      <c r="H188" s="12"/>
      <c r="I188" s="13"/>
      <c r="J188" s="12"/>
      <c r="K188" s="24"/>
      <c r="L188" s="54" t="str">
        <f>IF(K188="","",VLOOKUP(K188,'ボランティア一覧 '!$A:$B,2,0))</f>
        <v/>
      </c>
      <c r="M188" s="24"/>
      <c r="N188" s="61" t="str">
        <f>IF(M188="","",VLOOKUP(M188,ボランティア図書マスタ!$B$3:$L$65493,11,0))</f>
        <v/>
      </c>
      <c r="O188" s="25"/>
      <c r="P188" s="24"/>
      <c r="Q188" s="25"/>
      <c r="R188" s="17" t="str">
        <f t="shared" si="14"/>
        <v/>
      </c>
      <c r="S188" s="17" t="str">
        <f>IF(AF188="","",VLOOKUP(AF188,ボランティア図書マスタ!$A$3:$M$65493,13,0))</f>
        <v/>
      </c>
      <c r="T188" s="14"/>
      <c r="U188" s="15"/>
      <c r="V188" s="16"/>
      <c r="W188" s="11"/>
      <c r="X188" s="23" t="str">
        <f>IF(K188="","",VLOOKUP(K188,'ボランティア一覧 '!$A$3:$F$95,4,0))</f>
        <v/>
      </c>
      <c r="Y188" s="23" t="str">
        <f>IF(K188="","",VLOOKUP(K188,'ボランティア一覧 '!$A$3:$F$95,5,0))</f>
        <v/>
      </c>
      <c r="Z188" s="23" t="str">
        <f>IF(K188="","",VLOOKUP(K188,'ボランティア一覧 '!$A$3:$F$95,6,0))</f>
        <v/>
      </c>
      <c r="AA188" s="23" t="str">
        <f>IF(K188="","",VLOOKUP(K188,'ボランティア一覧 '!$A$3:$G$95,7,0))</f>
        <v/>
      </c>
      <c r="AB188" s="69" t="str">
        <f t="shared" si="15"/>
        <v xml:space="preserve"> </v>
      </c>
      <c r="AC188" s="69" t="str">
        <f t="shared" si="16"/>
        <v>　</v>
      </c>
      <c r="AD188" s="69" t="str">
        <f>IF($G188=0," ",VLOOKUP(AB188,入力規則用シート!B:C,2,0))</f>
        <v xml:space="preserve"> </v>
      </c>
      <c r="AE188" s="68">
        <f t="shared" si="17"/>
        <v>0</v>
      </c>
      <c r="AF188" s="69" t="str">
        <f t="shared" si="18"/>
        <v/>
      </c>
      <c r="AG188" s="68" t="str">
        <f>IF(AF188="","",VLOOKUP(AF188,ボランティア図書マスタ!$A$3:$K$65493,11,0))</f>
        <v/>
      </c>
      <c r="AH188" s="69" t="str">
        <f t="shared" si="19"/>
        <v/>
      </c>
      <c r="AJ188" s="129" t="e">
        <f>VLOOKUP($AF188,ボランティア図書マスタ!$A:$T,15,0)</f>
        <v>#N/A</v>
      </c>
      <c r="AK188" s="129" t="e">
        <f>VLOOKUP($AF188,ボランティア図書マスタ!$A:$T,16,0)</f>
        <v>#N/A</v>
      </c>
      <c r="AL188" s="129" t="e">
        <f>VLOOKUP($AF188,ボランティア図書マスタ!$A:$T,17,0)</f>
        <v>#N/A</v>
      </c>
      <c r="AM188" s="129" t="e">
        <f>VLOOKUP($AF188,ボランティア図書マスタ!$A:$T,18,0)</f>
        <v>#N/A</v>
      </c>
      <c r="AN188" s="129" t="e">
        <f>VLOOKUP($AF188,ボランティア図書マスタ!$A:$T,19,0)</f>
        <v>#N/A</v>
      </c>
      <c r="AO188" s="129" t="e">
        <f>VLOOKUP($AF188,ボランティア図書マスタ!$A:$T,20,0)</f>
        <v>#N/A</v>
      </c>
    </row>
    <row r="189" spans="1:41" ht="81" customHeight="1" x14ac:dyDescent="0.15">
      <c r="A189" s="55"/>
      <c r="B189" s="11"/>
      <c r="C189" s="149"/>
      <c r="D189" s="11"/>
      <c r="E189" s="11"/>
      <c r="F189" s="11"/>
      <c r="G189" s="12"/>
      <c r="H189" s="12"/>
      <c r="I189" s="13"/>
      <c r="J189" s="12"/>
      <c r="K189" s="24"/>
      <c r="L189" s="54" t="str">
        <f>IF(K189="","",VLOOKUP(K189,'ボランティア一覧 '!$A:$B,2,0))</f>
        <v/>
      </c>
      <c r="M189" s="24"/>
      <c r="N189" s="61" t="str">
        <f>IF(M189="","",VLOOKUP(M189,ボランティア図書マスタ!$B$3:$L$65493,11,0))</f>
        <v/>
      </c>
      <c r="O189" s="25"/>
      <c r="P189" s="24"/>
      <c r="Q189" s="25"/>
      <c r="R189" s="17" t="str">
        <f t="shared" si="14"/>
        <v/>
      </c>
      <c r="S189" s="17" t="str">
        <f>IF(AF189="","",VLOOKUP(AF189,ボランティア図書マスタ!$A$3:$M$65493,13,0))</f>
        <v/>
      </c>
      <c r="T189" s="14"/>
      <c r="U189" s="15"/>
      <c r="V189" s="16"/>
      <c r="W189" s="11"/>
      <c r="X189" s="23" t="str">
        <f>IF(K189="","",VLOOKUP(K189,'ボランティア一覧 '!$A$3:$F$95,4,0))</f>
        <v/>
      </c>
      <c r="Y189" s="23" t="str">
        <f>IF(K189="","",VLOOKUP(K189,'ボランティア一覧 '!$A$3:$F$95,5,0))</f>
        <v/>
      </c>
      <c r="Z189" s="23" t="str">
        <f>IF(K189="","",VLOOKUP(K189,'ボランティア一覧 '!$A$3:$F$95,6,0))</f>
        <v/>
      </c>
      <c r="AA189" s="23" t="str">
        <f>IF(K189="","",VLOOKUP(K189,'ボランティア一覧 '!$A$3:$G$95,7,0))</f>
        <v/>
      </c>
      <c r="AB189" s="69" t="str">
        <f t="shared" si="15"/>
        <v xml:space="preserve"> </v>
      </c>
      <c r="AC189" s="69" t="str">
        <f t="shared" si="16"/>
        <v>　</v>
      </c>
      <c r="AD189" s="69" t="str">
        <f>IF($G189=0," ",VLOOKUP(AB189,入力規則用シート!B:C,2,0))</f>
        <v xml:space="preserve"> </v>
      </c>
      <c r="AE189" s="68">
        <f t="shared" si="17"/>
        <v>0</v>
      </c>
      <c r="AF189" s="69" t="str">
        <f t="shared" si="18"/>
        <v/>
      </c>
      <c r="AG189" s="68" t="str">
        <f>IF(AF189="","",VLOOKUP(AF189,ボランティア図書マスタ!$A$3:$K$65493,11,0))</f>
        <v/>
      </c>
      <c r="AH189" s="69" t="str">
        <f t="shared" si="19"/>
        <v/>
      </c>
      <c r="AJ189" s="129" t="e">
        <f>VLOOKUP($AF189,ボランティア図書マスタ!$A:$T,15,0)</f>
        <v>#N/A</v>
      </c>
      <c r="AK189" s="129" t="e">
        <f>VLOOKUP($AF189,ボランティア図書マスタ!$A:$T,16,0)</f>
        <v>#N/A</v>
      </c>
      <c r="AL189" s="129" t="e">
        <f>VLOOKUP($AF189,ボランティア図書マスタ!$A:$T,17,0)</f>
        <v>#N/A</v>
      </c>
      <c r="AM189" s="129" t="e">
        <f>VLOOKUP($AF189,ボランティア図書マスタ!$A:$T,18,0)</f>
        <v>#N/A</v>
      </c>
      <c r="AN189" s="129" t="e">
        <f>VLOOKUP($AF189,ボランティア図書マスタ!$A:$T,19,0)</f>
        <v>#N/A</v>
      </c>
      <c r="AO189" s="129" t="e">
        <f>VLOOKUP($AF189,ボランティア図書マスタ!$A:$T,20,0)</f>
        <v>#N/A</v>
      </c>
    </row>
    <row r="190" spans="1:41" ht="81" customHeight="1" x14ac:dyDescent="0.15">
      <c r="A190" s="55"/>
      <c r="B190" s="11"/>
      <c r="C190" s="149"/>
      <c r="D190" s="11"/>
      <c r="E190" s="11"/>
      <c r="F190" s="11"/>
      <c r="G190" s="12"/>
      <c r="H190" s="12"/>
      <c r="I190" s="13"/>
      <c r="J190" s="12"/>
      <c r="K190" s="24"/>
      <c r="L190" s="54" t="str">
        <f>IF(K190="","",VLOOKUP(K190,'ボランティア一覧 '!$A:$B,2,0))</f>
        <v/>
      </c>
      <c r="M190" s="24"/>
      <c r="N190" s="61" t="str">
        <f>IF(M190="","",VLOOKUP(M190,ボランティア図書マスタ!$B$3:$L$65493,11,0))</f>
        <v/>
      </c>
      <c r="O190" s="25"/>
      <c r="P190" s="24"/>
      <c r="Q190" s="25"/>
      <c r="R190" s="17" t="str">
        <f t="shared" si="14"/>
        <v/>
      </c>
      <c r="S190" s="17" t="str">
        <f>IF(AF190="","",VLOOKUP(AF190,ボランティア図書マスタ!$A$3:$M$65493,13,0))</f>
        <v/>
      </c>
      <c r="T190" s="14"/>
      <c r="U190" s="15"/>
      <c r="V190" s="16"/>
      <c r="W190" s="11"/>
      <c r="X190" s="23" t="str">
        <f>IF(K190="","",VLOOKUP(K190,'ボランティア一覧 '!$A$3:$F$95,4,0))</f>
        <v/>
      </c>
      <c r="Y190" s="23" t="str">
        <f>IF(K190="","",VLOOKUP(K190,'ボランティア一覧 '!$A$3:$F$95,5,0))</f>
        <v/>
      </c>
      <c r="Z190" s="23" t="str">
        <f>IF(K190="","",VLOOKUP(K190,'ボランティア一覧 '!$A$3:$F$95,6,0))</f>
        <v/>
      </c>
      <c r="AA190" s="23" t="str">
        <f>IF(K190="","",VLOOKUP(K190,'ボランティア一覧 '!$A$3:$G$95,7,0))</f>
        <v/>
      </c>
      <c r="AB190" s="69" t="str">
        <f t="shared" si="15"/>
        <v xml:space="preserve"> </v>
      </c>
      <c r="AC190" s="69" t="str">
        <f t="shared" si="16"/>
        <v>　</v>
      </c>
      <c r="AD190" s="69" t="str">
        <f>IF($G190=0," ",VLOOKUP(AB190,入力規則用シート!B:C,2,0))</f>
        <v xml:space="preserve"> </v>
      </c>
      <c r="AE190" s="68">
        <f t="shared" si="17"/>
        <v>0</v>
      </c>
      <c r="AF190" s="69" t="str">
        <f t="shared" si="18"/>
        <v/>
      </c>
      <c r="AG190" s="68" t="str">
        <f>IF(AF190="","",VLOOKUP(AF190,ボランティア図書マスタ!$A$3:$K$65493,11,0))</f>
        <v/>
      </c>
      <c r="AH190" s="69" t="str">
        <f t="shared" si="19"/>
        <v/>
      </c>
      <c r="AJ190" s="129" t="e">
        <f>VLOOKUP($AF190,ボランティア図書マスタ!$A:$T,15,0)</f>
        <v>#N/A</v>
      </c>
      <c r="AK190" s="129" t="e">
        <f>VLOOKUP($AF190,ボランティア図書マスタ!$A:$T,16,0)</f>
        <v>#N/A</v>
      </c>
      <c r="AL190" s="129" t="e">
        <f>VLOOKUP($AF190,ボランティア図書マスタ!$A:$T,17,0)</f>
        <v>#N/A</v>
      </c>
      <c r="AM190" s="129" t="e">
        <f>VLOOKUP($AF190,ボランティア図書マスタ!$A:$T,18,0)</f>
        <v>#N/A</v>
      </c>
      <c r="AN190" s="129" t="e">
        <f>VLOOKUP($AF190,ボランティア図書マスタ!$A:$T,19,0)</f>
        <v>#N/A</v>
      </c>
      <c r="AO190" s="129" t="e">
        <f>VLOOKUP($AF190,ボランティア図書マスタ!$A:$T,20,0)</f>
        <v>#N/A</v>
      </c>
    </row>
    <row r="191" spans="1:41" ht="81" customHeight="1" x14ac:dyDescent="0.15">
      <c r="A191" s="55"/>
      <c r="B191" s="11"/>
      <c r="C191" s="149"/>
      <c r="D191" s="11"/>
      <c r="E191" s="11"/>
      <c r="F191" s="11"/>
      <c r="G191" s="12"/>
      <c r="H191" s="12"/>
      <c r="I191" s="13"/>
      <c r="J191" s="12"/>
      <c r="K191" s="24"/>
      <c r="L191" s="54" t="str">
        <f>IF(K191="","",VLOOKUP(K191,'ボランティア一覧 '!$A:$B,2,0))</f>
        <v/>
      </c>
      <c r="M191" s="24"/>
      <c r="N191" s="61" t="str">
        <f>IF(M191="","",VLOOKUP(M191,ボランティア図書マスタ!$B$3:$L$65493,11,0))</f>
        <v/>
      </c>
      <c r="O191" s="25"/>
      <c r="P191" s="24"/>
      <c r="Q191" s="25"/>
      <c r="R191" s="17" t="str">
        <f t="shared" si="14"/>
        <v/>
      </c>
      <c r="S191" s="17" t="str">
        <f>IF(AF191="","",VLOOKUP(AF191,ボランティア図書マスタ!$A$3:$M$65493,13,0))</f>
        <v/>
      </c>
      <c r="T191" s="14"/>
      <c r="U191" s="15"/>
      <c r="V191" s="16"/>
      <c r="W191" s="11"/>
      <c r="X191" s="23" t="str">
        <f>IF(K191="","",VLOOKUP(K191,'ボランティア一覧 '!$A$3:$F$95,4,0))</f>
        <v/>
      </c>
      <c r="Y191" s="23" t="str">
        <f>IF(K191="","",VLOOKUP(K191,'ボランティア一覧 '!$A$3:$F$95,5,0))</f>
        <v/>
      </c>
      <c r="Z191" s="23" t="str">
        <f>IF(K191="","",VLOOKUP(K191,'ボランティア一覧 '!$A$3:$F$95,6,0))</f>
        <v/>
      </c>
      <c r="AA191" s="23" t="str">
        <f>IF(K191="","",VLOOKUP(K191,'ボランティア一覧 '!$A$3:$G$95,7,0))</f>
        <v/>
      </c>
      <c r="AB191" s="69" t="str">
        <f t="shared" si="15"/>
        <v xml:space="preserve"> </v>
      </c>
      <c r="AC191" s="69" t="str">
        <f t="shared" si="16"/>
        <v>　</v>
      </c>
      <c r="AD191" s="69" t="str">
        <f>IF($G191=0," ",VLOOKUP(AB191,入力規則用シート!B:C,2,0))</f>
        <v xml:space="preserve"> </v>
      </c>
      <c r="AE191" s="68">
        <f t="shared" si="17"/>
        <v>0</v>
      </c>
      <c r="AF191" s="69" t="str">
        <f t="shared" si="18"/>
        <v/>
      </c>
      <c r="AG191" s="68" t="str">
        <f>IF(AF191="","",VLOOKUP(AF191,ボランティア図書マスタ!$A$3:$K$65493,11,0))</f>
        <v/>
      </c>
      <c r="AH191" s="69" t="str">
        <f t="shared" si="19"/>
        <v/>
      </c>
      <c r="AJ191" s="129" t="e">
        <f>VLOOKUP($AF191,ボランティア図書マスタ!$A:$T,15,0)</f>
        <v>#N/A</v>
      </c>
      <c r="AK191" s="129" t="e">
        <f>VLOOKUP($AF191,ボランティア図書マスタ!$A:$T,16,0)</f>
        <v>#N/A</v>
      </c>
      <c r="AL191" s="129" t="e">
        <f>VLOOKUP($AF191,ボランティア図書マスタ!$A:$T,17,0)</f>
        <v>#N/A</v>
      </c>
      <c r="AM191" s="129" t="e">
        <f>VLOOKUP($AF191,ボランティア図書マスタ!$A:$T,18,0)</f>
        <v>#N/A</v>
      </c>
      <c r="AN191" s="129" t="e">
        <f>VLOOKUP($AF191,ボランティア図書マスタ!$A:$T,19,0)</f>
        <v>#N/A</v>
      </c>
      <c r="AO191" s="129" t="e">
        <f>VLOOKUP($AF191,ボランティア図書マスタ!$A:$T,20,0)</f>
        <v>#N/A</v>
      </c>
    </row>
    <row r="192" spans="1:41" ht="81" customHeight="1" x14ac:dyDescent="0.15">
      <c r="A192" s="55"/>
      <c r="B192" s="11"/>
      <c r="C192" s="149"/>
      <c r="D192" s="11"/>
      <c r="E192" s="11"/>
      <c r="F192" s="11"/>
      <c r="G192" s="12"/>
      <c r="H192" s="12"/>
      <c r="I192" s="13"/>
      <c r="J192" s="12"/>
      <c r="K192" s="24"/>
      <c r="L192" s="54" t="str">
        <f>IF(K192="","",VLOOKUP(K192,'ボランティア一覧 '!$A:$B,2,0))</f>
        <v/>
      </c>
      <c r="M192" s="24"/>
      <c r="N192" s="61" t="str">
        <f>IF(M192="","",VLOOKUP(M192,ボランティア図書マスタ!$B$3:$L$65493,11,0))</f>
        <v/>
      </c>
      <c r="O192" s="25"/>
      <c r="P192" s="24"/>
      <c r="Q192" s="25"/>
      <c r="R192" s="17" t="str">
        <f t="shared" si="14"/>
        <v/>
      </c>
      <c r="S192" s="17" t="str">
        <f>IF(AF192="","",VLOOKUP(AF192,ボランティア図書マスタ!$A$3:$M$65493,13,0))</f>
        <v/>
      </c>
      <c r="T192" s="14"/>
      <c r="U192" s="15"/>
      <c r="V192" s="16"/>
      <c r="W192" s="11"/>
      <c r="X192" s="23" t="str">
        <f>IF(K192="","",VLOOKUP(K192,'ボランティア一覧 '!$A$3:$F$95,4,0))</f>
        <v/>
      </c>
      <c r="Y192" s="23" t="str">
        <f>IF(K192="","",VLOOKUP(K192,'ボランティア一覧 '!$A$3:$F$95,5,0))</f>
        <v/>
      </c>
      <c r="Z192" s="23" t="str">
        <f>IF(K192="","",VLOOKUP(K192,'ボランティア一覧 '!$A$3:$F$95,6,0))</f>
        <v/>
      </c>
      <c r="AA192" s="23" t="str">
        <f>IF(K192="","",VLOOKUP(K192,'ボランティア一覧 '!$A$3:$G$95,7,0))</f>
        <v/>
      </c>
      <c r="AB192" s="69" t="str">
        <f t="shared" si="15"/>
        <v xml:space="preserve"> </v>
      </c>
      <c r="AC192" s="69" t="str">
        <f t="shared" si="16"/>
        <v>　</v>
      </c>
      <c r="AD192" s="69" t="str">
        <f>IF($G192=0," ",VLOOKUP(AB192,入力規則用シート!B:C,2,0))</f>
        <v xml:space="preserve"> </v>
      </c>
      <c r="AE192" s="68">
        <f t="shared" si="17"/>
        <v>0</v>
      </c>
      <c r="AF192" s="69" t="str">
        <f t="shared" si="18"/>
        <v/>
      </c>
      <c r="AG192" s="68" t="str">
        <f>IF(AF192="","",VLOOKUP(AF192,ボランティア図書マスタ!$A$3:$K$65493,11,0))</f>
        <v/>
      </c>
      <c r="AH192" s="69" t="str">
        <f t="shared" si="19"/>
        <v/>
      </c>
      <c r="AJ192" s="129" t="e">
        <f>VLOOKUP($AF192,ボランティア図書マスタ!$A:$T,15,0)</f>
        <v>#N/A</v>
      </c>
      <c r="AK192" s="129" t="e">
        <f>VLOOKUP($AF192,ボランティア図書マスタ!$A:$T,16,0)</f>
        <v>#N/A</v>
      </c>
      <c r="AL192" s="129" t="e">
        <f>VLOOKUP($AF192,ボランティア図書マスタ!$A:$T,17,0)</f>
        <v>#N/A</v>
      </c>
      <c r="AM192" s="129" t="e">
        <f>VLOOKUP($AF192,ボランティア図書マスタ!$A:$T,18,0)</f>
        <v>#N/A</v>
      </c>
      <c r="AN192" s="129" t="e">
        <f>VLOOKUP($AF192,ボランティア図書マスタ!$A:$T,19,0)</f>
        <v>#N/A</v>
      </c>
      <c r="AO192" s="129" t="e">
        <f>VLOOKUP($AF192,ボランティア図書マスタ!$A:$T,20,0)</f>
        <v>#N/A</v>
      </c>
    </row>
    <row r="193" spans="1:41" ht="81" customHeight="1" x14ac:dyDescent="0.15">
      <c r="A193" s="55"/>
      <c r="B193" s="11"/>
      <c r="C193" s="149"/>
      <c r="D193" s="11"/>
      <c r="E193" s="11"/>
      <c r="F193" s="11"/>
      <c r="G193" s="12"/>
      <c r="H193" s="12"/>
      <c r="I193" s="13"/>
      <c r="J193" s="12"/>
      <c r="K193" s="24"/>
      <c r="L193" s="54" t="str">
        <f>IF(K193="","",VLOOKUP(K193,'ボランティア一覧 '!$A:$B,2,0))</f>
        <v/>
      </c>
      <c r="M193" s="24"/>
      <c r="N193" s="61" t="str">
        <f>IF(M193="","",VLOOKUP(M193,ボランティア図書マスタ!$B$3:$L$65493,11,0))</f>
        <v/>
      </c>
      <c r="O193" s="25"/>
      <c r="P193" s="24"/>
      <c r="Q193" s="25"/>
      <c r="R193" s="17" t="str">
        <f t="shared" si="14"/>
        <v/>
      </c>
      <c r="S193" s="17" t="str">
        <f>IF(AF193="","",VLOOKUP(AF193,ボランティア図書マスタ!$A$3:$M$65493,13,0))</f>
        <v/>
      </c>
      <c r="T193" s="14"/>
      <c r="U193" s="15"/>
      <c r="V193" s="16"/>
      <c r="W193" s="11"/>
      <c r="X193" s="23" t="str">
        <f>IF(K193="","",VLOOKUP(K193,'ボランティア一覧 '!$A$3:$F$95,4,0))</f>
        <v/>
      </c>
      <c r="Y193" s="23" t="str">
        <f>IF(K193="","",VLOOKUP(K193,'ボランティア一覧 '!$A$3:$F$95,5,0))</f>
        <v/>
      </c>
      <c r="Z193" s="23" t="str">
        <f>IF(K193="","",VLOOKUP(K193,'ボランティア一覧 '!$A$3:$F$95,6,0))</f>
        <v/>
      </c>
      <c r="AA193" s="23" t="str">
        <f>IF(K193="","",VLOOKUP(K193,'ボランティア一覧 '!$A$3:$G$95,7,0))</f>
        <v/>
      </c>
      <c r="AB193" s="69" t="str">
        <f t="shared" si="15"/>
        <v xml:space="preserve"> </v>
      </c>
      <c r="AC193" s="69" t="str">
        <f t="shared" si="16"/>
        <v>　</v>
      </c>
      <c r="AD193" s="69" t="str">
        <f>IF($G193=0," ",VLOOKUP(AB193,入力規則用シート!B:C,2,0))</f>
        <v xml:space="preserve"> </v>
      </c>
      <c r="AE193" s="68">
        <f t="shared" si="17"/>
        <v>0</v>
      </c>
      <c r="AF193" s="69" t="str">
        <f t="shared" si="18"/>
        <v/>
      </c>
      <c r="AG193" s="68" t="str">
        <f>IF(AF193="","",VLOOKUP(AF193,ボランティア図書マスタ!$A$3:$K$65493,11,0))</f>
        <v/>
      </c>
      <c r="AH193" s="69" t="str">
        <f t="shared" si="19"/>
        <v/>
      </c>
      <c r="AJ193" s="129" t="e">
        <f>VLOOKUP($AF193,ボランティア図書マスタ!$A:$T,15,0)</f>
        <v>#N/A</v>
      </c>
      <c r="AK193" s="129" t="e">
        <f>VLOOKUP($AF193,ボランティア図書マスタ!$A:$T,16,0)</f>
        <v>#N/A</v>
      </c>
      <c r="AL193" s="129" t="e">
        <f>VLOOKUP($AF193,ボランティア図書マスタ!$A:$T,17,0)</f>
        <v>#N/A</v>
      </c>
      <c r="AM193" s="129" t="e">
        <f>VLOOKUP($AF193,ボランティア図書マスタ!$A:$T,18,0)</f>
        <v>#N/A</v>
      </c>
      <c r="AN193" s="129" t="e">
        <f>VLOOKUP($AF193,ボランティア図書マスタ!$A:$T,19,0)</f>
        <v>#N/A</v>
      </c>
      <c r="AO193" s="129" t="e">
        <f>VLOOKUP($AF193,ボランティア図書マスタ!$A:$T,20,0)</f>
        <v>#N/A</v>
      </c>
    </row>
    <row r="194" spans="1:41" ht="81" customHeight="1" x14ac:dyDescent="0.15">
      <c r="A194" s="55"/>
      <c r="B194" s="11"/>
      <c r="C194" s="149"/>
      <c r="D194" s="11"/>
      <c r="E194" s="11"/>
      <c r="F194" s="11"/>
      <c r="G194" s="12"/>
      <c r="H194" s="12"/>
      <c r="I194" s="13"/>
      <c r="J194" s="12"/>
      <c r="K194" s="24"/>
      <c r="L194" s="54" t="str">
        <f>IF(K194="","",VLOOKUP(K194,'ボランティア一覧 '!$A:$B,2,0))</f>
        <v/>
      </c>
      <c r="M194" s="24"/>
      <c r="N194" s="61" t="str">
        <f>IF(M194="","",VLOOKUP(M194,ボランティア図書マスタ!$B$3:$L$65493,11,0))</f>
        <v/>
      </c>
      <c r="O194" s="25"/>
      <c r="P194" s="24"/>
      <c r="Q194" s="25"/>
      <c r="R194" s="17" t="str">
        <f t="shared" si="14"/>
        <v/>
      </c>
      <c r="S194" s="17" t="str">
        <f>IF(AF194="","",VLOOKUP(AF194,ボランティア図書マスタ!$A$3:$M$65493,13,0))</f>
        <v/>
      </c>
      <c r="T194" s="14"/>
      <c r="U194" s="15"/>
      <c r="V194" s="16"/>
      <c r="W194" s="11"/>
      <c r="X194" s="23" t="str">
        <f>IF(K194="","",VLOOKUP(K194,'ボランティア一覧 '!$A$3:$F$95,4,0))</f>
        <v/>
      </c>
      <c r="Y194" s="23" t="str">
        <f>IF(K194="","",VLOOKUP(K194,'ボランティア一覧 '!$A$3:$F$95,5,0))</f>
        <v/>
      </c>
      <c r="Z194" s="23" t="str">
        <f>IF(K194="","",VLOOKUP(K194,'ボランティア一覧 '!$A$3:$F$95,6,0))</f>
        <v/>
      </c>
      <c r="AA194" s="23" t="str">
        <f>IF(K194="","",VLOOKUP(K194,'ボランティア一覧 '!$A$3:$G$95,7,0))</f>
        <v/>
      </c>
      <c r="AB194" s="69" t="str">
        <f t="shared" si="15"/>
        <v xml:space="preserve"> </v>
      </c>
      <c r="AC194" s="69" t="str">
        <f t="shared" si="16"/>
        <v>　</v>
      </c>
      <c r="AD194" s="69" t="str">
        <f>IF($G194=0," ",VLOOKUP(AB194,入力規則用シート!B:C,2,0))</f>
        <v xml:space="preserve"> </v>
      </c>
      <c r="AE194" s="68">
        <f t="shared" si="17"/>
        <v>0</v>
      </c>
      <c r="AF194" s="69" t="str">
        <f t="shared" si="18"/>
        <v/>
      </c>
      <c r="AG194" s="68" t="str">
        <f>IF(AF194="","",VLOOKUP(AF194,ボランティア図書マスタ!$A$3:$K$65493,11,0))</f>
        <v/>
      </c>
      <c r="AH194" s="69" t="str">
        <f t="shared" si="19"/>
        <v/>
      </c>
      <c r="AJ194" s="129" t="e">
        <f>VLOOKUP($AF194,ボランティア図書マスタ!$A:$T,15,0)</f>
        <v>#N/A</v>
      </c>
      <c r="AK194" s="129" t="e">
        <f>VLOOKUP($AF194,ボランティア図書マスタ!$A:$T,16,0)</f>
        <v>#N/A</v>
      </c>
      <c r="AL194" s="129" t="e">
        <f>VLOOKUP($AF194,ボランティア図書マスタ!$A:$T,17,0)</f>
        <v>#N/A</v>
      </c>
      <c r="AM194" s="129" t="e">
        <f>VLOOKUP($AF194,ボランティア図書マスタ!$A:$T,18,0)</f>
        <v>#N/A</v>
      </c>
      <c r="AN194" s="129" t="e">
        <f>VLOOKUP($AF194,ボランティア図書マスタ!$A:$T,19,0)</f>
        <v>#N/A</v>
      </c>
      <c r="AO194" s="129" t="e">
        <f>VLOOKUP($AF194,ボランティア図書マスタ!$A:$T,20,0)</f>
        <v>#N/A</v>
      </c>
    </row>
    <row r="195" spans="1:41" ht="81" customHeight="1" x14ac:dyDescent="0.15">
      <c r="A195" s="55"/>
      <c r="B195" s="11"/>
      <c r="C195" s="149"/>
      <c r="D195" s="11"/>
      <c r="E195" s="11"/>
      <c r="F195" s="11"/>
      <c r="G195" s="12"/>
      <c r="H195" s="12"/>
      <c r="I195" s="13"/>
      <c r="J195" s="12"/>
      <c r="K195" s="24"/>
      <c r="L195" s="54" t="str">
        <f>IF(K195="","",VLOOKUP(K195,'ボランティア一覧 '!$A:$B,2,0))</f>
        <v/>
      </c>
      <c r="M195" s="24"/>
      <c r="N195" s="61" t="str">
        <f>IF(M195="","",VLOOKUP(M195,ボランティア図書マスタ!$B$3:$L$65493,11,0))</f>
        <v/>
      </c>
      <c r="O195" s="25"/>
      <c r="P195" s="24"/>
      <c r="Q195" s="25"/>
      <c r="R195" s="17" t="str">
        <f t="shared" si="14"/>
        <v/>
      </c>
      <c r="S195" s="17" t="str">
        <f>IF(AF195="","",VLOOKUP(AF195,ボランティア図書マスタ!$A$3:$M$65493,13,0))</f>
        <v/>
      </c>
      <c r="T195" s="14"/>
      <c r="U195" s="15"/>
      <c r="V195" s="16"/>
      <c r="W195" s="11"/>
      <c r="X195" s="23" t="str">
        <f>IF(K195="","",VLOOKUP(K195,'ボランティア一覧 '!$A$3:$F$95,4,0))</f>
        <v/>
      </c>
      <c r="Y195" s="23" t="str">
        <f>IF(K195="","",VLOOKUP(K195,'ボランティア一覧 '!$A$3:$F$95,5,0))</f>
        <v/>
      </c>
      <c r="Z195" s="23" t="str">
        <f>IF(K195="","",VLOOKUP(K195,'ボランティア一覧 '!$A$3:$F$95,6,0))</f>
        <v/>
      </c>
      <c r="AA195" s="23" t="str">
        <f>IF(K195="","",VLOOKUP(K195,'ボランティア一覧 '!$A$3:$G$95,7,0))</f>
        <v/>
      </c>
      <c r="AB195" s="69" t="str">
        <f t="shared" si="15"/>
        <v xml:space="preserve"> </v>
      </c>
      <c r="AC195" s="69" t="str">
        <f t="shared" si="16"/>
        <v>　</v>
      </c>
      <c r="AD195" s="69" t="str">
        <f>IF($G195=0," ",VLOOKUP(AB195,入力規則用シート!B:C,2,0))</f>
        <v xml:space="preserve"> </v>
      </c>
      <c r="AE195" s="68">
        <f t="shared" si="17"/>
        <v>0</v>
      </c>
      <c r="AF195" s="69" t="str">
        <f t="shared" si="18"/>
        <v/>
      </c>
      <c r="AG195" s="68" t="str">
        <f>IF(AF195="","",VLOOKUP(AF195,ボランティア図書マスタ!$A$3:$K$65493,11,0))</f>
        <v/>
      </c>
      <c r="AH195" s="69" t="str">
        <f t="shared" si="19"/>
        <v/>
      </c>
      <c r="AJ195" s="129" t="e">
        <f>VLOOKUP($AF195,ボランティア図書マスタ!$A:$T,15,0)</f>
        <v>#N/A</v>
      </c>
      <c r="AK195" s="129" t="e">
        <f>VLOOKUP($AF195,ボランティア図書マスタ!$A:$T,16,0)</f>
        <v>#N/A</v>
      </c>
      <c r="AL195" s="129" t="e">
        <f>VLOOKUP($AF195,ボランティア図書マスタ!$A:$T,17,0)</f>
        <v>#N/A</v>
      </c>
      <c r="AM195" s="129" t="e">
        <f>VLOOKUP($AF195,ボランティア図書マスタ!$A:$T,18,0)</f>
        <v>#N/A</v>
      </c>
      <c r="AN195" s="129" t="e">
        <f>VLOOKUP($AF195,ボランティア図書マスタ!$A:$T,19,0)</f>
        <v>#N/A</v>
      </c>
      <c r="AO195" s="129" t="e">
        <f>VLOOKUP($AF195,ボランティア図書マスタ!$A:$T,20,0)</f>
        <v>#N/A</v>
      </c>
    </row>
    <row r="196" spans="1:41" ht="81" customHeight="1" x14ac:dyDescent="0.15">
      <c r="A196" s="55"/>
      <c r="B196" s="11"/>
      <c r="C196" s="149"/>
      <c r="D196" s="11"/>
      <c r="E196" s="11"/>
      <c r="F196" s="11"/>
      <c r="G196" s="12"/>
      <c r="H196" s="12"/>
      <c r="I196" s="13"/>
      <c r="J196" s="12"/>
      <c r="K196" s="24"/>
      <c r="L196" s="54" t="str">
        <f>IF(K196="","",VLOOKUP(K196,'ボランティア一覧 '!$A:$B,2,0))</f>
        <v/>
      </c>
      <c r="M196" s="24"/>
      <c r="N196" s="61" t="str">
        <f>IF(M196="","",VLOOKUP(M196,ボランティア図書マスタ!$B$3:$L$65493,11,0))</f>
        <v/>
      </c>
      <c r="O196" s="25"/>
      <c r="P196" s="24"/>
      <c r="Q196" s="25"/>
      <c r="R196" s="17" t="str">
        <f t="shared" si="14"/>
        <v/>
      </c>
      <c r="S196" s="17" t="str">
        <f>IF(AF196="","",VLOOKUP(AF196,ボランティア図書マスタ!$A$3:$M$65493,13,0))</f>
        <v/>
      </c>
      <c r="T196" s="14"/>
      <c r="U196" s="15"/>
      <c r="V196" s="16"/>
      <c r="W196" s="11"/>
      <c r="X196" s="23" t="str">
        <f>IF(K196="","",VLOOKUP(K196,'ボランティア一覧 '!$A$3:$F$95,4,0))</f>
        <v/>
      </c>
      <c r="Y196" s="23" t="str">
        <f>IF(K196="","",VLOOKUP(K196,'ボランティア一覧 '!$A$3:$F$95,5,0))</f>
        <v/>
      </c>
      <c r="Z196" s="23" t="str">
        <f>IF(K196="","",VLOOKUP(K196,'ボランティア一覧 '!$A$3:$F$95,6,0))</f>
        <v/>
      </c>
      <c r="AA196" s="23" t="str">
        <f>IF(K196="","",VLOOKUP(K196,'ボランティア一覧 '!$A$3:$G$95,7,0))</f>
        <v/>
      </c>
      <c r="AB196" s="69" t="str">
        <f t="shared" si="15"/>
        <v xml:space="preserve"> </v>
      </c>
      <c r="AC196" s="69" t="str">
        <f t="shared" si="16"/>
        <v>　</v>
      </c>
      <c r="AD196" s="69" t="str">
        <f>IF($G196=0," ",VLOOKUP(AB196,入力規則用シート!B:C,2,0))</f>
        <v xml:space="preserve"> </v>
      </c>
      <c r="AE196" s="68">
        <f t="shared" si="17"/>
        <v>0</v>
      </c>
      <c r="AF196" s="69" t="str">
        <f t="shared" si="18"/>
        <v/>
      </c>
      <c r="AG196" s="68" t="str">
        <f>IF(AF196="","",VLOOKUP(AF196,ボランティア図書マスタ!$A$3:$K$65493,11,0))</f>
        <v/>
      </c>
      <c r="AH196" s="69" t="str">
        <f t="shared" si="19"/>
        <v/>
      </c>
      <c r="AJ196" s="129" t="e">
        <f>VLOOKUP($AF196,ボランティア図書マスタ!$A:$T,15,0)</f>
        <v>#N/A</v>
      </c>
      <c r="AK196" s="129" t="e">
        <f>VLOOKUP($AF196,ボランティア図書マスタ!$A:$T,16,0)</f>
        <v>#N/A</v>
      </c>
      <c r="AL196" s="129" t="e">
        <f>VLOOKUP($AF196,ボランティア図書マスタ!$A:$T,17,0)</f>
        <v>#N/A</v>
      </c>
      <c r="AM196" s="129" t="e">
        <f>VLOOKUP($AF196,ボランティア図書マスタ!$A:$T,18,0)</f>
        <v>#N/A</v>
      </c>
      <c r="AN196" s="129" t="e">
        <f>VLOOKUP($AF196,ボランティア図書マスタ!$A:$T,19,0)</f>
        <v>#N/A</v>
      </c>
      <c r="AO196" s="129" t="e">
        <f>VLOOKUP($AF196,ボランティア図書マスタ!$A:$T,20,0)</f>
        <v>#N/A</v>
      </c>
    </row>
    <row r="197" spans="1:41" ht="81" customHeight="1" x14ac:dyDescent="0.15">
      <c r="A197" s="55"/>
      <c r="B197" s="11"/>
      <c r="C197" s="149"/>
      <c r="D197" s="11"/>
      <c r="E197" s="11"/>
      <c r="F197" s="11"/>
      <c r="G197" s="12"/>
      <c r="H197" s="12"/>
      <c r="I197" s="13"/>
      <c r="J197" s="12"/>
      <c r="K197" s="24"/>
      <c r="L197" s="54" t="str">
        <f>IF(K197="","",VLOOKUP(K197,'ボランティア一覧 '!$A:$B,2,0))</f>
        <v/>
      </c>
      <c r="M197" s="24"/>
      <c r="N197" s="61" t="str">
        <f>IF(M197="","",VLOOKUP(M197,ボランティア図書マスタ!$B$3:$L$65493,11,0))</f>
        <v/>
      </c>
      <c r="O197" s="25"/>
      <c r="P197" s="24"/>
      <c r="Q197" s="25"/>
      <c r="R197" s="17" t="str">
        <f t="shared" si="14"/>
        <v/>
      </c>
      <c r="S197" s="17" t="str">
        <f>IF(AF197="","",VLOOKUP(AF197,ボランティア図書マスタ!$A$3:$M$65493,13,0))</f>
        <v/>
      </c>
      <c r="T197" s="14"/>
      <c r="U197" s="15"/>
      <c r="V197" s="16"/>
      <c r="W197" s="11"/>
      <c r="X197" s="23" t="str">
        <f>IF(K197="","",VLOOKUP(K197,'ボランティア一覧 '!$A$3:$F$95,4,0))</f>
        <v/>
      </c>
      <c r="Y197" s="23" t="str">
        <f>IF(K197="","",VLOOKUP(K197,'ボランティア一覧 '!$A$3:$F$95,5,0))</f>
        <v/>
      </c>
      <c r="Z197" s="23" t="str">
        <f>IF(K197="","",VLOOKUP(K197,'ボランティア一覧 '!$A$3:$F$95,6,0))</f>
        <v/>
      </c>
      <c r="AA197" s="23" t="str">
        <f>IF(K197="","",VLOOKUP(K197,'ボランティア一覧 '!$A$3:$G$95,7,0))</f>
        <v/>
      </c>
      <c r="AB197" s="69" t="str">
        <f t="shared" si="15"/>
        <v xml:space="preserve"> </v>
      </c>
      <c r="AC197" s="69" t="str">
        <f t="shared" si="16"/>
        <v>　</v>
      </c>
      <c r="AD197" s="69" t="str">
        <f>IF($G197=0," ",VLOOKUP(AB197,入力規則用シート!B:C,2,0))</f>
        <v xml:space="preserve"> </v>
      </c>
      <c r="AE197" s="68">
        <f t="shared" si="17"/>
        <v>0</v>
      </c>
      <c r="AF197" s="69" t="str">
        <f t="shared" si="18"/>
        <v/>
      </c>
      <c r="AG197" s="68" t="str">
        <f>IF(AF197="","",VLOOKUP(AF197,ボランティア図書マスタ!$A$3:$K$65493,11,0))</f>
        <v/>
      </c>
      <c r="AH197" s="69" t="str">
        <f t="shared" si="19"/>
        <v/>
      </c>
      <c r="AJ197" s="129" t="e">
        <f>VLOOKUP($AF197,ボランティア図書マスタ!$A:$T,15,0)</f>
        <v>#N/A</v>
      </c>
      <c r="AK197" s="129" t="e">
        <f>VLOOKUP($AF197,ボランティア図書マスタ!$A:$T,16,0)</f>
        <v>#N/A</v>
      </c>
      <c r="AL197" s="129" t="e">
        <f>VLOOKUP($AF197,ボランティア図書マスタ!$A:$T,17,0)</f>
        <v>#N/A</v>
      </c>
      <c r="AM197" s="129" t="e">
        <f>VLOOKUP($AF197,ボランティア図書マスタ!$A:$T,18,0)</f>
        <v>#N/A</v>
      </c>
      <c r="AN197" s="129" t="e">
        <f>VLOOKUP($AF197,ボランティア図書マスタ!$A:$T,19,0)</f>
        <v>#N/A</v>
      </c>
      <c r="AO197" s="129" t="e">
        <f>VLOOKUP($AF197,ボランティア図書マスタ!$A:$T,20,0)</f>
        <v>#N/A</v>
      </c>
    </row>
    <row r="198" spans="1:41" ht="81" customHeight="1" x14ac:dyDescent="0.15">
      <c r="A198" s="55"/>
      <c r="B198" s="11"/>
      <c r="C198" s="149"/>
      <c r="D198" s="11"/>
      <c r="E198" s="11"/>
      <c r="F198" s="11"/>
      <c r="G198" s="12"/>
      <c r="H198" s="12"/>
      <c r="I198" s="13"/>
      <c r="J198" s="12"/>
      <c r="K198" s="24"/>
      <c r="L198" s="54" t="str">
        <f>IF(K198="","",VLOOKUP(K198,'ボランティア一覧 '!$A:$B,2,0))</f>
        <v/>
      </c>
      <c r="M198" s="24"/>
      <c r="N198" s="61" t="str">
        <f>IF(M198="","",VLOOKUP(M198,ボランティア図書マスタ!$B$3:$L$65493,11,0))</f>
        <v/>
      </c>
      <c r="O198" s="25"/>
      <c r="P198" s="24"/>
      <c r="Q198" s="25"/>
      <c r="R198" s="17" t="str">
        <f t="shared" si="14"/>
        <v/>
      </c>
      <c r="S198" s="17" t="str">
        <f>IF(AF198="","",VLOOKUP(AF198,ボランティア図書マスタ!$A$3:$M$65493,13,0))</f>
        <v/>
      </c>
      <c r="T198" s="14"/>
      <c r="U198" s="15"/>
      <c r="V198" s="16"/>
      <c r="W198" s="11"/>
      <c r="X198" s="23" t="str">
        <f>IF(K198="","",VLOOKUP(K198,'ボランティア一覧 '!$A$3:$F$95,4,0))</f>
        <v/>
      </c>
      <c r="Y198" s="23" t="str">
        <f>IF(K198="","",VLOOKUP(K198,'ボランティア一覧 '!$A$3:$F$95,5,0))</f>
        <v/>
      </c>
      <c r="Z198" s="23" t="str">
        <f>IF(K198="","",VLOOKUP(K198,'ボランティア一覧 '!$A$3:$F$95,6,0))</f>
        <v/>
      </c>
      <c r="AA198" s="23" t="str">
        <f>IF(K198="","",VLOOKUP(K198,'ボランティア一覧 '!$A$3:$G$95,7,0))</f>
        <v/>
      </c>
      <c r="AB198" s="69" t="str">
        <f t="shared" si="15"/>
        <v xml:space="preserve"> </v>
      </c>
      <c r="AC198" s="69" t="str">
        <f t="shared" si="16"/>
        <v>　</v>
      </c>
      <c r="AD198" s="69" t="str">
        <f>IF($G198=0," ",VLOOKUP(AB198,入力規則用シート!B:C,2,0))</f>
        <v xml:space="preserve"> </v>
      </c>
      <c r="AE198" s="68">
        <f t="shared" si="17"/>
        <v>0</v>
      </c>
      <c r="AF198" s="69" t="str">
        <f t="shared" si="18"/>
        <v/>
      </c>
      <c r="AG198" s="68" t="str">
        <f>IF(AF198="","",VLOOKUP(AF198,ボランティア図書マスタ!$A$3:$K$65493,11,0))</f>
        <v/>
      </c>
      <c r="AH198" s="69" t="str">
        <f t="shared" si="19"/>
        <v/>
      </c>
      <c r="AJ198" s="129" t="e">
        <f>VLOOKUP($AF198,ボランティア図書マスタ!$A:$T,15,0)</f>
        <v>#N/A</v>
      </c>
      <c r="AK198" s="129" t="e">
        <f>VLOOKUP($AF198,ボランティア図書マスタ!$A:$T,16,0)</f>
        <v>#N/A</v>
      </c>
      <c r="AL198" s="129" t="e">
        <f>VLOOKUP($AF198,ボランティア図書マスタ!$A:$T,17,0)</f>
        <v>#N/A</v>
      </c>
      <c r="AM198" s="129" t="e">
        <f>VLOOKUP($AF198,ボランティア図書マスタ!$A:$T,18,0)</f>
        <v>#N/A</v>
      </c>
      <c r="AN198" s="129" t="e">
        <f>VLOOKUP($AF198,ボランティア図書マスタ!$A:$T,19,0)</f>
        <v>#N/A</v>
      </c>
      <c r="AO198" s="129" t="e">
        <f>VLOOKUP($AF198,ボランティア図書マスタ!$A:$T,20,0)</f>
        <v>#N/A</v>
      </c>
    </row>
    <row r="199" spans="1:41" ht="81" customHeight="1" x14ac:dyDescent="0.15">
      <c r="A199" s="55"/>
      <c r="B199" s="11"/>
      <c r="C199" s="149"/>
      <c r="D199" s="11"/>
      <c r="E199" s="11"/>
      <c r="F199" s="11"/>
      <c r="G199" s="12"/>
      <c r="H199" s="12"/>
      <c r="I199" s="13"/>
      <c r="J199" s="12"/>
      <c r="K199" s="24"/>
      <c r="L199" s="54" t="str">
        <f>IF(K199="","",VLOOKUP(K199,'ボランティア一覧 '!$A:$B,2,0))</f>
        <v/>
      </c>
      <c r="M199" s="24"/>
      <c r="N199" s="61" t="str">
        <f>IF(M199="","",VLOOKUP(M199,ボランティア図書マスタ!$B$3:$L$65493,11,0))</f>
        <v/>
      </c>
      <c r="O199" s="25"/>
      <c r="P199" s="24"/>
      <c r="Q199" s="25"/>
      <c r="R199" s="17" t="str">
        <f t="shared" si="14"/>
        <v/>
      </c>
      <c r="S199" s="17" t="str">
        <f>IF(AF199="","",VLOOKUP(AF199,ボランティア図書マスタ!$A$3:$M$65493,13,0))</f>
        <v/>
      </c>
      <c r="T199" s="14"/>
      <c r="U199" s="15"/>
      <c r="V199" s="16"/>
      <c r="W199" s="11"/>
      <c r="X199" s="23" t="str">
        <f>IF(K199="","",VLOOKUP(K199,'ボランティア一覧 '!$A$3:$F$95,4,0))</f>
        <v/>
      </c>
      <c r="Y199" s="23" t="str">
        <f>IF(K199="","",VLOOKUP(K199,'ボランティア一覧 '!$A$3:$F$95,5,0))</f>
        <v/>
      </c>
      <c r="Z199" s="23" t="str">
        <f>IF(K199="","",VLOOKUP(K199,'ボランティア一覧 '!$A$3:$F$95,6,0))</f>
        <v/>
      </c>
      <c r="AA199" s="23" t="str">
        <f>IF(K199="","",VLOOKUP(K199,'ボランティア一覧 '!$A$3:$G$95,7,0))</f>
        <v/>
      </c>
      <c r="AB199" s="69" t="str">
        <f t="shared" si="15"/>
        <v xml:space="preserve"> </v>
      </c>
      <c r="AC199" s="69" t="str">
        <f t="shared" si="16"/>
        <v>　</v>
      </c>
      <c r="AD199" s="69" t="str">
        <f>IF($G199=0," ",VLOOKUP(AB199,入力規則用シート!B:C,2,0))</f>
        <v xml:space="preserve"> </v>
      </c>
      <c r="AE199" s="68">
        <f t="shared" si="17"/>
        <v>0</v>
      </c>
      <c r="AF199" s="69" t="str">
        <f t="shared" si="18"/>
        <v/>
      </c>
      <c r="AG199" s="68" t="str">
        <f>IF(AF199="","",VLOOKUP(AF199,ボランティア図書マスタ!$A$3:$K$65493,11,0))</f>
        <v/>
      </c>
      <c r="AH199" s="69" t="str">
        <f t="shared" si="19"/>
        <v/>
      </c>
      <c r="AJ199" s="129" t="e">
        <f>VLOOKUP($AF199,ボランティア図書マスタ!$A:$T,15,0)</f>
        <v>#N/A</v>
      </c>
      <c r="AK199" s="129" t="e">
        <f>VLOOKUP($AF199,ボランティア図書マスタ!$A:$T,16,0)</f>
        <v>#N/A</v>
      </c>
      <c r="AL199" s="129" t="e">
        <f>VLOOKUP($AF199,ボランティア図書マスタ!$A:$T,17,0)</f>
        <v>#N/A</v>
      </c>
      <c r="AM199" s="129" t="e">
        <f>VLOOKUP($AF199,ボランティア図書マスタ!$A:$T,18,0)</f>
        <v>#N/A</v>
      </c>
      <c r="AN199" s="129" t="e">
        <f>VLOOKUP($AF199,ボランティア図書マスタ!$A:$T,19,0)</f>
        <v>#N/A</v>
      </c>
      <c r="AO199" s="129" t="e">
        <f>VLOOKUP($AF199,ボランティア図書マスタ!$A:$T,20,0)</f>
        <v>#N/A</v>
      </c>
    </row>
    <row r="200" spans="1:41" ht="81" customHeight="1" x14ac:dyDescent="0.15">
      <c r="A200" s="55"/>
      <c r="B200" s="11"/>
      <c r="C200" s="149"/>
      <c r="D200" s="11"/>
      <c r="E200" s="11"/>
      <c r="F200" s="11"/>
      <c r="G200" s="12"/>
      <c r="H200" s="12"/>
      <c r="I200" s="13"/>
      <c r="J200" s="12"/>
      <c r="K200" s="24"/>
      <c r="L200" s="54" t="str">
        <f>IF(K200="","",VLOOKUP(K200,'ボランティア一覧 '!$A:$B,2,0))</f>
        <v/>
      </c>
      <c r="M200" s="24"/>
      <c r="N200" s="61" t="str">
        <f>IF(M200="","",VLOOKUP(M200,ボランティア図書マスタ!$B$3:$L$65493,11,0))</f>
        <v/>
      </c>
      <c r="O200" s="25"/>
      <c r="P200" s="24"/>
      <c r="Q200" s="25"/>
      <c r="R200" s="17" t="str">
        <f t="shared" si="14"/>
        <v/>
      </c>
      <c r="S200" s="17" t="str">
        <f>IF(AF200="","",VLOOKUP(AF200,ボランティア図書マスタ!$A$3:$M$65493,13,0))</f>
        <v/>
      </c>
      <c r="T200" s="14"/>
      <c r="U200" s="15"/>
      <c r="V200" s="16"/>
      <c r="W200" s="11"/>
      <c r="X200" s="23" t="str">
        <f>IF(K200="","",VLOOKUP(K200,'ボランティア一覧 '!$A$3:$F$95,4,0))</f>
        <v/>
      </c>
      <c r="Y200" s="23" t="str">
        <f>IF(K200="","",VLOOKUP(K200,'ボランティア一覧 '!$A$3:$F$95,5,0))</f>
        <v/>
      </c>
      <c r="Z200" s="23" t="str">
        <f>IF(K200="","",VLOOKUP(K200,'ボランティア一覧 '!$A$3:$F$95,6,0))</f>
        <v/>
      </c>
      <c r="AA200" s="23" t="str">
        <f>IF(K200="","",VLOOKUP(K200,'ボランティア一覧 '!$A$3:$G$95,7,0))</f>
        <v/>
      </c>
      <c r="AB200" s="69" t="str">
        <f t="shared" si="15"/>
        <v xml:space="preserve"> </v>
      </c>
      <c r="AC200" s="69" t="str">
        <f t="shared" si="16"/>
        <v>　</v>
      </c>
      <c r="AD200" s="69" t="str">
        <f>IF($G200=0," ",VLOOKUP(AB200,入力規則用シート!B:C,2,0))</f>
        <v xml:space="preserve"> </v>
      </c>
      <c r="AE200" s="68">
        <f t="shared" si="17"/>
        <v>0</v>
      </c>
      <c r="AF200" s="69" t="str">
        <f t="shared" si="18"/>
        <v/>
      </c>
      <c r="AG200" s="68" t="str">
        <f>IF(AF200="","",VLOOKUP(AF200,ボランティア図書マスタ!$A$3:$K$65493,11,0))</f>
        <v/>
      </c>
      <c r="AH200" s="69" t="str">
        <f t="shared" si="19"/>
        <v/>
      </c>
      <c r="AJ200" s="129" t="e">
        <f>VLOOKUP($AF200,ボランティア図書マスタ!$A:$T,15,0)</f>
        <v>#N/A</v>
      </c>
      <c r="AK200" s="129" t="e">
        <f>VLOOKUP($AF200,ボランティア図書マスタ!$A:$T,16,0)</f>
        <v>#N/A</v>
      </c>
      <c r="AL200" s="129" t="e">
        <f>VLOOKUP($AF200,ボランティア図書マスタ!$A:$T,17,0)</f>
        <v>#N/A</v>
      </c>
      <c r="AM200" s="129" t="e">
        <f>VLOOKUP($AF200,ボランティア図書マスタ!$A:$T,18,0)</f>
        <v>#N/A</v>
      </c>
      <c r="AN200" s="129" t="e">
        <f>VLOOKUP($AF200,ボランティア図書マスタ!$A:$T,19,0)</f>
        <v>#N/A</v>
      </c>
      <c r="AO200" s="129" t="e">
        <f>VLOOKUP($AF200,ボランティア図書マスタ!$A:$T,20,0)</f>
        <v>#N/A</v>
      </c>
    </row>
    <row r="201" spans="1:41" ht="81" customHeight="1" x14ac:dyDescent="0.15">
      <c r="A201" s="55"/>
      <c r="B201" s="11"/>
      <c r="C201" s="149"/>
      <c r="D201" s="11"/>
      <c r="E201" s="11"/>
      <c r="F201" s="11"/>
      <c r="G201" s="12"/>
      <c r="H201" s="12"/>
      <c r="I201" s="13"/>
      <c r="J201" s="12"/>
      <c r="K201" s="24"/>
      <c r="L201" s="54" t="str">
        <f>IF(K201="","",VLOOKUP(K201,'ボランティア一覧 '!$A:$B,2,0))</f>
        <v/>
      </c>
      <c r="M201" s="24"/>
      <c r="N201" s="61" t="str">
        <f>IF(M201="","",VLOOKUP(M201,ボランティア図書マスタ!$B$3:$L$65493,11,0))</f>
        <v/>
      </c>
      <c r="O201" s="25"/>
      <c r="P201" s="24"/>
      <c r="Q201" s="25"/>
      <c r="R201" s="17" t="str">
        <f t="shared" si="14"/>
        <v/>
      </c>
      <c r="S201" s="17" t="str">
        <f>IF(AF201="","",VLOOKUP(AF201,ボランティア図書マスタ!$A$3:$M$65493,13,0))</f>
        <v/>
      </c>
      <c r="T201" s="14"/>
      <c r="U201" s="15"/>
      <c r="V201" s="16"/>
      <c r="W201" s="11"/>
      <c r="X201" s="23" t="str">
        <f>IF(K201="","",VLOOKUP(K201,'ボランティア一覧 '!$A$3:$F$95,4,0))</f>
        <v/>
      </c>
      <c r="Y201" s="23" t="str">
        <f>IF(K201="","",VLOOKUP(K201,'ボランティア一覧 '!$A$3:$F$95,5,0))</f>
        <v/>
      </c>
      <c r="Z201" s="23" t="str">
        <f>IF(K201="","",VLOOKUP(K201,'ボランティア一覧 '!$A$3:$F$95,6,0))</f>
        <v/>
      </c>
      <c r="AA201" s="23" t="str">
        <f>IF(K201="","",VLOOKUP(K201,'ボランティア一覧 '!$A$3:$G$95,7,0))</f>
        <v/>
      </c>
      <c r="AB201" s="69" t="str">
        <f t="shared" si="15"/>
        <v xml:space="preserve"> </v>
      </c>
      <c r="AC201" s="69" t="str">
        <f t="shared" si="16"/>
        <v>　</v>
      </c>
      <c r="AD201" s="69" t="str">
        <f>IF($G201=0," ",VLOOKUP(AB201,入力規則用シート!B:C,2,0))</f>
        <v xml:space="preserve"> </v>
      </c>
      <c r="AE201" s="68">
        <f t="shared" si="17"/>
        <v>0</v>
      </c>
      <c r="AF201" s="69" t="str">
        <f t="shared" si="18"/>
        <v/>
      </c>
      <c r="AG201" s="68" t="str">
        <f>IF(AF201="","",VLOOKUP(AF201,ボランティア図書マスタ!$A$3:$K$65493,11,0))</f>
        <v/>
      </c>
      <c r="AH201" s="69" t="str">
        <f t="shared" si="19"/>
        <v/>
      </c>
      <c r="AJ201" s="129" t="e">
        <f>VLOOKUP($AF201,ボランティア図書マスタ!$A:$T,15,0)</f>
        <v>#N/A</v>
      </c>
      <c r="AK201" s="129" t="e">
        <f>VLOOKUP($AF201,ボランティア図書マスタ!$A:$T,16,0)</f>
        <v>#N/A</v>
      </c>
      <c r="AL201" s="129" t="e">
        <f>VLOOKUP($AF201,ボランティア図書マスタ!$A:$T,17,0)</f>
        <v>#N/A</v>
      </c>
      <c r="AM201" s="129" t="e">
        <f>VLOOKUP($AF201,ボランティア図書マスタ!$A:$T,18,0)</f>
        <v>#N/A</v>
      </c>
      <c r="AN201" s="129" t="e">
        <f>VLOOKUP($AF201,ボランティア図書マスタ!$A:$T,19,0)</f>
        <v>#N/A</v>
      </c>
      <c r="AO201" s="129" t="e">
        <f>VLOOKUP($AF201,ボランティア図書マスタ!$A:$T,20,0)</f>
        <v>#N/A</v>
      </c>
    </row>
    <row r="202" spans="1:41" ht="81" customHeight="1" x14ac:dyDescent="0.15">
      <c r="A202" s="55"/>
      <c r="B202" s="11"/>
      <c r="C202" s="149"/>
      <c r="D202" s="11"/>
      <c r="E202" s="11"/>
      <c r="F202" s="11"/>
      <c r="G202" s="12"/>
      <c r="H202" s="12"/>
      <c r="I202" s="13"/>
      <c r="J202" s="12"/>
      <c r="K202" s="24"/>
      <c r="L202" s="54" t="str">
        <f>IF(K202="","",VLOOKUP(K202,'ボランティア一覧 '!$A:$B,2,0))</f>
        <v/>
      </c>
      <c r="M202" s="24"/>
      <c r="N202" s="61" t="str">
        <f>IF(M202="","",VLOOKUP(M202,ボランティア図書マスタ!$B$3:$L$65493,11,0))</f>
        <v/>
      </c>
      <c r="O202" s="25"/>
      <c r="P202" s="24"/>
      <c r="Q202" s="25"/>
      <c r="R202" s="17" t="str">
        <f t="shared" si="14"/>
        <v/>
      </c>
      <c r="S202" s="17" t="str">
        <f>IF(AF202="","",VLOOKUP(AF202,ボランティア図書マスタ!$A$3:$M$65493,13,0))</f>
        <v/>
      </c>
      <c r="T202" s="14"/>
      <c r="U202" s="15"/>
      <c r="V202" s="16"/>
      <c r="W202" s="11"/>
      <c r="X202" s="23" t="str">
        <f>IF(K202="","",VLOOKUP(K202,'ボランティア一覧 '!$A$3:$F$95,4,0))</f>
        <v/>
      </c>
      <c r="Y202" s="23" t="str">
        <f>IF(K202="","",VLOOKUP(K202,'ボランティア一覧 '!$A$3:$F$95,5,0))</f>
        <v/>
      </c>
      <c r="Z202" s="23" t="str">
        <f>IF(K202="","",VLOOKUP(K202,'ボランティア一覧 '!$A$3:$F$95,6,0))</f>
        <v/>
      </c>
      <c r="AA202" s="23" t="str">
        <f>IF(K202="","",VLOOKUP(K202,'ボランティア一覧 '!$A$3:$G$95,7,0))</f>
        <v/>
      </c>
      <c r="AB202" s="69" t="str">
        <f t="shared" si="15"/>
        <v xml:space="preserve"> </v>
      </c>
      <c r="AC202" s="69" t="str">
        <f t="shared" si="16"/>
        <v>　</v>
      </c>
      <c r="AD202" s="69" t="str">
        <f>IF($G202=0," ",VLOOKUP(AB202,入力規則用シート!B:C,2,0))</f>
        <v xml:space="preserve"> </v>
      </c>
      <c r="AE202" s="68">
        <f t="shared" si="17"/>
        <v>0</v>
      </c>
      <c r="AF202" s="69" t="str">
        <f t="shared" si="18"/>
        <v/>
      </c>
      <c r="AG202" s="68" t="str">
        <f>IF(AF202="","",VLOOKUP(AF202,ボランティア図書マスタ!$A$3:$K$65493,11,0))</f>
        <v/>
      </c>
      <c r="AH202" s="69" t="str">
        <f t="shared" si="19"/>
        <v/>
      </c>
      <c r="AJ202" s="129" t="e">
        <f>VLOOKUP($AF202,ボランティア図書マスタ!$A:$T,15,0)</f>
        <v>#N/A</v>
      </c>
      <c r="AK202" s="129" t="e">
        <f>VLOOKUP($AF202,ボランティア図書マスタ!$A:$T,16,0)</f>
        <v>#N/A</v>
      </c>
      <c r="AL202" s="129" t="e">
        <f>VLOOKUP($AF202,ボランティア図書マスタ!$A:$T,17,0)</f>
        <v>#N/A</v>
      </c>
      <c r="AM202" s="129" t="e">
        <f>VLOOKUP($AF202,ボランティア図書マスタ!$A:$T,18,0)</f>
        <v>#N/A</v>
      </c>
      <c r="AN202" s="129" t="e">
        <f>VLOOKUP($AF202,ボランティア図書マスタ!$A:$T,19,0)</f>
        <v>#N/A</v>
      </c>
      <c r="AO202" s="129" t="e">
        <f>VLOOKUP($AF202,ボランティア図書マスタ!$A:$T,20,0)</f>
        <v>#N/A</v>
      </c>
    </row>
    <row r="203" spans="1:41" ht="81" customHeight="1" x14ac:dyDescent="0.15">
      <c r="A203" s="55"/>
      <c r="B203" s="11"/>
      <c r="C203" s="149"/>
      <c r="D203" s="11"/>
      <c r="E203" s="11"/>
      <c r="F203" s="11"/>
      <c r="G203" s="12"/>
      <c r="H203" s="12"/>
      <c r="I203" s="13"/>
      <c r="J203" s="12"/>
      <c r="K203" s="24"/>
      <c r="L203" s="54" t="str">
        <f>IF(K203="","",VLOOKUP(K203,'ボランティア一覧 '!$A:$B,2,0))</f>
        <v/>
      </c>
      <c r="M203" s="24"/>
      <c r="N203" s="61" t="str">
        <f>IF(M203="","",VLOOKUP(M203,ボランティア図書マスタ!$B$3:$L$65493,11,0))</f>
        <v/>
      </c>
      <c r="O203" s="25"/>
      <c r="P203" s="24"/>
      <c r="Q203" s="25"/>
      <c r="R203" s="17" t="str">
        <f t="shared" si="14"/>
        <v/>
      </c>
      <c r="S203" s="17" t="str">
        <f>IF(AF203="","",VLOOKUP(AF203,ボランティア図書マスタ!$A$3:$M$65493,13,0))</f>
        <v/>
      </c>
      <c r="T203" s="14"/>
      <c r="U203" s="15"/>
      <c r="V203" s="16"/>
      <c r="W203" s="11"/>
      <c r="X203" s="23" t="str">
        <f>IF(K203="","",VLOOKUP(K203,'ボランティア一覧 '!$A$3:$F$95,4,0))</f>
        <v/>
      </c>
      <c r="Y203" s="23" t="str">
        <f>IF(K203="","",VLOOKUP(K203,'ボランティア一覧 '!$A$3:$F$95,5,0))</f>
        <v/>
      </c>
      <c r="Z203" s="23" t="str">
        <f>IF(K203="","",VLOOKUP(K203,'ボランティア一覧 '!$A$3:$F$95,6,0))</f>
        <v/>
      </c>
      <c r="AA203" s="23" t="str">
        <f>IF(K203="","",VLOOKUP(K203,'ボランティア一覧 '!$A$3:$G$95,7,0))</f>
        <v/>
      </c>
      <c r="AB203" s="69" t="str">
        <f t="shared" si="15"/>
        <v xml:space="preserve"> </v>
      </c>
      <c r="AC203" s="69" t="str">
        <f t="shared" si="16"/>
        <v>　</v>
      </c>
      <c r="AD203" s="69" t="str">
        <f>IF($G203=0," ",VLOOKUP(AB203,入力規則用シート!B:C,2,0))</f>
        <v xml:space="preserve"> </v>
      </c>
      <c r="AE203" s="68">
        <f t="shared" si="17"/>
        <v>0</v>
      </c>
      <c r="AF203" s="69" t="str">
        <f t="shared" si="18"/>
        <v/>
      </c>
      <c r="AG203" s="68" t="str">
        <f>IF(AF203="","",VLOOKUP(AF203,ボランティア図書マスタ!$A$3:$K$65493,11,0))</f>
        <v/>
      </c>
      <c r="AH203" s="69" t="str">
        <f t="shared" si="19"/>
        <v/>
      </c>
      <c r="AJ203" s="129" t="e">
        <f>VLOOKUP($AF203,ボランティア図書マスタ!$A:$T,15,0)</f>
        <v>#N/A</v>
      </c>
      <c r="AK203" s="129" t="e">
        <f>VLOOKUP($AF203,ボランティア図書マスタ!$A:$T,16,0)</f>
        <v>#N/A</v>
      </c>
      <c r="AL203" s="129" t="e">
        <f>VLOOKUP($AF203,ボランティア図書マスタ!$A:$T,17,0)</f>
        <v>#N/A</v>
      </c>
      <c r="AM203" s="129" t="e">
        <f>VLOOKUP($AF203,ボランティア図書マスタ!$A:$T,18,0)</f>
        <v>#N/A</v>
      </c>
      <c r="AN203" s="129" t="e">
        <f>VLOOKUP($AF203,ボランティア図書マスタ!$A:$T,19,0)</f>
        <v>#N/A</v>
      </c>
      <c r="AO203" s="129" t="e">
        <f>VLOOKUP($AF203,ボランティア図書マスタ!$A:$T,20,0)</f>
        <v>#N/A</v>
      </c>
    </row>
    <row r="204" spans="1:41" ht="81" customHeight="1" x14ac:dyDescent="0.15">
      <c r="A204" s="55"/>
      <c r="B204" s="11"/>
      <c r="C204" s="149"/>
      <c r="D204" s="11"/>
      <c r="E204" s="11"/>
      <c r="F204" s="11"/>
      <c r="G204" s="12"/>
      <c r="H204" s="12"/>
      <c r="I204" s="13"/>
      <c r="J204" s="12"/>
      <c r="K204" s="24"/>
      <c r="L204" s="54" t="str">
        <f>IF(K204="","",VLOOKUP(K204,'ボランティア一覧 '!$A:$B,2,0))</f>
        <v/>
      </c>
      <c r="M204" s="24"/>
      <c r="N204" s="61" t="str">
        <f>IF(M204="","",VLOOKUP(M204,ボランティア図書マスタ!$B$3:$L$65493,11,0))</f>
        <v/>
      </c>
      <c r="O204" s="25"/>
      <c r="P204" s="24"/>
      <c r="Q204" s="25"/>
      <c r="R204" s="17" t="str">
        <f t="shared" si="14"/>
        <v/>
      </c>
      <c r="S204" s="17" t="str">
        <f>IF(AF204="","",VLOOKUP(AF204,ボランティア図書マスタ!$A$3:$M$65493,13,0))</f>
        <v/>
      </c>
      <c r="T204" s="14"/>
      <c r="U204" s="15"/>
      <c r="V204" s="16"/>
      <c r="W204" s="11"/>
      <c r="X204" s="23" t="str">
        <f>IF(K204="","",VLOOKUP(K204,'ボランティア一覧 '!$A$3:$F$95,4,0))</f>
        <v/>
      </c>
      <c r="Y204" s="23" t="str">
        <f>IF(K204="","",VLOOKUP(K204,'ボランティア一覧 '!$A$3:$F$95,5,0))</f>
        <v/>
      </c>
      <c r="Z204" s="23" t="str">
        <f>IF(K204="","",VLOOKUP(K204,'ボランティア一覧 '!$A$3:$F$95,6,0))</f>
        <v/>
      </c>
      <c r="AA204" s="23" t="str">
        <f>IF(K204="","",VLOOKUP(K204,'ボランティア一覧 '!$A$3:$G$95,7,0))</f>
        <v/>
      </c>
      <c r="AB204" s="69" t="str">
        <f t="shared" si="15"/>
        <v xml:space="preserve"> </v>
      </c>
      <c r="AC204" s="69" t="str">
        <f t="shared" si="16"/>
        <v>　</v>
      </c>
      <c r="AD204" s="69" t="str">
        <f>IF($G204=0," ",VLOOKUP(AB204,入力規則用シート!B:C,2,0))</f>
        <v xml:space="preserve"> </v>
      </c>
      <c r="AE204" s="68">
        <f t="shared" si="17"/>
        <v>0</v>
      </c>
      <c r="AF204" s="69" t="str">
        <f t="shared" si="18"/>
        <v/>
      </c>
      <c r="AG204" s="68" t="str">
        <f>IF(AF204="","",VLOOKUP(AF204,ボランティア図書マスタ!$A$3:$K$65493,11,0))</f>
        <v/>
      </c>
      <c r="AH204" s="69" t="str">
        <f t="shared" si="19"/>
        <v/>
      </c>
      <c r="AJ204" s="129" t="e">
        <f>VLOOKUP($AF204,ボランティア図書マスタ!$A:$T,15,0)</f>
        <v>#N/A</v>
      </c>
      <c r="AK204" s="129" t="e">
        <f>VLOOKUP($AF204,ボランティア図書マスタ!$A:$T,16,0)</f>
        <v>#N/A</v>
      </c>
      <c r="AL204" s="129" t="e">
        <f>VLOOKUP($AF204,ボランティア図書マスタ!$A:$T,17,0)</f>
        <v>#N/A</v>
      </c>
      <c r="AM204" s="129" t="e">
        <f>VLOOKUP($AF204,ボランティア図書マスタ!$A:$T,18,0)</f>
        <v>#N/A</v>
      </c>
      <c r="AN204" s="129" t="e">
        <f>VLOOKUP($AF204,ボランティア図書マスタ!$A:$T,19,0)</f>
        <v>#N/A</v>
      </c>
      <c r="AO204" s="129" t="e">
        <f>VLOOKUP($AF204,ボランティア図書マスタ!$A:$T,20,0)</f>
        <v>#N/A</v>
      </c>
    </row>
    <row r="205" spans="1:41" ht="81" customHeight="1" x14ac:dyDescent="0.15">
      <c r="A205" s="55"/>
      <c r="B205" s="11"/>
      <c r="C205" s="149"/>
      <c r="D205" s="11"/>
      <c r="E205" s="11"/>
      <c r="F205" s="11"/>
      <c r="G205" s="12"/>
      <c r="H205" s="12"/>
      <c r="I205" s="13"/>
      <c r="J205" s="12"/>
      <c r="K205" s="24"/>
      <c r="L205" s="54" t="str">
        <f>IF(K205="","",VLOOKUP(K205,'ボランティア一覧 '!$A:$B,2,0))</f>
        <v/>
      </c>
      <c r="M205" s="24"/>
      <c r="N205" s="61" t="str">
        <f>IF(M205="","",VLOOKUP(M205,ボランティア図書マスタ!$B$3:$L$65493,11,0))</f>
        <v/>
      </c>
      <c r="O205" s="25"/>
      <c r="P205" s="24"/>
      <c r="Q205" s="25"/>
      <c r="R205" s="17" t="str">
        <f t="shared" si="14"/>
        <v/>
      </c>
      <c r="S205" s="17" t="str">
        <f>IF(AF205="","",VLOOKUP(AF205,ボランティア図書マスタ!$A$3:$M$65493,13,0))</f>
        <v/>
      </c>
      <c r="T205" s="14"/>
      <c r="U205" s="15"/>
      <c r="V205" s="16"/>
      <c r="W205" s="11"/>
      <c r="X205" s="23" t="str">
        <f>IF(K205="","",VLOOKUP(K205,'ボランティア一覧 '!$A$3:$F$95,4,0))</f>
        <v/>
      </c>
      <c r="Y205" s="23" t="str">
        <f>IF(K205="","",VLOOKUP(K205,'ボランティア一覧 '!$A$3:$F$95,5,0))</f>
        <v/>
      </c>
      <c r="Z205" s="23" t="str">
        <f>IF(K205="","",VLOOKUP(K205,'ボランティア一覧 '!$A$3:$F$95,6,0))</f>
        <v/>
      </c>
      <c r="AA205" s="23" t="str">
        <f>IF(K205="","",VLOOKUP(K205,'ボランティア一覧 '!$A$3:$G$95,7,0))</f>
        <v/>
      </c>
      <c r="AB205" s="69" t="str">
        <f t="shared" si="15"/>
        <v xml:space="preserve"> </v>
      </c>
      <c r="AC205" s="69" t="str">
        <f t="shared" si="16"/>
        <v>　</v>
      </c>
      <c r="AD205" s="69" t="str">
        <f>IF($G205=0," ",VLOOKUP(AB205,入力規則用シート!B:C,2,0))</f>
        <v xml:space="preserve"> </v>
      </c>
      <c r="AE205" s="68">
        <f t="shared" si="17"/>
        <v>0</v>
      </c>
      <c r="AF205" s="69" t="str">
        <f t="shared" si="18"/>
        <v/>
      </c>
      <c r="AG205" s="68" t="str">
        <f>IF(AF205="","",VLOOKUP(AF205,ボランティア図書マスタ!$A$3:$K$65493,11,0))</f>
        <v/>
      </c>
      <c r="AH205" s="69" t="str">
        <f t="shared" si="19"/>
        <v/>
      </c>
      <c r="AJ205" s="129" t="e">
        <f>VLOOKUP($AF205,ボランティア図書マスタ!$A:$T,15,0)</f>
        <v>#N/A</v>
      </c>
      <c r="AK205" s="129" t="e">
        <f>VLOOKUP($AF205,ボランティア図書マスタ!$A:$T,16,0)</f>
        <v>#N/A</v>
      </c>
      <c r="AL205" s="129" t="e">
        <f>VLOOKUP($AF205,ボランティア図書マスタ!$A:$T,17,0)</f>
        <v>#N/A</v>
      </c>
      <c r="AM205" s="129" t="e">
        <f>VLOOKUP($AF205,ボランティア図書マスタ!$A:$T,18,0)</f>
        <v>#N/A</v>
      </c>
      <c r="AN205" s="129" t="e">
        <f>VLOOKUP($AF205,ボランティア図書マスタ!$A:$T,19,0)</f>
        <v>#N/A</v>
      </c>
      <c r="AO205" s="129" t="e">
        <f>VLOOKUP($AF205,ボランティア図書マスタ!$A:$T,20,0)</f>
        <v>#N/A</v>
      </c>
    </row>
    <row r="206" spans="1:41" ht="81" customHeight="1" x14ac:dyDescent="0.15">
      <c r="A206" s="55"/>
      <c r="B206" s="11"/>
      <c r="C206" s="149"/>
      <c r="D206" s="11"/>
      <c r="E206" s="11"/>
      <c r="F206" s="11"/>
      <c r="G206" s="12"/>
      <c r="H206" s="12"/>
      <c r="I206" s="13"/>
      <c r="J206" s="12"/>
      <c r="K206" s="24"/>
      <c r="L206" s="54" t="str">
        <f>IF(K206="","",VLOOKUP(K206,'ボランティア一覧 '!$A:$B,2,0))</f>
        <v/>
      </c>
      <c r="M206" s="24"/>
      <c r="N206" s="61" t="str">
        <f>IF(M206="","",VLOOKUP(M206,ボランティア図書マスタ!$B$3:$L$65493,11,0))</f>
        <v/>
      </c>
      <c r="O206" s="25"/>
      <c r="P206" s="24"/>
      <c r="Q206" s="25"/>
      <c r="R206" s="17" t="str">
        <f t="shared" si="14"/>
        <v/>
      </c>
      <c r="S206" s="17" t="str">
        <f>IF(AF206="","",VLOOKUP(AF206,ボランティア図書マスタ!$A$3:$M$65493,13,0))</f>
        <v/>
      </c>
      <c r="T206" s="14"/>
      <c r="U206" s="15"/>
      <c r="V206" s="16"/>
      <c r="W206" s="11"/>
      <c r="X206" s="23" t="str">
        <f>IF(K206="","",VLOOKUP(K206,'ボランティア一覧 '!$A$3:$F$95,4,0))</f>
        <v/>
      </c>
      <c r="Y206" s="23" t="str">
        <f>IF(K206="","",VLOOKUP(K206,'ボランティア一覧 '!$A$3:$F$95,5,0))</f>
        <v/>
      </c>
      <c r="Z206" s="23" t="str">
        <f>IF(K206="","",VLOOKUP(K206,'ボランティア一覧 '!$A$3:$F$95,6,0))</f>
        <v/>
      </c>
      <c r="AA206" s="23" t="str">
        <f>IF(K206="","",VLOOKUP(K206,'ボランティア一覧 '!$A$3:$G$95,7,0))</f>
        <v/>
      </c>
      <c r="AB206" s="69" t="str">
        <f t="shared" si="15"/>
        <v xml:space="preserve"> </v>
      </c>
      <c r="AC206" s="69" t="str">
        <f t="shared" si="16"/>
        <v>　</v>
      </c>
      <c r="AD206" s="69" t="str">
        <f>IF($G206=0," ",VLOOKUP(AB206,入力規則用シート!B:C,2,0))</f>
        <v xml:space="preserve"> </v>
      </c>
      <c r="AE206" s="68">
        <f t="shared" si="17"/>
        <v>0</v>
      </c>
      <c r="AF206" s="69" t="str">
        <f t="shared" si="18"/>
        <v/>
      </c>
      <c r="AG206" s="68" t="str">
        <f>IF(AF206="","",VLOOKUP(AF206,ボランティア図書マスタ!$A$3:$K$65493,11,0))</f>
        <v/>
      </c>
      <c r="AH206" s="69" t="str">
        <f t="shared" si="19"/>
        <v/>
      </c>
      <c r="AJ206" s="129" t="e">
        <f>VLOOKUP($AF206,ボランティア図書マスタ!$A:$T,15,0)</f>
        <v>#N/A</v>
      </c>
      <c r="AK206" s="129" t="e">
        <f>VLOOKUP($AF206,ボランティア図書マスタ!$A:$T,16,0)</f>
        <v>#N/A</v>
      </c>
      <c r="AL206" s="129" t="e">
        <f>VLOOKUP($AF206,ボランティア図書マスタ!$A:$T,17,0)</f>
        <v>#N/A</v>
      </c>
      <c r="AM206" s="129" t="e">
        <f>VLOOKUP($AF206,ボランティア図書マスタ!$A:$T,18,0)</f>
        <v>#N/A</v>
      </c>
      <c r="AN206" s="129" t="e">
        <f>VLOOKUP($AF206,ボランティア図書マスタ!$A:$T,19,0)</f>
        <v>#N/A</v>
      </c>
      <c r="AO206" s="129" t="e">
        <f>VLOOKUP($AF206,ボランティア図書マスタ!$A:$T,20,0)</f>
        <v>#N/A</v>
      </c>
    </row>
    <row r="207" spans="1:41" ht="81" customHeight="1" x14ac:dyDescent="0.15">
      <c r="A207" s="55"/>
      <c r="B207" s="11"/>
      <c r="C207" s="149"/>
      <c r="D207" s="11"/>
      <c r="E207" s="11"/>
      <c r="F207" s="11"/>
      <c r="G207" s="12"/>
      <c r="H207" s="12"/>
      <c r="I207" s="13"/>
      <c r="J207" s="12"/>
      <c r="K207" s="24"/>
      <c r="L207" s="54" t="str">
        <f>IF(K207="","",VLOOKUP(K207,'ボランティア一覧 '!$A:$B,2,0))</f>
        <v/>
      </c>
      <c r="M207" s="24"/>
      <c r="N207" s="61" t="str">
        <f>IF(M207="","",VLOOKUP(M207,ボランティア図書マスタ!$B$3:$L$65493,11,0))</f>
        <v/>
      </c>
      <c r="O207" s="25"/>
      <c r="P207" s="24"/>
      <c r="Q207" s="25"/>
      <c r="R207" s="17" t="str">
        <f t="shared" si="14"/>
        <v/>
      </c>
      <c r="S207" s="17" t="str">
        <f>IF(AF207="","",VLOOKUP(AF207,ボランティア図書マスタ!$A$3:$M$65493,13,0))</f>
        <v/>
      </c>
      <c r="T207" s="14"/>
      <c r="U207" s="15"/>
      <c r="V207" s="16"/>
      <c r="W207" s="11"/>
      <c r="X207" s="23" t="str">
        <f>IF(K207="","",VLOOKUP(K207,'ボランティア一覧 '!$A$3:$F$95,4,0))</f>
        <v/>
      </c>
      <c r="Y207" s="23" t="str">
        <f>IF(K207="","",VLOOKUP(K207,'ボランティア一覧 '!$A$3:$F$95,5,0))</f>
        <v/>
      </c>
      <c r="Z207" s="23" t="str">
        <f>IF(K207="","",VLOOKUP(K207,'ボランティア一覧 '!$A$3:$F$95,6,0))</f>
        <v/>
      </c>
      <c r="AA207" s="23" t="str">
        <f>IF(K207="","",VLOOKUP(K207,'ボランティア一覧 '!$A$3:$G$95,7,0))</f>
        <v/>
      </c>
      <c r="AB207" s="69" t="str">
        <f t="shared" si="15"/>
        <v xml:space="preserve"> </v>
      </c>
      <c r="AC207" s="69" t="str">
        <f t="shared" si="16"/>
        <v>　</v>
      </c>
      <c r="AD207" s="69" t="str">
        <f>IF($G207=0," ",VLOOKUP(AB207,入力規則用シート!B:C,2,0))</f>
        <v xml:space="preserve"> </v>
      </c>
      <c r="AE207" s="68">
        <f t="shared" si="17"/>
        <v>0</v>
      </c>
      <c r="AF207" s="69" t="str">
        <f t="shared" si="18"/>
        <v/>
      </c>
      <c r="AG207" s="68" t="str">
        <f>IF(AF207="","",VLOOKUP(AF207,ボランティア図書マスタ!$A$3:$K$65493,11,0))</f>
        <v/>
      </c>
      <c r="AH207" s="69" t="str">
        <f t="shared" si="19"/>
        <v/>
      </c>
      <c r="AJ207" s="129" t="e">
        <f>VLOOKUP($AF207,ボランティア図書マスタ!$A:$T,15,0)</f>
        <v>#N/A</v>
      </c>
      <c r="AK207" s="129" t="e">
        <f>VLOOKUP($AF207,ボランティア図書マスタ!$A:$T,16,0)</f>
        <v>#N/A</v>
      </c>
      <c r="AL207" s="129" t="e">
        <f>VLOOKUP($AF207,ボランティア図書マスタ!$A:$T,17,0)</f>
        <v>#N/A</v>
      </c>
      <c r="AM207" s="129" t="e">
        <f>VLOOKUP($AF207,ボランティア図書マスタ!$A:$T,18,0)</f>
        <v>#N/A</v>
      </c>
      <c r="AN207" s="129" t="e">
        <f>VLOOKUP($AF207,ボランティア図書マスタ!$A:$T,19,0)</f>
        <v>#N/A</v>
      </c>
      <c r="AO207" s="129" t="e">
        <f>VLOOKUP($AF207,ボランティア図書マスタ!$A:$T,20,0)</f>
        <v>#N/A</v>
      </c>
    </row>
    <row r="208" spans="1:41" ht="81" customHeight="1" x14ac:dyDescent="0.15">
      <c r="A208" s="55"/>
      <c r="B208" s="11"/>
      <c r="C208" s="149"/>
      <c r="D208" s="11"/>
      <c r="E208" s="11"/>
      <c r="F208" s="11"/>
      <c r="G208" s="12"/>
      <c r="H208" s="12"/>
      <c r="I208" s="13"/>
      <c r="J208" s="12"/>
      <c r="K208" s="24"/>
      <c r="L208" s="54" t="str">
        <f>IF(K208="","",VLOOKUP(K208,'ボランティア一覧 '!$A:$B,2,0))</f>
        <v/>
      </c>
      <c r="M208" s="24"/>
      <c r="N208" s="61" t="str">
        <f>IF(M208="","",VLOOKUP(M208,ボランティア図書マスタ!$B$3:$L$65493,11,0))</f>
        <v/>
      </c>
      <c r="O208" s="25"/>
      <c r="P208" s="24"/>
      <c r="Q208" s="25"/>
      <c r="R208" s="17" t="str">
        <f t="shared" si="14"/>
        <v/>
      </c>
      <c r="S208" s="17" t="str">
        <f>IF(AF208="","",VLOOKUP(AF208,ボランティア図書マスタ!$A$3:$M$65493,13,0))</f>
        <v/>
      </c>
      <c r="T208" s="14"/>
      <c r="U208" s="15"/>
      <c r="V208" s="16"/>
      <c r="W208" s="11"/>
      <c r="X208" s="23" t="str">
        <f>IF(K208="","",VLOOKUP(K208,'ボランティア一覧 '!$A$3:$F$95,4,0))</f>
        <v/>
      </c>
      <c r="Y208" s="23" t="str">
        <f>IF(K208="","",VLOOKUP(K208,'ボランティア一覧 '!$A$3:$F$95,5,0))</f>
        <v/>
      </c>
      <c r="Z208" s="23" t="str">
        <f>IF(K208="","",VLOOKUP(K208,'ボランティア一覧 '!$A$3:$F$95,6,0))</f>
        <v/>
      </c>
      <c r="AA208" s="23" t="str">
        <f>IF(K208="","",VLOOKUP(K208,'ボランティア一覧 '!$A$3:$G$95,7,0))</f>
        <v/>
      </c>
      <c r="AB208" s="69" t="str">
        <f t="shared" si="15"/>
        <v xml:space="preserve"> </v>
      </c>
      <c r="AC208" s="69" t="str">
        <f t="shared" si="16"/>
        <v>　</v>
      </c>
      <c r="AD208" s="69" t="str">
        <f>IF($G208=0," ",VLOOKUP(AB208,入力規則用シート!B:C,2,0))</f>
        <v xml:space="preserve"> </v>
      </c>
      <c r="AE208" s="68">
        <f t="shared" si="17"/>
        <v>0</v>
      </c>
      <c r="AF208" s="69" t="str">
        <f t="shared" si="18"/>
        <v/>
      </c>
      <c r="AG208" s="68" t="str">
        <f>IF(AF208="","",VLOOKUP(AF208,ボランティア図書マスタ!$A$3:$K$65493,11,0))</f>
        <v/>
      </c>
      <c r="AH208" s="69" t="str">
        <f t="shared" si="19"/>
        <v/>
      </c>
      <c r="AJ208" s="129" t="e">
        <f>VLOOKUP($AF208,ボランティア図書マスタ!$A:$T,15,0)</f>
        <v>#N/A</v>
      </c>
      <c r="AK208" s="129" t="e">
        <f>VLOOKUP($AF208,ボランティア図書マスタ!$A:$T,16,0)</f>
        <v>#N/A</v>
      </c>
      <c r="AL208" s="129" t="e">
        <f>VLOOKUP($AF208,ボランティア図書マスタ!$A:$T,17,0)</f>
        <v>#N/A</v>
      </c>
      <c r="AM208" s="129" t="e">
        <f>VLOOKUP($AF208,ボランティア図書マスタ!$A:$T,18,0)</f>
        <v>#N/A</v>
      </c>
      <c r="AN208" s="129" t="e">
        <f>VLOOKUP($AF208,ボランティア図書マスタ!$A:$T,19,0)</f>
        <v>#N/A</v>
      </c>
      <c r="AO208" s="129" t="e">
        <f>VLOOKUP($AF208,ボランティア図書マスタ!$A:$T,20,0)</f>
        <v>#N/A</v>
      </c>
    </row>
    <row r="209" spans="1:41" ht="81" customHeight="1" x14ac:dyDescent="0.15">
      <c r="A209" s="55"/>
      <c r="B209" s="11"/>
      <c r="C209" s="149"/>
      <c r="D209" s="11"/>
      <c r="E209" s="11"/>
      <c r="F209" s="11"/>
      <c r="G209" s="12"/>
      <c r="H209" s="12"/>
      <c r="I209" s="13"/>
      <c r="J209" s="12"/>
      <c r="K209" s="24"/>
      <c r="L209" s="54" t="str">
        <f>IF(K209="","",VLOOKUP(K209,'ボランティア一覧 '!$A:$B,2,0))</f>
        <v/>
      </c>
      <c r="M209" s="24"/>
      <c r="N209" s="61" t="str">
        <f>IF(M209="","",VLOOKUP(M209,ボランティア図書マスタ!$B$3:$L$65493,11,0))</f>
        <v/>
      </c>
      <c r="O209" s="25"/>
      <c r="P209" s="24"/>
      <c r="Q209" s="25"/>
      <c r="R209" s="17" t="str">
        <f t="shared" si="14"/>
        <v/>
      </c>
      <c r="S209" s="17" t="str">
        <f>IF(AF209="","",VLOOKUP(AF209,ボランティア図書マスタ!$A$3:$M$65493,13,0))</f>
        <v/>
      </c>
      <c r="T209" s="14"/>
      <c r="U209" s="15"/>
      <c r="V209" s="16"/>
      <c r="W209" s="11"/>
      <c r="X209" s="23" t="str">
        <f>IF(K209="","",VLOOKUP(K209,'ボランティア一覧 '!$A$3:$F$95,4,0))</f>
        <v/>
      </c>
      <c r="Y209" s="23" t="str">
        <f>IF(K209="","",VLOOKUP(K209,'ボランティア一覧 '!$A$3:$F$95,5,0))</f>
        <v/>
      </c>
      <c r="Z209" s="23" t="str">
        <f>IF(K209="","",VLOOKUP(K209,'ボランティア一覧 '!$A$3:$F$95,6,0))</f>
        <v/>
      </c>
      <c r="AA209" s="23" t="str">
        <f>IF(K209="","",VLOOKUP(K209,'ボランティア一覧 '!$A$3:$G$95,7,0))</f>
        <v/>
      </c>
      <c r="AB209" s="69" t="str">
        <f t="shared" si="15"/>
        <v xml:space="preserve"> </v>
      </c>
      <c r="AC209" s="69" t="str">
        <f t="shared" si="16"/>
        <v>　</v>
      </c>
      <c r="AD209" s="69" t="str">
        <f>IF($G209=0," ",VLOOKUP(AB209,入力規則用シート!B:C,2,0))</f>
        <v xml:space="preserve"> </v>
      </c>
      <c r="AE209" s="68">
        <f t="shared" si="17"/>
        <v>0</v>
      </c>
      <c r="AF209" s="69" t="str">
        <f t="shared" si="18"/>
        <v/>
      </c>
      <c r="AG209" s="68" t="str">
        <f>IF(AF209="","",VLOOKUP(AF209,ボランティア図書マスタ!$A$3:$K$65493,11,0))</f>
        <v/>
      </c>
      <c r="AH209" s="69" t="str">
        <f t="shared" si="19"/>
        <v/>
      </c>
      <c r="AJ209" s="129" t="e">
        <f>VLOOKUP($AF209,ボランティア図書マスタ!$A:$T,15,0)</f>
        <v>#N/A</v>
      </c>
      <c r="AK209" s="129" t="e">
        <f>VLOOKUP($AF209,ボランティア図書マスタ!$A:$T,16,0)</f>
        <v>#N/A</v>
      </c>
      <c r="AL209" s="129" t="e">
        <f>VLOOKUP($AF209,ボランティア図書マスタ!$A:$T,17,0)</f>
        <v>#N/A</v>
      </c>
      <c r="AM209" s="129" t="e">
        <f>VLOOKUP($AF209,ボランティア図書マスタ!$A:$T,18,0)</f>
        <v>#N/A</v>
      </c>
      <c r="AN209" s="129" t="e">
        <f>VLOOKUP($AF209,ボランティア図書マスタ!$A:$T,19,0)</f>
        <v>#N/A</v>
      </c>
      <c r="AO209" s="129" t="e">
        <f>VLOOKUP($AF209,ボランティア図書マスタ!$A:$T,20,0)</f>
        <v>#N/A</v>
      </c>
    </row>
    <row r="210" spans="1:41" ht="81" customHeight="1" x14ac:dyDescent="0.15">
      <c r="A210" s="55"/>
      <c r="B210" s="11"/>
      <c r="C210" s="149"/>
      <c r="D210" s="11"/>
      <c r="E210" s="11"/>
      <c r="F210" s="11"/>
      <c r="G210" s="12"/>
      <c r="H210" s="12"/>
      <c r="I210" s="13"/>
      <c r="J210" s="12"/>
      <c r="K210" s="24"/>
      <c r="L210" s="54" t="str">
        <f>IF(K210="","",VLOOKUP(K210,'ボランティア一覧 '!$A:$B,2,0))</f>
        <v/>
      </c>
      <c r="M210" s="24"/>
      <c r="N210" s="61" t="str">
        <f>IF(M210="","",VLOOKUP(M210,ボランティア図書マスタ!$B$3:$L$65493,11,0))</f>
        <v/>
      </c>
      <c r="O210" s="25"/>
      <c r="P210" s="24"/>
      <c r="Q210" s="25"/>
      <c r="R210" s="17" t="str">
        <f t="shared" si="14"/>
        <v/>
      </c>
      <c r="S210" s="17" t="str">
        <f>IF(AF210="","",VLOOKUP(AF210,ボランティア図書マスタ!$A$3:$M$65493,13,0))</f>
        <v/>
      </c>
      <c r="T210" s="14"/>
      <c r="U210" s="15"/>
      <c r="V210" s="16"/>
      <c r="W210" s="11"/>
      <c r="X210" s="23" t="str">
        <f>IF(K210="","",VLOOKUP(K210,'ボランティア一覧 '!$A$3:$F$95,4,0))</f>
        <v/>
      </c>
      <c r="Y210" s="23" t="str">
        <f>IF(K210="","",VLOOKUP(K210,'ボランティア一覧 '!$A$3:$F$95,5,0))</f>
        <v/>
      </c>
      <c r="Z210" s="23" t="str">
        <f>IF(K210="","",VLOOKUP(K210,'ボランティア一覧 '!$A$3:$F$95,6,0))</f>
        <v/>
      </c>
      <c r="AA210" s="23" t="str">
        <f>IF(K210="","",VLOOKUP(K210,'ボランティア一覧 '!$A$3:$G$95,7,0))</f>
        <v/>
      </c>
      <c r="AB210" s="69" t="str">
        <f t="shared" si="15"/>
        <v xml:space="preserve"> </v>
      </c>
      <c r="AC210" s="69" t="str">
        <f t="shared" si="16"/>
        <v>　</v>
      </c>
      <c r="AD210" s="69" t="str">
        <f>IF($G210=0," ",VLOOKUP(AB210,入力規則用シート!B:C,2,0))</f>
        <v xml:space="preserve"> </v>
      </c>
      <c r="AE210" s="68">
        <f t="shared" si="17"/>
        <v>0</v>
      </c>
      <c r="AF210" s="69" t="str">
        <f t="shared" si="18"/>
        <v/>
      </c>
      <c r="AG210" s="68" t="str">
        <f>IF(AF210="","",VLOOKUP(AF210,ボランティア図書マスタ!$A$3:$K$65493,11,0))</f>
        <v/>
      </c>
      <c r="AH210" s="69" t="str">
        <f t="shared" si="19"/>
        <v/>
      </c>
      <c r="AJ210" s="129" t="e">
        <f>VLOOKUP($AF210,ボランティア図書マスタ!$A:$T,15,0)</f>
        <v>#N/A</v>
      </c>
      <c r="AK210" s="129" t="e">
        <f>VLOOKUP($AF210,ボランティア図書マスタ!$A:$T,16,0)</f>
        <v>#N/A</v>
      </c>
      <c r="AL210" s="129" t="e">
        <f>VLOOKUP($AF210,ボランティア図書マスタ!$A:$T,17,0)</f>
        <v>#N/A</v>
      </c>
      <c r="AM210" s="129" t="e">
        <f>VLOOKUP($AF210,ボランティア図書マスタ!$A:$T,18,0)</f>
        <v>#N/A</v>
      </c>
      <c r="AN210" s="129" t="e">
        <f>VLOOKUP($AF210,ボランティア図書マスタ!$A:$T,19,0)</f>
        <v>#N/A</v>
      </c>
      <c r="AO210" s="129" t="e">
        <f>VLOOKUP($AF210,ボランティア図書マスタ!$A:$T,20,0)</f>
        <v>#N/A</v>
      </c>
    </row>
    <row r="211" spans="1:41" ht="81" customHeight="1" x14ac:dyDescent="0.15">
      <c r="A211" s="55"/>
      <c r="B211" s="11"/>
      <c r="C211" s="149"/>
      <c r="D211" s="11"/>
      <c r="E211" s="11"/>
      <c r="F211" s="11"/>
      <c r="G211" s="12"/>
      <c r="H211" s="12"/>
      <c r="I211" s="13"/>
      <c r="J211" s="12"/>
      <c r="K211" s="24"/>
      <c r="L211" s="54" t="str">
        <f>IF(K211="","",VLOOKUP(K211,'ボランティア一覧 '!$A:$B,2,0))</f>
        <v/>
      </c>
      <c r="M211" s="24"/>
      <c r="N211" s="61" t="str">
        <f>IF(M211="","",VLOOKUP(M211,ボランティア図書マスタ!$B$3:$L$65493,11,0))</f>
        <v/>
      </c>
      <c r="O211" s="25"/>
      <c r="P211" s="24"/>
      <c r="Q211" s="25"/>
      <c r="R211" s="17" t="str">
        <f t="shared" si="14"/>
        <v/>
      </c>
      <c r="S211" s="17" t="str">
        <f>IF(AF211="","",VLOOKUP(AF211,ボランティア図書マスタ!$A$3:$M$65493,13,0))</f>
        <v/>
      </c>
      <c r="T211" s="14"/>
      <c r="U211" s="15"/>
      <c r="V211" s="16"/>
      <c r="W211" s="11"/>
      <c r="X211" s="23" t="str">
        <f>IF(K211="","",VLOOKUP(K211,'ボランティア一覧 '!$A$3:$F$95,4,0))</f>
        <v/>
      </c>
      <c r="Y211" s="23" t="str">
        <f>IF(K211="","",VLOOKUP(K211,'ボランティア一覧 '!$A$3:$F$95,5,0))</f>
        <v/>
      </c>
      <c r="Z211" s="23" t="str">
        <f>IF(K211="","",VLOOKUP(K211,'ボランティア一覧 '!$A$3:$F$95,6,0))</f>
        <v/>
      </c>
      <c r="AA211" s="23" t="str">
        <f>IF(K211="","",VLOOKUP(K211,'ボランティア一覧 '!$A$3:$G$95,7,0))</f>
        <v/>
      </c>
      <c r="AB211" s="69" t="str">
        <f t="shared" si="15"/>
        <v xml:space="preserve"> </v>
      </c>
      <c r="AC211" s="69" t="str">
        <f t="shared" si="16"/>
        <v>　</v>
      </c>
      <c r="AD211" s="69" t="str">
        <f>IF($G211=0," ",VLOOKUP(AB211,入力規則用シート!B:C,2,0))</f>
        <v xml:space="preserve"> </v>
      </c>
      <c r="AE211" s="68">
        <f t="shared" si="17"/>
        <v>0</v>
      </c>
      <c r="AF211" s="69" t="str">
        <f t="shared" si="18"/>
        <v/>
      </c>
      <c r="AG211" s="68" t="str">
        <f>IF(AF211="","",VLOOKUP(AF211,ボランティア図書マスタ!$A$3:$K$65493,11,0))</f>
        <v/>
      </c>
      <c r="AH211" s="69" t="str">
        <f t="shared" si="19"/>
        <v/>
      </c>
      <c r="AJ211" s="129" t="e">
        <f>VLOOKUP($AF211,ボランティア図書マスタ!$A:$T,15,0)</f>
        <v>#N/A</v>
      </c>
      <c r="AK211" s="129" t="e">
        <f>VLOOKUP($AF211,ボランティア図書マスタ!$A:$T,16,0)</f>
        <v>#N/A</v>
      </c>
      <c r="AL211" s="129" t="e">
        <f>VLOOKUP($AF211,ボランティア図書マスタ!$A:$T,17,0)</f>
        <v>#N/A</v>
      </c>
      <c r="AM211" s="129" t="e">
        <f>VLOOKUP($AF211,ボランティア図書マスタ!$A:$T,18,0)</f>
        <v>#N/A</v>
      </c>
      <c r="AN211" s="129" t="e">
        <f>VLOOKUP($AF211,ボランティア図書マスタ!$A:$T,19,0)</f>
        <v>#N/A</v>
      </c>
      <c r="AO211" s="129" t="e">
        <f>VLOOKUP($AF211,ボランティア図書マスタ!$A:$T,20,0)</f>
        <v>#N/A</v>
      </c>
    </row>
    <row r="212" spans="1:41" ht="81" customHeight="1" x14ac:dyDescent="0.15">
      <c r="A212" s="55"/>
      <c r="B212" s="11"/>
      <c r="C212" s="149"/>
      <c r="D212" s="11"/>
      <c r="E212" s="11"/>
      <c r="F212" s="11"/>
      <c r="G212" s="12"/>
      <c r="H212" s="12"/>
      <c r="I212" s="13"/>
      <c r="J212" s="12"/>
      <c r="K212" s="24"/>
      <c r="L212" s="54" t="str">
        <f>IF(K212="","",VLOOKUP(K212,'ボランティア一覧 '!$A:$B,2,0))</f>
        <v/>
      </c>
      <c r="M212" s="24"/>
      <c r="N212" s="61" t="str">
        <f>IF(M212="","",VLOOKUP(M212,ボランティア図書マスタ!$B$3:$L$65493,11,0))</f>
        <v/>
      </c>
      <c r="O212" s="25"/>
      <c r="P212" s="24"/>
      <c r="Q212" s="25"/>
      <c r="R212" s="17" t="str">
        <f t="shared" ref="R212:R275" si="20">IF(P212="","",CONCATENATE(O212,"　",AG212,"　","－"&amp;AH212))</f>
        <v/>
      </c>
      <c r="S212" s="17" t="str">
        <f>IF(AF212="","",VLOOKUP(AF212,ボランティア図書マスタ!$A$3:$M$65493,13,0))</f>
        <v/>
      </c>
      <c r="T212" s="14"/>
      <c r="U212" s="15"/>
      <c r="V212" s="16"/>
      <c r="W212" s="11"/>
      <c r="X212" s="23" t="str">
        <f>IF(K212="","",VLOOKUP(K212,'ボランティア一覧 '!$A$3:$F$95,4,0))</f>
        <v/>
      </c>
      <c r="Y212" s="23" t="str">
        <f>IF(K212="","",VLOOKUP(K212,'ボランティア一覧 '!$A$3:$F$95,5,0))</f>
        <v/>
      </c>
      <c r="Z212" s="23" t="str">
        <f>IF(K212="","",VLOOKUP(K212,'ボランティア一覧 '!$A$3:$F$95,6,0))</f>
        <v/>
      </c>
      <c r="AA212" s="23" t="str">
        <f>IF(K212="","",VLOOKUP(K212,'ボランティア一覧 '!$A$3:$G$95,7,0))</f>
        <v/>
      </c>
      <c r="AB212" s="69" t="str">
        <f t="shared" ref="AB212:AB275" si="21">IF(K212=0," ",$L$2)</f>
        <v xml:space="preserve"> </v>
      </c>
      <c r="AC212" s="69" t="str">
        <f t="shared" ref="AC212:AC275" si="22">IF(K212=0,"　",G212)</f>
        <v>　</v>
      </c>
      <c r="AD212" s="69" t="str">
        <f>IF($G212=0," ",VLOOKUP(AB212,入力規則用シート!B:C,2,0))</f>
        <v xml:space="preserve"> </v>
      </c>
      <c r="AE212" s="68">
        <f t="shared" ref="AE212:AE275" si="23">H212</f>
        <v>0</v>
      </c>
      <c r="AF212" s="69" t="str">
        <f t="shared" ref="AF212:AF275" si="24">IF(M212&amp;P212="","",CONCATENATE(M212,P212))</f>
        <v/>
      </c>
      <c r="AG212" s="68" t="str">
        <f>IF(AF212="","",VLOOKUP(AF212,ボランティア図書マスタ!$A$3:$K$65493,11,0))</f>
        <v/>
      </c>
      <c r="AH212" s="69" t="str">
        <f t="shared" ref="AH212:AH275" si="25">DBCS(Q212)</f>
        <v/>
      </c>
      <c r="AJ212" s="129" t="e">
        <f>VLOOKUP($AF212,ボランティア図書マスタ!$A:$T,15,0)</f>
        <v>#N/A</v>
      </c>
      <c r="AK212" s="129" t="e">
        <f>VLOOKUP($AF212,ボランティア図書マスタ!$A:$T,16,0)</f>
        <v>#N/A</v>
      </c>
      <c r="AL212" s="129" t="e">
        <f>VLOOKUP($AF212,ボランティア図書マスタ!$A:$T,17,0)</f>
        <v>#N/A</v>
      </c>
      <c r="AM212" s="129" t="e">
        <f>VLOOKUP($AF212,ボランティア図書マスタ!$A:$T,18,0)</f>
        <v>#N/A</v>
      </c>
      <c r="AN212" s="129" t="e">
        <f>VLOOKUP($AF212,ボランティア図書マスタ!$A:$T,19,0)</f>
        <v>#N/A</v>
      </c>
      <c r="AO212" s="129" t="e">
        <f>VLOOKUP($AF212,ボランティア図書マスタ!$A:$T,20,0)</f>
        <v>#N/A</v>
      </c>
    </row>
    <row r="213" spans="1:41" ht="81" customHeight="1" x14ac:dyDescent="0.15">
      <c r="A213" s="55"/>
      <c r="B213" s="11"/>
      <c r="C213" s="149"/>
      <c r="D213" s="11"/>
      <c r="E213" s="11"/>
      <c r="F213" s="11"/>
      <c r="G213" s="12"/>
      <c r="H213" s="12"/>
      <c r="I213" s="13"/>
      <c r="J213" s="12"/>
      <c r="K213" s="24"/>
      <c r="L213" s="54" t="str">
        <f>IF(K213="","",VLOOKUP(K213,'ボランティア一覧 '!$A:$B,2,0))</f>
        <v/>
      </c>
      <c r="M213" s="24"/>
      <c r="N213" s="61" t="str">
        <f>IF(M213="","",VLOOKUP(M213,ボランティア図書マスタ!$B$3:$L$65493,11,0))</f>
        <v/>
      </c>
      <c r="O213" s="25"/>
      <c r="P213" s="24"/>
      <c r="Q213" s="25"/>
      <c r="R213" s="17" t="str">
        <f t="shared" si="20"/>
        <v/>
      </c>
      <c r="S213" s="17" t="str">
        <f>IF(AF213="","",VLOOKUP(AF213,ボランティア図書マスタ!$A$3:$M$65493,13,0))</f>
        <v/>
      </c>
      <c r="T213" s="14"/>
      <c r="U213" s="15"/>
      <c r="V213" s="16"/>
      <c r="W213" s="11"/>
      <c r="X213" s="23" t="str">
        <f>IF(K213="","",VLOOKUP(K213,'ボランティア一覧 '!$A$3:$F$95,4,0))</f>
        <v/>
      </c>
      <c r="Y213" s="23" t="str">
        <f>IF(K213="","",VLOOKUP(K213,'ボランティア一覧 '!$A$3:$F$95,5,0))</f>
        <v/>
      </c>
      <c r="Z213" s="23" t="str">
        <f>IF(K213="","",VLOOKUP(K213,'ボランティア一覧 '!$A$3:$F$95,6,0))</f>
        <v/>
      </c>
      <c r="AA213" s="23" t="str">
        <f>IF(K213="","",VLOOKUP(K213,'ボランティア一覧 '!$A$3:$G$95,7,0))</f>
        <v/>
      </c>
      <c r="AB213" s="69" t="str">
        <f t="shared" si="21"/>
        <v xml:space="preserve"> </v>
      </c>
      <c r="AC213" s="69" t="str">
        <f t="shared" si="22"/>
        <v>　</v>
      </c>
      <c r="AD213" s="69" t="str">
        <f>IF($G213=0," ",VLOOKUP(AB213,入力規則用シート!B:C,2,0))</f>
        <v xml:space="preserve"> </v>
      </c>
      <c r="AE213" s="68">
        <f t="shared" si="23"/>
        <v>0</v>
      </c>
      <c r="AF213" s="69" t="str">
        <f t="shared" si="24"/>
        <v/>
      </c>
      <c r="AG213" s="68" t="str">
        <f>IF(AF213="","",VLOOKUP(AF213,ボランティア図書マスタ!$A$3:$K$65493,11,0))</f>
        <v/>
      </c>
      <c r="AH213" s="69" t="str">
        <f t="shared" si="25"/>
        <v/>
      </c>
      <c r="AJ213" s="129" t="e">
        <f>VLOOKUP($AF213,ボランティア図書マスタ!$A:$T,15,0)</f>
        <v>#N/A</v>
      </c>
      <c r="AK213" s="129" t="e">
        <f>VLOOKUP($AF213,ボランティア図書マスタ!$A:$T,16,0)</f>
        <v>#N/A</v>
      </c>
      <c r="AL213" s="129" t="e">
        <f>VLOOKUP($AF213,ボランティア図書マスタ!$A:$T,17,0)</f>
        <v>#N/A</v>
      </c>
      <c r="AM213" s="129" t="e">
        <f>VLOOKUP($AF213,ボランティア図書マスタ!$A:$T,18,0)</f>
        <v>#N/A</v>
      </c>
      <c r="AN213" s="129" t="e">
        <f>VLOOKUP($AF213,ボランティア図書マスタ!$A:$T,19,0)</f>
        <v>#N/A</v>
      </c>
      <c r="AO213" s="129" t="e">
        <f>VLOOKUP($AF213,ボランティア図書マスタ!$A:$T,20,0)</f>
        <v>#N/A</v>
      </c>
    </row>
    <row r="214" spans="1:41" ht="81" customHeight="1" x14ac:dyDescent="0.15">
      <c r="A214" s="55"/>
      <c r="B214" s="11"/>
      <c r="C214" s="149"/>
      <c r="D214" s="11"/>
      <c r="E214" s="11"/>
      <c r="F214" s="11"/>
      <c r="G214" s="12"/>
      <c r="H214" s="12"/>
      <c r="I214" s="13"/>
      <c r="J214" s="12"/>
      <c r="K214" s="24"/>
      <c r="L214" s="54" t="str">
        <f>IF(K214="","",VLOOKUP(K214,'ボランティア一覧 '!$A:$B,2,0))</f>
        <v/>
      </c>
      <c r="M214" s="24"/>
      <c r="N214" s="61" t="str">
        <f>IF(M214="","",VLOOKUP(M214,ボランティア図書マスタ!$B$3:$L$65493,11,0))</f>
        <v/>
      </c>
      <c r="O214" s="25"/>
      <c r="P214" s="24"/>
      <c r="Q214" s="25"/>
      <c r="R214" s="17" t="str">
        <f t="shared" si="20"/>
        <v/>
      </c>
      <c r="S214" s="17" t="str">
        <f>IF(AF214="","",VLOOKUP(AF214,ボランティア図書マスタ!$A$3:$M$65493,13,0))</f>
        <v/>
      </c>
      <c r="T214" s="14"/>
      <c r="U214" s="15"/>
      <c r="V214" s="16"/>
      <c r="W214" s="11"/>
      <c r="X214" s="23" t="str">
        <f>IF(K214="","",VLOOKUP(K214,'ボランティア一覧 '!$A$3:$F$95,4,0))</f>
        <v/>
      </c>
      <c r="Y214" s="23" t="str">
        <f>IF(K214="","",VLOOKUP(K214,'ボランティア一覧 '!$A$3:$F$95,5,0))</f>
        <v/>
      </c>
      <c r="Z214" s="23" t="str">
        <f>IF(K214="","",VLOOKUP(K214,'ボランティア一覧 '!$A$3:$F$95,6,0))</f>
        <v/>
      </c>
      <c r="AA214" s="23" t="str">
        <f>IF(K214="","",VLOOKUP(K214,'ボランティア一覧 '!$A$3:$G$95,7,0))</f>
        <v/>
      </c>
      <c r="AB214" s="69" t="str">
        <f t="shared" si="21"/>
        <v xml:space="preserve"> </v>
      </c>
      <c r="AC214" s="69" t="str">
        <f t="shared" si="22"/>
        <v>　</v>
      </c>
      <c r="AD214" s="69" t="str">
        <f>IF($G214=0," ",VLOOKUP(AB214,入力規則用シート!B:C,2,0))</f>
        <v xml:space="preserve"> </v>
      </c>
      <c r="AE214" s="68">
        <f t="shared" si="23"/>
        <v>0</v>
      </c>
      <c r="AF214" s="69" t="str">
        <f t="shared" si="24"/>
        <v/>
      </c>
      <c r="AG214" s="68" t="str">
        <f>IF(AF214="","",VLOOKUP(AF214,ボランティア図書マスタ!$A$3:$K$65493,11,0))</f>
        <v/>
      </c>
      <c r="AH214" s="69" t="str">
        <f t="shared" si="25"/>
        <v/>
      </c>
      <c r="AJ214" s="129" t="e">
        <f>VLOOKUP($AF214,ボランティア図書マスタ!$A:$T,15,0)</f>
        <v>#N/A</v>
      </c>
      <c r="AK214" s="129" t="e">
        <f>VLOOKUP($AF214,ボランティア図書マスタ!$A:$T,16,0)</f>
        <v>#N/A</v>
      </c>
      <c r="AL214" s="129" t="e">
        <f>VLOOKUP($AF214,ボランティア図書マスタ!$A:$T,17,0)</f>
        <v>#N/A</v>
      </c>
      <c r="AM214" s="129" t="e">
        <f>VLOOKUP($AF214,ボランティア図書マスタ!$A:$T,18,0)</f>
        <v>#N/A</v>
      </c>
      <c r="AN214" s="129" t="e">
        <f>VLOOKUP($AF214,ボランティア図書マスタ!$A:$T,19,0)</f>
        <v>#N/A</v>
      </c>
      <c r="AO214" s="129" t="e">
        <f>VLOOKUP($AF214,ボランティア図書マスタ!$A:$T,20,0)</f>
        <v>#N/A</v>
      </c>
    </row>
    <row r="215" spans="1:41" ht="81" customHeight="1" x14ac:dyDescent="0.15">
      <c r="A215" s="55"/>
      <c r="B215" s="11"/>
      <c r="C215" s="149"/>
      <c r="D215" s="11"/>
      <c r="E215" s="11"/>
      <c r="F215" s="11"/>
      <c r="G215" s="12"/>
      <c r="H215" s="12"/>
      <c r="I215" s="13"/>
      <c r="J215" s="12"/>
      <c r="K215" s="24"/>
      <c r="L215" s="54" t="str">
        <f>IF(K215="","",VLOOKUP(K215,'ボランティア一覧 '!$A:$B,2,0))</f>
        <v/>
      </c>
      <c r="M215" s="24"/>
      <c r="N215" s="61" t="str">
        <f>IF(M215="","",VLOOKUP(M215,ボランティア図書マスタ!$B$3:$L$65493,11,0))</f>
        <v/>
      </c>
      <c r="O215" s="25"/>
      <c r="P215" s="24"/>
      <c r="Q215" s="25"/>
      <c r="R215" s="17" t="str">
        <f t="shared" si="20"/>
        <v/>
      </c>
      <c r="S215" s="17" t="str">
        <f>IF(AF215="","",VLOOKUP(AF215,ボランティア図書マスタ!$A$3:$M$65493,13,0))</f>
        <v/>
      </c>
      <c r="T215" s="14"/>
      <c r="U215" s="15"/>
      <c r="V215" s="16"/>
      <c r="W215" s="11"/>
      <c r="X215" s="23" t="str">
        <f>IF(K215="","",VLOOKUP(K215,'ボランティア一覧 '!$A$3:$F$95,4,0))</f>
        <v/>
      </c>
      <c r="Y215" s="23" t="str">
        <f>IF(K215="","",VLOOKUP(K215,'ボランティア一覧 '!$A$3:$F$95,5,0))</f>
        <v/>
      </c>
      <c r="Z215" s="23" t="str">
        <f>IF(K215="","",VLOOKUP(K215,'ボランティア一覧 '!$A$3:$F$95,6,0))</f>
        <v/>
      </c>
      <c r="AA215" s="23" t="str">
        <f>IF(K215="","",VLOOKUP(K215,'ボランティア一覧 '!$A$3:$G$95,7,0))</f>
        <v/>
      </c>
      <c r="AB215" s="69" t="str">
        <f t="shared" si="21"/>
        <v xml:space="preserve"> </v>
      </c>
      <c r="AC215" s="69" t="str">
        <f t="shared" si="22"/>
        <v>　</v>
      </c>
      <c r="AD215" s="69" t="str">
        <f>IF($G215=0," ",VLOOKUP(AB215,入力規則用シート!B:C,2,0))</f>
        <v xml:space="preserve"> </v>
      </c>
      <c r="AE215" s="68">
        <f t="shared" si="23"/>
        <v>0</v>
      </c>
      <c r="AF215" s="69" t="str">
        <f t="shared" si="24"/>
        <v/>
      </c>
      <c r="AG215" s="68" t="str">
        <f>IF(AF215="","",VLOOKUP(AF215,ボランティア図書マスタ!$A$3:$K$65493,11,0))</f>
        <v/>
      </c>
      <c r="AH215" s="69" t="str">
        <f t="shared" si="25"/>
        <v/>
      </c>
      <c r="AJ215" s="129" t="e">
        <f>VLOOKUP($AF215,ボランティア図書マスタ!$A:$T,15,0)</f>
        <v>#N/A</v>
      </c>
      <c r="AK215" s="129" t="e">
        <f>VLOOKUP($AF215,ボランティア図書マスタ!$A:$T,16,0)</f>
        <v>#N/A</v>
      </c>
      <c r="AL215" s="129" t="e">
        <f>VLOOKUP($AF215,ボランティア図書マスタ!$A:$T,17,0)</f>
        <v>#N/A</v>
      </c>
      <c r="AM215" s="129" t="e">
        <f>VLOOKUP($AF215,ボランティア図書マスタ!$A:$T,18,0)</f>
        <v>#N/A</v>
      </c>
      <c r="AN215" s="129" t="e">
        <f>VLOOKUP($AF215,ボランティア図書マスタ!$A:$T,19,0)</f>
        <v>#N/A</v>
      </c>
      <c r="AO215" s="129" t="e">
        <f>VLOOKUP($AF215,ボランティア図書マスタ!$A:$T,20,0)</f>
        <v>#N/A</v>
      </c>
    </row>
    <row r="216" spans="1:41" ht="81" customHeight="1" x14ac:dyDescent="0.15">
      <c r="A216" s="55"/>
      <c r="B216" s="11"/>
      <c r="C216" s="149"/>
      <c r="D216" s="11"/>
      <c r="E216" s="11"/>
      <c r="F216" s="11"/>
      <c r="G216" s="12"/>
      <c r="H216" s="12"/>
      <c r="I216" s="13"/>
      <c r="J216" s="12"/>
      <c r="K216" s="24"/>
      <c r="L216" s="54" t="str">
        <f>IF(K216="","",VLOOKUP(K216,'ボランティア一覧 '!$A:$B,2,0))</f>
        <v/>
      </c>
      <c r="M216" s="24"/>
      <c r="N216" s="61" t="str">
        <f>IF(M216="","",VLOOKUP(M216,ボランティア図書マスタ!$B$3:$L$65493,11,0))</f>
        <v/>
      </c>
      <c r="O216" s="25"/>
      <c r="P216" s="24"/>
      <c r="Q216" s="25"/>
      <c r="R216" s="17" t="str">
        <f t="shared" si="20"/>
        <v/>
      </c>
      <c r="S216" s="17" t="str">
        <f>IF(AF216="","",VLOOKUP(AF216,ボランティア図書マスタ!$A$3:$M$65493,13,0))</f>
        <v/>
      </c>
      <c r="T216" s="14"/>
      <c r="U216" s="15"/>
      <c r="V216" s="16"/>
      <c r="W216" s="11"/>
      <c r="X216" s="23" t="str">
        <f>IF(K216="","",VLOOKUP(K216,'ボランティア一覧 '!$A$3:$F$95,4,0))</f>
        <v/>
      </c>
      <c r="Y216" s="23" t="str">
        <f>IF(K216="","",VLOOKUP(K216,'ボランティア一覧 '!$A$3:$F$95,5,0))</f>
        <v/>
      </c>
      <c r="Z216" s="23" t="str">
        <f>IF(K216="","",VLOOKUP(K216,'ボランティア一覧 '!$A$3:$F$95,6,0))</f>
        <v/>
      </c>
      <c r="AA216" s="23" t="str">
        <f>IF(K216="","",VLOOKUP(K216,'ボランティア一覧 '!$A$3:$G$95,7,0))</f>
        <v/>
      </c>
      <c r="AB216" s="69" t="str">
        <f t="shared" si="21"/>
        <v xml:space="preserve"> </v>
      </c>
      <c r="AC216" s="69" t="str">
        <f t="shared" si="22"/>
        <v>　</v>
      </c>
      <c r="AD216" s="69" t="str">
        <f>IF($G216=0," ",VLOOKUP(AB216,入力規則用シート!B:C,2,0))</f>
        <v xml:space="preserve"> </v>
      </c>
      <c r="AE216" s="68">
        <f t="shared" si="23"/>
        <v>0</v>
      </c>
      <c r="AF216" s="69" t="str">
        <f t="shared" si="24"/>
        <v/>
      </c>
      <c r="AG216" s="68" t="str">
        <f>IF(AF216="","",VLOOKUP(AF216,ボランティア図書マスタ!$A$3:$K$65493,11,0))</f>
        <v/>
      </c>
      <c r="AH216" s="69" t="str">
        <f t="shared" si="25"/>
        <v/>
      </c>
      <c r="AJ216" s="129" t="e">
        <f>VLOOKUP($AF216,ボランティア図書マスタ!$A:$T,15,0)</f>
        <v>#N/A</v>
      </c>
      <c r="AK216" s="129" t="e">
        <f>VLOOKUP($AF216,ボランティア図書マスタ!$A:$T,16,0)</f>
        <v>#N/A</v>
      </c>
      <c r="AL216" s="129" t="e">
        <f>VLOOKUP($AF216,ボランティア図書マスタ!$A:$T,17,0)</f>
        <v>#N/A</v>
      </c>
      <c r="AM216" s="129" t="e">
        <f>VLOOKUP($AF216,ボランティア図書マスタ!$A:$T,18,0)</f>
        <v>#N/A</v>
      </c>
      <c r="AN216" s="129" t="e">
        <f>VLOOKUP($AF216,ボランティア図書マスタ!$A:$T,19,0)</f>
        <v>#N/A</v>
      </c>
      <c r="AO216" s="129" t="e">
        <f>VLOOKUP($AF216,ボランティア図書マスタ!$A:$T,20,0)</f>
        <v>#N/A</v>
      </c>
    </row>
    <row r="217" spans="1:41" ht="81" customHeight="1" x14ac:dyDescent="0.15">
      <c r="A217" s="55"/>
      <c r="B217" s="11"/>
      <c r="C217" s="149"/>
      <c r="D217" s="11"/>
      <c r="E217" s="11"/>
      <c r="F217" s="11"/>
      <c r="G217" s="12"/>
      <c r="H217" s="12"/>
      <c r="I217" s="13"/>
      <c r="J217" s="12"/>
      <c r="K217" s="24"/>
      <c r="L217" s="54" t="str">
        <f>IF(K217="","",VLOOKUP(K217,'ボランティア一覧 '!$A:$B,2,0))</f>
        <v/>
      </c>
      <c r="M217" s="24"/>
      <c r="N217" s="61" t="str">
        <f>IF(M217="","",VLOOKUP(M217,ボランティア図書マスタ!$B$3:$L$65493,11,0))</f>
        <v/>
      </c>
      <c r="O217" s="25"/>
      <c r="P217" s="24"/>
      <c r="Q217" s="25"/>
      <c r="R217" s="17" t="str">
        <f t="shared" si="20"/>
        <v/>
      </c>
      <c r="S217" s="17" t="str">
        <f>IF(AF217="","",VLOOKUP(AF217,ボランティア図書マスタ!$A$3:$M$65493,13,0))</f>
        <v/>
      </c>
      <c r="T217" s="14"/>
      <c r="U217" s="15"/>
      <c r="V217" s="16"/>
      <c r="W217" s="11"/>
      <c r="X217" s="23" t="str">
        <f>IF(K217="","",VLOOKUP(K217,'ボランティア一覧 '!$A$3:$F$95,4,0))</f>
        <v/>
      </c>
      <c r="Y217" s="23" t="str">
        <f>IF(K217="","",VLOOKUP(K217,'ボランティア一覧 '!$A$3:$F$95,5,0))</f>
        <v/>
      </c>
      <c r="Z217" s="23" t="str">
        <f>IF(K217="","",VLOOKUP(K217,'ボランティア一覧 '!$A$3:$F$95,6,0))</f>
        <v/>
      </c>
      <c r="AA217" s="23" t="str">
        <f>IF(K217="","",VLOOKUP(K217,'ボランティア一覧 '!$A$3:$G$95,7,0))</f>
        <v/>
      </c>
      <c r="AB217" s="69" t="str">
        <f t="shared" si="21"/>
        <v xml:space="preserve"> </v>
      </c>
      <c r="AC217" s="69" t="str">
        <f t="shared" si="22"/>
        <v>　</v>
      </c>
      <c r="AD217" s="69" t="str">
        <f>IF($G217=0," ",VLOOKUP(AB217,入力規則用シート!B:C,2,0))</f>
        <v xml:space="preserve"> </v>
      </c>
      <c r="AE217" s="68">
        <f t="shared" si="23"/>
        <v>0</v>
      </c>
      <c r="AF217" s="69" t="str">
        <f t="shared" si="24"/>
        <v/>
      </c>
      <c r="AG217" s="68" t="str">
        <f>IF(AF217="","",VLOOKUP(AF217,ボランティア図書マスタ!$A$3:$K$65493,11,0))</f>
        <v/>
      </c>
      <c r="AH217" s="69" t="str">
        <f t="shared" si="25"/>
        <v/>
      </c>
      <c r="AJ217" s="129" t="e">
        <f>VLOOKUP($AF217,ボランティア図書マスタ!$A:$T,15,0)</f>
        <v>#N/A</v>
      </c>
      <c r="AK217" s="129" t="e">
        <f>VLOOKUP($AF217,ボランティア図書マスタ!$A:$T,16,0)</f>
        <v>#N/A</v>
      </c>
      <c r="AL217" s="129" t="e">
        <f>VLOOKUP($AF217,ボランティア図書マスタ!$A:$T,17,0)</f>
        <v>#N/A</v>
      </c>
      <c r="AM217" s="129" t="e">
        <f>VLOOKUP($AF217,ボランティア図書マスタ!$A:$T,18,0)</f>
        <v>#N/A</v>
      </c>
      <c r="AN217" s="129" t="e">
        <f>VLOOKUP($AF217,ボランティア図書マスタ!$A:$T,19,0)</f>
        <v>#N/A</v>
      </c>
      <c r="AO217" s="129" t="e">
        <f>VLOOKUP($AF217,ボランティア図書マスタ!$A:$T,20,0)</f>
        <v>#N/A</v>
      </c>
    </row>
    <row r="218" spans="1:41" ht="81" customHeight="1" x14ac:dyDescent="0.15">
      <c r="A218" s="55"/>
      <c r="B218" s="11"/>
      <c r="C218" s="149"/>
      <c r="D218" s="11"/>
      <c r="E218" s="11"/>
      <c r="F218" s="11"/>
      <c r="G218" s="12"/>
      <c r="H218" s="12"/>
      <c r="I218" s="13"/>
      <c r="J218" s="12"/>
      <c r="K218" s="24"/>
      <c r="L218" s="54" t="str">
        <f>IF(K218="","",VLOOKUP(K218,'ボランティア一覧 '!$A:$B,2,0))</f>
        <v/>
      </c>
      <c r="M218" s="24"/>
      <c r="N218" s="61" t="str">
        <f>IF(M218="","",VLOOKUP(M218,ボランティア図書マスタ!$B$3:$L$65493,11,0))</f>
        <v/>
      </c>
      <c r="O218" s="25"/>
      <c r="P218" s="24"/>
      <c r="Q218" s="25"/>
      <c r="R218" s="17" t="str">
        <f t="shared" si="20"/>
        <v/>
      </c>
      <c r="S218" s="17" t="str">
        <f>IF(AF218="","",VLOOKUP(AF218,ボランティア図書マスタ!$A$3:$M$65493,13,0))</f>
        <v/>
      </c>
      <c r="T218" s="14"/>
      <c r="U218" s="15"/>
      <c r="V218" s="16"/>
      <c r="W218" s="11"/>
      <c r="X218" s="23" t="str">
        <f>IF(K218="","",VLOOKUP(K218,'ボランティア一覧 '!$A$3:$F$95,4,0))</f>
        <v/>
      </c>
      <c r="Y218" s="23" t="str">
        <f>IF(K218="","",VLOOKUP(K218,'ボランティア一覧 '!$A$3:$F$95,5,0))</f>
        <v/>
      </c>
      <c r="Z218" s="23" t="str">
        <f>IF(K218="","",VLOOKUP(K218,'ボランティア一覧 '!$A$3:$F$95,6,0))</f>
        <v/>
      </c>
      <c r="AA218" s="23" t="str">
        <f>IF(K218="","",VLOOKUP(K218,'ボランティア一覧 '!$A$3:$G$95,7,0))</f>
        <v/>
      </c>
      <c r="AB218" s="69" t="str">
        <f t="shared" si="21"/>
        <v xml:space="preserve"> </v>
      </c>
      <c r="AC218" s="69" t="str">
        <f t="shared" si="22"/>
        <v>　</v>
      </c>
      <c r="AD218" s="69" t="str">
        <f>IF($G218=0," ",VLOOKUP(AB218,入力規則用シート!B:C,2,0))</f>
        <v xml:space="preserve"> </v>
      </c>
      <c r="AE218" s="68">
        <f t="shared" si="23"/>
        <v>0</v>
      </c>
      <c r="AF218" s="69" t="str">
        <f t="shared" si="24"/>
        <v/>
      </c>
      <c r="AG218" s="68" t="str">
        <f>IF(AF218="","",VLOOKUP(AF218,ボランティア図書マスタ!$A$3:$K$65493,11,0))</f>
        <v/>
      </c>
      <c r="AH218" s="69" t="str">
        <f t="shared" si="25"/>
        <v/>
      </c>
      <c r="AJ218" s="129" t="e">
        <f>VLOOKUP($AF218,ボランティア図書マスタ!$A:$T,15,0)</f>
        <v>#N/A</v>
      </c>
      <c r="AK218" s="129" t="e">
        <f>VLOOKUP($AF218,ボランティア図書マスタ!$A:$T,16,0)</f>
        <v>#N/A</v>
      </c>
      <c r="AL218" s="129" t="e">
        <f>VLOOKUP($AF218,ボランティア図書マスタ!$A:$T,17,0)</f>
        <v>#N/A</v>
      </c>
      <c r="AM218" s="129" t="e">
        <f>VLOOKUP($AF218,ボランティア図書マスタ!$A:$T,18,0)</f>
        <v>#N/A</v>
      </c>
      <c r="AN218" s="129" t="e">
        <f>VLOOKUP($AF218,ボランティア図書マスタ!$A:$T,19,0)</f>
        <v>#N/A</v>
      </c>
      <c r="AO218" s="129" t="e">
        <f>VLOOKUP($AF218,ボランティア図書マスタ!$A:$T,20,0)</f>
        <v>#N/A</v>
      </c>
    </row>
    <row r="219" spans="1:41" ht="81" customHeight="1" x14ac:dyDescent="0.15">
      <c r="A219" s="55"/>
      <c r="B219" s="11"/>
      <c r="C219" s="149"/>
      <c r="D219" s="11"/>
      <c r="E219" s="11"/>
      <c r="F219" s="11"/>
      <c r="G219" s="12"/>
      <c r="H219" s="12"/>
      <c r="I219" s="13"/>
      <c r="J219" s="12"/>
      <c r="K219" s="24"/>
      <c r="L219" s="54" t="str">
        <f>IF(K219="","",VLOOKUP(K219,'ボランティア一覧 '!$A:$B,2,0))</f>
        <v/>
      </c>
      <c r="M219" s="24"/>
      <c r="N219" s="61" t="str">
        <f>IF(M219="","",VLOOKUP(M219,ボランティア図書マスタ!$B$3:$L$65493,11,0))</f>
        <v/>
      </c>
      <c r="O219" s="25"/>
      <c r="P219" s="24"/>
      <c r="Q219" s="25"/>
      <c r="R219" s="17" t="str">
        <f t="shared" si="20"/>
        <v/>
      </c>
      <c r="S219" s="17" t="str">
        <f>IF(AF219="","",VLOOKUP(AF219,ボランティア図書マスタ!$A$3:$M$65493,13,0))</f>
        <v/>
      </c>
      <c r="T219" s="14"/>
      <c r="U219" s="15"/>
      <c r="V219" s="16"/>
      <c r="W219" s="11"/>
      <c r="X219" s="23" t="str">
        <f>IF(K219="","",VLOOKUP(K219,'ボランティア一覧 '!$A$3:$F$95,4,0))</f>
        <v/>
      </c>
      <c r="Y219" s="23" t="str">
        <f>IF(K219="","",VLOOKUP(K219,'ボランティア一覧 '!$A$3:$F$95,5,0))</f>
        <v/>
      </c>
      <c r="Z219" s="23" t="str">
        <f>IF(K219="","",VLOOKUP(K219,'ボランティア一覧 '!$A$3:$F$95,6,0))</f>
        <v/>
      </c>
      <c r="AA219" s="23" t="str">
        <f>IF(K219="","",VLOOKUP(K219,'ボランティア一覧 '!$A$3:$G$95,7,0))</f>
        <v/>
      </c>
      <c r="AB219" s="69" t="str">
        <f t="shared" si="21"/>
        <v xml:space="preserve"> </v>
      </c>
      <c r="AC219" s="69" t="str">
        <f t="shared" si="22"/>
        <v>　</v>
      </c>
      <c r="AD219" s="69" t="str">
        <f>IF($G219=0," ",VLOOKUP(AB219,入力規則用シート!B:C,2,0))</f>
        <v xml:space="preserve"> </v>
      </c>
      <c r="AE219" s="68">
        <f t="shared" si="23"/>
        <v>0</v>
      </c>
      <c r="AF219" s="69" t="str">
        <f t="shared" si="24"/>
        <v/>
      </c>
      <c r="AG219" s="68" t="str">
        <f>IF(AF219="","",VLOOKUP(AF219,ボランティア図書マスタ!$A$3:$K$65493,11,0))</f>
        <v/>
      </c>
      <c r="AH219" s="69" t="str">
        <f t="shared" si="25"/>
        <v/>
      </c>
      <c r="AJ219" s="129" t="e">
        <f>VLOOKUP($AF219,ボランティア図書マスタ!$A:$T,15,0)</f>
        <v>#N/A</v>
      </c>
      <c r="AK219" s="129" t="e">
        <f>VLOOKUP($AF219,ボランティア図書マスタ!$A:$T,16,0)</f>
        <v>#N/A</v>
      </c>
      <c r="AL219" s="129" t="e">
        <f>VLOOKUP($AF219,ボランティア図書マスタ!$A:$T,17,0)</f>
        <v>#N/A</v>
      </c>
      <c r="AM219" s="129" t="e">
        <f>VLOOKUP($AF219,ボランティア図書マスタ!$A:$T,18,0)</f>
        <v>#N/A</v>
      </c>
      <c r="AN219" s="129" t="e">
        <f>VLOOKUP($AF219,ボランティア図書マスタ!$A:$T,19,0)</f>
        <v>#N/A</v>
      </c>
      <c r="AO219" s="129" t="e">
        <f>VLOOKUP($AF219,ボランティア図書マスタ!$A:$T,20,0)</f>
        <v>#N/A</v>
      </c>
    </row>
    <row r="220" spans="1:41" ht="81" customHeight="1" x14ac:dyDescent="0.15">
      <c r="A220" s="55"/>
      <c r="B220" s="11"/>
      <c r="C220" s="149"/>
      <c r="D220" s="11"/>
      <c r="E220" s="11"/>
      <c r="F220" s="11"/>
      <c r="G220" s="12"/>
      <c r="H220" s="12"/>
      <c r="I220" s="13"/>
      <c r="J220" s="12"/>
      <c r="K220" s="24"/>
      <c r="L220" s="54" t="str">
        <f>IF(K220="","",VLOOKUP(K220,'ボランティア一覧 '!$A:$B,2,0))</f>
        <v/>
      </c>
      <c r="M220" s="24"/>
      <c r="N220" s="61" t="str">
        <f>IF(M220="","",VLOOKUP(M220,ボランティア図書マスタ!$B$3:$L$65493,11,0))</f>
        <v/>
      </c>
      <c r="O220" s="25"/>
      <c r="P220" s="24"/>
      <c r="Q220" s="25"/>
      <c r="R220" s="17" t="str">
        <f t="shared" si="20"/>
        <v/>
      </c>
      <c r="S220" s="17" t="str">
        <f>IF(AF220="","",VLOOKUP(AF220,ボランティア図書マスタ!$A$3:$M$65493,13,0))</f>
        <v/>
      </c>
      <c r="T220" s="14"/>
      <c r="U220" s="15"/>
      <c r="V220" s="16"/>
      <c r="W220" s="11"/>
      <c r="X220" s="23" t="str">
        <f>IF(K220="","",VLOOKUP(K220,'ボランティア一覧 '!$A$3:$F$95,4,0))</f>
        <v/>
      </c>
      <c r="Y220" s="23" t="str">
        <f>IF(K220="","",VLOOKUP(K220,'ボランティア一覧 '!$A$3:$F$95,5,0))</f>
        <v/>
      </c>
      <c r="Z220" s="23" t="str">
        <f>IF(K220="","",VLOOKUP(K220,'ボランティア一覧 '!$A$3:$F$95,6,0))</f>
        <v/>
      </c>
      <c r="AA220" s="23" t="str">
        <f>IF(K220="","",VLOOKUP(K220,'ボランティア一覧 '!$A$3:$G$95,7,0))</f>
        <v/>
      </c>
      <c r="AB220" s="69" t="str">
        <f t="shared" si="21"/>
        <v xml:space="preserve"> </v>
      </c>
      <c r="AC220" s="69" t="str">
        <f t="shared" si="22"/>
        <v>　</v>
      </c>
      <c r="AD220" s="69" t="str">
        <f>IF($G220=0," ",VLOOKUP(AB220,入力規則用シート!B:C,2,0))</f>
        <v xml:space="preserve"> </v>
      </c>
      <c r="AE220" s="68">
        <f t="shared" si="23"/>
        <v>0</v>
      </c>
      <c r="AF220" s="69" t="str">
        <f t="shared" si="24"/>
        <v/>
      </c>
      <c r="AG220" s="68" t="str">
        <f>IF(AF220="","",VLOOKUP(AF220,ボランティア図書マスタ!$A$3:$K$65493,11,0))</f>
        <v/>
      </c>
      <c r="AH220" s="69" t="str">
        <f t="shared" si="25"/>
        <v/>
      </c>
      <c r="AJ220" s="129" t="e">
        <f>VLOOKUP($AF220,ボランティア図書マスタ!$A:$T,15,0)</f>
        <v>#N/A</v>
      </c>
      <c r="AK220" s="129" t="e">
        <f>VLOOKUP($AF220,ボランティア図書マスタ!$A:$T,16,0)</f>
        <v>#N/A</v>
      </c>
      <c r="AL220" s="129" t="e">
        <f>VLOOKUP($AF220,ボランティア図書マスタ!$A:$T,17,0)</f>
        <v>#N/A</v>
      </c>
      <c r="AM220" s="129" t="e">
        <f>VLOOKUP($AF220,ボランティア図書マスタ!$A:$T,18,0)</f>
        <v>#N/A</v>
      </c>
      <c r="AN220" s="129" t="e">
        <f>VLOOKUP($AF220,ボランティア図書マスタ!$A:$T,19,0)</f>
        <v>#N/A</v>
      </c>
      <c r="AO220" s="129" t="e">
        <f>VLOOKUP($AF220,ボランティア図書マスタ!$A:$T,20,0)</f>
        <v>#N/A</v>
      </c>
    </row>
    <row r="221" spans="1:41" ht="81" customHeight="1" x14ac:dyDescent="0.15">
      <c r="A221" s="55"/>
      <c r="B221" s="11"/>
      <c r="C221" s="149"/>
      <c r="D221" s="11"/>
      <c r="E221" s="11"/>
      <c r="F221" s="11"/>
      <c r="G221" s="12"/>
      <c r="H221" s="12"/>
      <c r="I221" s="13"/>
      <c r="J221" s="12"/>
      <c r="K221" s="24"/>
      <c r="L221" s="54" t="str">
        <f>IF(K221="","",VLOOKUP(K221,'ボランティア一覧 '!$A:$B,2,0))</f>
        <v/>
      </c>
      <c r="M221" s="24"/>
      <c r="N221" s="61" t="str">
        <f>IF(M221="","",VLOOKUP(M221,ボランティア図書マスタ!$B$3:$L$65493,11,0))</f>
        <v/>
      </c>
      <c r="O221" s="25"/>
      <c r="P221" s="24"/>
      <c r="Q221" s="25"/>
      <c r="R221" s="17" t="str">
        <f t="shared" si="20"/>
        <v/>
      </c>
      <c r="S221" s="17" t="str">
        <f>IF(AF221="","",VLOOKUP(AF221,ボランティア図書マスタ!$A$3:$M$65493,13,0))</f>
        <v/>
      </c>
      <c r="T221" s="14"/>
      <c r="U221" s="15"/>
      <c r="V221" s="16"/>
      <c r="W221" s="11"/>
      <c r="X221" s="23" t="str">
        <f>IF(K221="","",VLOOKUP(K221,'ボランティア一覧 '!$A$3:$F$95,4,0))</f>
        <v/>
      </c>
      <c r="Y221" s="23" t="str">
        <f>IF(K221="","",VLOOKUP(K221,'ボランティア一覧 '!$A$3:$F$95,5,0))</f>
        <v/>
      </c>
      <c r="Z221" s="23" t="str">
        <f>IF(K221="","",VLOOKUP(K221,'ボランティア一覧 '!$A$3:$F$95,6,0))</f>
        <v/>
      </c>
      <c r="AA221" s="23" t="str">
        <f>IF(K221="","",VLOOKUP(K221,'ボランティア一覧 '!$A$3:$G$95,7,0))</f>
        <v/>
      </c>
      <c r="AB221" s="69" t="str">
        <f t="shared" si="21"/>
        <v xml:space="preserve"> </v>
      </c>
      <c r="AC221" s="69" t="str">
        <f t="shared" si="22"/>
        <v>　</v>
      </c>
      <c r="AD221" s="69" t="str">
        <f>IF($G221=0," ",VLOOKUP(AB221,入力規則用シート!B:C,2,0))</f>
        <v xml:space="preserve"> </v>
      </c>
      <c r="AE221" s="68">
        <f t="shared" si="23"/>
        <v>0</v>
      </c>
      <c r="AF221" s="69" t="str">
        <f t="shared" si="24"/>
        <v/>
      </c>
      <c r="AG221" s="68" t="str">
        <f>IF(AF221="","",VLOOKUP(AF221,ボランティア図書マスタ!$A$3:$K$65493,11,0))</f>
        <v/>
      </c>
      <c r="AH221" s="69" t="str">
        <f t="shared" si="25"/>
        <v/>
      </c>
      <c r="AJ221" s="129" t="e">
        <f>VLOOKUP($AF221,ボランティア図書マスタ!$A:$T,15,0)</f>
        <v>#N/A</v>
      </c>
      <c r="AK221" s="129" t="e">
        <f>VLOOKUP($AF221,ボランティア図書マスタ!$A:$T,16,0)</f>
        <v>#N/A</v>
      </c>
      <c r="AL221" s="129" t="e">
        <f>VLOOKUP($AF221,ボランティア図書マスタ!$A:$T,17,0)</f>
        <v>#N/A</v>
      </c>
      <c r="AM221" s="129" t="e">
        <f>VLOOKUP($AF221,ボランティア図書マスタ!$A:$T,18,0)</f>
        <v>#N/A</v>
      </c>
      <c r="AN221" s="129" t="e">
        <f>VLOOKUP($AF221,ボランティア図書マスタ!$A:$T,19,0)</f>
        <v>#N/A</v>
      </c>
      <c r="AO221" s="129" t="e">
        <f>VLOOKUP($AF221,ボランティア図書マスタ!$A:$T,20,0)</f>
        <v>#N/A</v>
      </c>
    </row>
    <row r="222" spans="1:41" ht="81" customHeight="1" x14ac:dyDescent="0.15">
      <c r="A222" s="55"/>
      <c r="B222" s="11"/>
      <c r="C222" s="149"/>
      <c r="D222" s="11"/>
      <c r="E222" s="11"/>
      <c r="F222" s="11"/>
      <c r="G222" s="12"/>
      <c r="H222" s="12"/>
      <c r="I222" s="13"/>
      <c r="J222" s="12"/>
      <c r="K222" s="24"/>
      <c r="L222" s="54" t="str">
        <f>IF(K222="","",VLOOKUP(K222,'ボランティア一覧 '!$A:$B,2,0))</f>
        <v/>
      </c>
      <c r="M222" s="24"/>
      <c r="N222" s="61" t="str">
        <f>IF(M222="","",VLOOKUP(M222,ボランティア図書マスタ!$B$3:$L$65493,11,0))</f>
        <v/>
      </c>
      <c r="O222" s="25"/>
      <c r="P222" s="24"/>
      <c r="Q222" s="25"/>
      <c r="R222" s="17" t="str">
        <f t="shared" si="20"/>
        <v/>
      </c>
      <c r="S222" s="17" t="str">
        <f>IF(AF222="","",VLOOKUP(AF222,ボランティア図書マスタ!$A$3:$M$65493,13,0))</f>
        <v/>
      </c>
      <c r="T222" s="14"/>
      <c r="U222" s="15"/>
      <c r="V222" s="16"/>
      <c r="W222" s="11"/>
      <c r="X222" s="23" t="str">
        <f>IF(K222="","",VLOOKUP(K222,'ボランティア一覧 '!$A$3:$F$95,4,0))</f>
        <v/>
      </c>
      <c r="Y222" s="23" t="str">
        <f>IF(K222="","",VLOOKUP(K222,'ボランティア一覧 '!$A$3:$F$95,5,0))</f>
        <v/>
      </c>
      <c r="Z222" s="23" t="str">
        <f>IF(K222="","",VLOOKUP(K222,'ボランティア一覧 '!$A$3:$F$95,6,0))</f>
        <v/>
      </c>
      <c r="AA222" s="23" t="str">
        <f>IF(K222="","",VLOOKUP(K222,'ボランティア一覧 '!$A$3:$G$95,7,0))</f>
        <v/>
      </c>
      <c r="AB222" s="69" t="str">
        <f t="shared" si="21"/>
        <v xml:space="preserve"> </v>
      </c>
      <c r="AC222" s="69" t="str">
        <f t="shared" si="22"/>
        <v>　</v>
      </c>
      <c r="AD222" s="69" t="str">
        <f>IF($G222=0," ",VLOOKUP(AB222,入力規則用シート!B:C,2,0))</f>
        <v xml:space="preserve"> </v>
      </c>
      <c r="AE222" s="68">
        <f t="shared" si="23"/>
        <v>0</v>
      </c>
      <c r="AF222" s="69" t="str">
        <f t="shared" si="24"/>
        <v/>
      </c>
      <c r="AG222" s="68" t="str">
        <f>IF(AF222="","",VLOOKUP(AF222,ボランティア図書マスタ!$A$3:$K$65493,11,0))</f>
        <v/>
      </c>
      <c r="AH222" s="69" t="str">
        <f t="shared" si="25"/>
        <v/>
      </c>
      <c r="AJ222" s="129" t="e">
        <f>VLOOKUP($AF222,ボランティア図書マスタ!$A:$T,15,0)</f>
        <v>#N/A</v>
      </c>
      <c r="AK222" s="129" t="e">
        <f>VLOOKUP($AF222,ボランティア図書マスタ!$A:$T,16,0)</f>
        <v>#N/A</v>
      </c>
      <c r="AL222" s="129" t="e">
        <f>VLOOKUP($AF222,ボランティア図書マスタ!$A:$T,17,0)</f>
        <v>#N/A</v>
      </c>
      <c r="AM222" s="129" t="e">
        <f>VLOOKUP($AF222,ボランティア図書マスタ!$A:$T,18,0)</f>
        <v>#N/A</v>
      </c>
      <c r="AN222" s="129" t="e">
        <f>VLOOKUP($AF222,ボランティア図書マスタ!$A:$T,19,0)</f>
        <v>#N/A</v>
      </c>
      <c r="AO222" s="129" t="e">
        <f>VLOOKUP($AF222,ボランティア図書マスタ!$A:$T,20,0)</f>
        <v>#N/A</v>
      </c>
    </row>
    <row r="223" spans="1:41" ht="81" customHeight="1" x14ac:dyDescent="0.15">
      <c r="A223" s="55"/>
      <c r="B223" s="11"/>
      <c r="C223" s="149"/>
      <c r="D223" s="11"/>
      <c r="E223" s="11"/>
      <c r="F223" s="11"/>
      <c r="G223" s="12"/>
      <c r="H223" s="12"/>
      <c r="I223" s="13"/>
      <c r="J223" s="12"/>
      <c r="K223" s="24"/>
      <c r="L223" s="54" t="str">
        <f>IF(K223="","",VLOOKUP(K223,'ボランティア一覧 '!$A:$B,2,0))</f>
        <v/>
      </c>
      <c r="M223" s="24"/>
      <c r="N223" s="61" t="str">
        <f>IF(M223="","",VLOOKUP(M223,ボランティア図書マスタ!$B$3:$L$65493,11,0))</f>
        <v/>
      </c>
      <c r="O223" s="25"/>
      <c r="P223" s="24"/>
      <c r="Q223" s="25"/>
      <c r="R223" s="17" t="str">
        <f t="shared" si="20"/>
        <v/>
      </c>
      <c r="S223" s="17" t="str">
        <f>IF(AF223="","",VLOOKUP(AF223,ボランティア図書マスタ!$A$3:$M$65493,13,0))</f>
        <v/>
      </c>
      <c r="T223" s="14"/>
      <c r="U223" s="15"/>
      <c r="V223" s="16"/>
      <c r="W223" s="11"/>
      <c r="X223" s="23" t="str">
        <f>IF(K223="","",VLOOKUP(K223,'ボランティア一覧 '!$A$3:$F$95,4,0))</f>
        <v/>
      </c>
      <c r="Y223" s="23" t="str">
        <f>IF(K223="","",VLOOKUP(K223,'ボランティア一覧 '!$A$3:$F$95,5,0))</f>
        <v/>
      </c>
      <c r="Z223" s="23" t="str">
        <f>IF(K223="","",VLOOKUP(K223,'ボランティア一覧 '!$A$3:$F$95,6,0))</f>
        <v/>
      </c>
      <c r="AA223" s="23" t="str">
        <f>IF(K223="","",VLOOKUP(K223,'ボランティア一覧 '!$A$3:$G$95,7,0))</f>
        <v/>
      </c>
      <c r="AB223" s="69" t="str">
        <f t="shared" si="21"/>
        <v xml:space="preserve"> </v>
      </c>
      <c r="AC223" s="69" t="str">
        <f t="shared" si="22"/>
        <v>　</v>
      </c>
      <c r="AD223" s="69" t="str">
        <f>IF($G223=0," ",VLOOKUP(AB223,入力規則用シート!B:C,2,0))</f>
        <v xml:space="preserve"> </v>
      </c>
      <c r="AE223" s="68">
        <f t="shared" si="23"/>
        <v>0</v>
      </c>
      <c r="AF223" s="69" t="str">
        <f t="shared" si="24"/>
        <v/>
      </c>
      <c r="AG223" s="68" t="str">
        <f>IF(AF223="","",VLOOKUP(AF223,ボランティア図書マスタ!$A$3:$K$65493,11,0))</f>
        <v/>
      </c>
      <c r="AH223" s="69" t="str">
        <f t="shared" si="25"/>
        <v/>
      </c>
      <c r="AJ223" s="129" t="e">
        <f>VLOOKUP($AF223,ボランティア図書マスタ!$A:$T,15,0)</f>
        <v>#N/A</v>
      </c>
      <c r="AK223" s="129" t="e">
        <f>VLOOKUP($AF223,ボランティア図書マスタ!$A:$T,16,0)</f>
        <v>#N/A</v>
      </c>
      <c r="AL223" s="129" t="e">
        <f>VLOOKUP($AF223,ボランティア図書マスタ!$A:$T,17,0)</f>
        <v>#N/A</v>
      </c>
      <c r="AM223" s="129" t="e">
        <f>VLOOKUP($AF223,ボランティア図書マスタ!$A:$T,18,0)</f>
        <v>#N/A</v>
      </c>
      <c r="AN223" s="129" t="e">
        <f>VLOOKUP($AF223,ボランティア図書マスタ!$A:$T,19,0)</f>
        <v>#N/A</v>
      </c>
      <c r="AO223" s="129" t="e">
        <f>VLOOKUP($AF223,ボランティア図書マスタ!$A:$T,20,0)</f>
        <v>#N/A</v>
      </c>
    </row>
    <row r="224" spans="1:41" ht="81" customHeight="1" x14ac:dyDescent="0.15">
      <c r="A224" s="55"/>
      <c r="B224" s="11"/>
      <c r="C224" s="149"/>
      <c r="D224" s="11"/>
      <c r="E224" s="11"/>
      <c r="F224" s="11"/>
      <c r="G224" s="12"/>
      <c r="H224" s="12"/>
      <c r="I224" s="13"/>
      <c r="J224" s="12"/>
      <c r="K224" s="24"/>
      <c r="L224" s="54" t="str">
        <f>IF(K224="","",VLOOKUP(K224,'ボランティア一覧 '!$A:$B,2,0))</f>
        <v/>
      </c>
      <c r="M224" s="24"/>
      <c r="N224" s="61" t="str">
        <f>IF(M224="","",VLOOKUP(M224,ボランティア図書マスタ!$B$3:$L$65493,11,0))</f>
        <v/>
      </c>
      <c r="O224" s="25"/>
      <c r="P224" s="24"/>
      <c r="Q224" s="25"/>
      <c r="R224" s="17" t="str">
        <f t="shared" si="20"/>
        <v/>
      </c>
      <c r="S224" s="17" t="str">
        <f>IF(AF224="","",VLOOKUP(AF224,ボランティア図書マスタ!$A$3:$M$65493,13,0))</f>
        <v/>
      </c>
      <c r="T224" s="14"/>
      <c r="U224" s="15"/>
      <c r="V224" s="16"/>
      <c r="W224" s="11"/>
      <c r="X224" s="23" t="str">
        <f>IF(K224="","",VLOOKUP(K224,'ボランティア一覧 '!$A$3:$F$95,4,0))</f>
        <v/>
      </c>
      <c r="Y224" s="23" t="str">
        <f>IF(K224="","",VLOOKUP(K224,'ボランティア一覧 '!$A$3:$F$95,5,0))</f>
        <v/>
      </c>
      <c r="Z224" s="23" t="str">
        <f>IF(K224="","",VLOOKUP(K224,'ボランティア一覧 '!$A$3:$F$95,6,0))</f>
        <v/>
      </c>
      <c r="AA224" s="23" t="str">
        <f>IF(K224="","",VLOOKUP(K224,'ボランティア一覧 '!$A$3:$G$95,7,0))</f>
        <v/>
      </c>
      <c r="AB224" s="69" t="str">
        <f t="shared" si="21"/>
        <v xml:space="preserve"> </v>
      </c>
      <c r="AC224" s="69" t="str">
        <f t="shared" si="22"/>
        <v>　</v>
      </c>
      <c r="AD224" s="69" t="str">
        <f>IF($G224=0," ",VLOOKUP(AB224,入力規則用シート!B:C,2,0))</f>
        <v xml:space="preserve"> </v>
      </c>
      <c r="AE224" s="68">
        <f t="shared" si="23"/>
        <v>0</v>
      </c>
      <c r="AF224" s="69" t="str">
        <f t="shared" si="24"/>
        <v/>
      </c>
      <c r="AG224" s="68" t="str">
        <f>IF(AF224="","",VLOOKUP(AF224,ボランティア図書マスタ!$A$3:$K$65493,11,0))</f>
        <v/>
      </c>
      <c r="AH224" s="69" t="str">
        <f t="shared" si="25"/>
        <v/>
      </c>
      <c r="AJ224" s="129" t="e">
        <f>VLOOKUP($AF224,ボランティア図書マスタ!$A:$T,15,0)</f>
        <v>#N/A</v>
      </c>
      <c r="AK224" s="129" t="e">
        <f>VLOOKUP($AF224,ボランティア図書マスタ!$A:$T,16,0)</f>
        <v>#N/A</v>
      </c>
      <c r="AL224" s="129" t="e">
        <f>VLOOKUP($AF224,ボランティア図書マスタ!$A:$T,17,0)</f>
        <v>#N/A</v>
      </c>
      <c r="AM224" s="129" t="e">
        <f>VLOOKUP($AF224,ボランティア図書マスタ!$A:$T,18,0)</f>
        <v>#N/A</v>
      </c>
      <c r="AN224" s="129" t="e">
        <f>VLOOKUP($AF224,ボランティア図書マスタ!$A:$T,19,0)</f>
        <v>#N/A</v>
      </c>
      <c r="AO224" s="129" t="e">
        <f>VLOOKUP($AF224,ボランティア図書マスタ!$A:$T,20,0)</f>
        <v>#N/A</v>
      </c>
    </row>
    <row r="225" spans="1:41" ht="81" customHeight="1" x14ac:dyDescent="0.15">
      <c r="A225" s="55"/>
      <c r="B225" s="11"/>
      <c r="C225" s="149"/>
      <c r="D225" s="11"/>
      <c r="E225" s="11"/>
      <c r="F225" s="11"/>
      <c r="G225" s="12"/>
      <c r="H225" s="12"/>
      <c r="I225" s="13"/>
      <c r="J225" s="12"/>
      <c r="K225" s="24"/>
      <c r="L225" s="54" t="str">
        <f>IF(K225="","",VLOOKUP(K225,'ボランティア一覧 '!$A:$B,2,0))</f>
        <v/>
      </c>
      <c r="M225" s="24"/>
      <c r="N225" s="61" t="str">
        <f>IF(M225="","",VLOOKUP(M225,ボランティア図書マスタ!$B$3:$L$65493,11,0))</f>
        <v/>
      </c>
      <c r="O225" s="25"/>
      <c r="P225" s="24"/>
      <c r="Q225" s="25"/>
      <c r="R225" s="17" t="str">
        <f t="shared" si="20"/>
        <v/>
      </c>
      <c r="S225" s="17" t="str">
        <f>IF(AF225="","",VLOOKUP(AF225,ボランティア図書マスタ!$A$3:$M$65493,13,0))</f>
        <v/>
      </c>
      <c r="T225" s="14"/>
      <c r="U225" s="15"/>
      <c r="V225" s="16"/>
      <c r="W225" s="11"/>
      <c r="X225" s="23" t="str">
        <f>IF(K225="","",VLOOKUP(K225,'ボランティア一覧 '!$A$3:$F$95,4,0))</f>
        <v/>
      </c>
      <c r="Y225" s="23" t="str">
        <f>IF(K225="","",VLOOKUP(K225,'ボランティア一覧 '!$A$3:$F$95,5,0))</f>
        <v/>
      </c>
      <c r="Z225" s="23" t="str">
        <f>IF(K225="","",VLOOKUP(K225,'ボランティア一覧 '!$A$3:$F$95,6,0))</f>
        <v/>
      </c>
      <c r="AA225" s="23" t="str">
        <f>IF(K225="","",VLOOKUP(K225,'ボランティア一覧 '!$A$3:$G$95,7,0))</f>
        <v/>
      </c>
      <c r="AB225" s="69" t="str">
        <f t="shared" si="21"/>
        <v xml:space="preserve"> </v>
      </c>
      <c r="AC225" s="69" t="str">
        <f t="shared" si="22"/>
        <v>　</v>
      </c>
      <c r="AD225" s="69" t="str">
        <f>IF($G225=0," ",VLOOKUP(AB225,入力規則用シート!B:C,2,0))</f>
        <v xml:space="preserve"> </v>
      </c>
      <c r="AE225" s="68">
        <f t="shared" si="23"/>
        <v>0</v>
      </c>
      <c r="AF225" s="69" t="str">
        <f t="shared" si="24"/>
        <v/>
      </c>
      <c r="AG225" s="68" t="str">
        <f>IF(AF225="","",VLOOKUP(AF225,ボランティア図書マスタ!$A$3:$K$65493,11,0))</f>
        <v/>
      </c>
      <c r="AH225" s="69" t="str">
        <f t="shared" si="25"/>
        <v/>
      </c>
      <c r="AJ225" s="129" t="e">
        <f>VLOOKUP($AF225,ボランティア図書マスタ!$A:$T,15,0)</f>
        <v>#N/A</v>
      </c>
      <c r="AK225" s="129" t="e">
        <f>VLOOKUP($AF225,ボランティア図書マスタ!$A:$T,16,0)</f>
        <v>#N/A</v>
      </c>
      <c r="AL225" s="129" t="e">
        <f>VLOOKUP($AF225,ボランティア図書マスタ!$A:$T,17,0)</f>
        <v>#N/A</v>
      </c>
      <c r="AM225" s="129" t="e">
        <f>VLOOKUP($AF225,ボランティア図書マスタ!$A:$T,18,0)</f>
        <v>#N/A</v>
      </c>
      <c r="AN225" s="129" t="e">
        <f>VLOOKUP($AF225,ボランティア図書マスタ!$A:$T,19,0)</f>
        <v>#N/A</v>
      </c>
      <c r="AO225" s="129" t="e">
        <f>VLOOKUP($AF225,ボランティア図書マスタ!$A:$T,20,0)</f>
        <v>#N/A</v>
      </c>
    </row>
    <row r="226" spans="1:41" ht="81" customHeight="1" x14ac:dyDescent="0.15">
      <c r="A226" s="55"/>
      <c r="B226" s="11"/>
      <c r="C226" s="149"/>
      <c r="D226" s="11"/>
      <c r="E226" s="11"/>
      <c r="F226" s="11"/>
      <c r="G226" s="12"/>
      <c r="H226" s="12"/>
      <c r="I226" s="13"/>
      <c r="J226" s="12"/>
      <c r="K226" s="24"/>
      <c r="L226" s="54" t="str">
        <f>IF(K226="","",VLOOKUP(K226,'ボランティア一覧 '!$A:$B,2,0))</f>
        <v/>
      </c>
      <c r="M226" s="24"/>
      <c r="N226" s="61" t="str">
        <f>IF(M226="","",VLOOKUP(M226,ボランティア図書マスタ!$B$3:$L$65493,11,0))</f>
        <v/>
      </c>
      <c r="O226" s="25"/>
      <c r="P226" s="24"/>
      <c r="Q226" s="25"/>
      <c r="R226" s="17" t="str">
        <f t="shared" si="20"/>
        <v/>
      </c>
      <c r="S226" s="17" t="str">
        <f>IF(AF226="","",VLOOKUP(AF226,ボランティア図書マスタ!$A$3:$M$65493,13,0))</f>
        <v/>
      </c>
      <c r="T226" s="14"/>
      <c r="U226" s="15"/>
      <c r="V226" s="16"/>
      <c r="W226" s="11"/>
      <c r="X226" s="23" t="str">
        <f>IF(K226="","",VLOOKUP(K226,'ボランティア一覧 '!$A$3:$F$95,4,0))</f>
        <v/>
      </c>
      <c r="Y226" s="23" t="str">
        <f>IF(K226="","",VLOOKUP(K226,'ボランティア一覧 '!$A$3:$F$95,5,0))</f>
        <v/>
      </c>
      <c r="Z226" s="23" t="str">
        <f>IF(K226="","",VLOOKUP(K226,'ボランティア一覧 '!$A$3:$F$95,6,0))</f>
        <v/>
      </c>
      <c r="AA226" s="23" t="str">
        <f>IF(K226="","",VLOOKUP(K226,'ボランティア一覧 '!$A$3:$G$95,7,0))</f>
        <v/>
      </c>
      <c r="AB226" s="69" t="str">
        <f t="shared" si="21"/>
        <v xml:space="preserve"> </v>
      </c>
      <c r="AC226" s="69" t="str">
        <f t="shared" si="22"/>
        <v>　</v>
      </c>
      <c r="AD226" s="69" t="str">
        <f>IF($G226=0," ",VLOOKUP(AB226,入力規則用シート!B:C,2,0))</f>
        <v xml:space="preserve"> </v>
      </c>
      <c r="AE226" s="68">
        <f t="shared" si="23"/>
        <v>0</v>
      </c>
      <c r="AF226" s="69" t="str">
        <f t="shared" si="24"/>
        <v/>
      </c>
      <c r="AG226" s="68" t="str">
        <f>IF(AF226="","",VLOOKUP(AF226,ボランティア図書マスタ!$A$3:$K$65493,11,0))</f>
        <v/>
      </c>
      <c r="AH226" s="69" t="str">
        <f t="shared" si="25"/>
        <v/>
      </c>
      <c r="AJ226" s="129" t="e">
        <f>VLOOKUP($AF226,ボランティア図書マスタ!$A:$T,15,0)</f>
        <v>#N/A</v>
      </c>
      <c r="AK226" s="129" t="e">
        <f>VLOOKUP($AF226,ボランティア図書マスタ!$A:$T,16,0)</f>
        <v>#N/A</v>
      </c>
      <c r="AL226" s="129" t="e">
        <f>VLOOKUP($AF226,ボランティア図書マスタ!$A:$T,17,0)</f>
        <v>#N/A</v>
      </c>
      <c r="AM226" s="129" t="e">
        <f>VLOOKUP($AF226,ボランティア図書マスタ!$A:$T,18,0)</f>
        <v>#N/A</v>
      </c>
      <c r="AN226" s="129" t="e">
        <f>VLOOKUP($AF226,ボランティア図書マスタ!$A:$T,19,0)</f>
        <v>#N/A</v>
      </c>
      <c r="AO226" s="129" t="e">
        <f>VLOOKUP($AF226,ボランティア図書マスタ!$A:$T,20,0)</f>
        <v>#N/A</v>
      </c>
    </row>
    <row r="227" spans="1:41" ht="81" customHeight="1" x14ac:dyDescent="0.15">
      <c r="A227" s="55"/>
      <c r="B227" s="11"/>
      <c r="C227" s="149"/>
      <c r="D227" s="11"/>
      <c r="E227" s="11"/>
      <c r="F227" s="11"/>
      <c r="G227" s="12"/>
      <c r="H227" s="12"/>
      <c r="I227" s="13"/>
      <c r="J227" s="12"/>
      <c r="K227" s="24"/>
      <c r="L227" s="54" t="str">
        <f>IF(K227="","",VLOOKUP(K227,'ボランティア一覧 '!$A:$B,2,0))</f>
        <v/>
      </c>
      <c r="M227" s="24"/>
      <c r="N227" s="61" t="str">
        <f>IF(M227="","",VLOOKUP(M227,ボランティア図書マスタ!$B$3:$L$65493,11,0))</f>
        <v/>
      </c>
      <c r="O227" s="25"/>
      <c r="P227" s="24"/>
      <c r="Q227" s="25"/>
      <c r="R227" s="17" t="str">
        <f t="shared" si="20"/>
        <v/>
      </c>
      <c r="S227" s="17" t="str">
        <f>IF(AF227="","",VLOOKUP(AF227,ボランティア図書マスタ!$A$3:$M$65493,13,0))</f>
        <v/>
      </c>
      <c r="T227" s="14"/>
      <c r="U227" s="15"/>
      <c r="V227" s="16"/>
      <c r="W227" s="11"/>
      <c r="X227" s="23" t="str">
        <f>IF(K227="","",VLOOKUP(K227,'ボランティア一覧 '!$A$3:$F$95,4,0))</f>
        <v/>
      </c>
      <c r="Y227" s="23" t="str">
        <f>IF(K227="","",VLOOKUP(K227,'ボランティア一覧 '!$A$3:$F$95,5,0))</f>
        <v/>
      </c>
      <c r="Z227" s="23" t="str">
        <f>IF(K227="","",VLOOKUP(K227,'ボランティア一覧 '!$A$3:$F$95,6,0))</f>
        <v/>
      </c>
      <c r="AA227" s="23" t="str">
        <f>IF(K227="","",VLOOKUP(K227,'ボランティア一覧 '!$A$3:$G$95,7,0))</f>
        <v/>
      </c>
      <c r="AB227" s="69" t="str">
        <f t="shared" si="21"/>
        <v xml:space="preserve"> </v>
      </c>
      <c r="AC227" s="69" t="str">
        <f t="shared" si="22"/>
        <v>　</v>
      </c>
      <c r="AD227" s="69" t="str">
        <f>IF($G227=0," ",VLOOKUP(AB227,入力規則用シート!B:C,2,0))</f>
        <v xml:space="preserve"> </v>
      </c>
      <c r="AE227" s="68">
        <f t="shared" si="23"/>
        <v>0</v>
      </c>
      <c r="AF227" s="69" t="str">
        <f t="shared" si="24"/>
        <v/>
      </c>
      <c r="AG227" s="68" t="str">
        <f>IF(AF227="","",VLOOKUP(AF227,ボランティア図書マスタ!$A$3:$K$65493,11,0))</f>
        <v/>
      </c>
      <c r="AH227" s="69" t="str">
        <f t="shared" si="25"/>
        <v/>
      </c>
      <c r="AJ227" s="129" t="e">
        <f>VLOOKUP($AF227,ボランティア図書マスタ!$A:$T,15,0)</f>
        <v>#N/A</v>
      </c>
      <c r="AK227" s="129" t="e">
        <f>VLOOKUP($AF227,ボランティア図書マスタ!$A:$T,16,0)</f>
        <v>#N/A</v>
      </c>
      <c r="AL227" s="129" t="e">
        <f>VLOOKUP($AF227,ボランティア図書マスタ!$A:$T,17,0)</f>
        <v>#N/A</v>
      </c>
      <c r="AM227" s="129" t="e">
        <f>VLOOKUP($AF227,ボランティア図書マスタ!$A:$T,18,0)</f>
        <v>#N/A</v>
      </c>
      <c r="AN227" s="129" t="e">
        <f>VLOOKUP($AF227,ボランティア図書マスタ!$A:$T,19,0)</f>
        <v>#N/A</v>
      </c>
      <c r="AO227" s="129" t="e">
        <f>VLOOKUP($AF227,ボランティア図書マスタ!$A:$T,20,0)</f>
        <v>#N/A</v>
      </c>
    </row>
    <row r="228" spans="1:41" ht="81" customHeight="1" x14ac:dyDescent="0.15">
      <c r="A228" s="55"/>
      <c r="B228" s="11"/>
      <c r="C228" s="149"/>
      <c r="D228" s="11"/>
      <c r="E228" s="11"/>
      <c r="F228" s="11"/>
      <c r="G228" s="12"/>
      <c r="H228" s="12"/>
      <c r="I228" s="13"/>
      <c r="J228" s="12"/>
      <c r="K228" s="24"/>
      <c r="L228" s="54" t="str">
        <f>IF(K228="","",VLOOKUP(K228,'ボランティア一覧 '!$A:$B,2,0))</f>
        <v/>
      </c>
      <c r="M228" s="24"/>
      <c r="N228" s="61" t="str">
        <f>IF(M228="","",VLOOKUP(M228,ボランティア図書マスタ!$B$3:$L$65493,11,0))</f>
        <v/>
      </c>
      <c r="O228" s="25"/>
      <c r="P228" s="24"/>
      <c r="Q228" s="25"/>
      <c r="R228" s="17" t="str">
        <f t="shared" si="20"/>
        <v/>
      </c>
      <c r="S228" s="17" t="str">
        <f>IF(AF228="","",VLOOKUP(AF228,ボランティア図書マスタ!$A$3:$M$65493,13,0))</f>
        <v/>
      </c>
      <c r="T228" s="14"/>
      <c r="U228" s="15"/>
      <c r="V228" s="16"/>
      <c r="W228" s="11"/>
      <c r="X228" s="23" t="str">
        <f>IF(K228="","",VLOOKUP(K228,'ボランティア一覧 '!$A$3:$F$95,4,0))</f>
        <v/>
      </c>
      <c r="Y228" s="23" t="str">
        <f>IF(K228="","",VLOOKUP(K228,'ボランティア一覧 '!$A$3:$F$95,5,0))</f>
        <v/>
      </c>
      <c r="Z228" s="23" t="str">
        <f>IF(K228="","",VLOOKUP(K228,'ボランティア一覧 '!$A$3:$F$95,6,0))</f>
        <v/>
      </c>
      <c r="AA228" s="23" t="str">
        <f>IF(K228="","",VLOOKUP(K228,'ボランティア一覧 '!$A$3:$G$95,7,0))</f>
        <v/>
      </c>
      <c r="AB228" s="69" t="str">
        <f t="shared" si="21"/>
        <v xml:space="preserve"> </v>
      </c>
      <c r="AC228" s="69" t="str">
        <f t="shared" si="22"/>
        <v>　</v>
      </c>
      <c r="AD228" s="69" t="str">
        <f>IF($G228=0," ",VLOOKUP(AB228,入力規則用シート!B:C,2,0))</f>
        <v xml:space="preserve"> </v>
      </c>
      <c r="AE228" s="68">
        <f t="shared" si="23"/>
        <v>0</v>
      </c>
      <c r="AF228" s="69" t="str">
        <f t="shared" si="24"/>
        <v/>
      </c>
      <c r="AG228" s="68" t="str">
        <f>IF(AF228="","",VLOOKUP(AF228,ボランティア図書マスタ!$A$3:$K$65493,11,0))</f>
        <v/>
      </c>
      <c r="AH228" s="69" t="str">
        <f t="shared" si="25"/>
        <v/>
      </c>
      <c r="AJ228" s="129" t="e">
        <f>VLOOKUP($AF228,ボランティア図書マスタ!$A:$T,15,0)</f>
        <v>#N/A</v>
      </c>
      <c r="AK228" s="129" t="e">
        <f>VLOOKUP($AF228,ボランティア図書マスタ!$A:$T,16,0)</f>
        <v>#N/A</v>
      </c>
      <c r="AL228" s="129" t="e">
        <f>VLOOKUP($AF228,ボランティア図書マスタ!$A:$T,17,0)</f>
        <v>#N/A</v>
      </c>
      <c r="AM228" s="129" t="e">
        <f>VLOOKUP($AF228,ボランティア図書マスタ!$A:$T,18,0)</f>
        <v>#N/A</v>
      </c>
      <c r="AN228" s="129" t="e">
        <f>VLOOKUP($AF228,ボランティア図書マスタ!$A:$T,19,0)</f>
        <v>#N/A</v>
      </c>
      <c r="AO228" s="129" t="e">
        <f>VLOOKUP($AF228,ボランティア図書マスタ!$A:$T,20,0)</f>
        <v>#N/A</v>
      </c>
    </row>
    <row r="229" spans="1:41" ht="81" customHeight="1" x14ac:dyDescent="0.15">
      <c r="A229" s="55"/>
      <c r="B229" s="11"/>
      <c r="C229" s="149"/>
      <c r="D229" s="11"/>
      <c r="E229" s="11"/>
      <c r="F229" s="11"/>
      <c r="G229" s="12"/>
      <c r="H229" s="12"/>
      <c r="I229" s="13"/>
      <c r="J229" s="12"/>
      <c r="K229" s="24"/>
      <c r="L229" s="54" t="str">
        <f>IF(K229="","",VLOOKUP(K229,'ボランティア一覧 '!$A:$B,2,0))</f>
        <v/>
      </c>
      <c r="M229" s="24"/>
      <c r="N229" s="61" t="str">
        <f>IF(M229="","",VLOOKUP(M229,ボランティア図書マスタ!$B$3:$L$65493,11,0))</f>
        <v/>
      </c>
      <c r="O229" s="25"/>
      <c r="P229" s="24"/>
      <c r="Q229" s="25"/>
      <c r="R229" s="17" t="str">
        <f t="shared" si="20"/>
        <v/>
      </c>
      <c r="S229" s="17" t="str">
        <f>IF(AF229="","",VLOOKUP(AF229,ボランティア図書マスタ!$A$3:$M$65493,13,0))</f>
        <v/>
      </c>
      <c r="T229" s="14"/>
      <c r="U229" s="15"/>
      <c r="V229" s="16"/>
      <c r="W229" s="11"/>
      <c r="X229" s="23" t="str">
        <f>IF(K229="","",VLOOKUP(K229,'ボランティア一覧 '!$A$3:$F$95,4,0))</f>
        <v/>
      </c>
      <c r="Y229" s="23" t="str">
        <f>IF(K229="","",VLOOKUP(K229,'ボランティア一覧 '!$A$3:$F$95,5,0))</f>
        <v/>
      </c>
      <c r="Z229" s="23" t="str">
        <f>IF(K229="","",VLOOKUP(K229,'ボランティア一覧 '!$A$3:$F$95,6,0))</f>
        <v/>
      </c>
      <c r="AA229" s="23" t="str">
        <f>IF(K229="","",VLOOKUP(K229,'ボランティア一覧 '!$A$3:$G$95,7,0))</f>
        <v/>
      </c>
      <c r="AB229" s="69" t="str">
        <f t="shared" si="21"/>
        <v xml:space="preserve"> </v>
      </c>
      <c r="AC229" s="69" t="str">
        <f t="shared" si="22"/>
        <v>　</v>
      </c>
      <c r="AD229" s="69" t="str">
        <f>IF($G229=0," ",VLOOKUP(AB229,入力規則用シート!B:C,2,0))</f>
        <v xml:space="preserve"> </v>
      </c>
      <c r="AE229" s="68">
        <f t="shared" si="23"/>
        <v>0</v>
      </c>
      <c r="AF229" s="69" t="str">
        <f t="shared" si="24"/>
        <v/>
      </c>
      <c r="AG229" s="68" t="str">
        <f>IF(AF229="","",VLOOKUP(AF229,ボランティア図書マスタ!$A$3:$K$65493,11,0))</f>
        <v/>
      </c>
      <c r="AH229" s="69" t="str">
        <f t="shared" si="25"/>
        <v/>
      </c>
      <c r="AJ229" s="129" t="e">
        <f>VLOOKUP($AF229,ボランティア図書マスタ!$A:$T,15,0)</f>
        <v>#N/A</v>
      </c>
      <c r="AK229" s="129" t="e">
        <f>VLOOKUP($AF229,ボランティア図書マスタ!$A:$T,16,0)</f>
        <v>#N/A</v>
      </c>
      <c r="AL229" s="129" t="e">
        <f>VLOOKUP($AF229,ボランティア図書マスタ!$A:$T,17,0)</f>
        <v>#N/A</v>
      </c>
      <c r="AM229" s="129" t="e">
        <f>VLOOKUP($AF229,ボランティア図書マスタ!$A:$T,18,0)</f>
        <v>#N/A</v>
      </c>
      <c r="AN229" s="129" t="e">
        <f>VLOOKUP($AF229,ボランティア図書マスタ!$A:$T,19,0)</f>
        <v>#N/A</v>
      </c>
      <c r="AO229" s="129" t="e">
        <f>VLOOKUP($AF229,ボランティア図書マスタ!$A:$T,20,0)</f>
        <v>#N/A</v>
      </c>
    </row>
    <row r="230" spans="1:41" ht="81" customHeight="1" x14ac:dyDescent="0.15">
      <c r="A230" s="55"/>
      <c r="B230" s="11"/>
      <c r="C230" s="149"/>
      <c r="D230" s="11"/>
      <c r="E230" s="11"/>
      <c r="F230" s="11"/>
      <c r="G230" s="12"/>
      <c r="H230" s="12"/>
      <c r="I230" s="13"/>
      <c r="J230" s="12"/>
      <c r="K230" s="24"/>
      <c r="L230" s="54" t="str">
        <f>IF(K230="","",VLOOKUP(K230,'ボランティア一覧 '!$A:$B,2,0))</f>
        <v/>
      </c>
      <c r="M230" s="24"/>
      <c r="N230" s="61" t="str">
        <f>IF(M230="","",VLOOKUP(M230,ボランティア図書マスタ!$B$3:$L$65493,11,0))</f>
        <v/>
      </c>
      <c r="O230" s="25"/>
      <c r="P230" s="24"/>
      <c r="Q230" s="25"/>
      <c r="R230" s="17" t="str">
        <f t="shared" si="20"/>
        <v/>
      </c>
      <c r="S230" s="17" t="str">
        <f>IF(AF230="","",VLOOKUP(AF230,ボランティア図書マスタ!$A$3:$M$65493,13,0))</f>
        <v/>
      </c>
      <c r="T230" s="14"/>
      <c r="U230" s="15"/>
      <c r="V230" s="16"/>
      <c r="W230" s="11"/>
      <c r="X230" s="23" t="str">
        <f>IF(K230="","",VLOOKUP(K230,'ボランティア一覧 '!$A$3:$F$95,4,0))</f>
        <v/>
      </c>
      <c r="Y230" s="23" t="str">
        <f>IF(K230="","",VLOOKUP(K230,'ボランティア一覧 '!$A$3:$F$95,5,0))</f>
        <v/>
      </c>
      <c r="Z230" s="23" t="str">
        <f>IF(K230="","",VLOOKUP(K230,'ボランティア一覧 '!$A$3:$F$95,6,0))</f>
        <v/>
      </c>
      <c r="AA230" s="23" t="str">
        <f>IF(K230="","",VLOOKUP(K230,'ボランティア一覧 '!$A$3:$G$95,7,0))</f>
        <v/>
      </c>
      <c r="AB230" s="69" t="str">
        <f t="shared" si="21"/>
        <v xml:space="preserve"> </v>
      </c>
      <c r="AC230" s="69" t="str">
        <f t="shared" si="22"/>
        <v>　</v>
      </c>
      <c r="AD230" s="69" t="str">
        <f>IF($G230=0," ",VLOOKUP(AB230,入力規則用シート!B:C,2,0))</f>
        <v xml:space="preserve"> </v>
      </c>
      <c r="AE230" s="68">
        <f t="shared" si="23"/>
        <v>0</v>
      </c>
      <c r="AF230" s="69" t="str">
        <f t="shared" si="24"/>
        <v/>
      </c>
      <c r="AG230" s="68" t="str">
        <f>IF(AF230="","",VLOOKUP(AF230,ボランティア図書マスタ!$A$3:$K$65493,11,0))</f>
        <v/>
      </c>
      <c r="AH230" s="69" t="str">
        <f t="shared" si="25"/>
        <v/>
      </c>
      <c r="AJ230" s="129" t="e">
        <f>VLOOKUP($AF230,ボランティア図書マスタ!$A:$T,15,0)</f>
        <v>#N/A</v>
      </c>
      <c r="AK230" s="129" t="e">
        <f>VLOOKUP($AF230,ボランティア図書マスタ!$A:$T,16,0)</f>
        <v>#N/A</v>
      </c>
      <c r="AL230" s="129" t="e">
        <f>VLOOKUP($AF230,ボランティア図書マスタ!$A:$T,17,0)</f>
        <v>#N/A</v>
      </c>
      <c r="AM230" s="129" t="e">
        <f>VLOOKUP($AF230,ボランティア図書マスタ!$A:$T,18,0)</f>
        <v>#N/A</v>
      </c>
      <c r="AN230" s="129" t="e">
        <f>VLOOKUP($AF230,ボランティア図書マスタ!$A:$T,19,0)</f>
        <v>#N/A</v>
      </c>
      <c r="AO230" s="129" t="e">
        <f>VLOOKUP($AF230,ボランティア図書マスタ!$A:$T,20,0)</f>
        <v>#N/A</v>
      </c>
    </row>
    <row r="231" spans="1:41" ht="81" customHeight="1" x14ac:dyDescent="0.15">
      <c r="A231" s="55"/>
      <c r="B231" s="11"/>
      <c r="C231" s="149"/>
      <c r="D231" s="11"/>
      <c r="E231" s="11"/>
      <c r="F231" s="11"/>
      <c r="G231" s="12"/>
      <c r="H231" s="12"/>
      <c r="I231" s="13"/>
      <c r="J231" s="12"/>
      <c r="K231" s="24"/>
      <c r="L231" s="54" t="str">
        <f>IF(K231="","",VLOOKUP(K231,'ボランティア一覧 '!$A:$B,2,0))</f>
        <v/>
      </c>
      <c r="M231" s="24"/>
      <c r="N231" s="61" t="str">
        <f>IF(M231="","",VLOOKUP(M231,ボランティア図書マスタ!$B$3:$L$65493,11,0))</f>
        <v/>
      </c>
      <c r="O231" s="25"/>
      <c r="P231" s="24"/>
      <c r="Q231" s="25"/>
      <c r="R231" s="17" t="str">
        <f t="shared" si="20"/>
        <v/>
      </c>
      <c r="S231" s="17" t="str">
        <f>IF(AF231="","",VLOOKUP(AF231,ボランティア図書マスタ!$A$3:$M$65493,13,0))</f>
        <v/>
      </c>
      <c r="T231" s="14"/>
      <c r="U231" s="15"/>
      <c r="V231" s="16"/>
      <c r="W231" s="11"/>
      <c r="X231" s="23" t="str">
        <f>IF(K231="","",VLOOKUP(K231,'ボランティア一覧 '!$A$3:$F$95,4,0))</f>
        <v/>
      </c>
      <c r="Y231" s="23" t="str">
        <f>IF(K231="","",VLOOKUP(K231,'ボランティア一覧 '!$A$3:$F$95,5,0))</f>
        <v/>
      </c>
      <c r="Z231" s="23" t="str">
        <f>IF(K231="","",VLOOKUP(K231,'ボランティア一覧 '!$A$3:$F$95,6,0))</f>
        <v/>
      </c>
      <c r="AA231" s="23" t="str">
        <f>IF(K231="","",VLOOKUP(K231,'ボランティア一覧 '!$A$3:$G$95,7,0))</f>
        <v/>
      </c>
      <c r="AB231" s="69" t="str">
        <f t="shared" si="21"/>
        <v xml:space="preserve"> </v>
      </c>
      <c r="AC231" s="69" t="str">
        <f t="shared" si="22"/>
        <v>　</v>
      </c>
      <c r="AD231" s="69" t="str">
        <f>IF($G231=0," ",VLOOKUP(AB231,入力規則用シート!B:C,2,0))</f>
        <v xml:space="preserve"> </v>
      </c>
      <c r="AE231" s="68">
        <f t="shared" si="23"/>
        <v>0</v>
      </c>
      <c r="AF231" s="69" t="str">
        <f t="shared" si="24"/>
        <v/>
      </c>
      <c r="AG231" s="68" t="str">
        <f>IF(AF231="","",VLOOKUP(AF231,ボランティア図書マスタ!$A$3:$K$65493,11,0))</f>
        <v/>
      </c>
      <c r="AH231" s="69" t="str">
        <f t="shared" si="25"/>
        <v/>
      </c>
      <c r="AJ231" s="129" t="e">
        <f>VLOOKUP($AF231,ボランティア図書マスタ!$A:$T,15,0)</f>
        <v>#N/A</v>
      </c>
      <c r="AK231" s="129" t="e">
        <f>VLOOKUP($AF231,ボランティア図書マスタ!$A:$T,16,0)</f>
        <v>#N/A</v>
      </c>
      <c r="AL231" s="129" t="e">
        <f>VLOOKUP($AF231,ボランティア図書マスタ!$A:$T,17,0)</f>
        <v>#N/A</v>
      </c>
      <c r="AM231" s="129" t="e">
        <f>VLOOKUP($AF231,ボランティア図書マスタ!$A:$T,18,0)</f>
        <v>#N/A</v>
      </c>
      <c r="AN231" s="129" t="e">
        <f>VLOOKUP($AF231,ボランティア図書マスタ!$A:$T,19,0)</f>
        <v>#N/A</v>
      </c>
      <c r="AO231" s="129" t="e">
        <f>VLOOKUP($AF231,ボランティア図書マスタ!$A:$T,20,0)</f>
        <v>#N/A</v>
      </c>
    </row>
    <row r="232" spans="1:41" ht="81" customHeight="1" x14ac:dyDescent="0.15">
      <c r="A232" s="55"/>
      <c r="B232" s="11"/>
      <c r="C232" s="149"/>
      <c r="D232" s="11"/>
      <c r="E232" s="11"/>
      <c r="F232" s="11"/>
      <c r="G232" s="12"/>
      <c r="H232" s="12"/>
      <c r="I232" s="13"/>
      <c r="J232" s="12"/>
      <c r="K232" s="24"/>
      <c r="L232" s="54" t="str">
        <f>IF(K232="","",VLOOKUP(K232,'ボランティア一覧 '!$A:$B,2,0))</f>
        <v/>
      </c>
      <c r="M232" s="24"/>
      <c r="N232" s="61" t="str">
        <f>IF(M232="","",VLOOKUP(M232,ボランティア図書マスタ!$B$3:$L$65493,11,0))</f>
        <v/>
      </c>
      <c r="O232" s="25"/>
      <c r="P232" s="24"/>
      <c r="Q232" s="25"/>
      <c r="R232" s="17" t="str">
        <f t="shared" si="20"/>
        <v/>
      </c>
      <c r="S232" s="17" t="str">
        <f>IF(AF232="","",VLOOKUP(AF232,ボランティア図書マスタ!$A$3:$M$65493,13,0))</f>
        <v/>
      </c>
      <c r="T232" s="14"/>
      <c r="U232" s="15"/>
      <c r="V232" s="16"/>
      <c r="W232" s="11"/>
      <c r="X232" s="23" t="str">
        <f>IF(K232="","",VLOOKUP(K232,'ボランティア一覧 '!$A$3:$F$95,4,0))</f>
        <v/>
      </c>
      <c r="Y232" s="23" t="str">
        <f>IF(K232="","",VLOOKUP(K232,'ボランティア一覧 '!$A$3:$F$95,5,0))</f>
        <v/>
      </c>
      <c r="Z232" s="23" t="str">
        <f>IF(K232="","",VLOOKUP(K232,'ボランティア一覧 '!$A$3:$F$95,6,0))</f>
        <v/>
      </c>
      <c r="AA232" s="23" t="str">
        <f>IF(K232="","",VLOOKUP(K232,'ボランティア一覧 '!$A$3:$G$95,7,0))</f>
        <v/>
      </c>
      <c r="AB232" s="69" t="str">
        <f t="shared" si="21"/>
        <v xml:space="preserve"> </v>
      </c>
      <c r="AC232" s="69" t="str">
        <f t="shared" si="22"/>
        <v>　</v>
      </c>
      <c r="AD232" s="69" t="str">
        <f>IF($G232=0," ",VLOOKUP(AB232,入力規則用シート!B:C,2,0))</f>
        <v xml:space="preserve"> </v>
      </c>
      <c r="AE232" s="68">
        <f t="shared" si="23"/>
        <v>0</v>
      </c>
      <c r="AF232" s="69" t="str">
        <f t="shared" si="24"/>
        <v/>
      </c>
      <c r="AG232" s="68" t="str">
        <f>IF(AF232="","",VLOOKUP(AF232,ボランティア図書マスタ!$A$3:$K$65493,11,0))</f>
        <v/>
      </c>
      <c r="AH232" s="69" t="str">
        <f t="shared" si="25"/>
        <v/>
      </c>
      <c r="AJ232" s="129" t="e">
        <f>VLOOKUP($AF232,ボランティア図書マスタ!$A:$T,15,0)</f>
        <v>#N/A</v>
      </c>
      <c r="AK232" s="129" t="e">
        <f>VLOOKUP($AF232,ボランティア図書マスタ!$A:$T,16,0)</f>
        <v>#N/A</v>
      </c>
      <c r="AL232" s="129" t="e">
        <f>VLOOKUP($AF232,ボランティア図書マスタ!$A:$T,17,0)</f>
        <v>#N/A</v>
      </c>
      <c r="AM232" s="129" t="e">
        <f>VLOOKUP($AF232,ボランティア図書マスタ!$A:$T,18,0)</f>
        <v>#N/A</v>
      </c>
      <c r="AN232" s="129" t="e">
        <f>VLOOKUP($AF232,ボランティア図書マスタ!$A:$T,19,0)</f>
        <v>#N/A</v>
      </c>
      <c r="AO232" s="129" t="e">
        <f>VLOOKUP($AF232,ボランティア図書マスタ!$A:$T,20,0)</f>
        <v>#N/A</v>
      </c>
    </row>
    <row r="233" spans="1:41" ht="81" customHeight="1" x14ac:dyDescent="0.15">
      <c r="A233" s="55"/>
      <c r="B233" s="11"/>
      <c r="C233" s="149"/>
      <c r="D233" s="11"/>
      <c r="E233" s="11"/>
      <c r="F233" s="11"/>
      <c r="G233" s="12"/>
      <c r="H233" s="12"/>
      <c r="I233" s="13"/>
      <c r="J233" s="12"/>
      <c r="K233" s="24"/>
      <c r="L233" s="54" t="str">
        <f>IF(K233="","",VLOOKUP(K233,'ボランティア一覧 '!$A:$B,2,0))</f>
        <v/>
      </c>
      <c r="M233" s="24"/>
      <c r="N233" s="61" t="str">
        <f>IF(M233="","",VLOOKUP(M233,ボランティア図書マスタ!$B$3:$L$65493,11,0))</f>
        <v/>
      </c>
      <c r="O233" s="25"/>
      <c r="P233" s="24"/>
      <c r="Q233" s="25"/>
      <c r="R233" s="17" t="str">
        <f t="shared" si="20"/>
        <v/>
      </c>
      <c r="S233" s="17" t="str">
        <f>IF(AF233="","",VLOOKUP(AF233,ボランティア図書マスタ!$A$3:$M$65493,13,0))</f>
        <v/>
      </c>
      <c r="T233" s="14"/>
      <c r="U233" s="15"/>
      <c r="V233" s="16"/>
      <c r="W233" s="11"/>
      <c r="X233" s="23" t="str">
        <f>IF(K233="","",VLOOKUP(K233,'ボランティア一覧 '!$A$3:$F$95,4,0))</f>
        <v/>
      </c>
      <c r="Y233" s="23" t="str">
        <f>IF(K233="","",VLOOKUP(K233,'ボランティア一覧 '!$A$3:$F$95,5,0))</f>
        <v/>
      </c>
      <c r="Z233" s="23" t="str">
        <f>IF(K233="","",VLOOKUP(K233,'ボランティア一覧 '!$A$3:$F$95,6,0))</f>
        <v/>
      </c>
      <c r="AA233" s="23" t="str">
        <f>IF(K233="","",VLOOKUP(K233,'ボランティア一覧 '!$A$3:$G$95,7,0))</f>
        <v/>
      </c>
      <c r="AB233" s="69" t="str">
        <f t="shared" si="21"/>
        <v xml:space="preserve"> </v>
      </c>
      <c r="AC233" s="69" t="str">
        <f t="shared" si="22"/>
        <v>　</v>
      </c>
      <c r="AD233" s="69" t="str">
        <f>IF($G233=0," ",VLOOKUP(AB233,入力規則用シート!B:C,2,0))</f>
        <v xml:space="preserve"> </v>
      </c>
      <c r="AE233" s="68">
        <f t="shared" si="23"/>
        <v>0</v>
      </c>
      <c r="AF233" s="69" t="str">
        <f t="shared" si="24"/>
        <v/>
      </c>
      <c r="AG233" s="68" t="str">
        <f>IF(AF233="","",VLOOKUP(AF233,ボランティア図書マスタ!$A$3:$K$65493,11,0))</f>
        <v/>
      </c>
      <c r="AH233" s="69" t="str">
        <f t="shared" si="25"/>
        <v/>
      </c>
      <c r="AJ233" s="129" t="e">
        <f>VLOOKUP($AF233,ボランティア図書マスタ!$A:$T,15,0)</f>
        <v>#N/A</v>
      </c>
      <c r="AK233" s="129" t="e">
        <f>VLOOKUP($AF233,ボランティア図書マスタ!$A:$T,16,0)</f>
        <v>#N/A</v>
      </c>
      <c r="AL233" s="129" t="e">
        <f>VLOOKUP($AF233,ボランティア図書マスタ!$A:$T,17,0)</f>
        <v>#N/A</v>
      </c>
      <c r="AM233" s="129" t="e">
        <f>VLOOKUP($AF233,ボランティア図書マスタ!$A:$T,18,0)</f>
        <v>#N/A</v>
      </c>
      <c r="AN233" s="129" t="e">
        <f>VLOOKUP($AF233,ボランティア図書マスタ!$A:$T,19,0)</f>
        <v>#N/A</v>
      </c>
      <c r="AO233" s="129" t="e">
        <f>VLOOKUP($AF233,ボランティア図書マスタ!$A:$T,20,0)</f>
        <v>#N/A</v>
      </c>
    </row>
    <row r="234" spans="1:41" ht="81" customHeight="1" x14ac:dyDescent="0.15">
      <c r="A234" s="55"/>
      <c r="B234" s="11"/>
      <c r="C234" s="149"/>
      <c r="D234" s="11"/>
      <c r="E234" s="11"/>
      <c r="F234" s="11"/>
      <c r="G234" s="12"/>
      <c r="H234" s="12"/>
      <c r="I234" s="13"/>
      <c r="J234" s="12"/>
      <c r="K234" s="24"/>
      <c r="L234" s="54" t="str">
        <f>IF(K234="","",VLOOKUP(K234,'ボランティア一覧 '!$A:$B,2,0))</f>
        <v/>
      </c>
      <c r="M234" s="24"/>
      <c r="N234" s="61" t="str">
        <f>IF(M234="","",VLOOKUP(M234,ボランティア図書マスタ!$B$3:$L$65493,11,0))</f>
        <v/>
      </c>
      <c r="O234" s="25"/>
      <c r="P234" s="24"/>
      <c r="Q234" s="25"/>
      <c r="R234" s="17" t="str">
        <f t="shared" si="20"/>
        <v/>
      </c>
      <c r="S234" s="17" t="str">
        <f>IF(AF234="","",VLOOKUP(AF234,ボランティア図書マスタ!$A$3:$M$65493,13,0))</f>
        <v/>
      </c>
      <c r="T234" s="14"/>
      <c r="U234" s="15"/>
      <c r="V234" s="16"/>
      <c r="W234" s="11"/>
      <c r="X234" s="23" t="str">
        <f>IF(K234="","",VLOOKUP(K234,'ボランティア一覧 '!$A$3:$F$95,4,0))</f>
        <v/>
      </c>
      <c r="Y234" s="23" t="str">
        <f>IF(K234="","",VLOOKUP(K234,'ボランティア一覧 '!$A$3:$F$95,5,0))</f>
        <v/>
      </c>
      <c r="Z234" s="23" t="str">
        <f>IF(K234="","",VLOOKUP(K234,'ボランティア一覧 '!$A$3:$F$95,6,0))</f>
        <v/>
      </c>
      <c r="AA234" s="23" t="str">
        <f>IF(K234="","",VLOOKUP(K234,'ボランティア一覧 '!$A$3:$G$95,7,0))</f>
        <v/>
      </c>
      <c r="AB234" s="69" t="str">
        <f t="shared" si="21"/>
        <v xml:space="preserve"> </v>
      </c>
      <c r="AC234" s="69" t="str">
        <f t="shared" si="22"/>
        <v>　</v>
      </c>
      <c r="AD234" s="69" t="str">
        <f>IF($G234=0," ",VLOOKUP(AB234,入力規則用シート!B:C,2,0))</f>
        <v xml:space="preserve"> </v>
      </c>
      <c r="AE234" s="68">
        <f t="shared" si="23"/>
        <v>0</v>
      </c>
      <c r="AF234" s="69" t="str">
        <f t="shared" si="24"/>
        <v/>
      </c>
      <c r="AG234" s="68" t="str">
        <f>IF(AF234="","",VLOOKUP(AF234,ボランティア図書マスタ!$A$3:$K$65493,11,0))</f>
        <v/>
      </c>
      <c r="AH234" s="69" t="str">
        <f t="shared" si="25"/>
        <v/>
      </c>
      <c r="AJ234" s="129" t="e">
        <f>VLOOKUP($AF234,ボランティア図書マスタ!$A:$T,15,0)</f>
        <v>#N/A</v>
      </c>
      <c r="AK234" s="129" t="e">
        <f>VLOOKUP($AF234,ボランティア図書マスタ!$A:$T,16,0)</f>
        <v>#N/A</v>
      </c>
      <c r="AL234" s="129" t="e">
        <f>VLOOKUP($AF234,ボランティア図書マスタ!$A:$T,17,0)</f>
        <v>#N/A</v>
      </c>
      <c r="AM234" s="129" t="e">
        <f>VLOOKUP($AF234,ボランティア図書マスタ!$A:$T,18,0)</f>
        <v>#N/A</v>
      </c>
      <c r="AN234" s="129" t="e">
        <f>VLOOKUP($AF234,ボランティア図書マスタ!$A:$T,19,0)</f>
        <v>#N/A</v>
      </c>
      <c r="AO234" s="129" t="e">
        <f>VLOOKUP($AF234,ボランティア図書マスタ!$A:$T,20,0)</f>
        <v>#N/A</v>
      </c>
    </row>
    <row r="235" spans="1:41" ht="81" customHeight="1" x14ac:dyDescent="0.15">
      <c r="A235" s="55"/>
      <c r="B235" s="11"/>
      <c r="C235" s="149"/>
      <c r="D235" s="11"/>
      <c r="E235" s="11"/>
      <c r="F235" s="11"/>
      <c r="G235" s="12"/>
      <c r="H235" s="12"/>
      <c r="I235" s="13"/>
      <c r="J235" s="12"/>
      <c r="K235" s="24"/>
      <c r="L235" s="54" t="str">
        <f>IF(K235="","",VLOOKUP(K235,'ボランティア一覧 '!$A:$B,2,0))</f>
        <v/>
      </c>
      <c r="M235" s="24"/>
      <c r="N235" s="61" t="str">
        <f>IF(M235="","",VLOOKUP(M235,ボランティア図書マスタ!$B$3:$L$65493,11,0))</f>
        <v/>
      </c>
      <c r="O235" s="25"/>
      <c r="P235" s="24"/>
      <c r="Q235" s="25"/>
      <c r="R235" s="17" t="str">
        <f t="shared" si="20"/>
        <v/>
      </c>
      <c r="S235" s="17" t="str">
        <f>IF(AF235="","",VLOOKUP(AF235,ボランティア図書マスタ!$A$3:$M$65493,13,0))</f>
        <v/>
      </c>
      <c r="T235" s="14"/>
      <c r="U235" s="15"/>
      <c r="V235" s="16"/>
      <c r="W235" s="11"/>
      <c r="X235" s="23" t="str">
        <f>IF(K235="","",VLOOKUP(K235,'ボランティア一覧 '!$A$3:$F$95,4,0))</f>
        <v/>
      </c>
      <c r="Y235" s="23" t="str">
        <f>IF(K235="","",VLOOKUP(K235,'ボランティア一覧 '!$A$3:$F$95,5,0))</f>
        <v/>
      </c>
      <c r="Z235" s="23" t="str">
        <f>IF(K235="","",VLOOKUP(K235,'ボランティア一覧 '!$A$3:$F$95,6,0))</f>
        <v/>
      </c>
      <c r="AA235" s="23" t="str">
        <f>IF(K235="","",VLOOKUP(K235,'ボランティア一覧 '!$A$3:$G$95,7,0))</f>
        <v/>
      </c>
      <c r="AB235" s="69" t="str">
        <f t="shared" si="21"/>
        <v xml:space="preserve"> </v>
      </c>
      <c r="AC235" s="69" t="str">
        <f t="shared" si="22"/>
        <v>　</v>
      </c>
      <c r="AD235" s="69" t="str">
        <f>IF($G235=0," ",VLOOKUP(AB235,入力規則用シート!B:C,2,0))</f>
        <v xml:space="preserve"> </v>
      </c>
      <c r="AE235" s="68">
        <f t="shared" si="23"/>
        <v>0</v>
      </c>
      <c r="AF235" s="69" t="str">
        <f t="shared" si="24"/>
        <v/>
      </c>
      <c r="AG235" s="68" t="str">
        <f>IF(AF235="","",VLOOKUP(AF235,ボランティア図書マスタ!$A$3:$K$65493,11,0))</f>
        <v/>
      </c>
      <c r="AH235" s="69" t="str">
        <f t="shared" si="25"/>
        <v/>
      </c>
      <c r="AJ235" s="129" t="e">
        <f>VLOOKUP($AF235,ボランティア図書マスタ!$A:$T,15,0)</f>
        <v>#N/A</v>
      </c>
      <c r="AK235" s="129" t="e">
        <f>VLOOKUP($AF235,ボランティア図書マスタ!$A:$T,16,0)</f>
        <v>#N/A</v>
      </c>
      <c r="AL235" s="129" t="e">
        <f>VLOOKUP($AF235,ボランティア図書マスタ!$A:$T,17,0)</f>
        <v>#N/A</v>
      </c>
      <c r="AM235" s="129" t="e">
        <f>VLOOKUP($AF235,ボランティア図書マスタ!$A:$T,18,0)</f>
        <v>#N/A</v>
      </c>
      <c r="AN235" s="129" t="e">
        <f>VLOOKUP($AF235,ボランティア図書マスタ!$A:$T,19,0)</f>
        <v>#N/A</v>
      </c>
      <c r="AO235" s="129" t="e">
        <f>VLOOKUP($AF235,ボランティア図書マスタ!$A:$T,20,0)</f>
        <v>#N/A</v>
      </c>
    </row>
    <row r="236" spans="1:41" ht="81" customHeight="1" x14ac:dyDescent="0.15">
      <c r="A236" s="55"/>
      <c r="B236" s="11"/>
      <c r="C236" s="149"/>
      <c r="D236" s="11"/>
      <c r="E236" s="11"/>
      <c r="F236" s="11"/>
      <c r="G236" s="12"/>
      <c r="H236" s="12"/>
      <c r="I236" s="13"/>
      <c r="J236" s="12"/>
      <c r="K236" s="24"/>
      <c r="L236" s="54" t="str">
        <f>IF(K236="","",VLOOKUP(K236,'ボランティア一覧 '!$A:$B,2,0))</f>
        <v/>
      </c>
      <c r="M236" s="24"/>
      <c r="N236" s="61" t="str">
        <f>IF(M236="","",VLOOKUP(M236,ボランティア図書マスタ!$B$3:$L$65493,11,0))</f>
        <v/>
      </c>
      <c r="O236" s="25"/>
      <c r="P236" s="24"/>
      <c r="Q236" s="25"/>
      <c r="R236" s="17" t="str">
        <f t="shared" si="20"/>
        <v/>
      </c>
      <c r="S236" s="17" t="str">
        <f>IF(AF236="","",VLOOKUP(AF236,ボランティア図書マスタ!$A$3:$M$65493,13,0))</f>
        <v/>
      </c>
      <c r="T236" s="14"/>
      <c r="U236" s="15"/>
      <c r="V236" s="16"/>
      <c r="W236" s="11"/>
      <c r="X236" s="23" t="str">
        <f>IF(K236="","",VLOOKUP(K236,'ボランティア一覧 '!$A$3:$F$95,4,0))</f>
        <v/>
      </c>
      <c r="Y236" s="23" t="str">
        <f>IF(K236="","",VLOOKUP(K236,'ボランティア一覧 '!$A$3:$F$95,5,0))</f>
        <v/>
      </c>
      <c r="Z236" s="23" t="str">
        <f>IF(K236="","",VLOOKUP(K236,'ボランティア一覧 '!$A$3:$F$95,6,0))</f>
        <v/>
      </c>
      <c r="AA236" s="23" t="str">
        <f>IF(K236="","",VLOOKUP(K236,'ボランティア一覧 '!$A$3:$G$95,7,0))</f>
        <v/>
      </c>
      <c r="AB236" s="69" t="str">
        <f t="shared" si="21"/>
        <v xml:space="preserve"> </v>
      </c>
      <c r="AC236" s="69" t="str">
        <f t="shared" si="22"/>
        <v>　</v>
      </c>
      <c r="AD236" s="69" t="str">
        <f>IF($G236=0," ",VLOOKUP(AB236,入力規則用シート!B:C,2,0))</f>
        <v xml:space="preserve"> </v>
      </c>
      <c r="AE236" s="68">
        <f t="shared" si="23"/>
        <v>0</v>
      </c>
      <c r="AF236" s="69" t="str">
        <f t="shared" si="24"/>
        <v/>
      </c>
      <c r="AG236" s="68" t="str">
        <f>IF(AF236="","",VLOOKUP(AF236,ボランティア図書マスタ!$A$3:$K$65493,11,0))</f>
        <v/>
      </c>
      <c r="AH236" s="69" t="str">
        <f t="shared" si="25"/>
        <v/>
      </c>
      <c r="AJ236" s="129" t="e">
        <f>VLOOKUP($AF236,ボランティア図書マスタ!$A:$T,15,0)</f>
        <v>#N/A</v>
      </c>
      <c r="AK236" s="129" t="e">
        <f>VLOOKUP($AF236,ボランティア図書マスタ!$A:$T,16,0)</f>
        <v>#N/A</v>
      </c>
      <c r="AL236" s="129" t="e">
        <f>VLOOKUP($AF236,ボランティア図書マスタ!$A:$T,17,0)</f>
        <v>#N/A</v>
      </c>
      <c r="AM236" s="129" t="e">
        <f>VLOOKUP($AF236,ボランティア図書マスタ!$A:$T,18,0)</f>
        <v>#N/A</v>
      </c>
      <c r="AN236" s="129" t="e">
        <f>VLOOKUP($AF236,ボランティア図書マスタ!$A:$T,19,0)</f>
        <v>#N/A</v>
      </c>
      <c r="AO236" s="129" t="e">
        <f>VLOOKUP($AF236,ボランティア図書マスタ!$A:$T,20,0)</f>
        <v>#N/A</v>
      </c>
    </row>
    <row r="237" spans="1:41" ht="81" customHeight="1" x14ac:dyDescent="0.15">
      <c r="A237" s="55"/>
      <c r="B237" s="11"/>
      <c r="C237" s="149"/>
      <c r="D237" s="11"/>
      <c r="E237" s="11"/>
      <c r="F237" s="11"/>
      <c r="G237" s="12"/>
      <c r="H237" s="12"/>
      <c r="I237" s="13"/>
      <c r="J237" s="12"/>
      <c r="K237" s="24"/>
      <c r="L237" s="54" t="str">
        <f>IF(K237="","",VLOOKUP(K237,'ボランティア一覧 '!$A:$B,2,0))</f>
        <v/>
      </c>
      <c r="M237" s="24"/>
      <c r="N237" s="61" t="str">
        <f>IF(M237="","",VLOOKUP(M237,ボランティア図書マスタ!$B$3:$L$65493,11,0))</f>
        <v/>
      </c>
      <c r="O237" s="25"/>
      <c r="P237" s="24"/>
      <c r="Q237" s="25"/>
      <c r="R237" s="17" t="str">
        <f t="shared" si="20"/>
        <v/>
      </c>
      <c r="S237" s="17" t="str">
        <f>IF(AF237="","",VLOOKUP(AF237,ボランティア図書マスタ!$A$3:$M$65493,13,0))</f>
        <v/>
      </c>
      <c r="T237" s="14"/>
      <c r="U237" s="15"/>
      <c r="V237" s="16"/>
      <c r="W237" s="11"/>
      <c r="X237" s="23" t="str">
        <f>IF(K237="","",VLOOKUP(K237,'ボランティア一覧 '!$A$3:$F$95,4,0))</f>
        <v/>
      </c>
      <c r="Y237" s="23" t="str">
        <f>IF(K237="","",VLOOKUP(K237,'ボランティア一覧 '!$A$3:$F$95,5,0))</f>
        <v/>
      </c>
      <c r="Z237" s="23" t="str">
        <f>IF(K237="","",VLOOKUP(K237,'ボランティア一覧 '!$A$3:$F$95,6,0))</f>
        <v/>
      </c>
      <c r="AA237" s="23" t="str">
        <f>IF(K237="","",VLOOKUP(K237,'ボランティア一覧 '!$A$3:$G$95,7,0))</f>
        <v/>
      </c>
      <c r="AB237" s="69" t="str">
        <f t="shared" si="21"/>
        <v xml:space="preserve"> </v>
      </c>
      <c r="AC237" s="69" t="str">
        <f t="shared" si="22"/>
        <v>　</v>
      </c>
      <c r="AD237" s="69" t="str">
        <f>IF($G237=0," ",VLOOKUP(AB237,入力規則用シート!B:C,2,0))</f>
        <v xml:space="preserve"> </v>
      </c>
      <c r="AE237" s="68">
        <f t="shared" si="23"/>
        <v>0</v>
      </c>
      <c r="AF237" s="69" t="str">
        <f t="shared" si="24"/>
        <v/>
      </c>
      <c r="AG237" s="68" t="str">
        <f>IF(AF237="","",VLOOKUP(AF237,ボランティア図書マスタ!$A$3:$K$65493,11,0))</f>
        <v/>
      </c>
      <c r="AH237" s="69" t="str">
        <f t="shared" si="25"/>
        <v/>
      </c>
      <c r="AJ237" s="129" t="e">
        <f>VLOOKUP($AF237,ボランティア図書マスタ!$A:$T,15,0)</f>
        <v>#N/A</v>
      </c>
      <c r="AK237" s="129" t="e">
        <f>VLOOKUP($AF237,ボランティア図書マスタ!$A:$T,16,0)</f>
        <v>#N/A</v>
      </c>
      <c r="AL237" s="129" t="e">
        <f>VLOOKUP($AF237,ボランティア図書マスタ!$A:$T,17,0)</f>
        <v>#N/A</v>
      </c>
      <c r="AM237" s="129" t="e">
        <f>VLOOKUP($AF237,ボランティア図書マスタ!$A:$T,18,0)</f>
        <v>#N/A</v>
      </c>
      <c r="AN237" s="129" t="e">
        <f>VLOOKUP($AF237,ボランティア図書マスタ!$A:$T,19,0)</f>
        <v>#N/A</v>
      </c>
      <c r="AO237" s="129" t="e">
        <f>VLOOKUP($AF237,ボランティア図書マスタ!$A:$T,20,0)</f>
        <v>#N/A</v>
      </c>
    </row>
    <row r="238" spans="1:41" ht="81" customHeight="1" x14ac:dyDescent="0.15">
      <c r="A238" s="55"/>
      <c r="B238" s="11"/>
      <c r="C238" s="149"/>
      <c r="D238" s="11"/>
      <c r="E238" s="11"/>
      <c r="F238" s="11"/>
      <c r="G238" s="12"/>
      <c r="H238" s="12"/>
      <c r="I238" s="13"/>
      <c r="J238" s="12"/>
      <c r="K238" s="24"/>
      <c r="L238" s="54" t="str">
        <f>IF(K238="","",VLOOKUP(K238,'ボランティア一覧 '!$A:$B,2,0))</f>
        <v/>
      </c>
      <c r="M238" s="24"/>
      <c r="N238" s="61" t="str">
        <f>IF(M238="","",VLOOKUP(M238,ボランティア図書マスタ!$B$3:$L$65493,11,0))</f>
        <v/>
      </c>
      <c r="O238" s="25"/>
      <c r="P238" s="24"/>
      <c r="Q238" s="25"/>
      <c r="R238" s="17" t="str">
        <f t="shared" si="20"/>
        <v/>
      </c>
      <c r="S238" s="17" t="str">
        <f>IF(AF238="","",VLOOKUP(AF238,ボランティア図書マスタ!$A$3:$M$65493,13,0))</f>
        <v/>
      </c>
      <c r="T238" s="14"/>
      <c r="U238" s="15"/>
      <c r="V238" s="16"/>
      <c r="W238" s="11"/>
      <c r="X238" s="23" t="str">
        <f>IF(K238="","",VLOOKUP(K238,'ボランティア一覧 '!$A$3:$F$95,4,0))</f>
        <v/>
      </c>
      <c r="Y238" s="23" t="str">
        <f>IF(K238="","",VLOOKUP(K238,'ボランティア一覧 '!$A$3:$F$95,5,0))</f>
        <v/>
      </c>
      <c r="Z238" s="23" t="str">
        <f>IF(K238="","",VLOOKUP(K238,'ボランティア一覧 '!$A$3:$F$95,6,0))</f>
        <v/>
      </c>
      <c r="AA238" s="23" t="str">
        <f>IF(K238="","",VLOOKUP(K238,'ボランティア一覧 '!$A$3:$G$95,7,0))</f>
        <v/>
      </c>
      <c r="AB238" s="69" t="str">
        <f t="shared" si="21"/>
        <v xml:space="preserve"> </v>
      </c>
      <c r="AC238" s="69" t="str">
        <f t="shared" si="22"/>
        <v>　</v>
      </c>
      <c r="AD238" s="69" t="str">
        <f>IF($G238=0," ",VLOOKUP(AB238,入力規則用シート!B:C,2,0))</f>
        <v xml:space="preserve"> </v>
      </c>
      <c r="AE238" s="68">
        <f t="shared" si="23"/>
        <v>0</v>
      </c>
      <c r="AF238" s="69" t="str">
        <f t="shared" si="24"/>
        <v/>
      </c>
      <c r="AG238" s="68" t="str">
        <f>IF(AF238="","",VLOOKUP(AF238,ボランティア図書マスタ!$A$3:$K$65493,11,0))</f>
        <v/>
      </c>
      <c r="AH238" s="69" t="str">
        <f t="shared" si="25"/>
        <v/>
      </c>
      <c r="AJ238" s="129" t="e">
        <f>VLOOKUP($AF238,ボランティア図書マスタ!$A:$T,15,0)</f>
        <v>#N/A</v>
      </c>
      <c r="AK238" s="129" t="e">
        <f>VLOOKUP($AF238,ボランティア図書マスタ!$A:$T,16,0)</f>
        <v>#N/A</v>
      </c>
      <c r="AL238" s="129" t="e">
        <f>VLOOKUP($AF238,ボランティア図書マスタ!$A:$T,17,0)</f>
        <v>#N/A</v>
      </c>
      <c r="AM238" s="129" t="e">
        <f>VLOOKUP($AF238,ボランティア図書マスタ!$A:$T,18,0)</f>
        <v>#N/A</v>
      </c>
      <c r="AN238" s="129" t="e">
        <f>VLOOKUP($AF238,ボランティア図書マスタ!$A:$T,19,0)</f>
        <v>#N/A</v>
      </c>
      <c r="AO238" s="129" t="e">
        <f>VLOOKUP($AF238,ボランティア図書マスタ!$A:$T,20,0)</f>
        <v>#N/A</v>
      </c>
    </row>
    <row r="239" spans="1:41" ht="81" customHeight="1" x14ac:dyDescent="0.15">
      <c r="A239" s="55"/>
      <c r="B239" s="11"/>
      <c r="C239" s="149"/>
      <c r="D239" s="11"/>
      <c r="E239" s="11"/>
      <c r="F239" s="11"/>
      <c r="G239" s="12"/>
      <c r="H239" s="12"/>
      <c r="I239" s="13"/>
      <c r="J239" s="12"/>
      <c r="K239" s="24"/>
      <c r="L239" s="54" t="str">
        <f>IF(K239="","",VLOOKUP(K239,'ボランティア一覧 '!$A:$B,2,0))</f>
        <v/>
      </c>
      <c r="M239" s="24"/>
      <c r="N239" s="61" t="str">
        <f>IF(M239="","",VLOOKUP(M239,ボランティア図書マスタ!$B$3:$L$65493,11,0))</f>
        <v/>
      </c>
      <c r="O239" s="25"/>
      <c r="P239" s="24"/>
      <c r="Q239" s="25"/>
      <c r="R239" s="17" t="str">
        <f t="shared" si="20"/>
        <v/>
      </c>
      <c r="S239" s="17" t="str">
        <f>IF(AF239="","",VLOOKUP(AF239,ボランティア図書マスタ!$A$3:$M$65493,13,0))</f>
        <v/>
      </c>
      <c r="T239" s="14"/>
      <c r="U239" s="15"/>
      <c r="V239" s="16"/>
      <c r="W239" s="11"/>
      <c r="X239" s="23" t="str">
        <f>IF(K239="","",VLOOKUP(K239,'ボランティア一覧 '!$A$3:$F$95,4,0))</f>
        <v/>
      </c>
      <c r="Y239" s="23" t="str">
        <f>IF(K239="","",VLOOKUP(K239,'ボランティア一覧 '!$A$3:$F$95,5,0))</f>
        <v/>
      </c>
      <c r="Z239" s="23" t="str">
        <f>IF(K239="","",VLOOKUP(K239,'ボランティア一覧 '!$A$3:$F$95,6,0))</f>
        <v/>
      </c>
      <c r="AA239" s="23" t="str">
        <f>IF(K239="","",VLOOKUP(K239,'ボランティア一覧 '!$A$3:$G$95,7,0))</f>
        <v/>
      </c>
      <c r="AB239" s="69" t="str">
        <f t="shared" si="21"/>
        <v xml:space="preserve"> </v>
      </c>
      <c r="AC239" s="69" t="str">
        <f t="shared" si="22"/>
        <v>　</v>
      </c>
      <c r="AD239" s="69" t="str">
        <f>IF($G239=0," ",VLOOKUP(AB239,入力規則用シート!B:C,2,0))</f>
        <v xml:space="preserve"> </v>
      </c>
      <c r="AE239" s="68">
        <f t="shared" si="23"/>
        <v>0</v>
      </c>
      <c r="AF239" s="69" t="str">
        <f t="shared" si="24"/>
        <v/>
      </c>
      <c r="AG239" s="68" t="str">
        <f>IF(AF239="","",VLOOKUP(AF239,ボランティア図書マスタ!$A$3:$K$65493,11,0))</f>
        <v/>
      </c>
      <c r="AH239" s="69" t="str">
        <f t="shared" si="25"/>
        <v/>
      </c>
      <c r="AJ239" s="129" t="e">
        <f>VLOOKUP($AF239,ボランティア図書マスタ!$A:$T,15,0)</f>
        <v>#N/A</v>
      </c>
      <c r="AK239" s="129" t="e">
        <f>VLOOKUP($AF239,ボランティア図書マスタ!$A:$T,16,0)</f>
        <v>#N/A</v>
      </c>
      <c r="AL239" s="129" t="e">
        <f>VLOOKUP($AF239,ボランティア図書マスタ!$A:$T,17,0)</f>
        <v>#N/A</v>
      </c>
      <c r="AM239" s="129" t="e">
        <f>VLOOKUP($AF239,ボランティア図書マスタ!$A:$T,18,0)</f>
        <v>#N/A</v>
      </c>
      <c r="AN239" s="129" t="e">
        <f>VLOOKUP($AF239,ボランティア図書マスタ!$A:$T,19,0)</f>
        <v>#N/A</v>
      </c>
      <c r="AO239" s="129" t="e">
        <f>VLOOKUP($AF239,ボランティア図書マスタ!$A:$T,20,0)</f>
        <v>#N/A</v>
      </c>
    </row>
    <row r="240" spans="1:41" ht="81" customHeight="1" x14ac:dyDescent="0.15">
      <c r="A240" s="55"/>
      <c r="B240" s="11"/>
      <c r="C240" s="149"/>
      <c r="D240" s="11"/>
      <c r="E240" s="11"/>
      <c r="F240" s="11"/>
      <c r="G240" s="12"/>
      <c r="H240" s="12"/>
      <c r="I240" s="13"/>
      <c r="J240" s="12"/>
      <c r="K240" s="24"/>
      <c r="L240" s="54" t="str">
        <f>IF(K240="","",VLOOKUP(K240,'ボランティア一覧 '!$A:$B,2,0))</f>
        <v/>
      </c>
      <c r="M240" s="24"/>
      <c r="N240" s="61" t="str">
        <f>IF(M240="","",VLOOKUP(M240,ボランティア図書マスタ!$B$3:$L$65493,11,0))</f>
        <v/>
      </c>
      <c r="O240" s="25"/>
      <c r="P240" s="24"/>
      <c r="Q240" s="25"/>
      <c r="R240" s="17" t="str">
        <f t="shared" si="20"/>
        <v/>
      </c>
      <c r="S240" s="17" t="str">
        <f>IF(AF240="","",VLOOKUP(AF240,ボランティア図書マスタ!$A$3:$M$65493,13,0))</f>
        <v/>
      </c>
      <c r="T240" s="14"/>
      <c r="U240" s="15"/>
      <c r="V240" s="16"/>
      <c r="W240" s="11"/>
      <c r="X240" s="23" t="str">
        <f>IF(K240="","",VLOOKUP(K240,'ボランティア一覧 '!$A$3:$F$95,4,0))</f>
        <v/>
      </c>
      <c r="Y240" s="23" t="str">
        <f>IF(K240="","",VLOOKUP(K240,'ボランティア一覧 '!$A$3:$F$95,5,0))</f>
        <v/>
      </c>
      <c r="Z240" s="23" t="str">
        <f>IF(K240="","",VLOOKUP(K240,'ボランティア一覧 '!$A$3:$F$95,6,0))</f>
        <v/>
      </c>
      <c r="AA240" s="23" t="str">
        <f>IF(K240="","",VLOOKUP(K240,'ボランティア一覧 '!$A$3:$G$95,7,0))</f>
        <v/>
      </c>
      <c r="AB240" s="69" t="str">
        <f t="shared" si="21"/>
        <v xml:space="preserve"> </v>
      </c>
      <c r="AC240" s="69" t="str">
        <f t="shared" si="22"/>
        <v>　</v>
      </c>
      <c r="AD240" s="69" t="str">
        <f>IF($G240=0," ",VLOOKUP(AB240,入力規則用シート!B:C,2,0))</f>
        <v xml:space="preserve"> </v>
      </c>
      <c r="AE240" s="68">
        <f t="shared" si="23"/>
        <v>0</v>
      </c>
      <c r="AF240" s="69" t="str">
        <f t="shared" si="24"/>
        <v/>
      </c>
      <c r="AG240" s="68" t="str">
        <f>IF(AF240="","",VLOOKUP(AF240,ボランティア図書マスタ!$A$3:$K$65493,11,0))</f>
        <v/>
      </c>
      <c r="AH240" s="69" t="str">
        <f t="shared" si="25"/>
        <v/>
      </c>
      <c r="AJ240" s="129" t="e">
        <f>VLOOKUP($AF240,ボランティア図書マスタ!$A:$T,15,0)</f>
        <v>#N/A</v>
      </c>
      <c r="AK240" s="129" t="e">
        <f>VLOOKUP($AF240,ボランティア図書マスタ!$A:$T,16,0)</f>
        <v>#N/A</v>
      </c>
      <c r="AL240" s="129" t="e">
        <f>VLOOKUP($AF240,ボランティア図書マスタ!$A:$T,17,0)</f>
        <v>#N/A</v>
      </c>
      <c r="AM240" s="129" t="e">
        <f>VLOOKUP($AF240,ボランティア図書マスタ!$A:$T,18,0)</f>
        <v>#N/A</v>
      </c>
      <c r="AN240" s="129" t="e">
        <f>VLOOKUP($AF240,ボランティア図書マスタ!$A:$T,19,0)</f>
        <v>#N/A</v>
      </c>
      <c r="AO240" s="129" t="e">
        <f>VLOOKUP($AF240,ボランティア図書マスタ!$A:$T,20,0)</f>
        <v>#N/A</v>
      </c>
    </row>
    <row r="241" spans="1:41" ht="81" customHeight="1" x14ac:dyDescent="0.15">
      <c r="A241" s="55"/>
      <c r="B241" s="11"/>
      <c r="C241" s="149"/>
      <c r="D241" s="11"/>
      <c r="E241" s="11"/>
      <c r="F241" s="11"/>
      <c r="G241" s="12"/>
      <c r="H241" s="12"/>
      <c r="I241" s="13"/>
      <c r="J241" s="12"/>
      <c r="K241" s="24"/>
      <c r="L241" s="54" t="str">
        <f>IF(K241="","",VLOOKUP(K241,'ボランティア一覧 '!$A:$B,2,0))</f>
        <v/>
      </c>
      <c r="M241" s="24"/>
      <c r="N241" s="61" t="str">
        <f>IF(M241="","",VLOOKUP(M241,ボランティア図書マスタ!$B$3:$L$65493,11,0))</f>
        <v/>
      </c>
      <c r="O241" s="25"/>
      <c r="P241" s="24"/>
      <c r="Q241" s="25"/>
      <c r="R241" s="17" t="str">
        <f t="shared" si="20"/>
        <v/>
      </c>
      <c r="S241" s="17" t="str">
        <f>IF(AF241="","",VLOOKUP(AF241,ボランティア図書マスタ!$A$3:$M$65493,13,0))</f>
        <v/>
      </c>
      <c r="T241" s="14"/>
      <c r="U241" s="15"/>
      <c r="V241" s="16"/>
      <c r="W241" s="11"/>
      <c r="X241" s="23" t="str">
        <f>IF(K241="","",VLOOKUP(K241,'ボランティア一覧 '!$A$3:$F$95,4,0))</f>
        <v/>
      </c>
      <c r="Y241" s="23" t="str">
        <f>IF(K241="","",VLOOKUP(K241,'ボランティア一覧 '!$A$3:$F$95,5,0))</f>
        <v/>
      </c>
      <c r="Z241" s="23" t="str">
        <f>IF(K241="","",VLOOKUP(K241,'ボランティア一覧 '!$A$3:$F$95,6,0))</f>
        <v/>
      </c>
      <c r="AA241" s="23" t="str">
        <f>IF(K241="","",VLOOKUP(K241,'ボランティア一覧 '!$A$3:$G$95,7,0))</f>
        <v/>
      </c>
      <c r="AB241" s="69" t="str">
        <f t="shared" si="21"/>
        <v xml:space="preserve"> </v>
      </c>
      <c r="AC241" s="69" t="str">
        <f t="shared" si="22"/>
        <v>　</v>
      </c>
      <c r="AD241" s="69" t="str">
        <f>IF($G241=0," ",VLOOKUP(AB241,入力規則用シート!B:C,2,0))</f>
        <v xml:space="preserve"> </v>
      </c>
      <c r="AE241" s="68">
        <f t="shared" si="23"/>
        <v>0</v>
      </c>
      <c r="AF241" s="69" t="str">
        <f t="shared" si="24"/>
        <v/>
      </c>
      <c r="AG241" s="68" t="str">
        <f>IF(AF241="","",VLOOKUP(AF241,ボランティア図書マスタ!$A$3:$K$65493,11,0))</f>
        <v/>
      </c>
      <c r="AH241" s="69" t="str">
        <f t="shared" si="25"/>
        <v/>
      </c>
      <c r="AJ241" s="129" t="e">
        <f>VLOOKUP($AF241,ボランティア図書マスタ!$A:$T,15,0)</f>
        <v>#N/A</v>
      </c>
      <c r="AK241" s="129" t="e">
        <f>VLOOKUP($AF241,ボランティア図書マスタ!$A:$T,16,0)</f>
        <v>#N/A</v>
      </c>
      <c r="AL241" s="129" t="e">
        <f>VLOOKUP($AF241,ボランティア図書マスタ!$A:$T,17,0)</f>
        <v>#N/A</v>
      </c>
      <c r="AM241" s="129" t="e">
        <f>VLOOKUP($AF241,ボランティア図書マスタ!$A:$T,18,0)</f>
        <v>#N/A</v>
      </c>
      <c r="AN241" s="129" t="e">
        <f>VLOOKUP($AF241,ボランティア図書マスタ!$A:$T,19,0)</f>
        <v>#N/A</v>
      </c>
      <c r="AO241" s="129" t="e">
        <f>VLOOKUP($AF241,ボランティア図書マスタ!$A:$T,20,0)</f>
        <v>#N/A</v>
      </c>
    </row>
    <row r="242" spans="1:41" ht="81" customHeight="1" x14ac:dyDescent="0.15">
      <c r="A242" s="55"/>
      <c r="B242" s="11"/>
      <c r="C242" s="149"/>
      <c r="D242" s="11"/>
      <c r="E242" s="11"/>
      <c r="F242" s="11"/>
      <c r="G242" s="12"/>
      <c r="H242" s="12"/>
      <c r="I242" s="13"/>
      <c r="J242" s="12"/>
      <c r="K242" s="24"/>
      <c r="L242" s="54" t="str">
        <f>IF(K242="","",VLOOKUP(K242,'ボランティア一覧 '!$A:$B,2,0))</f>
        <v/>
      </c>
      <c r="M242" s="24"/>
      <c r="N242" s="61" t="str">
        <f>IF(M242="","",VLOOKUP(M242,ボランティア図書マスタ!$B$3:$L$65493,11,0))</f>
        <v/>
      </c>
      <c r="O242" s="25"/>
      <c r="P242" s="24"/>
      <c r="Q242" s="25"/>
      <c r="R242" s="17" t="str">
        <f t="shared" si="20"/>
        <v/>
      </c>
      <c r="S242" s="17" t="str">
        <f>IF(AF242="","",VLOOKUP(AF242,ボランティア図書マスタ!$A$3:$M$65493,13,0))</f>
        <v/>
      </c>
      <c r="T242" s="14"/>
      <c r="U242" s="15"/>
      <c r="V242" s="16"/>
      <c r="W242" s="11"/>
      <c r="X242" s="23" t="str">
        <f>IF(K242="","",VLOOKUP(K242,'ボランティア一覧 '!$A$3:$F$95,4,0))</f>
        <v/>
      </c>
      <c r="Y242" s="23" t="str">
        <f>IF(K242="","",VLOOKUP(K242,'ボランティア一覧 '!$A$3:$F$95,5,0))</f>
        <v/>
      </c>
      <c r="Z242" s="23" t="str">
        <f>IF(K242="","",VLOOKUP(K242,'ボランティア一覧 '!$A$3:$F$95,6,0))</f>
        <v/>
      </c>
      <c r="AA242" s="23" t="str">
        <f>IF(K242="","",VLOOKUP(K242,'ボランティア一覧 '!$A$3:$G$95,7,0))</f>
        <v/>
      </c>
      <c r="AB242" s="69" t="str">
        <f t="shared" si="21"/>
        <v xml:space="preserve"> </v>
      </c>
      <c r="AC242" s="69" t="str">
        <f t="shared" si="22"/>
        <v>　</v>
      </c>
      <c r="AD242" s="69" t="str">
        <f>IF($G242=0," ",VLOOKUP(AB242,入力規則用シート!B:C,2,0))</f>
        <v xml:space="preserve"> </v>
      </c>
      <c r="AE242" s="68">
        <f t="shared" si="23"/>
        <v>0</v>
      </c>
      <c r="AF242" s="69" t="str">
        <f t="shared" si="24"/>
        <v/>
      </c>
      <c r="AG242" s="68" t="str">
        <f>IF(AF242="","",VLOOKUP(AF242,ボランティア図書マスタ!$A$3:$K$65493,11,0))</f>
        <v/>
      </c>
      <c r="AH242" s="69" t="str">
        <f t="shared" si="25"/>
        <v/>
      </c>
      <c r="AJ242" s="129" t="e">
        <f>VLOOKUP($AF242,ボランティア図書マスタ!$A:$T,15,0)</f>
        <v>#N/A</v>
      </c>
      <c r="AK242" s="129" t="e">
        <f>VLOOKUP($AF242,ボランティア図書マスタ!$A:$T,16,0)</f>
        <v>#N/A</v>
      </c>
      <c r="AL242" s="129" t="e">
        <f>VLOOKUP($AF242,ボランティア図書マスタ!$A:$T,17,0)</f>
        <v>#N/A</v>
      </c>
      <c r="AM242" s="129" t="e">
        <f>VLOOKUP($AF242,ボランティア図書マスタ!$A:$T,18,0)</f>
        <v>#N/A</v>
      </c>
      <c r="AN242" s="129" t="e">
        <f>VLOOKUP($AF242,ボランティア図書マスタ!$A:$T,19,0)</f>
        <v>#N/A</v>
      </c>
      <c r="AO242" s="129" t="e">
        <f>VLOOKUP($AF242,ボランティア図書マスタ!$A:$T,20,0)</f>
        <v>#N/A</v>
      </c>
    </row>
    <row r="243" spans="1:41" ht="81" customHeight="1" x14ac:dyDescent="0.15">
      <c r="A243" s="55"/>
      <c r="B243" s="11"/>
      <c r="C243" s="149"/>
      <c r="D243" s="11"/>
      <c r="E243" s="11"/>
      <c r="F243" s="11"/>
      <c r="G243" s="12"/>
      <c r="H243" s="12"/>
      <c r="I243" s="13"/>
      <c r="J243" s="12"/>
      <c r="K243" s="24"/>
      <c r="L243" s="54" t="str">
        <f>IF(K243="","",VLOOKUP(K243,'ボランティア一覧 '!$A:$B,2,0))</f>
        <v/>
      </c>
      <c r="M243" s="24"/>
      <c r="N243" s="61" t="str">
        <f>IF(M243="","",VLOOKUP(M243,ボランティア図書マスタ!$B$3:$L$65493,11,0))</f>
        <v/>
      </c>
      <c r="O243" s="25"/>
      <c r="P243" s="24"/>
      <c r="Q243" s="25"/>
      <c r="R243" s="17" t="str">
        <f t="shared" si="20"/>
        <v/>
      </c>
      <c r="S243" s="17" t="str">
        <f>IF(AF243="","",VLOOKUP(AF243,ボランティア図書マスタ!$A$3:$M$65493,13,0))</f>
        <v/>
      </c>
      <c r="T243" s="14"/>
      <c r="U243" s="15"/>
      <c r="V243" s="16"/>
      <c r="W243" s="11"/>
      <c r="X243" s="23" t="str">
        <f>IF(K243="","",VLOOKUP(K243,'ボランティア一覧 '!$A$3:$F$95,4,0))</f>
        <v/>
      </c>
      <c r="Y243" s="23" t="str">
        <f>IF(K243="","",VLOOKUP(K243,'ボランティア一覧 '!$A$3:$F$95,5,0))</f>
        <v/>
      </c>
      <c r="Z243" s="23" t="str">
        <f>IF(K243="","",VLOOKUP(K243,'ボランティア一覧 '!$A$3:$F$95,6,0))</f>
        <v/>
      </c>
      <c r="AA243" s="23" t="str">
        <f>IF(K243="","",VLOOKUP(K243,'ボランティア一覧 '!$A$3:$G$95,7,0))</f>
        <v/>
      </c>
      <c r="AB243" s="69" t="str">
        <f t="shared" si="21"/>
        <v xml:space="preserve"> </v>
      </c>
      <c r="AC243" s="69" t="str">
        <f t="shared" si="22"/>
        <v>　</v>
      </c>
      <c r="AD243" s="69" t="str">
        <f>IF($G243=0," ",VLOOKUP(AB243,入力規則用シート!B:C,2,0))</f>
        <v xml:space="preserve"> </v>
      </c>
      <c r="AE243" s="68">
        <f t="shared" si="23"/>
        <v>0</v>
      </c>
      <c r="AF243" s="69" t="str">
        <f t="shared" si="24"/>
        <v/>
      </c>
      <c r="AG243" s="68" t="str">
        <f>IF(AF243="","",VLOOKUP(AF243,ボランティア図書マスタ!$A$3:$K$65493,11,0))</f>
        <v/>
      </c>
      <c r="AH243" s="69" t="str">
        <f t="shared" si="25"/>
        <v/>
      </c>
      <c r="AJ243" s="129" t="e">
        <f>VLOOKUP($AF243,ボランティア図書マスタ!$A:$T,15,0)</f>
        <v>#N/A</v>
      </c>
      <c r="AK243" s="129" t="e">
        <f>VLOOKUP($AF243,ボランティア図書マスタ!$A:$T,16,0)</f>
        <v>#N/A</v>
      </c>
      <c r="AL243" s="129" t="e">
        <f>VLOOKUP($AF243,ボランティア図書マスタ!$A:$T,17,0)</f>
        <v>#N/A</v>
      </c>
      <c r="AM243" s="129" t="e">
        <f>VLOOKUP($AF243,ボランティア図書マスタ!$A:$T,18,0)</f>
        <v>#N/A</v>
      </c>
      <c r="AN243" s="129" t="e">
        <f>VLOOKUP($AF243,ボランティア図書マスタ!$A:$T,19,0)</f>
        <v>#N/A</v>
      </c>
      <c r="AO243" s="129" t="e">
        <f>VLOOKUP($AF243,ボランティア図書マスタ!$A:$T,20,0)</f>
        <v>#N/A</v>
      </c>
    </row>
    <row r="244" spans="1:41" ht="81" customHeight="1" x14ac:dyDescent="0.15">
      <c r="A244" s="55"/>
      <c r="B244" s="11"/>
      <c r="C244" s="149"/>
      <c r="D244" s="11"/>
      <c r="E244" s="11"/>
      <c r="F244" s="11"/>
      <c r="G244" s="12"/>
      <c r="H244" s="12"/>
      <c r="I244" s="13"/>
      <c r="J244" s="12"/>
      <c r="K244" s="24"/>
      <c r="L244" s="54" t="str">
        <f>IF(K244="","",VLOOKUP(K244,'ボランティア一覧 '!$A:$B,2,0))</f>
        <v/>
      </c>
      <c r="M244" s="24"/>
      <c r="N244" s="61" t="str">
        <f>IF(M244="","",VLOOKUP(M244,ボランティア図書マスタ!$B$3:$L$65493,11,0))</f>
        <v/>
      </c>
      <c r="O244" s="25"/>
      <c r="P244" s="24"/>
      <c r="Q244" s="25"/>
      <c r="R244" s="17" t="str">
        <f t="shared" si="20"/>
        <v/>
      </c>
      <c r="S244" s="17" t="str">
        <f>IF(AF244="","",VLOOKUP(AF244,ボランティア図書マスタ!$A$3:$M$65493,13,0))</f>
        <v/>
      </c>
      <c r="T244" s="14"/>
      <c r="U244" s="15"/>
      <c r="V244" s="16"/>
      <c r="W244" s="11"/>
      <c r="X244" s="23" t="str">
        <f>IF(K244="","",VLOOKUP(K244,'ボランティア一覧 '!$A$3:$F$95,4,0))</f>
        <v/>
      </c>
      <c r="Y244" s="23" t="str">
        <f>IF(K244="","",VLOOKUP(K244,'ボランティア一覧 '!$A$3:$F$95,5,0))</f>
        <v/>
      </c>
      <c r="Z244" s="23" t="str">
        <f>IF(K244="","",VLOOKUP(K244,'ボランティア一覧 '!$A$3:$F$95,6,0))</f>
        <v/>
      </c>
      <c r="AA244" s="23" t="str">
        <f>IF(K244="","",VLOOKUP(K244,'ボランティア一覧 '!$A$3:$G$95,7,0))</f>
        <v/>
      </c>
      <c r="AB244" s="69" t="str">
        <f t="shared" si="21"/>
        <v xml:space="preserve"> </v>
      </c>
      <c r="AC244" s="69" t="str">
        <f t="shared" si="22"/>
        <v>　</v>
      </c>
      <c r="AD244" s="69" t="str">
        <f>IF($G244=0," ",VLOOKUP(AB244,入力規則用シート!B:C,2,0))</f>
        <v xml:space="preserve"> </v>
      </c>
      <c r="AE244" s="68">
        <f t="shared" si="23"/>
        <v>0</v>
      </c>
      <c r="AF244" s="69" t="str">
        <f t="shared" si="24"/>
        <v/>
      </c>
      <c r="AG244" s="68" t="str">
        <f>IF(AF244="","",VLOOKUP(AF244,ボランティア図書マスタ!$A$3:$K$65493,11,0))</f>
        <v/>
      </c>
      <c r="AH244" s="69" t="str">
        <f t="shared" si="25"/>
        <v/>
      </c>
      <c r="AJ244" s="129" t="e">
        <f>VLOOKUP($AF244,ボランティア図書マスタ!$A:$T,15,0)</f>
        <v>#N/A</v>
      </c>
      <c r="AK244" s="129" t="e">
        <f>VLOOKUP($AF244,ボランティア図書マスタ!$A:$T,16,0)</f>
        <v>#N/A</v>
      </c>
      <c r="AL244" s="129" t="e">
        <f>VLOOKUP($AF244,ボランティア図書マスタ!$A:$T,17,0)</f>
        <v>#N/A</v>
      </c>
      <c r="AM244" s="129" t="e">
        <f>VLOOKUP($AF244,ボランティア図書マスタ!$A:$T,18,0)</f>
        <v>#N/A</v>
      </c>
      <c r="AN244" s="129" t="e">
        <f>VLOOKUP($AF244,ボランティア図書マスタ!$A:$T,19,0)</f>
        <v>#N/A</v>
      </c>
      <c r="AO244" s="129" t="e">
        <f>VLOOKUP($AF244,ボランティア図書マスタ!$A:$T,20,0)</f>
        <v>#N/A</v>
      </c>
    </row>
    <row r="245" spans="1:41" ht="81" customHeight="1" x14ac:dyDescent="0.15">
      <c r="A245" s="55"/>
      <c r="B245" s="11"/>
      <c r="C245" s="149"/>
      <c r="D245" s="11"/>
      <c r="E245" s="11"/>
      <c r="F245" s="11"/>
      <c r="G245" s="12"/>
      <c r="H245" s="12"/>
      <c r="I245" s="13"/>
      <c r="J245" s="12"/>
      <c r="K245" s="24"/>
      <c r="L245" s="54" t="str">
        <f>IF(K245="","",VLOOKUP(K245,'ボランティア一覧 '!$A:$B,2,0))</f>
        <v/>
      </c>
      <c r="M245" s="24"/>
      <c r="N245" s="61" t="str">
        <f>IF(M245="","",VLOOKUP(M245,ボランティア図書マスタ!$B$3:$L$65493,11,0))</f>
        <v/>
      </c>
      <c r="O245" s="25"/>
      <c r="P245" s="24"/>
      <c r="Q245" s="25"/>
      <c r="R245" s="17" t="str">
        <f t="shared" si="20"/>
        <v/>
      </c>
      <c r="S245" s="17" t="str">
        <f>IF(AF245="","",VLOOKUP(AF245,ボランティア図書マスタ!$A$3:$M$65493,13,0))</f>
        <v/>
      </c>
      <c r="T245" s="14"/>
      <c r="U245" s="15"/>
      <c r="V245" s="16"/>
      <c r="W245" s="11"/>
      <c r="X245" s="23" t="str">
        <f>IF(K245="","",VLOOKUP(K245,'ボランティア一覧 '!$A$3:$F$95,4,0))</f>
        <v/>
      </c>
      <c r="Y245" s="23" t="str">
        <f>IF(K245="","",VLOOKUP(K245,'ボランティア一覧 '!$A$3:$F$95,5,0))</f>
        <v/>
      </c>
      <c r="Z245" s="23" t="str">
        <f>IF(K245="","",VLOOKUP(K245,'ボランティア一覧 '!$A$3:$F$95,6,0))</f>
        <v/>
      </c>
      <c r="AA245" s="23" t="str">
        <f>IF(K245="","",VLOOKUP(K245,'ボランティア一覧 '!$A$3:$G$95,7,0))</f>
        <v/>
      </c>
      <c r="AB245" s="69" t="str">
        <f t="shared" si="21"/>
        <v xml:space="preserve"> </v>
      </c>
      <c r="AC245" s="69" t="str">
        <f t="shared" si="22"/>
        <v>　</v>
      </c>
      <c r="AD245" s="69" t="str">
        <f>IF($G245=0," ",VLOOKUP(AB245,入力規則用シート!B:C,2,0))</f>
        <v xml:space="preserve"> </v>
      </c>
      <c r="AE245" s="68">
        <f t="shared" si="23"/>
        <v>0</v>
      </c>
      <c r="AF245" s="69" t="str">
        <f t="shared" si="24"/>
        <v/>
      </c>
      <c r="AG245" s="68" t="str">
        <f>IF(AF245="","",VLOOKUP(AF245,ボランティア図書マスタ!$A$3:$K$65493,11,0))</f>
        <v/>
      </c>
      <c r="AH245" s="69" t="str">
        <f t="shared" si="25"/>
        <v/>
      </c>
      <c r="AJ245" s="129" t="e">
        <f>VLOOKUP($AF245,ボランティア図書マスタ!$A:$T,15,0)</f>
        <v>#N/A</v>
      </c>
      <c r="AK245" s="129" t="e">
        <f>VLOOKUP($AF245,ボランティア図書マスタ!$A:$T,16,0)</f>
        <v>#N/A</v>
      </c>
      <c r="AL245" s="129" t="e">
        <f>VLOOKUP($AF245,ボランティア図書マスタ!$A:$T,17,0)</f>
        <v>#N/A</v>
      </c>
      <c r="AM245" s="129" t="e">
        <f>VLOOKUP($AF245,ボランティア図書マスタ!$A:$T,18,0)</f>
        <v>#N/A</v>
      </c>
      <c r="AN245" s="129" t="e">
        <f>VLOOKUP($AF245,ボランティア図書マスタ!$A:$T,19,0)</f>
        <v>#N/A</v>
      </c>
      <c r="AO245" s="129" t="e">
        <f>VLOOKUP($AF245,ボランティア図書マスタ!$A:$T,20,0)</f>
        <v>#N/A</v>
      </c>
    </row>
    <row r="246" spans="1:41" ht="81" customHeight="1" x14ac:dyDescent="0.15">
      <c r="A246" s="55"/>
      <c r="B246" s="11"/>
      <c r="C246" s="149"/>
      <c r="D246" s="11"/>
      <c r="E246" s="11"/>
      <c r="F246" s="11"/>
      <c r="G246" s="12"/>
      <c r="H246" s="12"/>
      <c r="I246" s="13"/>
      <c r="J246" s="12"/>
      <c r="K246" s="24"/>
      <c r="L246" s="54" t="str">
        <f>IF(K246="","",VLOOKUP(K246,'ボランティア一覧 '!$A:$B,2,0))</f>
        <v/>
      </c>
      <c r="M246" s="24"/>
      <c r="N246" s="61" t="str">
        <f>IF(M246="","",VLOOKUP(M246,ボランティア図書マスタ!$B$3:$L$65493,11,0))</f>
        <v/>
      </c>
      <c r="O246" s="25"/>
      <c r="P246" s="24"/>
      <c r="Q246" s="25"/>
      <c r="R246" s="17" t="str">
        <f t="shared" si="20"/>
        <v/>
      </c>
      <c r="S246" s="17" t="str">
        <f>IF(AF246="","",VLOOKUP(AF246,ボランティア図書マスタ!$A$3:$M$65493,13,0))</f>
        <v/>
      </c>
      <c r="T246" s="14"/>
      <c r="U246" s="15"/>
      <c r="V246" s="16"/>
      <c r="W246" s="11"/>
      <c r="X246" s="23" t="str">
        <f>IF(K246="","",VLOOKUP(K246,'ボランティア一覧 '!$A$3:$F$95,4,0))</f>
        <v/>
      </c>
      <c r="Y246" s="23" t="str">
        <f>IF(K246="","",VLOOKUP(K246,'ボランティア一覧 '!$A$3:$F$95,5,0))</f>
        <v/>
      </c>
      <c r="Z246" s="23" t="str">
        <f>IF(K246="","",VLOOKUP(K246,'ボランティア一覧 '!$A$3:$F$95,6,0))</f>
        <v/>
      </c>
      <c r="AA246" s="23" t="str">
        <f>IF(K246="","",VLOOKUP(K246,'ボランティア一覧 '!$A$3:$G$95,7,0))</f>
        <v/>
      </c>
      <c r="AB246" s="69" t="str">
        <f t="shared" si="21"/>
        <v xml:space="preserve"> </v>
      </c>
      <c r="AC246" s="69" t="str">
        <f t="shared" si="22"/>
        <v>　</v>
      </c>
      <c r="AD246" s="69" t="str">
        <f>IF($G246=0," ",VLOOKUP(AB246,入力規則用シート!B:C,2,0))</f>
        <v xml:space="preserve"> </v>
      </c>
      <c r="AE246" s="68">
        <f t="shared" si="23"/>
        <v>0</v>
      </c>
      <c r="AF246" s="69" t="str">
        <f t="shared" si="24"/>
        <v/>
      </c>
      <c r="AG246" s="68" t="str">
        <f>IF(AF246="","",VLOOKUP(AF246,ボランティア図書マスタ!$A$3:$K$65493,11,0))</f>
        <v/>
      </c>
      <c r="AH246" s="69" t="str">
        <f t="shared" si="25"/>
        <v/>
      </c>
      <c r="AJ246" s="129" t="e">
        <f>VLOOKUP($AF246,ボランティア図書マスタ!$A:$T,15,0)</f>
        <v>#N/A</v>
      </c>
      <c r="AK246" s="129" t="e">
        <f>VLOOKUP($AF246,ボランティア図書マスタ!$A:$T,16,0)</f>
        <v>#N/A</v>
      </c>
      <c r="AL246" s="129" t="e">
        <f>VLOOKUP($AF246,ボランティア図書マスタ!$A:$T,17,0)</f>
        <v>#N/A</v>
      </c>
      <c r="AM246" s="129" t="e">
        <f>VLOOKUP($AF246,ボランティア図書マスタ!$A:$T,18,0)</f>
        <v>#N/A</v>
      </c>
      <c r="AN246" s="129" t="e">
        <f>VLOOKUP($AF246,ボランティア図書マスタ!$A:$T,19,0)</f>
        <v>#N/A</v>
      </c>
      <c r="AO246" s="129" t="e">
        <f>VLOOKUP($AF246,ボランティア図書マスタ!$A:$T,20,0)</f>
        <v>#N/A</v>
      </c>
    </row>
    <row r="247" spans="1:41" ht="81" customHeight="1" x14ac:dyDescent="0.15">
      <c r="A247" s="55"/>
      <c r="B247" s="11"/>
      <c r="C247" s="149"/>
      <c r="D247" s="11"/>
      <c r="E247" s="11"/>
      <c r="F247" s="11"/>
      <c r="G247" s="12"/>
      <c r="H247" s="12"/>
      <c r="I247" s="13"/>
      <c r="J247" s="12"/>
      <c r="K247" s="24"/>
      <c r="L247" s="54" t="str">
        <f>IF(K247="","",VLOOKUP(K247,'ボランティア一覧 '!$A:$B,2,0))</f>
        <v/>
      </c>
      <c r="M247" s="24"/>
      <c r="N247" s="61" t="str">
        <f>IF(M247="","",VLOOKUP(M247,ボランティア図書マスタ!$B$3:$L$65493,11,0))</f>
        <v/>
      </c>
      <c r="O247" s="25"/>
      <c r="P247" s="24"/>
      <c r="Q247" s="25"/>
      <c r="R247" s="17" t="str">
        <f t="shared" si="20"/>
        <v/>
      </c>
      <c r="S247" s="17" t="str">
        <f>IF(AF247="","",VLOOKUP(AF247,ボランティア図書マスタ!$A$3:$M$65493,13,0))</f>
        <v/>
      </c>
      <c r="T247" s="14"/>
      <c r="U247" s="15"/>
      <c r="V247" s="16"/>
      <c r="W247" s="11"/>
      <c r="X247" s="23" t="str">
        <f>IF(K247="","",VLOOKUP(K247,'ボランティア一覧 '!$A$3:$F$95,4,0))</f>
        <v/>
      </c>
      <c r="Y247" s="23" t="str">
        <f>IF(K247="","",VLOOKUP(K247,'ボランティア一覧 '!$A$3:$F$95,5,0))</f>
        <v/>
      </c>
      <c r="Z247" s="23" t="str">
        <f>IF(K247="","",VLOOKUP(K247,'ボランティア一覧 '!$A$3:$F$95,6,0))</f>
        <v/>
      </c>
      <c r="AA247" s="23" t="str">
        <f>IF(K247="","",VLOOKUP(K247,'ボランティア一覧 '!$A$3:$G$95,7,0))</f>
        <v/>
      </c>
      <c r="AB247" s="69" t="str">
        <f t="shared" si="21"/>
        <v xml:space="preserve"> </v>
      </c>
      <c r="AC247" s="69" t="str">
        <f t="shared" si="22"/>
        <v>　</v>
      </c>
      <c r="AD247" s="69" t="str">
        <f>IF($G247=0," ",VLOOKUP(AB247,入力規則用シート!B:C,2,0))</f>
        <v xml:space="preserve"> </v>
      </c>
      <c r="AE247" s="68">
        <f t="shared" si="23"/>
        <v>0</v>
      </c>
      <c r="AF247" s="69" t="str">
        <f t="shared" si="24"/>
        <v/>
      </c>
      <c r="AG247" s="68" t="str">
        <f>IF(AF247="","",VLOOKUP(AF247,ボランティア図書マスタ!$A$3:$K$65493,11,0))</f>
        <v/>
      </c>
      <c r="AH247" s="69" t="str">
        <f t="shared" si="25"/>
        <v/>
      </c>
      <c r="AJ247" s="129" t="e">
        <f>VLOOKUP($AF247,ボランティア図書マスタ!$A:$T,15,0)</f>
        <v>#N/A</v>
      </c>
      <c r="AK247" s="129" t="e">
        <f>VLOOKUP($AF247,ボランティア図書マスタ!$A:$T,16,0)</f>
        <v>#N/A</v>
      </c>
      <c r="AL247" s="129" t="e">
        <f>VLOOKUP($AF247,ボランティア図書マスタ!$A:$T,17,0)</f>
        <v>#N/A</v>
      </c>
      <c r="AM247" s="129" t="e">
        <f>VLOOKUP($AF247,ボランティア図書マスタ!$A:$T,18,0)</f>
        <v>#N/A</v>
      </c>
      <c r="AN247" s="129" t="e">
        <f>VLOOKUP($AF247,ボランティア図書マスタ!$A:$T,19,0)</f>
        <v>#N/A</v>
      </c>
      <c r="AO247" s="129" t="e">
        <f>VLOOKUP($AF247,ボランティア図書マスタ!$A:$T,20,0)</f>
        <v>#N/A</v>
      </c>
    </row>
    <row r="248" spans="1:41" ht="81" customHeight="1" x14ac:dyDescent="0.15">
      <c r="A248" s="55"/>
      <c r="B248" s="11"/>
      <c r="C248" s="149"/>
      <c r="D248" s="11"/>
      <c r="E248" s="11"/>
      <c r="F248" s="11"/>
      <c r="G248" s="12"/>
      <c r="H248" s="12"/>
      <c r="I248" s="13"/>
      <c r="J248" s="12"/>
      <c r="K248" s="24"/>
      <c r="L248" s="54" t="str">
        <f>IF(K248="","",VLOOKUP(K248,'ボランティア一覧 '!$A:$B,2,0))</f>
        <v/>
      </c>
      <c r="M248" s="24"/>
      <c r="N248" s="61" t="str">
        <f>IF(M248="","",VLOOKUP(M248,ボランティア図書マスタ!$B$3:$L$65493,11,0))</f>
        <v/>
      </c>
      <c r="O248" s="25"/>
      <c r="P248" s="24"/>
      <c r="Q248" s="25"/>
      <c r="R248" s="17" t="str">
        <f t="shared" si="20"/>
        <v/>
      </c>
      <c r="S248" s="17" t="str">
        <f>IF(AF248="","",VLOOKUP(AF248,ボランティア図書マスタ!$A$3:$M$65493,13,0))</f>
        <v/>
      </c>
      <c r="T248" s="14"/>
      <c r="U248" s="15"/>
      <c r="V248" s="16"/>
      <c r="W248" s="11"/>
      <c r="X248" s="23" t="str">
        <f>IF(K248="","",VLOOKUP(K248,'ボランティア一覧 '!$A$3:$F$95,4,0))</f>
        <v/>
      </c>
      <c r="Y248" s="23" t="str">
        <f>IF(K248="","",VLOOKUP(K248,'ボランティア一覧 '!$A$3:$F$95,5,0))</f>
        <v/>
      </c>
      <c r="Z248" s="23" t="str">
        <f>IF(K248="","",VLOOKUP(K248,'ボランティア一覧 '!$A$3:$F$95,6,0))</f>
        <v/>
      </c>
      <c r="AA248" s="23" t="str">
        <f>IF(K248="","",VLOOKUP(K248,'ボランティア一覧 '!$A$3:$G$95,7,0))</f>
        <v/>
      </c>
      <c r="AB248" s="69" t="str">
        <f t="shared" si="21"/>
        <v xml:space="preserve"> </v>
      </c>
      <c r="AC248" s="69" t="str">
        <f t="shared" si="22"/>
        <v>　</v>
      </c>
      <c r="AD248" s="69" t="str">
        <f>IF($G248=0," ",VLOOKUP(AB248,入力規則用シート!B:C,2,0))</f>
        <v xml:space="preserve"> </v>
      </c>
      <c r="AE248" s="68">
        <f t="shared" si="23"/>
        <v>0</v>
      </c>
      <c r="AF248" s="69" t="str">
        <f t="shared" si="24"/>
        <v/>
      </c>
      <c r="AG248" s="68" t="str">
        <f>IF(AF248="","",VLOOKUP(AF248,ボランティア図書マスタ!$A$3:$K$65493,11,0))</f>
        <v/>
      </c>
      <c r="AH248" s="69" t="str">
        <f t="shared" si="25"/>
        <v/>
      </c>
      <c r="AJ248" s="129" t="e">
        <f>VLOOKUP($AF248,ボランティア図書マスタ!$A:$T,15,0)</f>
        <v>#N/A</v>
      </c>
      <c r="AK248" s="129" t="e">
        <f>VLOOKUP($AF248,ボランティア図書マスタ!$A:$T,16,0)</f>
        <v>#N/A</v>
      </c>
      <c r="AL248" s="129" t="e">
        <f>VLOOKUP($AF248,ボランティア図書マスタ!$A:$T,17,0)</f>
        <v>#N/A</v>
      </c>
      <c r="AM248" s="129" t="e">
        <f>VLOOKUP($AF248,ボランティア図書マスタ!$A:$T,18,0)</f>
        <v>#N/A</v>
      </c>
      <c r="AN248" s="129" t="e">
        <f>VLOOKUP($AF248,ボランティア図書マスタ!$A:$T,19,0)</f>
        <v>#N/A</v>
      </c>
      <c r="AO248" s="129" t="e">
        <f>VLOOKUP($AF248,ボランティア図書マスタ!$A:$T,20,0)</f>
        <v>#N/A</v>
      </c>
    </row>
    <row r="249" spans="1:41" ht="81" customHeight="1" x14ac:dyDescent="0.15">
      <c r="A249" s="55"/>
      <c r="B249" s="11"/>
      <c r="C249" s="149"/>
      <c r="D249" s="11"/>
      <c r="E249" s="11"/>
      <c r="F249" s="11"/>
      <c r="G249" s="12"/>
      <c r="H249" s="12"/>
      <c r="I249" s="13"/>
      <c r="J249" s="12"/>
      <c r="K249" s="24"/>
      <c r="L249" s="54" t="str">
        <f>IF(K249="","",VLOOKUP(K249,'ボランティア一覧 '!$A:$B,2,0))</f>
        <v/>
      </c>
      <c r="M249" s="24"/>
      <c r="N249" s="61" t="str">
        <f>IF(M249="","",VLOOKUP(M249,ボランティア図書マスタ!$B$3:$L$65493,11,0))</f>
        <v/>
      </c>
      <c r="O249" s="25"/>
      <c r="P249" s="24"/>
      <c r="Q249" s="25"/>
      <c r="R249" s="17" t="str">
        <f t="shared" si="20"/>
        <v/>
      </c>
      <c r="S249" s="17" t="str">
        <f>IF(AF249="","",VLOOKUP(AF249,ボランティア図書マスタ!$A$3:$M$65493,13,0))</f>
        <v/>
      </c>
      <c r="T249" s="14"/>
      <c r="U249" s="15"/>
      <c r="V249" s="16"/>
      <c r="W249" s="11"/>
      <c r="X249" s="23" t="str">
        <f>IF(K249="","",VLOOKUP(K249,'ボランティア一覧 '!$A$3:$F$95,4,0))</f>
        <v/>
      </c>
      <c r="Y249" s="23" t="str">
        <f>IF(K249="","",VLOOKUP(K249,'ボランティア一覧 '!$A$3:$F$95,5,0))</f>
        <v/>
      </c>
      <c r="Z249" s="23" t="str">
        <f>IF(K249="","",VLOOKUP(K249,'ボランティア一覧 '!$A$3:$F$95,6,0))</f>
        <v/>
      </c>
      <c r="AA249" s="23" t="str">
        <f>IF(K249="","",VLOOKUP(K249,'ボランティア一覧 '!$A$3:$G$95,7,0))</f>
        <v/>
      </c>
      <c r="AB249" s="69" t="str">
        <f t="shared" si="21"/>
        <v xml:space="preserve"> </v>
      </c>
      <c r="AC249" s="69" t="str">
        <f t="shared" si="22"/>
        <v>　</v>
      </c>
      <c r="AD249" s="69" t="str">
        <f>IF($G249=0," ",VLOOKUP(AB249,入力規則用シート!B:C,2,0))</f>
        <v xml:space="preserve"> </v>
      </c>
      <c r="AE249" s="68">
        <f t="shared" si="23"/>
        <v>0</v>
      </c>
      <c r="AF249" s="69" t="str">
        <f t="shared" si="24"/>
        <v/>
      </c>
      <c r="AG249" s="68" t="str">
        <f>IF(AF249="","",VLOOKUP(AF249,ボランティア図書マスタ!$A$3:$K$65493,11,0))</f>
        <v/>
      </c>
      <c r="AH249" s="69" t="str">
        <f t="shared" si="25"/>
        <v/>
      </c>
      <c r="AJ249" s="129" t="e">
        <f>VLOOKUP($AF249,ボランティア図書マスタ!$A:$T,15,0)</f>
        <v>#N/A</v>
      </c>
      <c r="AK249" s="129" t="e">
        <f>VLOOKUP($AF249,ボランティア図書マスタ!$A:$T,16,0)</f>
        <v>#N/A</v>
      </c>
      <c r="AL249" s="129" t="e">
        <f>VLOOKUP($AF249,ボランティア図書マスタ!$A:$T,17,0)</f>
        <v>#N/A</v>
      </c>
      <c r="AM249" s="129" t="e">
        <f>VLOOKUP($AF249,ボランティア図書マスタ!$A:$T,18,0)</f>
        <v>#N/A</v>
      </c>
      <c r="AN249" s="129" t="e">
        <f>VLOOKUP($AF249,ボランティア図書マスタ!$A:$T,19,0)</f>
        <v>#N/A</v>
      </c>
      <c r="AO249" s="129" t="e">
        <f>VLOOKUP($AF249,ボランティア図書マスタ!$A:$T,20,0)</f>
        <v>#N/A</v>
      </c>
    </row>
    <row r="250" spans="1:41" ht="81" customHeight="1" x14ac:dyDescent="0.15">
      <c r="A250" s="55"/>
      <c r="B250" s="11"/>
      <c r="C250" s="149"/>
      <c r="D250" s="11"/>
      <c r="E250" s="11"/>
      <c r="F250" s="11"/>
      <c r="G250" s="12"/>
      <c r="H250" s="12"/>
      <c r="I250" s="13"/>
      <c r="J250" s="12"/>
      <c r="K250" s="24"/>
      <c r="L250" s="54" t="str">
        <f>IF(K250="","",VLOOKUP(K250,'ボランティア一覧 '!$A:$B,2,0))</f>
        <v/>
      </c>
      <c r="M250" s="24"/>
      <c r="N250" s="61" t="str">
        <f>IF(M250="","",VLOOKUP(M250,ボランティア図書マスタ!$B$3:$L$65493,11,0))</f>
        <v/>
      </c>
      <c r="O250" s="25"/>
      <c r="P250" s="24"/>
      <c r="Q250" s="25"/>
      <c r="R250" s="17" t="str">
        <f t="shared" si="20"/>
        <v/>
      </c>
      <c r="S250" s="17" t="str">
        <f>IF(AF250="","",VLOOKUP(AF250,ボランティア図書マスタ!$A$3:$M$65493,13,0))</f>
        <v/>
      </c>
      <c r="T250" s="14"/>
      <c r="U250" s="15"/>
      <c r="V250" s="16"/>
      <c r="W250" s="11"/>
      <c r="X250" s="23" t="str">
        <f>IF(K250="","",VLOOKUP(K250,'ボランティア一覧 '!$A$3:$F$95,4,0))</f>
        <v/>
      </c>
      <c r="Y250" s="23" t="str">
        <f>IF(K250="","",VLOOKUP(K250,'ボランティア一覧 '!$A$3:$F$95,5,0))</f>
        <v/>
      </c>
      <c r="Z250" s="23" t="str">
        <f>IF(K250="","",VLOOKUP(K250,'ボランティア一覧 '!$A$3:$F$95,6,0))</f>
        <v/>
      </c>
      <c r="AA250" s="23" t="str">
        <f>IF(K250="","",VLOOKUP(K250,'ボランティア一覧 '!$A$3:$G$95,7,0))</f>
        <v/>
      </c>
      <c r="AB250" s="69" t="str">
        <f t="shared" si="21"/>
        <v xml:space="preserve"> </v>
      </c>
      <c r="AC250" s="69" t="str">
        <f t="shared" si="22"/>
        <v>　</v>
      </c>
      <c r="AD250" s="69" t="str">
        <f>IF($G250=0," ",VLOOKUP(AB250,入力規則用シート!B:C,2,0))</f>
        <v xml:space="preserve"> </v>
      </c>
      <c r="AE250" s="68">
        <f t="shared" si="23"/>
        <v>0</v>
      </c>
      <c r="AF250" s="69" t="str">
        <f t="shared" si="24"/>
        <v/>
      </c>
      <c r="AG250" s="68" t="str">
        <f>IF(AF250="","",VLOOKUP(AF250,ボランティア図書マスタ!$A$3:$K$65493,11,0))</f>
        <v/>
      </c>
      <c r="AH250" s="69" t="str">
        <f t="shared" si="25"/>
        <v/>
      </c>
      <c r="AJ250" s="129" t="e">
        <f>VLOOKUP($AF250,ボランティア図書マスタ!$A:$T,15,0)</f>
        <v>#N/A</v>
      </c>
      <c r="AK250" s="129" t="e">
        <f>VLOOKUP($AF250,ボランティア図書マスタ!$A:$T,16,0)</f>
        <v>#N/A</v>
      </c>
      <c r="AL250" s="129" t="e">
        <f>VLOOKUP($AF250,ボランティア図書マスタ!$A:$T,17,0)</f>
        <v>#N/A</v>
      </c>
      <c r="AM250" s="129" t="e">
        <f>VLOOKUP($AF250,ボランティア図書マスタ!$A:$T,18,0)</f>
        <v>#N/A</v>
      </c>
      <c r="AN250" s="129" t="e">
        <f>VLOOKUP($AF250,ボランティア図書マスタ!$A:$T,19,0)</f>
        <v>#N/A</v>
      </c>
      <c r="AO250" s="129" t="e">
        <f>VLOOKUP($AF250,ボランティア図書マスタ!$A:$T,20,0)</f>
        <v>#N/A</v>
      </c>
    </row>
    <row r="251" spans="1:41" ht="81" customHeight="1" x14ac:dyDescent="0.15">
      <c r="A251" s="55"/>
      <c r="B251" s="11"/>
      <c r="C251" s="149"/>
      <c r="D251" s="11"/>
      <c r="E251" s="11"/>
      <c r="F251" s="11"/>
      <c r="G251" s="12"/>
      <c r="H251" s="12"/>
      <c r="I251" s="13"/>
      <c r="J251" s="12"/>
      <c r="K251" s="24"/>
      <c r="L251" s="54" t="str">
        <f>IF(K251="","",VLOOKUP(K251,'ボランティア一覧 '!$A:$B,2,0))</f>
        <v/>
      </c>
      <c r="M251" s="24"/>
      <c r="N251" s="61" t="str">
        <f>IF(M251="","",VLOOKUP(M251,ボランティア図書マスタ!$B$3:$L$65493,11,0))</f>
        <v/>
      </c>
      <c r="O251" s="25"/>
      <c r="P251" s="24"/>
      <c r="Q251" s="25"/>
      <c r="R251" s="17" t="str">
        <f t="shared" si="20"/>
        <v/>
      </c>
      <c r="S251" s="17" t="str">
        <f>IF(AF251="","",VLOOKUP(AF251,ボランティア図書マスタ!$A$3:$M$65493,13,0))</f>
        <v/>
      </c>
      <c r="T251" s="14"/>
      <c r="U251" s="15"/>
      <c r="V251" s="16"/>
      <c r="W251" s="11"/>
      <c r="X251" s="23" t="str">
        <f>IF(K251="","",VLOOKUP(K251,'ボランティア一覧 '!$A$3:$F$95,4,0))</f>
        <v/>
      </c>
      <c r="Y251" s="23" t="str">
        <f>IF(K251="","",VLOOKUP(K251,'ボランティア一覧 '!$A$3:$F$95,5,0))</f>
        <v/>
      </c>
      <c r="Z251" s="23" t="str">
        <f>IF(K251="","",VLOOKUP(K251,'ボランティア一覧 '!$A$3:$F$95,6,0))</f>
        <v/>
      </c>
      <c r="AA251" s="23" t="str">
        <f>IF(K251="","",VLOOKUP(K251,'ボランティア一覧 '!$A$3:$G$95,7,0))</f>
        <v/>
      </c>
      <c r="AB251" s="69" t="str">
        <f t="shared" si="21"/>
        <v xml:space="preserve"> </v>
      </c>
      <c r="AC251" s="69" t="str">
        <f t="shared" si="22"/>
        <v>　</v>
      </c>
      <c r="AD251" s="69" t="str">
        <f>IF($G251=0," ",VLOOKUP(AB251,入力規則用シート!B:C,2,0))</f>
        <v xml:space="preserve"> </v>
      </c>
      <c r="AE251" s="68">
        <f t="shared" si="23"/>
        <v>0</v>
      </c>
      <c r="AF251" s="69" t="str">
        <f t="shared" si="24"/>
        <v/>
      </c>
      <c r="AG251" s="68" t="str">
        <f>IF(AF251="","",VLOOKUP(AF251,ボランティア図書マスタ!$A$3:$K$65493,11,0))</f>
        <v/>
      </c>
      <c r="AH251" s="69" t="str">
        <f t="shared" si="25"/>
        <v/>
      </c>
      <c r="AJ251" s="129" t="e">
        <f>VLOOKUP($AF251,ボランティア図書マスタ!$A:$T,15,0)</f>
        <v>#N/A</v>
      </c>
      <c r="AK251" s="129" t="e">
        <f>VLOOKUP($AF251,ボランティア図書マスタ!$A:$T,16,0)</f>
        <v>#N/A</v>
      </c>
      <c r="AL251" s="129" t="e">
        <f>VLOOKUP($AF251,ボランティア図書マスタ!$A:$T,17,0)</f>
        <v>#N/A</v>
      </c>
      <c r="AM251" s="129" t="e">
        <f>VLOOKUP($AF251,ボランティア図書マスタ!$A:$T,18,0)</f>
        <v>#N/A</v>
      </c>
      <c r="AN251" s="129" t="e">
        <f>VLOOKUP($AF251,ボランティア図書マスタ!$A:$T,19,0)</f>
        <v>#N/A</v>
      </c>
      <c r="AO251" s="129" t="e">
        <f>VLOOKUP($AF251,ボランティア図書マスタ!$A:$T,20,0)</f>
        <v>#N/A</v>
      </c>
    </row>
    <row r="252" spans="1:41" ht="81" customHeight="1" x14ac:dyDescent="0.15">
      <c r="A252" s="55"/>
      <c r="B252" s="11"/>
      <c r="C252" s="149"/>
      <c r="D252" s="11"/>
      <c r="E252" s="11"/>
      <c r="F252" s="11"/>
      <c r="G252" s="12"/>
      <c r="H252" s="12"/>
      <c r="I252" s="13"/>
      <c r="J252" s="12"/>
      <c r="K252" s="24"/>
      <c r="L252" s="54" t="str">
        <f>IF(K252="","",VLOOKUP(K252,'ボランティア一覧 '!$A:$B,2,0))</f>
        <v/>
      </c>
      <c r="M252" s="24"/>
      <c r="N252" s="61" t="str">
        <f>IF(M252="","",VLOOKUP(M252,ボランティア図書マスタ!$B$3:$L$65493,11,0))</f>
        <v/>
      </c>
      <c r="O252" s="25"/>
      <c r="P252" s="24"/>
      <c r="Q252" s="25"/>
      <c r="R252" s="17" t="str">
        <f t="shared" si="20"/>
        <v/>
      </c>
      <c r="S252" s="17" t="str">
        <f>IF(AF252="","",VLOOKUP(AF252,ボランティア図書マスタ!$A$3:$M$65493,13,0))</f>
        <v/>
      </c>
      <c r="T252" s="14"/>
      <c r="U252" s="15"/>
      <c r="V252" s="16"/>
      <c r="W252" s="11"/>
      <c r="X252" s="23" t="str">
        <f>IF(K252="","",VLOOKUP(K252,'ボランティア一覧 '!$A$3:$F$95,4,0))</f>
        <v/>
      </c>
      <c r="Y252" s="23" t="str">
        <f>IF(K252="","",VLOOKUP(K252,'ボランティア一覧 '!$A$3:$F$95,5,0))</f>
        <v/>
      </c>
      <c r="Z252" s="23" t="str">
        <f>IF(K252="","",VLOOKUP(K252,'ボランティア一覧 '!$A$3:$F$95,6,0))</f>
        <v/>
      </c>
      <c r="AA252" s="23" t="str">
        <f>IF(K252="","",VLOOKUP(K252,'ボランティア一覧 '!$A$3:$G$95,7,0))</f>
        <v/>
      </c>
      <c r="AB252" s="69" t="str">
        <f t="shared" si="21"/>
        <v xml:space="preserve"> </v>
      </c>
      <c r="AC252" s="69" t="str">
        <f t="shared" si="22"/>
        <v>　</v>
      </c>
      <c r="AD252" s="69" t="str">
        <f>IF($G252=0," ",VLOOKUP(AB252,入力規則用シート!B:C,2,0))</f>
        <v xml:space="preserve"> </v>
      </c>
      <c r="AE252" s="68">
        <f t="shared" si="23"/>
        <v>0</v>
      </c>
      <c r="AF252" s="69" t="str">
        <f t="shared" si="24"/>
        <v/>
      </c>
      <c r="AG252" s="68" t="str">
        <f>IF(AF252="","",VLOOKUP(AF252,ボランティア図書マスタ!$A$3:$K$65493,11,0))</f>
        <v/>
      </c>
      <c r="AH252" s="69" t="str">
        <f t="shared" si="25"/>
        <v/>
      </c>
      <c r="AJ252" s="129" t="e">
        <f>VLOOKUP($AF252,ボランティア図書マスタ!$A:$T,15,0)</f>
        <v>#N/A</v>
      </c>
      <c r="AK252" s="129" t="e">
        <f>VLOOKUP($AF252,ボランティア図書マスタ!$A:$T,16,0)</f>
        <v>#N/A</v>
      </c>
      <c r="AL252" s="129" t="e">
        <f>VLOOKUP($AF252,ボランティア図書マスタ!$A:$T,17,0)</f>
        <v>#N/A</v>
      </c>
      <c r="AM252" s="129" t="e">
        <f>VLOOKUP($AF252,ボランティア図書マスタ!$A:$T,18,0)</f>
        <v>#N/A</v>
      </c>
      <c r="AN252" s="129" t="e">
        <f>VLOOKUP($AF252,ボランティア図書マスタ!$A:$T,19,0)</f>
        <v>#N/A</v>
      </c>
      <c r="AO252" s="129" t="e">
        <f>VLOOKUP($AF252,ボランティア図書マスタ!$A:$T,20,0)</f>
        <v>#N/A</v>
      </c>
    </row>
    <row r="253" spans="1:41" ht="81" customHeight="1" x14ac:dyDescent="0.15">
      <c r="A253" s="55"/>
      <c r="B253" s="11"/>
      <c r="C253" s="149"/>
      <c r="D253" s="11"/>
      <c r="E253" s="11"/>
      <c r="F253" s="11"/>
      <c r="G253" s="12"/>
      <c r="H253" s="12"/>
      <c r="I253" s="13"/>
      <c r="J253" s="12"/>
      <c r="K253" s="24"/>
      <c r="L253" s="54" t="str">
        <f>IF(K253="","",VLOOKUP(K253,'ボランティア一覧 '!$A:$B,2,0))</f>
        <v/>
      </c>
      <c r="M253" s="24"/>
      <c r="N253" s="61" t="str">
        <f>IF(M253="","",VLOOKUP(M253,ボランティア図書マスタ!$B$3:$L$65493,11,0))</f>
        <v/>
      </c>
      <c r="O253" s="25"/>
      <c r="P253" s="24"/>
      <c r="Q253" s="25"/>
      <c r="R253" s="17" t="str">
        <f t="shared" si="20"/>
        <v/>
      </c>
      <c r="S253" s="17" t="str">
        <f>IF(AF253="","",VLOOKUP(AF253,ボランティア図書マスタ!$A$3:$M$65493,13,0))</f>
        <v/>
      </c>
      <c r="T253" s="14"/>
      <c r="U253" s="15"/>
      <c r="V253" s="16"/>
      <c r="W253" s="11"/>
      <c r="X253" s="23" t="str">
        <f>IF(K253="","",VLOOKUP(K253,'ボランティア一覧 '!$A$3:$F$95,4,0))</f>
        <v/>
      </c>
      <c r="Y253" s="23" t="str">
        <f>IF(K253="","",VLOOKUP(K253,'ボランティア一覧 '!$A$3:$F$95,5,0))</f>
        <v/>
      </c>
      <c r="Z253" s="23" t="str">
        <f>IF(K253="","",VLOOKUP(K253,'ボランティア一覧 '!$A$3:$F$95,6,0))</f>
        <v/>
      </c>
      <c r="AA253" s="23" t="str">
        <f>IF(K253="","",VLOOKUP(K253,'ボランティア一覧 '!$A$3:$G$95,7,0))</f>
        <v/>
      </c>
      <c r="AB253" s="69" t="str">
        <f t="shared" si="21"/>
        <v xml:space="preserve"> </v>
      </c>
      <c r="AC253" s="69" t="str">
        <f t="shared" si="22"/>
        <v>　</v>
      </c>
      <c r="AD253" s="69" t="str">
        <f>IF($G253=0," ",VLOOKUP(AB253,入力規則用シート!B:C,2,0))</f>
        <v xml:space="preserve"> </v>
      </c>
      <c r="AE253" s="68">
        <f t="shared" si="23"/>
        <v>0</v>
      </c>
      <c r="AF253" s="69" t="str">
        <f t="shared" si="24"/>
        <v/>
      </c>
      <c r="AG253" s="68" t="str">
        <f>IF(AF253="","",VLOOKUP(AF253,ボランティア図書マスタ!$A$3:$K$65493,11,0))</f>
        <v/>
      </c>
      <c r="AH253" s="69" t="str">
        <f t="shared" si="25"/>
        <v/>
      </c>
      <c r="AJ253" s="129" t="e">
        <f>VLOOKUP($AF253,ボランティア図書マスタ!$A:$T,15,0)</f>
        <v>#N/A</v>
      </c>
      <c r="AK253" s="129" t="e">
        <f>VLOOKUP($AF253,ボランティア図書マスタ!$A:$T,16,0)</f>
        <v>#N/A</v>
      </c>
      <c r="AL253" s="129" t="e">
        <f>VLOOKUP($AF253,ボランティア図書マスタ!$A:$T,17,0)</f>
        <v>#N/A</v>
      </c>
      <c r="AM253" s="129" t="e">
        <f>VLOOKUP($AF253,ボランティア図書マスタ!$A:$T,18,0)</f>
        <v>#N/A</v>
      </c>
      <c r="AN253" s="129" t="e">
        <f>VLOOKUP($AF253,ボランティア図書マスタ!$A:$T,19,0)</f>
        <v>#N/A</v>
      </c>
      <c r="AO253" s="129" t="e">
        <f>VLOOKUP($AF253,ボランティア図書マスタ!$A:$T,20,0)</f>
        <v>#N/A</v>
      </c>
    </row>
    <row r="254" spans="1:41" ht="81" customHeight="1" x14ac:dyDescent="0.15">
      <c r="A254" s="55"/>
      <c r="B254" s="11"/>
      <c r="C254" s="149"/>
      <c r="D254" s="11"/>
      <c r="E254" s="11"/>
      <c r="F254" s="11"/>
      <c r="G254" s="12"/>
      <c r="H254" s="12"/>
      <c r="I254" s="13"/>
      <c r="J254" s="12"/>
      <c r="K254" s="24"/>
      <c r="L254" s="54" t="str">
        <f>IF(K254="","",VLOOKUP(K254,'ボランティア一覧 '!$A:$B,2,0))</f>
        <v/>
      </c>
      <c r="M254" s="24"/>
      <c r="N254" s="61" t="str">
        <f>IF(M254="","",VLOOKUP(M254,ボランティア図書マスタ!$B$3:$L$65493,11,0))</f>
        <v/>
      </c>
      <c r="O254" s="25"/>
      <c r="P254" s="24"/>
      <c r="Q254" s="25"/>
      <c r="R254" s="17" t="str">
        <f t="shared" si="20"/>
        <v/>
      </c>
      <c r="S254" s="17" t="str">
        <f>IF(AF254="","",VLOOKUP(AF254,ボランティア図書マスタ!$A$3:$M$65493,13,0))</f>
        <v/>
      </c>
      <c r="T254" s="14"/>
      <c r="U254" s="15"/>
      <c r="V254" s="16"/>
      <c r="W254" s="11"/>
      <c r="X254" s="23" t="str">
        <f>IF(K254="","",VLOOKUP(K254,'ボランティア一覧 '!$A$3:$F$95,4,0))</f>
        <v/>
      </c>
      <c r="Y254" s="23" t="str">
        <f>IF(K254="","",VLOOKUP(K254,'ボランティア一覧 '!$A$3:$F$95,5,0))</f>
        <v/>
      </c>
      <c r="Z254" s="23" t="str">
        <f>IF(K254="","",VLOOKUP(K254,'ボランティア一覧 '!$A$3:$F$95,6,0))</f>
        <v/>
      </c>
      <c r="AA254" s="23" t="str">
        <f>IF(K254="","",VLOOKUP(K254,'ボランティア一覧 '!$A$3:$G$95,7,0))</f>
        <v/>
      </c>
      <c r="AB254" s="69" t="str">
        <f t="shared" si="21"/>
        <v xml:space="preserve"> </v>
      </c>
      <c r="AC254" s="69" t="str">
        <f t="shared" si="22"/>
        <v>　</v>
      </c>
      <c r="AD254" s="69" t="str">
        <f>IF($G254=0," ",VLOOKUP(AB254,入力規則用シート!B:C,2,0))</f>
        <v xml:space="preserve"> </v>
      </c>
      <c r="AE254" s="68">
        <f t="shared" si="23"/>
        <v>0</v>
      </c>
      <c r="AF254" s="69" t="str">
        <f t="shared" si="24"/>
        <v/>
      </c>
      <c r="AG254" s="68" t="str">
        <f>IF(AF254="","",VLOOKUP(AF254,ボランティア図書マスタ!$A$3:$K$65493,11,0))</f>
        <v/>
      </c>
      <c r="AH254" s="69" t="str">
        <f t="shared" si="25"/>
        <v/>
      </c>
      <c r="AJ254" s="129" t="e">
        <f>VLOOKUP($AF254,ボランティア図書マスタ!$A:$T,15,0)</f>
        <v>#N/A</v>
      </c>
      <c r="AK254" s="129" t="e">
        <f>VLOOKUP($AF254,ボランティア図書マスタ!$A:$T,16,0)</f>
        <v>#N/A</v>
      </c>
      <c r="AL254" s="129" t="e">
        <f>VLOOKUP($AF254,ボランティア図書マスタ!$A:$T,17,0)</f>
        <v>#N/A</v>
      </c>
      <c r="AM254" s="129" t="e">
        <f>VLOOKUP($AF254,ボランティア図書マスタ!$A:$T,18,0)</f>
        <v>#N/A</v>
      </c>
      <c r="AN254" s="129" t="e">
        <f>VLOOKUP($AF254,ボランティア図書マスタ!$A:$T,19,0)</f>
        <v>#N/A</v>
      </c>
      <c r="AO254" s="129" t="e">
        <f>VLOOKUP($AF254,ボランティア図書マスタ!$A:$T,20,0)</f>
        <v>#N/A</v>
      </c>
    </row>
    <row r="255" spans="1:41" ht="81" customHeight="1" x14ac:dyDescent="0.15">
      <c r="A255" s="55"/>
      <c r="B255" s="11"/>
      <c r="C255" s="149"/>
      <c r="D255" s="11"/>
      <c r="E255" s="11"/>
      <c r="F255" s="11"/>
      <c r="G255" s="12"/>
      <c r="H255" s="12"/>
      <c r="I255" s="13"/>
      <c r="J255" s="12"/>
      <c r="K255" s="24"/>
      <c r="L255" s="54" t="str">
        <f>IF(K255="","",VLOOKUP(K255,'ボランティア一覧 '!$A:$B,2,0))</f>
        <v/>
      </c>
      <c r="M255" s="24"/>
      <c r="N255" s="61" t="str">
        <f>IF(M255="","",VLOOKUP(M255,ボランティア図書マスタ!$B$3:$L$65493,11,0))</f>
        <v/>
      </c>
      <c r="O255" s="25"/>
      <c r="P255" s="24"/>
      <c r="Q255" s="25"/>
      <c r="R255" s="17" t="str">
        <f t="shared" si="20"/>
        <v/>
      </c>
      <c r="S255" s="17" t="str">
        <f>IF(AF255="","",VLOOKUP(AF255,ボランティア図書マスタ!$A$3:$M$65493,13,0))</f>
        <v/>
      </c>
      <c r="T255" s="14"/>
      <c r="U255" s="15"/>
      <c r="V255" s="16"/>
      <c r="W255" s="11"/>
      <c r="X255" s="23" t="str">
        <f>IF(K255="","",VLOOKUP(K255,'ボランティア一覧 '!$A$3:$F$95,4,0))</f>
        <v/>
      </c>
      <c r="Y255" s="23" t="str">
        <f>IF(K255="","",VLOOKUP(K255,'ボランティア一覧 '!$A$3:$F$95,5,0))</f>
        <v/>
      </c>
      <c r="Z255" s="23" t="str">
        <f>IF(K255="","",VLOOKUP(K255,'ボランティア一覧 '!$A$3:$F$95,6,0))</f>
        <v/>
      </c>
      <c r="AA255" s="23" t="str">
        <f>IF(K255="","",VLOOKUP(K255,'ボランティア一覧 '!$A$3:$G$95,7,0))</f>
        <v/>
      </c>
      <c r="AB255" s="69" t="str">
        <f t="shared" si="21"/>
        <v xml:space="preserve"> </v>
      </c>
      <c r="AC255" s="69" t="str">
        <f t="shared" si="22"/>
        <v>　</v>
      </c>
      <c r="AD255" s="69" t="str">
        <f>IF($G255=0," ",VLOOKUP(AB255,入力規則用シート!B:C,2,0))</f>
        <v xml:space="preserve"> </v>
      </c>
      <c r="AE255" s="68">
        <f t="shared" si="23"/>
        <v>0</v>
      </c>
      <c r="AF255" s="69" t="str">
        <f t="shared" si="24"/>
        <v/>
      </c>
      <c r="AG255" s="68" t="str">
        <f>IF(AF255="","",VLOOKUP(AF255,ボランティア図書マスタ!$A$3:$K$65493,11,0))</f>
        <v/>
      </c>
      <c r="AH255" s="69" t="str">
        <f t="shared" si="25"/>
        <v/>
      </c>
      <c r="AJ255" s="129" t="e">
        <f>VLOOKUP($AF255,ボランティア図書マスタ!$A:$T,15,0)</f>
        <v>#N/A</v>
      </c>
      <c r="AK255" s="129" t="e">
        <f>VLOOKUP($AF255,ボランティア図書マスタ!$A:$T,16,0)</f>
        <v>#N/A</v>
      </c>
      <c r="AL255" s="129" t="e">
        <f>VLOOKUP($AF255,ボランティア図書マスタ!$A:$T,17,0)</f>
        <v>#N/A</v>
      </c>
      <c r="AM255" s="129" t="e">
        <f>VLOOKUP($AF255,ボランティア図書マスタ!$A:$T,18,0)</f>
        <v>#N/A</v>
      </c>
      <c r="AN255" s="129" t="e">
        <f>VLOOKUP($AF255,ボランティア図書マスタ!$A:$T,19,0)</f>
        <v>#N/A</v>
      </c>
      <c r="AO255" s="129" t="e">
        <f>VLOOKUP($AF255,ボランティア図書マスタ!$A:$T,20,0)</f>
        <v>#N/A</v>
      </c>
    </row>
    <row r="256" spans="1:41" ht="81" customHeight="1" x14ac:dyDescent="0.15">
      <c r="A256" s="55"/>
      <c r="B256" s="11"/>
      <c r="C256" s="149"/>
      <c r="D256" s="11"/>
      <c r="E256" s="11"/>
      <c r="F256" s="11"/>
      <c r="G256" s="12"/>
      <c r="H256" s="12"/>
      <c r="I256" s="13"/>
      <c r="J256" s="12"/>
      <c r="K256" s="24"/>
      <c r="L256" s="54" t="str">
        <f>IF(K256="","",VLOOKUP(K256,'ボランティア一覧 '!$A:$B,2,0))</f>
        <v/>
      </c>
      <c r="M256" s="24"/>
      <c r="N256" s="61" t="str">
        <f>IF(M256="","",VLOOKUP(M256,ボランティア図書マスタ!$B$3:$L$65493,11,0))</f>
        <v/>
      </c>
      <c r="O256" s="25"/>
      <c r="P256" s="24"/>
      <c r="Q256" s="25"/>
      <c r="R256" s="17" t="str">
        <f t="shared" si="20"/>
        <v/>
      </c>
      <c r="S256" s="17" t="str">
        <f>IF(AF256="","",VLOOKUP(AF256,ボランティア図書マスタ!$A$3:$M$65493,13,0))</f>
        <v/>
      </c>
      <c r="T256" s="14"/>
      <c r="U256" s="15"/>
      <c r="V256" s="16"/>
      <c r="W256" s="11"/>
      <c r="X256" s="23" t="str">
        <f>IF(K256="","",VLOOKUP(K256,'ボランティア一覧 '!$A$3:$F$95,4,0))</f>
        <v/>
      </c>
      <c r="Y256" s="23" t="str">
        <f>IF(K256="","",VLOOKUP(K256,'ボランティア一覧 '!$A$3:$F$95,5,0))</f>
        <v/>
      </c>
      <c r="Z256" s="23" t="str">
        <f>IF(K256="","",VLOOKUP(K256,'ボランティア一覧 '!$A$3:$F$95,6,0))</f>
        <v/>
      </c>
      <c r="AA256" s="23" t="str">
        <f>IF(K256="","",VLOOKUP(K256,'ボランティア一覧 '!$A$3:$G$95,7,0))</f>
        <v/>
      </c>
      <c r="AB256" s="69" t="str">
        <f t="shared" si="21"/>
        <v xml:space="preserve"> </v>
      </c>
      <c r="AC256" s="69" t="str">
        <f t="shared" si="22"/>
        <v>　</v>
      </c>
      <c r="AD256" s="69" t="str">
        <f>IF($G256=0," ",VLOOKUP(AB256,入力規則用シート!B:C,2,0))</f>
        <v xml:space="preserve"> </v>
      </c>
      <c r="AE256" s="68">
        <f t="shared" si="23"/>
        <v>0</v>
      </c>
      <c r="AF256" s="69" t="str">
        <f t="shared" si="24"/>
        <v/>
      </c>
      <c r="AG256" s="68" t="str">
        <f>IF(AF256="","",VLOOKUP(AF256,ボランティア図書マスタ!$A$3:$K$65493,11,0))</f>
        <v/>
      </c>
      <c r="AH256" s="69" t="str">
        <f t="shared" si="25"/>
        <v/>
      </c>
      <c r="AJ256" s="129" t="e">
        <f>VLOOKUP($AF256,ボランティア図書マスタ!$A:$T,15,0)</f>
        <v>#N/A</v>
      </c>
      <c r="AK256" s="129" t="e">
        <f>VLOOKUP($AF256,ボランティア図書マスタ!$A:$T,16,0)</f>
        <v>#N/A</v>
      </c>
      <c r="AL256" s="129" t="e">
        <f>VLOOKUP($AF256,ボランティア図書マスタ!$A:$T,17,0)</f>
        <v>#N/A</v>
      </c>
      <c r="AM256" s="129" t="e">
        <f>VLOOKUP($AF256,ボランティア図書マスタ!$A:$T,18,0)</f>
        <v>#N/A</v>
      </c>
      <c r="AN256" s="129" t="e">
        <f>VLOOKUP($AF256,ボランティア図書マスタ!$A:$T,19,0)</f>
        <v>#N/A</v>
      </c>
      <c r="AO256" s="129" t="e">
        <f>VLOOKUP($AF256,ボランティア図書マスタ!$A:$T,20,0)</f>
        <v>#N/A</v>
      </c>
    </row>
    <row r="257" spans="1:41" ht="81" customHeight="1" x14ac:dyDescent="0.15">
      <c r="A257" s="55"/>
      <c r="B257" s="11"/>
      <c r="C257" s="149"/>
      <c r="D257" s="11"/>
      <c r="E257" s="11"/>
      <c r="F257" s="11"/>
      <c r="G257" s="12"/>
      <c r="H257" s="12"/>
      <c r="I257" s="13"/>
      <c r="J257" s="12"/>
      <c r="K257" s="24"/>
      <c r="L257" s="54" t="str">
        <f>IF(K257="","",VLOOKUP(K257,'ボランティア一覧 '!$A:$B,2,0))</f>
        <v/>
      </c>
      <c r="M257" s="24"/>
      <c r="N257" s="61" t="str">
        <f>IF(M257="","",VLOOKUP(M257,ボランティア図書マスタ!$B$3:$L$65493,11,0))</f>
        <v/>
      </c>
      <c r="O257" s="25"/>
      <c r="P257" s="24"/>
      <c r="Q257" s="25"/>
      <c r="R257" s="17" t="str">
        <f t="shared" si="20"/>
        <v/>
      </c>
      <c r="S257" s="17" t="str">
        <f>IF(AF257="","",VLOOKUP(AF257,ボランティア図書マスタ!$A$3:$M$65493,13,0))</f>
        <v/>
      </c>
      <c r="T257" s="14"/>
      <c r="U257" s="15"/>
      <c r="V257" s="16"/>
      <c r="W257" s="11"/>
      <c r="X257" s="23" t="str">
        <f>IF(K257="","",VLOOKUP(K257,'ボランティア一覧 '!$A$3:$F$95,4,0))</f>
        <v/>
      </c>
      <c r="Y257" s="23" t="str">
        <f>IF(K257="","",VLOOKUP(K257,'ボランティア一覧 '!$A$3:$F$95,5,0))</f>
        <v/>
      </c>
      <c r="Z257" s="23" t="str">
        <f>IF(K257="","",VLOOKUP(K257,'ボランティア一覧 '!$A$3:$F$95,6,0))</f>
        <v/>
      </c>
      <c r="AA257" s="23" t="str">
        <f>IF(K257="","",VLOOKUP(K257,'ボランティア一覧 '!$A$3:$G$95,7,0))</f>
        <v/>
      </c>
      <c r="AB257" s="69" t="str">
        <f t="shared" si="21"/>
        <v xml:space="preserve"> </v>
      </c>
      <c r="AC257" s="69" t="str">
        <f t="shared" si="22"/>
        <v>　</v>
      </c>
      <c r="AD257" s="69" t="str">
        <f>IF($G257=0," ",VLOOKUP(AB257,入力規則用シート!B:C,2,0))</f>
        <v xml:space="preserve"> </v>
      </c>
      <c r="AE257" s="68">
        <f t="shared" si="23"/>
        <v>0</v>
      </c>
      <c r="AF257" s="69" t="str">
        <f t="shared" si="24"/>
        <v/>
      </c>
      <c r="AG257" s="68" t="str">
        <f>IF(AF257="","",VLOOKUP(AF257,ボランティア図書マスタ!$A$3:$K$65493,11,0))</f>
        <v/>
      </c>
      <c r="AH257" s="69" t="str">
        <f t="shared" si="25"/>
        <v/>
      </c>
      <c r="AJ257" s="129" t="e">
        <f>VLOOKUP($AF257,ボランティア図書マスタ!$A:$T,15,0)</f>
        <v>#N/A</v>
      </c>
      <c r="AK257" s="129" t="e">
        <f>VLOOKUP($AF257,ボランティア図書マスタ!$A:$T,16,0)</f>
        <v>#N/A</v>
      </c>
      <c r="AL257" s="129" t="e">
        <f>VLOOKUP($AF257,ボランティア図書マスタ!$A:$T,17,0)</f>
        <v>#N/A</v>
      </c>
      <c r="AM257" s="129" t="e">
        <f>VLOOKUP($AF257,ボランティア図書マスタ!$A:$T,18,0)</f>
        <v>#N/A</v>
      </c>
      <c r="AN257" s="129" t="e">
        <f>VLOOKUP($AF257,ボランティア図書マスタ!$A:$T,19,0)</f>
        <v>#N/A</v>
      </c>
      <c r="AO257" s="129" t="e">
        <f>VLOOKUP($AF257,ボランティア図書マスタ!$A:$T,20,0)</f>
        <v>#N/A</v>
      </c>
    </row>
    <row r="258" spans="1:41" ht="81" customHeight="1" x14ac:dyDescent="0.15">
      <c r="A258" s="55"/>
      <c r="B258" s="11"/>
      <c r="C258" s="149"/>
      <c r="D258" s="11"/>
      <c r="E258" s="11"/>
      <c r="F258" s="11"/>
      <c r="G258" s="12"/>
      <c r="H258" s="12"/>
      <c r="I258" s="13"/>
      <c r="J258" s="12"/>
      <c r="K258" s="24"/>
      <c r="L258" s="54" t="str">
        <f>IF(K258="","",VLOOKUP(K258,'ボランティア一覧 '!$A:$B,2,0))</f>
        <v/>
      </c>
      <c r="M258" s="24"/>
      <c r="N258" s="61" t="str">
        <f>IF(M258="","",VLOOKUP(M258,ボランティア図書マスタ!$B$3:$L$65493,11,0))</f>
        <v/>
      </c>
      <c r="O258" s="25"/>
      <c r="P258" s="24"/>
      <c r="Q258" s="25"/>
      <c r="R258" s="17" t="str">
        <f t="shared" si="20"/>
        <v/>
      </c>
      <c r="S258" s="17" t="str">
        <f>IF(AF258="","",VLOOKUP(AF258,ボランティア図書マスタ!$A$3:$M$65493,13,0))</f>
        <v/>
      </c>
      <c r="T258" s="14"/>
      <c r="U258" s="15"/>
      <c r="V258" s="16"/>
      <c r="W258" s="11"/>
      <c r="X258" s="23" t="str">
        <f>IF(K258="","",VLOOKUP(K258,'ボランティア一覧 '!$A$3:$F$95,4,0))</f>
        <v/>
      </c>
      <c r="Y258" s="23" t="str">
        <f>IF(K258="","",VLOOKUP(K258,'ボランティア一覧 '!$A$3:$F$95,5,0))</f>
        <v/>
      </c>
      <c r="Z258" s="23" t="str">
        <f>IF(K258="","",VLOOKUP(K258,'ボランティア一覧 '!$A$3:$F$95,6,0))</f>
        <v/>
      </c>
      <c r="AA258" s="23" t="str">
        <f>IF(K258="","",VLOOKUP(K258,'ボランティア一覧 '!$A$3:$G$95,7,0))</f>
        <v/>
      </c>
      <c r="AB258" s="69" t="str">
        <f t="shared" si="21"/>
        <v xml:space="preserve"> </v>
      </c>
      <c r="AC258" s="69" t="str">
        <f t="shared" si="22"/>
        <v>　</v>
      </c>
      <c r="AD258" s="69" t="str">
        <f>IF($G258=0," ",VLOOKUP(AB258,入力規則用シート!B:C,2,0))</f>
        <v xml:space="preserve"> </v>
      </c>
      <c r="AE258" s="68">
        <f t="shared" si="23"/>
        <v>0</v>
      </c>
      <c r="AF258" s="69" t="str">
        <f t="shared" si="24"/>
        <v/>
      </c>
      <c r="AG258" s="68" t="str">
        <f>IF(AF258="","",VLOOKUP(AF258,ボランティア図書マスタ!$A$3:$K$65493,11,0))</f>
        <v/>
      </c>
      <c r="AH258" s="69" t="str">
        <f t="shared" si="25"/>
        <v/>
      </c>
      <c r="AJ258" s="129" t="e">
        <f>VLOOKUP($AF258,ボランティア図書マスタ!$A:$T,15,0)</f>
        <v>#N/A</v>
      </c>
      <c r="AK258" s="129" t="e">
        <f>VLOOKUP($AF258,ボランティア図書マスタ!$A:$T,16,0)</f>
        <v>#N/A</v>
      </c>
      <c r="AL258" s="129" t="e">
        <f>VLOOKUP($AF258,ボランティア図書マスタ!$A:$T,17,0)</f>
        <v>#N/A</v>
      </c>
      <c r="AM258" s="129" t="e">
        <f>VLOOKUP($AF258,ボランティア図書マスタ!$A:$T,18,0)</f>
        <v>#N/A</v>
      </c>
      <c r="AN258" s="129" t="e">
        <f>VLOOKUP($AF258,ボランティア図書マスタ!$A:$T,19,0)</f>
        <v>#N/A</v>
      </c>
      <c r="AO258" s="129" t="e">
        <f>VLOOKUP($AF258,ボランティア図書マスタ!$A:$T,20,0)</f>
        <v>#N/A</v>
      </c>
    </row>
    <row r="259" spans="1:41" ht="81" customHeight="1" x14ac:dyDescent="0.15">
      <c r="A259" s="55"/>
      <c r="B259" s="11"/>
      <c r="C259" s="149"/>
      <c r="D259" s="11"/>
      <c r="E259" s="11"/>
      <c r="F259" s="11"/>
      <c r="G259" s="12"/>
      <c r="H259" s="12"/>
      <c r="I259" s="13"/>
      <c r="J259" s="12"/>
      <c r="K259" s="24"/>
      <c r="L259" s="54" t="str">
        <f>IF(K259="","",VLOOKUP(K259,'ボランティア一覧 '!$A:$B,2,0))</f>
        <v/>
      </c>
      <c r="M259" s="24"/>
      <c r="N259" s="61" t="str">
        <f>IF(M259="","",VLOOKUP(M259,ボランティア図書マスタ!$B$3:$L$65493,11,0))</f>
        <v/>
      </c>
      <c r="O259" s="25"/>
      <c r="P259" s="24"/>
      <c r="Q259" s="25"/>
      <c r="R259" s="17" t="str">
        <f t="shared" si="20"/>
        <v/>
      </c>
      <c r="S259" s="17" t="str">
        <f>IF(AF259="","",VLOOKUP(AF259,ボランティア図書マスタ!$A$3:$M$65493,13,0))</f>
        <v/>
      </c>
      <c r="T259" s="14"/>
      <c r="U259" s="15"/>
      <c r="V259" s="16"/>
      <c r="W259" s="11"/>
      <c r="X259" s="23" t="str">
        <f>IF(K259="","",VLOOKUP(K259,'ボランティア一覧 '!$A$3:$F$95,4,0))</f>
        <v/>
      </c>
      <c r="Y259" s="23" t="str">
        <f>IF(K259="","",VLOOKUP(K259,'ボランティア一覧 '!$A$3:$F$95,5,0))</f>
        <v/>
      </c>
      <c r="Z259" s="23" t="str">
        <f>IF(K259="","",VLOOKUP(K259,'ボランティア一覧 '!$A$3:$F$95,6,0))</f>
        <v/>
      </c>
      <c r="AA259" s="23" t="str">
        <f>IF(K259="","",VLOOKUP(K259,'ボランティア一覧 '!$A$3:$G$95,7,0))</f>
        <v/>
      </c>
      <c r="AB259" s="69" t="str">
        <f t="shared" si="21"/>
        <v xml:space="preserve"> </v>
      </c>
      <c r="AC259" s="69" t="str">
        <f t="shared" si="22"/>
        <v>　</v>
      </c>
      <c r="AD259" s="69" t="str">
        <f>IF($G259=0," ",VLOOKUP(AB259,入力規則用シート!B:C,2,0))</f>
        <v xml:space="preserve"> </v>
      </c>
      <c r="AE259" s="68">
        <f t="shared" si="23"/>
        <v>0</v>
      </c>
      <c r="AF259" s="69" t="str">
        <f t="shared" si="24"/>
        <v/>
      </c>
      <c r="AG259" s="68" t="str">
        <f>IF(AF259="","",VLOOKUP(AF259,ボランティア図書マスタ!$A$3:$K$65493,11,0))</f>
        <v/>
      </c>
      <c r="AH259" s="69" t="str">
        <f t="shared" si="25"/>
        <v/>
      </c>
      <c r="AJ259" s="129" t="e">
        <f>VLOOKUP($AF259,ボランティア図書マスタ!$A:$T,15,0)</f>
        <v>#N/A</v>
      </c>
      <c r="AK259" s="129" t="e">
        <f>VLOOKUP($AF259,ボランティア図書マスタ!$A:$T,16,0)</f>
        <v>#N/A</v>
      </c>
      <c r="AL259" s="129" t="e">
        <f>VLOOKUP($AF259,ボランティア図書マスタ!$A:$T,17,0)</f>
        <v>#N/A</v>
      </c>
      <c r="AM259" s="129" t="e">
        <f>VLOOKUP($AF259,ボランティア図書マスタ!$A:$T,18,0)</f>
        <v>#N/A</v>
      </c>
      <c r="AN259" s="129" t="e">
        <f>VLOOKUP($AF259,ボランティア図書マスタ!$A:$T,19,0)</f>
        <v>#N/A</v>
      </c>
      <c r="AO259" s="129" t="e">
        <f>VLOOKUP($AF259,ボランティア図書マスタ!$A:$T,20,0)</f>
        <v>#N/A</v>
      </c>
    </row>
    <row r="260" spans="1:41" ht="81" customHeight="1" x14ac:dyDescent="0.15">
      <c r="A260" s="55"/>
      <c r="B260" s="11"/>
      <c r="C260" s="149"/>
      <c r="D260" s="11"/>
      <c r="E260" s="11"/>
      <c r="F260" s="11"/>
      <c r="G260" s="12"/>
      <c r="H260" s="12"/>
      <c r="I260" s="13"/>
      <c r="J260" s="12"/>
      <c r="K260" s="24"/>
      <c r="L260" s="54" t="str">
        <f>IF(K260="","",VLOOKUP(K260,'ボランティア一覧 '!$A:$B,2,0))</f>
        <v/>
      </c>
      <c r="M260" s="24"/>
      <c r="N260" s="61" t="str">
        <f>IF(M260="","",VLOOKUP(M260,ボランティア図書マスタ!$B$3:$L$65493,11,0))</f>
        <v/>
      </c>
      <c r="O260" s="25"/>
      <c r="P260" s="24"/>
      <c r="Q260" s="25"/>
      <c r="R260" s="17" t="str">
        <f t="shared" si="20"/>
        <v/>
      </c>
      <c r="S260" s="17" t="str">
        <f>IF(AF260="","",VLOOKUP(AF260,ボランティア図書マスタ!$A$3:$M$65493,13,0))</f>
        <v/>
      </c>
      <c r="T260" s="14"/>
      <c r="U260" s="15"/>
      <c r="V260" s="16"/>
      <c r="W260" s="11"/>
      <c r="X260" s="23" t="str">
        <f>IF(K260="","",VLOOKUP(K260,'ボランティア一覧 '!$A$3:$F$95,4,0))</f>
        <v/>
      </c>
      <c r="Y260" s="23" t="str">
        <f>IF(K260="","",VLOOKUP(K260,'ボランティア一覧 '!$A$3:$F$95,5,0))</f>
        <v/>
      </c>
      <c r="Z260" s="23" t="str">
        <f>IF(K260="","",VLOOKUP(K260,'ボランティア一覧 '!$A$3:$F$95,6,0))</f>
        <v/>
      </c>
      <c r="AA260" s="23" t="str">
        <f>IF(K260="","",VLOOKUP(K260,'ボランティア一覧 '!$A$3:$G$95,7,0))</f>
        <v/>
      </c>
      <c r="AB260" s="69" t="str">
        <f t="shared" si="21"/>
        <v xml:space="preserve"> </v>
      </c>
      <c r="AC260" s="69" t="str">
        <f t="shared" si="22"/>
        <v>　</v>
      </c>
      <c r="AD260" s="69" t="str">
        <f>IF($G260=0," ",VLOOKUP(AB260,入力規則用シート!B:C,2,0))</f>
        <v xml:space="preserve"> </v>
      </c>
      <c r="AE260" s="68">
        <f t="shared" si="23"/>
        <v>0</v>
      </c>
      <c r="AF260" s="69" t="str">
        <f t="shared" si="24"/>
        <v/>
      </c>
      <c r="AG260" s="68" t="str">
        <f>IF(AF260="","",VLOOKUP(AF260,ボランティア図書マスタ!$A$3:$K$65493,11,0))</f>
        <v/>
      </c>
      <c r="AH260" s="69" t="str">
        <f t="shared" si="25"/>
        <v/>
      </c>
      <c r="AJ260" s="129" t="e">
        <f>VLOOKUP($AF260,ボランティア図書マスタ!$A:$T,15,0)</f>
        <v>#N/A</v>
      </c>
      <c r="AK260" s="129" t="e">
        <f>VLOOKUP($AF260,ボランティア図書マスタ!$A:$T,16,0)</f>
        <v>#N/A</v>
      </c>
      <c r="AL260" s="129" t="e">
        <f>VLOOKUP($AF260,ボランティア図書マスタ!$A:$T,17,0)</f>
        <v>#N/A</v>
      </c>
      <c r="AM260" s="129" t="e">
        <f>VLOOKUP($AF260,ボランティア図書マスタ!$A:$T,18,0)</f>
        <v>#N/A</v>
      </c>
      <c r="AN260" s="129" t="e">
        <f>VLOOKUP($AF260,ボランティア図書マスタ!$A:$T,19,0)</f>
        <v>#N/A</v>
      </c>
      <c r="AO260" s="129" t="e">
        <f>VLOOKUP($AF260,ボランティア図書マスタ!$A:$T,20,0)</f>
        <v>#N/A</v>
      </c>
    </row>
    <row r="261" spans="1:41" ht="81" customHeight="1" x14ac:dyDescent="0.15">
      <c r="A261" s="55"/>
      <c r="B261" s="11"/>
      <c r="C261" s="149"/>
      <c r="D261" s="11"/>
      <c r="E261" s="11"/>
      <c r="F261" s="11"/>
      <c r="G261" s="12"/>
      <c r="H261" s="12"/>
      <c r="I261" s="13"/>
      <c r="J261" s="12"/>
      <c r="K261" s="24"/>
      <c r="L261" s="54" t="str">
        <f>IF(K261="","",VLOOKUP(K261,'ボランティア一覧 '!$A:$B,2,0))</f>
        <v/>
      </c>
      <c r="M261" s="24"/>
      <c r="N261" s="61" t="str">
        <f>IF(M261="","",VLOOKUP(M261,ボランティア図書マスタ!$B$3:$L$65493,11,0))</f>
        <v/>
      </c>
      <c r="O261" s="25"/>
      <c r="P261" s="24"/>
      <c r="Q261" s="25"/>
      <c r="R261" s="17" t="str">
        <f t="shared" si="20"/>
        <v/>
      </c>
      <c r="S261" s="17" t="str">
        <f>IF(AF261="","",VLOOKUP(AF261,ボランティア図書マスタ!$A$3:$M$65493,13,0))</f>
        <v/>
      </c>
      <c r="T261" s="14"/>
      <c r="U261" s="15"/>
      <c r="V261" s="16"/>
      <c r="W261" s="11"/>
      <c r="X261" s="23" t="str">
        <f>IF(K261="","",VLOOKUP(K261,'ボランティア一覧 '!$A$3:$F$95,4,0))</f>
        <v/>
      </c>
      <c r="Y261" s="23" t="str">
        <f>IF(K261="","",VLOOKUP(K261,'ボランティア一覧 '!$A$3:$F$95,5,0))</f>
        <v/>
      </c>
      <c r="Z261" s="23" t="str">
        <f>IF(K261="","",VLOOKUP(K261,'ボランティア一覧 '!$A$3:$F$95,6,0))</f>
        <v/>
      </c>
      <c r="AA261" s="23" t="str">
        <f>IF(K261="","",VLOOKUP(K261,'ボランティア一覧 '!$A$3:$G$95,7,0))</f>
        <v/>
      </c>
      <c r="AB261" s="69" t="str">
        <f t="shared" si="21"/>
        <v xml:space="preserve"> </v>
      </c>
      <c r="AC261" s="69" t="str">
        <f t="shared" si="22"/>
        <v>　</v>
      </c>
      <c r="AD261" s="69" t="str">
        <f>IF($G261=0," ",VLOOKUP(AB261,入力規則用シート!B:C,2,0))</f>
        <v xml:space="preserve"> </v>
      </c>
      <c r="AE261" s="68">
        <f t="shared" si="23"/>
        <v>0</v>
      </c>
      <c r="AF261" s="69" t="str">
        <f t="shared" si="24"/>
        <v/>
      </c>
      <c r="AG261" s="68" t="str">
        <f>IF(AF261="","",VLOOKUP(AF261,ボランティア図書マスタ!$A$3:$K$65493,11,0))</f>
        <v/>
      </c>
      <c r="AH261" s="69" t="str">
        <f t="shared" si="25"/>
        <v/>
      </c>
      <c r="AJ261" s="129" t="e">
        <f>VLOOKUP($AF261,ボランティア図書マスタ!$A:$T,15,0)</f>
        <v>#N/A</v>
      </c>
      <c r="AK261" s="129" t="e">
        <f>VLOOKUP($AF261,ボランティア図書マスタ!$A:$T,16,0)</f>
        <v>#N/A</v>
      </c>
      <c r="AL261" s="129" t="e">
        <f>VLOOKUP($AF261,ボランティア図書マスタ!$A:$T,17,0)</f>
        <v>#N/A</v>
      </c>
      <c r="AM261" s="129" t="e">
        <f>VLOOKUP($AF261,ボランティア図書マスタ!$A:$T,18,0)</f>
        <v>#N/A</v>
      </c>
      <c r="AN261" s="129" t="e">
        <f>VLOOKUP($AF261,ボランティア図書マスタ!$A:$T,19,0)</f>
        <v>#N/A</v>
      </c>
      <c r="AO261" s="129" t="e">
        <f>VLOOKUP($AF261,ボランティア図書マスタ!$A:$T,20,0)</f>
        <v>#N/A</v>
      </c>
    </row>
    <row r="262" spans="1:41" ht="81" customHeight="1" x14ac:dyDescent="0.15">
      <c r="A262" s="55"/>
      <c r="B262" s="11"/>
      <c r="C262" s="149"/>
      <c r="D262" s="11"/>
      <c r="E262" s="11"/>
      <c r="F262" s="11"/>
      <c r="G262" s="12"/>
      <c r="H262" s="12"/>
      <c r="I262" s="13"/>
      <c r="J262" s="12"/>
      <c r="K262" s="24"/>
      <c r="L262" s="54" t="str">
        <f>IF(K262="","",VLOOKUP(K262,'ボランティア一覧 '!$A:$B,2,0))</f>
        <v/>
      </c>
      <c r="M262" s="24"/>
      <c r="N262" s="61" t="str">
        <f>IF(M262="","",VLOOKUP(M262,ボランティア図書マスタ!$B$3:$L$65493,11,0))</f>
        <v/>
      </c>
      <c r="O262" s="25"/>
      <c r="P262" s="24"/>
      <c r="Q262" s="25"/>
      <c r="R262" s="17" t="str">
        <f t="shared" si="20"/>
        <v/>
      </c>
      <c r="S262" s="17" t="str">
        <f>IF(AF262="","",VLOOKUP(AF262,ボランティア図書マスタ!$A$3:$M$65493,13,0))</f>
        <v/>
      </c>
      <c r="T262" s="14"/>
      <c r="U262" s="15"/>
      <c r="V262" s="16"/>
      <c r="W262" s="11"/>
      <c r="X262" s="23" t="str">
        <f>IF(K262="","",VLOOKUP(K262,'ボランティア一覧 '!$A$3:$F$95,4,0))</f>
        <v/>
      </c>
      <c r="Y262" s="23" t="str">
        <f>IF(K262="","",VLOOKUP(K262,'ボランティア一覧 '!$A$3:$F$95,5,0))</f>
        <v/>
      </c>
      <c r="Z262" s="23" t="str">
        <f>IF(K262="","",VLOOKUP(K262,'ボランティア一覧 '!$A$3:$F$95,6,0))</f>
        <v/>
      </c>
      <c r="AA262" s="23" t="str">
        <f>IF(K262="","",VLOOKUP(K262,'ボランティア一覧 '!$A$3:$G$95,7,0))</f>
        <v/>
      </c>
      <c r="AB262" s="69" t="str">
        <f t="shared" si="21"/>
        <v xml:space="preserve"> </v>
      </c>
      <c r="AC262" s="69" t="str">
        <f t="shared" si="22"/>
        <v>　</v>
      </c>
      <c r="AD262" s="69" t="str">
        <f>IF($G262=0," ",VLOOKUP(AB262,入力規則用シート!B:C,2,0))</f>
        <v xml:space="preserve"> </v>
      </c>
      <c r="AE262" s="68">
        <f t="shared" si="23"/>
        <v>0</v>
      </c>
      <c r="AF262" s="69" t="str">
        <f t="shared" si="24"/>
        <v/>
      </c>
      <c r="AG262" s="68" t="str">
        <f>IF(AF262="","",VLOOKUP(AF262,ボランティア図書マスタ!$A$3:$K$65493,11,0))</f>
        <v/>
      </c>
      <c r="AH262" s="69" t="str">
        <f t="shared" si="25"/>
        <v/>
      </c>
      <c r="AJ262" s="129" t="e">
        <f>VLOOKUP($AF262,ボランティア図書マスタ!$A:$T,15,0)</f>
        <v>#N/A</v>
      </c>
      <c r="AK262" s="129" t="e">
        <f>VLOOKUP($AF262,ボランティア図書マスタ!$A:$T,16,0)</f>
        <v>#N/A</v>
      </c>
      <c r="AL262" s="129" t="e">
        <f>VLOOKUP($AF262,ボランティア図書マスタ!$A:$T,17,0)</f>
        <v>#N/A</v>
      </c>
      <c r="AM262" s="129" t="e">
        <f>VLOOKUP($AF262,ボランティア図書マスタ!$A:$T,18,0)</f>
        <v>#N/A</v>
      </c>
      <c r="AN262" s="129" t="e">
        <f>VLOOKUP($AF262,ボランティア図書マスタ!$A:$T,19,0)</f>
        <v>#N/A</v>
      </c>
      <c r="AO262" s="129" t="e">
        <f>VLOOKUP($AF262,ボランティア図書マスタ!$A:$T,20,0)</f>
        <v>#N/A</v>
      </c>
    </row>
    <row r="263" spans="1:41" ht="81" customHeight="1" x14ac:dyDescent="0.15">
      <c r="A263" s="55"/>
      <c r="B263" s="11"/>
      <c r="C263" s="149"/>
      <c r="D263" s="11"/>
      <c r="E263" s="11"/>
      <c r="F263" s="11"/>
      <c r="G263" s="12"/>
      <c r="H263" s="12"/>
      <c r="I263" s="13"/>
      <c r="J263" s="12"/>
      <c r="K263" s="24"/>
      <c r="L263" s="54" t="str">
        <f>IF(K263="","",VLOOKUP(K263,'ボランティア一覧 '!$A:$B,2,0))</f>
        <v/>
      </c>
      <c r="M263" s="24"/>
      <c r="N263" s="61" t="str">
        <f>IF(M263="","",VLOOKUP(M263,ボランティア図書マスタ!$B$3:$L$65493,11,0))</f>
        <v/>
      </c>
      <c r="O263" s="25"/>
      <c r="P263" s="24"/>
      <c r="Q263" s="25"/>
      <c r="R263" s="17" t="str">
        <f t="shared" si="20"/>
        <v/>
      </c>
      <c r="S263" s="17" t="str">
        <f>IF(AF263="","",VLOOKUP(AF263,ボランティア図書マスタ!$A$3:$M$65493,13,0))</f>
        <v/>
      </c>
      <c r="T263" s="14"/>
      <c r="U263" s="15"/>
      <c r="V263" s="16"/>
      <c r="W263" s="11"/>
      <c r="X263" s="23" t="str">
        <f>IF(K263="","",VLOOKUP(K263,'ボランティア一覧 '!$A$3:$F$95,4,0))</f>
        <v/>
      </c>
      <c r="Y263" s="23" t="str">
        <f>IF(K263="","",VLOOKUP(K263,'ボランティア一覧 '!$A$3:$F$95,5,0))</f>
        <v/>
      </c>
      <c r="Z263" s="23" t="str">
        <f>IF(K263="","",VLOOKUP(K263,'ボランティア一覧 '!$A$3:$F$95,6,0))</f>
        <v/>
      </c>
      <c r="AA263" s="23" t="str">
        <f>IF(K263="","",VLOOKUP(K263,'ボランティア一覧 '!$A$3:$G$95,7,0))</f>
        <v/>
      </c>
      <c r="AB263" s="69" t="str">
        <f t="shared" si="21"/>
        <v xml:space="preserve"> </v>
      </c>
      <c r="AC263" s="69" t="str">
        <f t="shared" si="22"/>
        <v>　</v>
      </c>
      <c r="AD263" s="69" t="str">
        <f>IF($G263=0," ",VLOOKUP(AB263,入力規則用シート!B:C,2,0))</f>
        <v xml:space="preserve"> </v>
      </c>
      <c r="AE263" s="68">
        <f t="shared" si="23"/>
        <v>0</v>
      </c>
      <c r="AF263" s="69" t="str">
        <f t="shared" si="24"/>
        <v/>
      </c>
      <c r="AG263" s="68" t="str">
        <f>IF(AF263="","",VLOOKUP(AF263,ボランティア図書マスタ!$A$3:$K$65493,11,0))</f>
        <v/>
      </c>
      <c r="AH263" s="69" t="str">
        <f t="shared" si="25"/>
        <v/>
      </c>
      <c r="AJ263" s="129" t="e">
        <f>VLOOKUP($AF263,ボランティア図書マスタ!$A:$T,15,0)</f>
        <v>#N/A</v>
      </c>
      <c r="AK263" s="129" t="e">
        <f>VLOOKUP($AF263,ボランティア図書マスタ!$A:$T,16,0)</f>
        <v>#N/A</v>
      </c>
      <c r="AL263" s="129" t="e">
        <f>VLOOKUP($AF263,ボランティア図書マスタ!$A:$T,17,0)</f>
        <v>#N/A</v>
      </c>
      <c r="AM263" s="129" t="e">
        <f>VLOOKUP($AF263,ボランティア図書マスタ!$A:$T,18,0)</f>
        <v>#N/A</v>
      </c>
      <c r="AN263" s="129" t="e">
        <f>VLOOKUP($AF263,ボランティア図書マスタ!$A:$T,19,0)</f>
        <v>#N/A</v>
      </c>
      <c r="AO263" s="129" t="e">
        <f>VLOOKUP($AF263,ボランティア図書マスタ!$A:$T,20,0)</f>
        <v>#N/A</v>
      </c>
    </row>
    <row r="264" spans="1:41" ht="81" customHeight="1" x14ac:dyDescent="0.15">
      <c r="A264" s="55"/>
      <c r="B264" s="11"/>
      <c r="C264" s="149"/>
      <c r="D264" s="11"/>
      <c r="E264" s="11"/>
      <c r="F264" s="11"/>
      <c r="G264" s="12"/>
      <c r="H264" s="12"/>
      <c r="I264" s="13"/>
      <c r="J264" s="12"/>
      <c r="K264" s="24"/>
      <c r="L264" s="54" t="str">
        <f>IF(K264="","",VLOOKUP(K264,'ボランティア一覧 '!$A:$B,2,0))</f>
        <v/>
      </c>
      <c r="M264" s="24"/>
      <c r="N264" s="61" t="str">
        <f>IF(M264="","",VLOOKUP(M264,ボランティア図書マスタ!$B$3:$L$65493,11,0))</f>
        <v/>
      </c>
      <c r="O264" s="25"/>
      <c r="P264" s="24"/>
      <c r="Q264" s="25"/>
      <c r="R264" s="17" t="str">
        <f t="shared" si="20"/>
        <v/>
      </c>
      <c r="S264" s="17" t="str">
        <f>IF(AF264="","",VLOOKUP(AF264,ボランティア図書マスタ!$A$3:$M$65493,13,0))</f>
        <v/>
      </c>
      <c r="T264" s="14"/>
      <c r="U264" s="15"/>
      <c r="V264" s="16"/>
      <c r="W264" s="11"/>
      <c r="X264" s="23" t="str">
        <f>IF(K264="","",VLOOKUP(K264,'ボランティア一覧 '!$A$3:$F$95,4,0))</f>
        <v/>
      </c>
      <c r="Y264" s="23" t="str">
        <f>IF(K264="","",VLOOKUP(K264,'ボランティア一覧 '!$A$3:$F$95,5,0))</f>
        <v/>
      </c>
      <c r="Z264" s="23" t="str">
        <f>IF(K264="","",VLOOKUP(K264,'ボランティア一覧 '!$A$3:$F$95,6,0))</f>
        <v/>
      </c>
      <c r="AA264" s="23" t="str">
        <f>IF(K264="","",VLOOKUP(K264,'ボランティア一覧 '!$A$3:$G$95,7,0))</f>
        <v/>
      </c>
      <c r="AB264" s="69" t="str">
        <f t="shared" si="21"/>
        <v xml:space="preserve"> </v>
      </c>
      <c r="AC264" s="69" t="str">
        <f t="shared" si="22"/>
        <v>　</v>
      </c>
      <c r="AD264" s="69" t="str">
        <f>IF($G264=0," ",VLOOKUP(AB264,入力規則用シート!B:C,2,0))</f>
        <v xml:space="preserve"> </v>
      </c>
      <c r="AE264" s="68">
        <f t="shared" si="23"/>
        <v>0</v>
      </c>
      <c r="AF264" s="69" t="str">
        <f t="shared" si="24"/>
        <v/>
      </c>
      <c r="AG264" s="68" t="str">
        <f>IF(AF264="","",VLOOKUP(AF264,ボランティア図書マスタ!$A$3:$K$65493,11,0))</f>
        <v/>
      </c>
      <c r="AH264" s="69" t="str">
        <f t="shared" si="25"/>
        <v/>
      </c>
      <c r="AJ264" s="129" t="e">
        <f>VLOOKUP($AF264,ボランティア図書マスタ!$A:$T,15,0)</f>
        <v>#N/A</v>
      </c>
      <c r="AK264" s="129" t="e">
        <f>VLOOKUP($AF264,ボランティア図書マスタ!$A:$T,16,0)</f>
        <v>#N/A</v>
      </c>
      <c r="AL264" s="129" t="e">
        <f>VLOOKUP($AF264,ボランティア図書マスタ!$A:$T,17,0)</f>
        <v>#N/A</v>
      </c>
      <c r="AM264" s="129" t="e">
        <f>VLOOKUP($AF264,ボランティア図書マスタ!$A:$T,18,0)</f>
        <v>#N/A</v>
      </c>
      <c r="AN264" s="129" t="e">
        <f>VLOOKUP($AF264,ボランティア図書マスタ!$A:$T,19,0)</f>
        <v>#N/A</v>
      </c>
      <c r="AO264" s="129" t="e">
        <f>VLOOKUP($AF264,ボランティア図書マスタ!$A:$T,20,0)</f>
        <v>#N/A</v>
      </c>
    </row>
    <row r="265" spans="1:41" ht="81" customHeight="1" x14ac:dyDescent="0.15">
      <c r="A265" s="55"/>
      <c r="B265" s="11"/>
      <c r="C265" s="149"/>
      <c r="D265" s="11"/>
      <c r="E265" s="11"/>
      <c r="F265" s="11"/>
      <c r="G265" s="12"/>
      <c r="H265" s="12"/>
      <c r="I265" s="13"/>
      <c r="J265" s="12"/>
      <c r="K265" s="24"/>
      <c r="L265" s="54" t="str">
        <f>IF(K265="","",VLOOKUP(K265,'ボランティア一覧 '!$A:$B,2,0))</f>
        <v/>
      </c>
      <c r="M265" s="24"/>
      <c r="N265" s="61" t="str">
        <f>IF(M265="","",VLOOKUP(M265,ボランティア図書マスタ!$B$3:$L$65493,11,0))</f>
        <v/>
      </c>
      <c r="O265" s="25"/>
      <c r="P265" s="24"/>
      <c r="Q265" s="25"/>
      <c r="R265" s="17" t="str">
        <f t="shared" si="20"/>
        <v/>
      </c>
      <c r="S265" s="17" t="str">
        <f>IF(AF265="","",VLOOKUP(AF265,ボランティア図書マスタ!$A$3:$M$65493,13,0))</f>
        <v/>
      </c>
      <c r="T265" s="14"/>
      <c r="U265" s="15"/>
      <c r="V265" s="16"/>
      <c r="W265" s="11"/>
      <c r="X265" s="23" t="str">
        <f>IF(K265="","",VLOOKUP(K265,'ボランティア一覧 '!$A$3:$F$95,4,0))</f>
        <v/>
      </c>
      <c r="Y265" s="23" t="str">
        <f>IF(K265="","",VLOOKUP(K265,'ボランティア一覧 '!$A$3:$F$95,5,0))</f>
        <v/>
      </c>
      <c r="Z265" s="23" t="str">
        <f>IF(K265="","",VLOOKUP(K265,'ボランティア一覧 '!$A$3:$F$95,6,0))</f>
        <v/>
      </c>
      <c r="AA265" s="23" t="str">
        <f>IF(K265="","",VLOOKUP(K265,'ボランティア一覧 '!$A$3:$G$95,7,0))</f>
        <v/>
      </c>
      <c r="AB265" s="69" t="str">
        <f t="shared" si="21"/>
        <v xml:space="preserve"> </v>
      </c>
      <c r="AC265" s="69" t="str">
        <f t="shared" si="22"/>
        <v>　</v>
      </c>
      <c r="AD265" s="69" t="str">
        <f>IF($G265=0," ",VLOOKUP(AB265,入力規則用シート!B:C,2,0))</f>
        <v xml:space="preserve"> </v>
      </c>
      <c r="AE265" s="68">
        <f t="shared" si="23"/>
        <v>0</v>
      </c>
      <c r="AF265" s="69" t="str">
        <f t="shared" si="24"/>
        <v/>
      </c>
      <c r="AG265" s="68" t="str">
        <f>IF(AF265="","",VLOOKUP(AF265,ボランティア図書マスタ!$A$3:$K$65493,11,0))</f>
        <v/>
      </c>
      <c r="AH265" s="69" t="str">
        <f t="shared" si="25"/>
        <v/>
      </c>
      <c r="AJ265" s="129" t="e">
        <f>VLOOKUP($AF265,ボランティア図書マスタ!$A:$T,15,0)</f>
        <v>#N/A</v>
      </c>
      <c r="AK265" s="129" t="e">
        <f>VLOOKUP($AF265,ボランティア図書マスタ!$A:$T,16,0)</f>
        <v>#N/A</v>
      </c>
      <c r="AL265" s="129" t="e">
        <f>VLOOKUP($AF265,ボランティア図書マスタ!$A:$T,17,0)</f>
        <v>#N/A</v>
      </c>
      <c r="AM265" s="129" t="e">
        <f>VLOOKUP($AF265,ボランティア図書マスタ!$A:$T,18,0)</f>
        <v>#N/A</v>
      </c>
      <c r="AN265" s="129" t="e">
        <f>VLOOKUP($AF265,ボランティア図書マスタ!$A:$T,19,0)</f>
        <v>#N/A</v>
      </c>
      <c r="AO265" s="129" t="e">
        <f>VLOOKUP($AF265,ボランティア図書マスタ!$A:$T,20,0)</f>
        <v>#N/A</v>
      </c>
    </row>
    <row r="266" spans="1:41" ht="81" customHeight="1" x14ac:dyDescent="0.15">
      <c r="A266" s="55"/>
      <c r="B266" s="11"/>
      <c r="C266" s="149"/>
      <c r="D266" s="11"/>
      <c r="E266" s="11"/>
      <c r="F266" s="11"/>
      <c r="G266" s="12"/>
      <c r="H266" s="12"/>
      <c r="I266" s="13"/>
      <c r="J266" s="12"/>
      <c r="K266" s="24"/>
      <c r="L266" s="54" t="str">
        <f>IF(K266="","",VLOOKUP(K266,'ボランティア一覧 '!$A:$B,2,0))</f>
        <v/>
      </c>
      <c r="M266" s="24"/>
      <c r="N266" s="61" t="str">
        <f>IF(M266="","",VLOOKUP(M266,ボランティア図書マスタ!$B$3:$L$65493,11,0))</f>
        <v/>
      </c>
      <c r="O266" s="25"/>
      <c r="P266" s="24"/>
      <c r="Q266" s="25"/>
      <c r="R266" s="17" t="str">
        <f t="shared" si="20"/>
        <v/>
      </c>
      <c r="S266" s="17" t="str">
        <f>IF(AF266="","",VLOOKUP(AF266,ボランティア図書マスタ!$A$3:$M$65493,13,0))</f>
        <v/>
      </c>
      <c r="T266" s="14"/>
      <c r="U266" s="15"/>
      <c r="V266" s="16"/>
      <c r="W266" s="11"/>
      <c r="X266" s="23" t="str">
        <f>IF(K266="","",VLOOKUP(K266,'ボランティア一覧 '!$A$3:$F$95,4,0))</f>
        <v/>
      </c>
      <c r="Y266" s="23" t="str">
        <f>IF(K266="","",VLOOKUP(K266,'ボランティア一覧 '!$A$3:$F$95,5,0))</f>
        <v/>
      </c>
      <c r="Z266" s="23" t="str">
        <f>IF(K266="","",VLOOKUP(K266,'ボランティア一覧 '!$A$3:$F$95,6,0))</f>
        <v/>
      </c>
      <c r="AA266" s="23" t="str">
        <f>IF(K266="","",VLOOKUP(K266,'ボランティア一覧 '!$A$3:$G$95,7,0))</f>
        <v/>
      </c>
      <c r="AB266" s="69" t="str">
        <f t="shared" si="21"/>
        <v xml:space="preserve"> </v>
      </c>
      <c r="AC266" s="69" t="str">
        <f t="shared" si="22"/>
        <v>　</v>
      </c>
      <c r="AD266" s="69" t="str">
        <f>IF($G266=0," ",VLOOKUP(AB266,入力規則用シート!B:C,2,0))</f>
        <v xml:space="preserve"> </v>
      </c>
      <c r="AE266" s="68">
        <f t="shared" si="23"/>
        <v>0</v>
      </c>
      <c r="AF266" s="69" t="str">
        <f t="shared" si="24"/>
        <v/>
      </c>
      <c r="AG266" s="68" t="str">
        <f>IF(AF266="","",VLOOKUP(AF266,ボランティア図書マスタ!$A$3:$K$65493,11,0))</f>
        <v/>
      </c>
      <c r="AH266" s="69" t="str">
        <f t="shared" si="25"/>
        <v/>
      </c>
      <c r="AJ266" s="129" t="e">
        <f>VLOOKUP($AF266,ボランティア図書マスタ!$A:$T,15,0)</f>
        <v>#N/A</v>
      </c>
      <c r="AK266" s="129" t="e">
        <f>VLOOKUP($AF266,ボランティア図書マスタ!$A:$T,16,0)</f>
        <v>#N/A</v>
      </c>
      <c r="AL266" s="129" t="e">
        <f>VLOOKUP($AF266,ボランティア図書マスタ!$A:$T,17,0)</f>
        <v>#N/A</v>
      </c>
      <c r="AM266" s="129" t="e">
        <f>VLOOKUP($AF266,ボランティア図書マスタ!$A:$T,18,0)</f>
        <v>#N/A</v>
      </c>
      <c r="AN266" s="129" t="e">
        <f>VLOOKUP($AF266,ボランティア図書マスタ!$A:$T,19,0)</f>
        <v>#N/A</v>
      </c>
      <c r="AO266" s="129" t="e">
        <f>VLOOKUP($AF266,ボランティア図書マスタ!$A:$T,20,0)</f>
        <v>#N/A</v>
      </c>
    </row>
    <row r="267" spans="1:41" ht="81" customHeight="1" x14ac:dyDescent="0.15">
      <c r="A267" s="55"/>
      <c r="B267" s="11"/>
      <c r="C267" s="149"/>
      <c r="D267" s="11"/>
      <c r="E267" s="11"/>
      <c r="F267" s="11"/>
      <c r="G267" s="12"/>
      <c r="H267" s="12"/>
      <c r="I267" s="13"/>
      <c r="J267" s="12"/>
      <c r="K267" s="24"/>
      <c r="L267" s="54" t="str">
        <f>IF(K267="","",VLOOKUP(K267,'ボランティア一覧 '!$A:$B,2,0))</f>
        <v/>
      </c>
      <c r="M267" s="24"/>
      <c r="N267" s="61" t="str">
        <f>IF(M267="","",VLOOKUP(M267,ボランティア図書マスタ!$B$3:$L$65493,11,0))</f>
        <v/>
      </c>
      <c r="O267" s="25"/>
      <c r="P267" s="24"/>
      <c r="Q267" s="25"/>
      <c r="R267" s="17" t="str">
        <f t="shared" si="20"/>
        <v/>
      </c>
      <c r="S267" s="17" t="str">
        <f>IF(AF267="","",VLOOKUP(AF267,ボランティア図書マスタ!$A$3:$M$65493,13,0))</f>
        <v/>
      </c>
      <c r="T267" s="14"/>
      <c r="U267" s="15"/>
      <c r="V267" s="16"/>
      <c r="W267" s="11"/>
      <c r="X267" s="23" t="str">
        <f>IF(K267="","",VLOOKUP(K267,'ボランティア一覧 '!$A$3:$F$95,4,0))</f>
        <v/>
      </c>
      <c r="Y267" s="23" t="str">
        <f>IF(K267="","",VLOOKUP(K267,'ボランティア一覧 '!$A$3:$F$95,5,0))</f>
        <v/>
      </c>
      <c r="Z267" s="23" t="str">
        <f>IF(K267="","",VLOOKUP(K267,'ボランティア一覧 '!$A$3:$F$95,6,0))</f>
        <v/>
      </c>
      <c r="AA267" s="23" t="str">
        <f>IF(K267="","",VLOOKUP(K267,'ボランティア一覧 '!$A$3:$G$95,7,0))</f>
        <v/>
      </c>
      <c r="AB267" s="69" t="str">
        <f t="shared" si="21"/>
        <v xml:space="preserve"> </v>
      </c>
      <c r="AC267" s="69" t="str">
        <f t="shared" si="22"/>
        <v>　</v>
      </c>
      <c r="AD267" s="69" t="str">
        <f>IF($G267=0," ",VLOOKUP(AB267,入力規則用シート!B:C,2,0))</f>
        <v xml:space="preserve"> </v>
      </c>
      <c r="AE267" s="68">
        <f t="shared" si="23"/>
        <v>0</v>
      </c>
      <c r="AF267" s="69" t="str">
        <f t="shared" si="24"/>
        <v/>
      </c>
      <c r="AG267" s="68" t="str">
        <f>IF(AF267="","",VLOOKUP(AF267,ボランティア図書マスタ!$A$3:$K$65493,11,0))</f>
        <v/>
      </c>
      <c r="AH267" s="69" t="str">
        <f t="shared" si="25"/>
        <v/>
      </c>
      <c r="AJ267" s="129" t="e">
        <f>VLOOKUP($AF267,ボランティア図書マスタ!$A:$T,15,0)</f>
        <v>#N/A</v>
      </c>
      <c r="AK267" s="129" t="e">
        <f>VLOOKUP($AF267,ボランティア図書マスタ!$A:$T,16,0)</f>
        <v>#N/A</v>
      </c>
      <c r="AL267" s="129" t="e">
        <f>VLOOKUP($AF267,ボランティア図書マスタ!$A:$T,17,0)</f>
        <v>#N/A</v>
      </c>
      <c r="AM267" s="129" t="e">
        <f>VLOOKUP($AF267,ボランティア図書マスタ!$A:$T,18,0)</f>
        <v>#N/A</v>
      </c>
      <c r="AN267" s="129" t="e">
        <f>VLOOKUP($AF267,ボランティア図書マスタ!$A:$T,19,0)</f>
        <v>#N/A</v>
      </c>
      <c r="AO267" s="129" t="e">
        <f>VLOOKUP($AF267,ボランティア図書マスタ!$A:$T,20,0)</f>
        <v>#N/A</v>
      </c>
    </row>
    <row r="268" spans="1:41" ht="81" customHeight="1" x14ac:dyDescent="0.15">
      <c r="A268" s="55"/>
      <c r="B268" s="11"/>
      <c r="C268" s="149"/>
      <c r="D268" s="11"/>
      <c r="E268" s="11"/>
      <c r="F268" s="11"/>
      <c r="G268" s="12"/>
      <c r="H268" s="12"/>
      <c r="I268" s="13"/>
      <c r="J268" s="12"/>
      <c r="K268" s="24"/>
      <c r="L268" s="54" t="str">
        <f>IF(K268="","",VLOOKUP(K268,'ボランティア一覧 '!$A:$B,2,0))</f>
        <v/>
      </c>
      <c r="M268" s="24"/>
      <c r="N268" s="61" t="str">
        <f>IF(M268="","",VLOOKUP(M268,ボランティア図書マスタ!$B$3:$L$65493,11,0))</f>
        <v/>
      </c>
      <c r="O268" s="25"/>
      <c r="P268" s="24"/>
      <c r="Q268" s="25"/>
      <c r="R268" s="17" t="str">
        <f t="shared" si="20"/>
        <v/>
      </c>
      <c r="S268" s="17" t="str">
        <f>IF(AF268="","",VLOOKUP(AF268,ボランティア図書マスタ!$A$3:$M$65493,13,0))</f>
        <v/>
      </c>
      <c r="T268" s="14"/>
      <c r="U268" s="15"/>
      <c r="V268" s="16"/>
      <c r="W268" s="11"/>
      <c r="X268" s="23" t="str">
        <f>IF(K268="","",VLOOKUP(K268,'ボランティア一覧 '!$A$3:$F$95,4,0))</f>
        <v/>
      </c>
      <c r="Y268" s="23" t="str">
        <f>IF(K268="","",VLOOKUP(K268,'ボランティア一覧 '!$A$3:$F$95,5,0))</f>
        <v/>
      </c>
      <c r="Z268" s="23" t="str">
        <f>IF(K268="","",VLOOKUP(K268,'ボランティア一覧 '!$A$3:$F$95,6,0))</f>
        <v/>
      </c>
      <c r="AA268" s="23" t="str">
        <f>IF(K268="","",VLOOKUP(K268,'ボランティア一覧 '!$A$3:$G$95,7,0))</f>
        <v/>
      </c>
      <c r="AB268" s="69" t="str">
        <f t="shared" si="21"/>
        <v xml:space="preserve"> </v>
      </c>
      <c r="AC268" s="69" t="str">
        <f t="shared" si="22"/>
        <v>　</v>
      </c>
      <c r="AD268" s="69" t="str">
        <f>IF($G268=0," ",VLOOKUP(AB268,入力規則用シート!B:C,2,0))</f>
        <v xml:space="preserve"> </v>
      </c>
      <c r="AE268" s="68">
        <f t="shared" si="23"/>
        <v>0</v>
      </c>
      <c r="AF268" s="69" t="str">
        <f t="shared" si="24"/>
        <v/>
      </c>
      <c r="AG268" s="68" t="str">
        <f>IF(AF268="","",VLOOKUP(AF268,ボランティア図書マスタ!$A$3:$K$65493,11,0))</f>
        <v/>
      </c>
      <c r="AH268" s="69" t="str">
        <f t="shared" si="25"/>
        <v/>
      </c>
      <c r="AJ268" s="129" t="e">
        <f>VLOOKUP($AF268,ボランティア図書マスタ!$A:$T,15,0)</f>
        <v>#N/A</v>
      </c>
      <c r="AK268" s="129" t="e">
        <f>VLOOKUP($AF268,ボランティア図書マスタ!$A:$T,16,0)</f>
        <v>#N/A</v>
      </c>
      <c r="AL268" s="129" t="e">
        <f>VLOOKUP($AF268,ボランティア図書マスタ!$A:$T,17,0)</f>
        <v>#N/A</v>
      </c>
      <c r="AM268" s="129" t="e">
        <f>VLOOKUP($AF268,ボランティア図書マスタ!$A:$T,18,0)</f>
        <v>#N/A</v>
      </c>
      <c r="AN268" s="129" t="e">
        <f>VLOOKUP($AF268,ボランティア図書マスタ!$A:$T,19,0)</f>
        <v>#N/A</v>
      </c>
      <c r="AO268" s="129" t="e">
        <f>VLOOKUP($AF268,ボランティア図書マスタ!$A:$T,20,0)</f>
        <v>#N/A</v>
      </c>
    </row>
    <row r="269" spans="1:41" ht="81" customHeight="1" x14ac:dyDescent="0.15">
      <c r="A269" s="55"/>
      <c r="B269" s="11"/>
      <c r="C269" s="149"/>
      <c r="D269" s="11"/>
      <c r="E269" s="11"/>
      <c r="F269" s="11"/>
      <c r="G269" s="12"/>
      <c r="H269" s="12"/>
      <c r="I269" s="13"/>
      <c r="J269" s="12"/>
      <c r="K269" s="24"/>
      <c r="L269" s="54" t="str">
        <f>IF(K269="","",VLOOKUP(K269,'ボランティア一覧 '!$A:$B,2,0))</f>
        <v/>
      </c>
      <c r="M269" s="24"/>
      <c r="N269" s="61" t="str">
        <f>IF(M269="","",VLOOKUP(M269,ボランティア図書マスタ!$B$3:$L$65493,11,0))</f>
        <v/>
      </c>
      <c r="O269" s="25"/>
      <c r="P269" s="24"/>
      <c r="Q269" s="25"/>
      <c r="R269" s="17" t="str">
        <f t="shared" si="20"/>
        <v/>
      </c>
      <c r="S269" s="17" t="str">
        <f>IF(AF269="","",VLOOKUP(AF269,ボランティア図書マスタ!$A$3:$M$65493,13,0))</f>
        <v/>
      </c>
      <c r="T269" s="14"/>
      <c r="U269" s="15"/>
      <c r="V269" s="16"/>
      <c r="W269" s="11"/>
      <c r="X269" s="23" t="str">
        <f>IF(K269="","",VLOOKUP(K269,'ボランティア一覧 '!$A$3:$F$95,4,0))</f>
        <v/>
      </c>
      <c r="Y269" s="23" t="str">
        <f>IF(K269="","",VLOOKUP(K269,'ボランティア一覧 '!$A$3:$F$95,5,0))</f>
        <v/>
      </c>
      <c r="Z269" s="23" t="str">
        <f>IF(K269="","",VLOOKUP(K269,'ボランティア一覧 '!$A$3:$F$95,6,0))</f>
        <v/>
      </c>
      <c r="AA269" s="23" t="str">
        <f>IF(K269="","",VLOOKUP(K269,'ボランティア一覧 '!$A$3:$G$95,7,0))</f>
        <v/>
      </c>
      <c r="AB269" s="69" t="str">
        <f t="shared" si="21"/>
        <v xml:space="preserve"> </v>
      </c>
      <c r="AC269" s="69" t="str">
        <f t="shared" si="22"/>
        <v>　</v>
      </c>
      <c r="AD269" s="69" t="str">
        <f>IF($G269=0," ",VLOOKUP(AB269,入力規則用シート!B:C,2,0))</f>
        <v xml:space="preserve"> </v>
      </c>
      <c r="AE269" s="68">
        <f t="shared" si="23"/>
        <v>0</v>
      </c>
      <c r="AF269" s="69" t="str">
        <f t="shared" si="24"/>
        <v/>
      </c>
      <c r="AG269" s="68" t="str">
        <f>IF(AF269="","",VLOOKUP(AF269,ボランティア図書マスタ!$A$3:$K$65493,11,0))</f>
        <v/>
      </c>
      <c r="AH269" s="69" t="str">
        <f t="shared" si="25"/>
        <v/>
      </c>
      <c r="AJ269" s="129" t="e">
        <f>VLOOKUP($AF269,ボランティア図書マスタ!$A:$T,15,0)</f>
        <v>#N/A</v>
      </c>
      <c r="AK269" s="129" t="e">
        <f>VLOOKUP($AF269,ボランティア図書マスタ!$A:$T,16,0)</f>
        <v>#N/A</v>
      </c>
      <c r="AL269" s="129" t="e">
        <f>VLOOKUP($AF269,ボランティア図書マスタ!$A:$T,17,0)</f>
        <v>#N/A</v>
      </c>
      <c r="AM269" s="129" t="e">
        <f>VLOOKUP($AF269,ボランティア図書マスタ!$A:$T,18,0)</f>
        <v>#N/A</v>
      </c>
      <c r="AN269" s="129" t="e">
        <f>VLOOKUP($AF269,ボランティア図書マスタ!$A:$T,19,0)</f>
        <v>#N/A</v>
      </c>
      <c r="AO269" s="129" t="e">
        <f>VLOOKUP($AF269,ボランティア図書マスタ!$A:$T,20,0)</f>
        <v>#N/A</v>
      </c>
    </row>
    <row r="270" spans="1:41" ht="81" customHeight="1" x14ac:dyDescent="0.15">
      <c r="A270" s="55"/>
      <c r="B270" s="11"/>
      <c r="C270" s="149"/>
      <c r="D270" s="11"/>
      <c r="E270" s="11"/>
      <c r="F270" s="11"/>
      <c r="G270" s="12"/>
      <c r="H270" s="12"/>
      <c r="I270" s="13"/>
      <c r="J270" s="12"/>
      <c r="K270" s="24"/>
      <c r="L270" s="54" t="str">
        <f>IF(K270="","",VLOOKUP(K270,'ボランティア一覧 '!$A:$B,2,0))</f>
        <v/>
      </c>
      <c r="M270" s="24"/>
      <c r="N270" s="61" t="str">
        <f>IF(M270="","",VLOOKUP(M270,ボランティア図書マスタ!$B$3:$L$65493,11,0))</f>
        <v/>
      </c>
      <c r="O270" s="25"/>
      <c r="P270" s="24"/>
      <c r="Q270" s="25"/>
      <c r="R270" s="17" t="str">
        <f t="shared" si="20"/>
        <v/>
      </c>
      <c r="S270" s="17" t="str">
        <f>IF(AF270="","",VLOOKUP(AF270,ボランティア図書マスタ!$A$3:$M$65493,13,0))</f>
        <v/>
      </c>
      <c r="T270" s="14"/>
      <c r="U270" s="15"/>
      <c r="V270" s="16"/>
      <c r="W270" s="11"/>
      <c r="X270" s="23" t="str">
        <f>IF(K270="","",VLOOKUP(K270,'ボランティア一覧 '!$A$3:$F$95,4,0))</f>
        <v/>
      </c>
      <c r="Y270" s="23" t="str">
        <f>IF(K270="","",VLOOKUP(K270,'ボランティア一覧 '!$A$3:$F$95,5,0))</f>
        <v/>
      </c>
      <c r="Z270" s="23" t="str">
        <f>IF(K270="","",VLOOKUP(K270,'ボランティア一覧 '!$A$3:$F$95,6,0))</f>
        <v/>
      </c>
      <c r="AA270" s="23" t="str">
        <f>IF(K270="","",VLOOKUP(K270,'ボランティア一覧 '!$A$3:$G$95,7,0))</f>
        <v/>
      </c>
      <c r="AB270" s="69" t="str">
        <f t="shared" si="21"/>
        <v xml:space="preserve"> </v>
      </c>
      <c r="AC270" s="69" t="str">
        <f t="shared" si="22"/>
        <v>　</v>
      </c>
      <c r="AD270" s="69" t="str">
        <f>IF($G270=0," ",VLOOKUP(AB270,入力規則用シート!B:C,2,0))</f>
        <v xml:space="preserve"> </v>
      </c>
      <c r="AE270" s="68">
        <f t="shared" si="23"/>
        <v>0</v>
      </c>
      <c r="AF270" s="69" t="str">
        <f t="shared" si="24"/>
        <v/>
      </c>
      <c r="AG270" s="68" t="str">
        <f>IF(AF270="","",VLOOKUP(AF270,ボランティア図書マスタ!$A$3:$K$65493,11,0))</f>
        <v/>
      </c>
      <c r="AH270" s="69" t="str">
        <f t="shared" si="25"/>
        <v/>
      </c>
      <c r="AJ270" s="129" t="e">
        <f>VLOOKUP($AF270,ボランティア図書マスタ!$A:$T,15,0)</f>
        <v>#N/A</v>
      </c>
      <c r="AK270" s="129" t="e">
        <f>VLOOKUP($AF270,ボランティア図書マスタ!$A:$T,16,0)</f>
        <v>#N/A</v>
      </c>
      <c r="AL270" s="129" t="e">
        <f>VLOOKUP($AF270,ボランティア図書マスタ!$A:$T,17,0)</f>
        <v>#N/A</v>
      </c>
      <c r="AM270" s="129" t="e">
        <f>VLOOKUP($AF270,ボランティア図書マスタ!$A:$T,18,0)</f>
        <v>#N/A</v>
      </c>
      <c r="AN270" s="129" t="e">
        <f>VLOOKUP($AF270,ボランティア図書マスタ!$A:$T,19,0)</f>
        <v>#N/A</v>
      </c>
      <c r="AO270" s="129" t="e">
        <f>VLOOKUP($AF270,ボランティア図書マスタ!$A:$T,20,0)</f>
        <v>#N/A</v>
      </c>
    </row>
    <row r="271" spans="1:41" ht="81" customHeight="1" x14ac:dyDescent="0.15">
      <c r="A271" s="55"/>
      <c r="B271" s="11"/>
      <c r="C271" s="149"/>
      <c r="D271" s="11"/>
      <c r="E271" s="11"/>
      <c r="F271" s="11"/>
      <c r="G271" s="12"/>
      <c r="H271" s="12"/>
      <c r="I271" s="13"/>
      <c r="J271" s="12"/>
      <c r="K271" s="24"/>
      <c r="L271" s="54" t="str">
        <f>IF(K271="","",VLOOKUP(K271,'ボランティア一覧 '!$A:$B,2,0))</f>
        <v/>
      </c>
      <c r="M271" s="24"/>
      <c r="N271" s="61" t="str">
        <f>IF(M271="","",VLOOKUP(M271,ボランティア図書マスタ!$B$3:$L$65493,11,0))</f>
        <v/>
      </c>
      <c r="O271" s="25"/>
      <c r="P271" s="24"/>
      <c r="Q271" s="25"/>
      <c r="R271" s="17" t="str">
        <f t="shared" si="20"/>
        <v/>
      </c>
      <c r="S271" s="17" t="str">
        <f>IF(AF271="","",VLOOKUP(AF271,ボランティア図書マスタ!$A$3:$M$65493,13,0))</f>
        <v/>
      </c>
      <c r="T271" s="14"/>
      <c r="U271" s="15"/>
      <c r="V271" s="16"/>
      <c r="W271" s="11"/>
      <c r="X271" s="23" t="str">
        <f>IF(K271="","",VLOOKUP(K271,'ボランティア一覧 '!$A$3:$F$95,4,0))</f>
        <v/>
      </c>
      <c r="Y271" s="23" t="str">
        <f>IF(K271="","",VLOOKUP(K271,'ボランティア一覧 '!$A$3:$F$95,5,0))</f>
        <v/>
      </c>
      <c r="Z271" s="23" t="str">
        <f>IF(K271="","",VLOOKUP(K271,'ボランティア一覧 '!$A$3:$F$95,6,0))</f>
        <v/>
      </c>
      <c r="AA271" s="23" t="str">
        <f>IF(K271="","",VLOOKUP(K271,'ボランティア一覧 '!$A$3:$G$95,7,0))</f>
        <v/>
      </c>
      <c r="AB271" s="69" t="str">
        <f t="shared" si="21"/>
        <v xml:space="preserve"> </v>
      </c>
      <c r="AC271" s="69" t="str">
        <f t="shared" si="22"/>
        <v>　</v>
      </c>
      <c r="AD271" s="69" t="str">
        <f>IF($G271=0," ",VLOOKUP(AB271,入力規則用シート!B:C,2,0))</f>
        <v xml:space="preserve"> </v>
      </c>
      <c r="AE271" s="68">
        <f t="shared" si="23"/>
        <v>0</v>
      </c>
      <c r="AF271" s="69" t="str">
        <f t="shared" si="24"/>
        <v/>
      </c>
      <c r="AG271" s="68" t="str">
        <f>IF(AF271="","",VLOOKUP(AF271,ボランティア図書マスタ!$A$3:$K$65493,11,0))</f>
        <v/>
      </c>
      <c r="AH271" s="69" t="str">
        <f t="shared" si="25"/>
        <v/>
      </c>
      <c r="AJ271" s="129" t="e">
        <f>VLOOKUP($AF271,ボランティア図書マスタ!$A:$T,15,0)</f>
        <v>#N/A</v>
      </c>
      <c r="AK271" s="129" t="e">
        <f>VLOOKUP($AF271,ボランティア図書マスタ!$A:$T,16,0)</f>
        <v>#N/A</v>
      </c>
      <c r="AL271" s="129" t="e">
        <f>VLOOKUP($AF271,ボランティア図書マスタ!$A:$T,17,0)</f>
        <v>#N/A</v>
      </c>
      <c r="AM271" s="129" t="e">
        <f>VLOOKUP($AF271,ボランティア図書マスタ!$A:$T,18,0)</f>
        <v>#N/A</v>
      </c>
      <c r="AN271" s="129" t="e">
        <f>VLOOKUP($AF271,ボランティア図書マスタ!$A:$T,19,0)</f>
        <v>#N/A</v>
      </c>
      <c r="AO271" s="129" t="e">
        <f>VLOOKUP($AF271,ボランティア図書マスタ!$A:$T,20,0)</f>
        <v>#N/A</v>
      </c>
    </row>
    <row r="272" spans="1:41" ht="81" customHeight="1" x14ac:dyDescent="0.15">
      <c r="A272" s="55"/>
      <c r="B272" s="11"/>
      <c r="C272" s="149"/>
      <c r="D272" s="11"/>
      <c r="E272" s="11"/>
      <c r="F272" s="11"/>
      <c r="G272" s="12"/>
      <c r="H272" s="12"/>
      <c r="I272" s="13"/>
      <c r="J272" s="12"/>
      <c r="K272" s="24"/>
      <c r="L272" s="54" t="str">
        <f>IF(K272="","",VLOOKUP(K272,'ボランティア一覧 '!$A:$B,2,0))</f>
        <v/>
      </c>
      <c r="M272" s="24"/>
      <c r="N272" s="61" t="str">
        <f>IF(M272="","",VLOOKUP(M272,ボランティア図書マスタ!$B$3:$L$65493,11,0))</f>
        <v/>
      </c>
      <c r="O272" s="25"/>
      <c r="P272" s="24"/>
      <c r="Q272" s="25"/>
      <c r="R272" s="17" t="str">
        <f t="shared" si="20"/>
        <v/>
      </c>
      <c r="S272" s="17" t="str">
        <f>IF(AF272="","",VLOOKUP(AF272,ボランティア図書マスタ!$A$3:$M$65493,13,0))</f>
        <v/>
      </c>
      <c r="T272" s="14"/>
      <c r="U272" s="15"/>
      <c r="V272" s="16"/>
      <c r="W272" s="11"/>
      <c r="X272" s="23" t="str">
        <f>IF(K272="","",VLOOKUP(K272,'ボランティア一覧 '!$A$3:$F$95,4,0))</f>
        <v/>
      </c>
      <c r="Y272" s="23" t="str">
        <f>IF(K272="","",VLOOKUP(K272,'ボランティア一覧 '!$A$3:$F$95,5,0))</f>
        <v/>
      </c>
      <c r="Z272" s="23" t="str">
        <f>IF(K272="","",VLOOKUP(K272,'ボランティア一覧 '!$A$3:$F$95,6,0))</f>
        <v/>
      </c>
      <c r="AA272" s="23" t="str">
        <f>IF(K272="","",VLOOKUP(K272,'ボランティア一覧 '!$A$3:$G$95,7,0))</f>
        <v/>
      </c>
      <c r="AB272" s="69" t="str">
        <f t="shared" si="21"/>
        <v xml:space="preserve"> </v>
      </c>
      <c r="AC272" s="69" t="str">
        <f t="shared" si="22"/>
        <v>　</v>
      </c>
      <c r="AD272" s="69" t="str">
        <f>IF($G272=0," ",VLOOKUP(AB272,入力規則用シート!B:C,2,0))</f>
        <v xml:space="preserve"> </v>
      </c>
      <c r="AE272" s="68">
        <f t="shared" si="23"/>
        <v>0</v>
      </c>
      <c r="AF272" s="69" t="str">
        <f t="shared" si="24"/>
        <v/>
      </c>
      <c r="AG272" s="68" t="str">
        <f>IF(AF272="","",VLOOKUP(AF272,ボランティア図書マスタ!$A$3:$K$65493,11,0))</f>
        <v/>
      </c>
      <c r="AH272" s="69" t="str">
        <f t="shared" si="25"/>
        <v/>
      </c>
      <c r="AJ272" s="129" t="e">
        <f>VLOOKUP($AF272,ボランティア図書マスタ!$A:$T,15,0)</f>
        <v>#N/A</v>
      </c>
      <c r="AK272" s="129" t="e">
        <f>VLOOKUP($AF272,ボランティア図書マスタ!$A:$T,16,0)</f>
        <v>#N/A</v>
      </c>
      <c r="AL272" s="129" t="e">
        <f>VLOOKUP($AF272,ボランティア図書マスタ!$A:$T,17,0)</f>
        <v>#N/A</v>
      </c>
      <c r="AM272" s="129" t="e">
        <f>VLOOKUP($AF272,ボランティア図書マスタ!$A:$T,18,0)</f>
        <v>#N/A</v>
      </c>
      <c r="AN272" s="129" t="e">
        <f>VLOOKUP($AF272,ボランティア図書マスタ!$A:$T,19,0)</f>
        <v>#N/A</v>
      </c>
      <c r="AO272" s="129" t="e">
        <f>VLOOKUP($AF272,ボランティア図書マスタ!$A:$T,20,0)</f>
        <v>#N/A</v>
      </c>
    </row>
    <row r="273" spans="1:41" ht="81" customHeight="1" x14ac:dyDescent="0.15">
      <c r="A273" s="55"/>
      <c r="B273" s="11"/>
      <c r="C273" s="149"/>
      <c r="D273" s="11"/>
      <c r="E273" s="11"/>
      <c r="F273" s="11"/>
      <c r="G273" s="12"/>
      <c r="H273" s="12"/>
      <c r="I273" s="13"/>
      <c r="J273" s="12"/>
      <c r="K273" s="24"/>
      <c r="L273" s="54" t="str">
        <f>IF(K273="","",VLOOKUP(K273,'ボランティア一覧 '!$A:$B,2,0))</f>
        <v/>
      </c>
      <c r="M273" s="24"/>
      <c r="N273" s="61" t="str">
        <f>IF(M273="","",VLOOKUP(M273,ボランティア図書マスタ!$B$3:$L$65493,11,0))</f>
        <v/>
      </c>
      <c r="O273" s="25"/>
      <c r="P273" s="24"/>
      <c r="Q273" s="25"/>
      <c r="R273" s="17" t="str">
        <f t="shared" si="20"/>
        <v/>
      </c>
      <c r="S273" s="17" t="str">
        <f>IF(AF273="","",VLOOKUP(AF273,ボランティア図書マスタ!$A$3:$M$65493,13,0))</f>
        <v/>
      </c>
      <c r="T273" s="14"/>
      <c r="U273" s="15"/>
      <c r="V273" s="16"/>
      <c r="W273" s="11"/>
      <c r="X273" s="23" t="str">
        <f>IF(K273="","",VLOOKUP(K273,'ボランティア一覧 '!$A$3:$F$95,4,0))</f>
        <v/>
      </c>
      <c r="Y273" s="23" t="str">
        <f>IF(K273="","",VLOOKUP(K273,'ボランティア一覧 '!$A$3:$F$95,5,0))</f>
        <v/>
      </c>
      <c r="Z273" s="23" t="str">
        <f>IF(K273="","",VLOOKUP(K273,'ボランティア一覧 '!$A$3:$F$95,6,0))</f>
        <v/>
      </c>
      <c r="AA273" s="23" t="str">
        <f>IF(K273="","",VLOOKUP(K273,'ボランティア一覧 '!$A$3:$G$95,7,0))</f>
        <v/>
      </c>
      <c r="AB273" s="69" t="str">
        <f t="shared" si="21"/>
        <v xml:space="preserve"> </v>
      </c>
      <c r="AC273" s="69" t="str">
        <f t="shared" si="22"/>
        <v>　</v>
      </c>
      <c r="AD273" s="69" t="str">
        <f>IF($G273=0," ",VLOOKUP(AB273,入力規則用シート!B:C,2,0))</f>
        <v xml:space="preserve"> </v>
      </c>
      <c r="AE273" s="68">
        <f t="shared" si="23"/>
        <v>0</v>
      </c>
      <c r="AF273" s="69" t="str">
        <f t="shared" si="24"/>
        <v/>
      </c>
      <c r="AG273" s="68" t="str">
        <f>IF(AF273="","",VLOOKUP(AF273,ボランティア図書マスタ!$A$3:$K$65493,11,0))</f>
        <v/>
      </c>
      <c r="AH273" s="69" t="str">
        <f t="shared" si="25"/>
        <v/>
      </c>
      <c r="AJ273" s="129" t="e">
        <f>VLOOKUP($AF273,ボランティア図書マスタ!$A:$T,15,0)</f>
        <v>#N/A</v>
      </c>
      <c r="AK273" s="129" t="e">
        <f>VLOOKUP($AF273,ボランティア図書マスタ!$A:$T,16,0)</f>
        <v>#N/A</v>
      </c>
      <c r="AL273" s="129" t="e">
        <f>VLOOKUP($AF273,ボランティア図書マスタ!$A:$T,17,0)</f>
        <v>#N/A</v>
      </c>
      <c r="AM273" s="129" t="e">
        <f>VLOOKUP($AF273,ボランティア図書マスタ!$A:$T,18,0)</f>
        <v>#N/A</v>
      </c>
      <c r="AN273" s="129" t="e">
        <f>VLOOKUP($AF273,ボランティア図書マスタ!$A:$T,19,0)</f>
        <v>#N/A</v>
      </c>
      <c r="AO273" s="129" t="e">
        <f>VLOOKUP($AF273,ボランティア図書マスタ!$A:$T,20,0)</f>
        <v>#N/A</v>
      </c>
    </row>
    <row r="274" spans="1:41" ht="81" customHeight="1" x14ac:dyDescent="0.15">
      <c r="A274" s="55"/>
      <c r="B274" s="11"/>
      <c r="C274" s="149"/>
      <c r="D274" s="11"/>
      <c r="E274" s="11"/>
      <c r="F274" s="11"/>
      <c r="G274" s="12"/>
      <c r="H274" s="12"/>
      <c r="I274" s="13"/>
      <c r="J274" s="12"/>
      <c r="K274" s="24"/>
      <c r="L274" s="54" t="str">
        <f>IF(K274="","",VLOOKUP(K274,'ボランティア一覧 '!$A:$B,2,0))</f>
        <v/>
      </c>
      <c r="M274" s="24"/>
      <c r="N274" s="61" t="str">
        <f>IF(M274="","",VLOOKUP(M274,ボランティア図書マスタ!$B$3:$L$65493,11,0))</f>
        <v/>
      </c>
      <c r="O274" s="25"/>
      <c r="P274" s="24"/>
      <c r="Q274" s="25"/>
      <c r="R274" s="17" t="str">
        <f t="shared" si="20"/>
        <v/>
      </c>
      <c r="S274" s="17" t="str">
        <f>IF(AF274="","",VLOOKUP(AF274,ボランティア図書マスタ!$A$3:$M$65493,13,0))</f>
        <v/>
      </c>
      <c r="T274" s="14"/>
      <c r="U274" s="15"/>
      <c r="V274" s="16"/>
      <c r="W274" s="11"/>
      <c r="X274" s="23" t="str">
        <f>IF(K274="","",VLOOKUP(K274,'ボランティア一覧 '!$A$3:$F$95,4,0))</f>
        <v/>
      </c>
      <c r="Y274" s="23" t="str">
        <f>IF(K274="","",VLOOKUP(K274,'ボランティア一覧 '!$A$3:$F$95,5,0))</f>
        <v/>
      </c>
      <c r="Z274" s="23" t="str">
        <f>IF(K274="","",VLOOKUP(K274,'ボランティア一覧 '!$A$3:$F$95,6,0))</f>
        <v/>
      </c>
      <c r="AA274" s="23" t="str">
        <f>IF(K274="","",VLOOKUP(K274,'ボランティア一覧 '!$A$3:$G$95,7,0))</f>
        <v/>
      </c>
      <c r="AB274" s="69" t="str">
        <f t="shared" si="21"/>
        <v xml:space="preserve"> </v>
      </c>
      <c r="AC274" s="69" t="str">
        <f t="shared" si="22"/>
        <v>　</v>
      </c>
      <c r="AD274" s="69" t="str">
        <f>IF($G274=0," ",VLOOKUP(AB274,入力規則用シート!B:C,2,0))</f>
        <v xml:space="preserve"> </v>
      </c>
      <c r="AE274" s="68">
        <f t="shared" si="23"/>
        <v>0</v>
      </c>
      <c r="AF274" s="69" t="str">
        <f t="shared" si="24"/>
        <v/>
      </c>
      <c r="AG274" s="68" t="str">
        <f>IF(AF274="","",VLOOKUP(AF274,ボランティア図書マスタ!$A$3:$K$65493,11,0))</f>
        <v/>
      </c>
      <c r="AH274" s="69" t="str">
        <f t="shared" si="25"/>
        <v/>
      </c>
      <c r="AJ274" s="129" t="e">
        <f>VLOOKUP($AF274,ボランティア図書マスタ!$A:$T,15,0)</f>
        <v>#N/A</v>
      </c>
      <c r="AK274" s="129" t="e">
        <f>VLOOKUP($AF274,ボランティア図書マスタ!$A:$T,16,0)</f>
        <v>#N/A</v>
      </c>
      <c r="AL274" s="129" t="e">
        <f>VLOOKUP($AF274,ボランティア図書マスタ!$A:$T,17,0)</f>
        <v>#N/A</v>
      </c>
      <c r="AM274" s="129" t="e">
        <f>VLOOKUP($AF274,ボランティア図書マスタ!$A:$T,18,0)</f>
        <v>#N/A</v>
      </c>
      <c r="AN274" s="129" t="e">
        <f>VLOOKUP($AF274,ボランティア図書マスタ!$A:$T,19,0)</f>
        <v>#N/A</v>
      </c>
      <c r="AO274" s="129" t="e">
        <f>VLOOKUP($AF274,ボランティア図書マスタ!$A:$T,20,0)</f>
        <v>#N/A</v>
      </c>
    </row>
    <row r="275" spans="1:41" ht="81" customHeight="1" x14ac:dyDescent="0.15">
      <c r="A275" s="55"/>
      <c r="B275" s="11"/>
      <c r="C275" s="149"/>
      <c r="D275" s="11"/>
      <c r="E275" s="11"/>
      <c r="F275" s="11"/>
      <c r="G275" s="12"/>
      <c r="H275" s="12"/>
      <c r="I275" s="13"/>
      <c r="J275" s="12"/>
      <c r="K275" s="24"/>
      <c r="L275" s="54" t="str">
        <f>IF(K275="","",VLOOKUP(K275,'ボランティア一覧 '!$A:$B,2,0))</f>
        <v/>
      </c>
      <c r="M275" s="24"/>
      <c r="N275" s="61" t="str">
        <f>IF(M275="","",VLOOKUP(M275,ボランティア図書マスタ!$B$3:$L$65493,11,0))</f>
        <v/>
      </c>
      <c r="O275" s="25"/>
      <c r="P275" s="24"/>
      <c r="Q275" s="25"/>
      <c r="R275" s="17" t="str">
        <f t="shared" si="20"/>
        <v/>
      </c>
      <c r="S275" s="17" t="str">
        <f>IF(AF275="","",VLOOKUP(AF275,ボランティア図書マスタ!$A$3:$M$65493,13,0))</f>
        <v/>
      </c>
      <c r="T275" s="14"/>
      <c r="U275" s="15"/>
      <c r="V275" s="16"/>
      <c r="W275" s="11"/>
      <c r="X275" s="23" t="str">
        <f>IF(K275="","",VLOOKUP(K275,'ボランティア一覧 '!$A$3:$F$95,4,0))</f>
        <v/>
      </c>
      <c r="Y275" s="23" t="str">
        <f>IF(K275="","",VLOOKUP(K275,'ボランティア一覧 '!$A$3:$F$95,5,0))</f>
        <v/>
      </c>
      <c r="Z275" s="23" t="str">
        <f>IF(K275="","",VLOOKUP(K275,'ボランティア一覧 '!$A$3:$F$95,6,0))</f>
        <v/>
      </c>
      <c r="AA275" s="23" t="str">
        <f>IF(K275="","",VLOOKUP(K275,'ボランティア一覧 '!$A$3:$G$95,7,0))</f>
        <v/>
      </c>
      <c r="AB275" s="69" t="str">
        <f t="shared" si="21"/>
        <v xml:space="preserve"> </v>
      </c>
      <c r="AC275" s="69" t="str">
        <f t="shared" si="22"/>
        <v>　</v>
      </c>
      <c r="AD275" s="69" t="str">
        <f>IF($G275=0," ",VLOOKUP(AB275,入力規則用シート!B:C,2,0))</f>
        <v xml:space="preserve"> </v>
      </c>
      <c r="AE275" s="68">
        <f t="shared" si="23"/>
        <v>0</v>
      </c>
      <c r="AF275" s="69" t="str">
        <f t="shared" si="24"/>
        <v/>
      </c>
      <c r="AG275" s="68" t="str">
        <f>IF(AF275="","",VLOOKUP(AF275,ボランティア図書マスタ!$A$3:$K$65493,11,0))</f>
        <v/>
      </c>
      <c r="AH275" s="69" t="str">
        <f t="shared" si="25"/>
        <v/>
      </c>
      <c r="AJ275" s="129" t="e">
        <f>VLOOKUP($AF275,ボランティア図書マスタ!$A:$T,15,0)</f>
        <v>#N/A</v>
      </c>
      <c r="AK275" s="129" t="e">
        <f>VLOOKUP($AF275,ボランティア図書マスタ!$A:$T,16,0)</f>
        <v>#N/A</v>
      </c>
      <c r="AL275" s="129" t="e">
        <f>VLOOKUP($AF275,ボランティア図書マスタ!$A:$T,17,0)</f>
        <v>#N/A</v>
      </c>
      <c r="AM275" s="129" t="e">
        <f>VLOOKUP($AF275,ボランティア図書マスタ!$A:$T,18,0)</f>
        <v>#N/A</v>
      </c>
      <c r="AN275" s="129" t="e">
        <f>VLOOKUP($AF275,ボランティア図書マスタ!$A:$T,19,0)</f>
        <v>#N/A</v>
      </c>
      <c r="AO275" s="129" t="e">
        <f>VLOOKUP($AF275,ボランティア図書マスタ!$A:$T,20,0)</f>
        <v>#N/A</v>
      </c>
    </row>
    <row r="276" spans="1:41" ht="81" customHeight="1" x14ac:dyDescent="0.15">
      <c r="A276" s="55"/>
      <c r="B276" s="11"/>
      <c r="C276" s="149"/>
      <c r="D276" s="11"/>
      <c r="E276" s="11"/>
      <c r="F276" s="11"/>
      <c r="G276" s="12"/>
      <c r="H276" s="12"/>
      <c r="I276" s="13"/>
      <c r="J276" s="12"/>
      <c r="K276" s="24"/>
      <c r="L276" s="54" t="str">
        <f>IF(K276="","",VLOOKUP(K276,'ボランティア一覧 '!$A:$B,2,0))</f>
        <v/>
      </c>
      <c r="M276" s="24"/>
      <c r="N276" s="61" t="str">
        <f>IF(M276="","",VLOOKUP(M276,ボランティア図書マスタ!$B$3:$L$65493,11,0))</f>
        <v/>
      </c>
      <c r="O276" s="25"/>
      <c r="P276" s="24"/>
      <c r="Q276" s="25"/>
      <c r="R276" s="17" t="str">
        <f t="shared" ref="R276:R339" si="26">IF(P276="","",CONCATENATE(O276,"　",AG276,"　","－"&amp;AH276))</f>
        <v/>
      </c>
      <c r="S276" s="17" t="str">
        <f>IF(AF276="","",VLOOKUP(AF276,ボランティア図書マスタ!$A$3:$M$65493,13,0))</f>
        <v/>
      </c>
      <c r="T276" s="14"/>
      <c r="U276" s="15"/>
      <c r="V276" s="16"/>
      <c r="W276" s="11"/>
      <c r="X276" s="23" t="str">
        <f>IF(K276="","",VLOOKUP(K276,'ボランティア一覧 '!$A$3:$F$95,4,0))</f>
        <v/>
      </c>
      <c r="Y276" s="23" t="str">
        <f>IF(K276="","",VLOOKUP(K276,'ボランティア一覧 '!$A$3:$F$95,5,0))</f>
        <v/>
      </c>
      <c r="Z276" s="23" t="str">
        <f>IF(K276="","",VLOOKUP(K276,'ボランティア一覧 '!$A$3:$F$95,6,0))</f>
        <v/>
      </c>
      <c r="AA276" s="23" t="str">
        <f>IF(K276="","",VLOOKUP(K276,'ボランティア一覧 '!$A$3:$G$95,7,0))</f>
        <v/>
      </c>
      <c r="AB276" s="69" t="str">
        <f t="shared" ref="AB276:AB339" si="27">IF(K276=0," ",$L$2)</f>
        <v xml:space="preserve"> </v>
      </c>
      <c r="AC276" s="69" t="str">
        <f t="shared" ref="AC276:AC339" si="28">IF(K276=0,"　",G276)</f>
        <v>　</v>
      </c>
      <c r="AD276" s="69" t="str">
        <f>IF($G276=0," ",VLOOKUP(AB276,入力規則用シート!B:C,2,0))</f>
        <v xml:space="preserve"> </v>
      </c>
      <c r="AE276" s="68">
        <f t="shared" ref="AE276:AE339" si="29">H276</f>
        <v>0</v>
      </c>
      <c r="AF276" s="69" t="str">
        <f t="shared" ref="AF276:AF339" si="30">IF(M276&amp;P276="","",CONCATENATE(M276,P276))</f>
        <v/>
      </c>
      <c r="AG276" s="68" t="str">
        <f>IF(AF276="","",VLOOKUP(AF276,ボランティア図書マスタ!$A$3:$K$65493,11,0))</f>
        <v/>
      </c>
      <c r="AH276" s="69" t="str">
        <f t="shared" ref="AH276:AH339" si="31">DBCS(Q276)</f>
        <v/>
      </c>
      <c r="AJ276" s="129" t="e">
        <f>VLOOKUP($AF276,ボランティア図書マスタ!$A:$T,15,0)</f>
        <v>#N/A</v>
      </c>
      <c r="AK276" s="129" t="e">
        <f>VLOOKUP($AF276,ボランティア図書マスタ!$A:$T,16,0)</f>
        <v>#N/A</v>
      </c>
      <c r="AL276" s="129" t="e">
        <f>VLOOKUP($AF276,ボランティア図書マスタ!$A:$T,17,0)</f>
        <v>#N/A</v>
      </c>
      <c r="AM276" s="129" t="e">
        <f>VLOOKUP($AF276,ボランティア図書マスタ!$A:$T,18,0)</f>
        <v>#N/A</v>
      </c>
      <c r="AN276" s="129" t="e">
        <f>VLOOKUP($AF276,ボランティア図書マスタ!$A:$T,19,0)</f>
        <v>#N/A</v>
      </c>
      <c r="AO276" s="129" t="e">
        <f>VLOOKUP($AF276,ボランティア図書マスタ!$A:$T,20,0)</f>
        <v>#N/A</v>
      </c>
    </row>
    <row r="277" spans="1:41" ht="81" customHeight="1" x14ac:dyDescent="0.15">
      <c r="A277" s="55"/>
      <c r="B277" s="11"/>
      <c r="C277" s="149"/>
      <c r="D277" s="11"/>
      <c r="E277" s="11"/>
      <c r="F277" s="11"/>
      <c r="G277" s="12"/>
      <c r="H277" s="12"/>
      <c r="I277" s="13"/>
      <c r="J277" s="12"/>
      <c r="K277" s="24"/>
      <c r="L277" s="54" t="str">
        <f>IF(K277="","",VLOOKUP(K277,'ボランティア一覧 '!$A:$B,2,0))</f>
        <v/>
      </c>
      <c r="M277" s="24"/>
      <c r="N277" s="61" t="str">
        <f>IF(M277="","",VLOOKUP(M277,ボランティア図書マスタ!$B$3:$L$65493,11,0))</f>
        <v/>
      </c>
      <c r="O277" s="25"/>
      <c r="P277" s="24"/>
      <c r="Q277" s="25"/>
      <c r="R277" s="17" t="str">
        <f t="shared" si="26"/>
        <v/>
      </c>
      <c r="S277" s="17" t="str">
        <f>IF(AF277="","",VLOOKUP(AF277,ボランティア図書マスタ!$A$3:$M$65493,13,0))</f>
        <v/>
      </c>
      <c r="T277" s="14"/>
      <c r="U277" s="15"/>
      <c r="V277" s="16"/>
      <c r="W277" s="11"/>
      <c r="X277" s="23" t="str">
        <f>IF(K277="","",VLOOKUP(K277,'ボランティア一覧 '!$A$3:$F$95,4,0))</f>
        <v/>
      </c>
      <c r="Y277" s="23" t="str">
        <f>IF(K277="","",VLOOKUP(K277,'ボランティア一覧 '!$A$3:$F$95,5,0))</f>
        <v/>
      </c>
      <c r="Z277" s="23" t="str">
        <f>IF(K277="","",VLOOKUP(K277,'ボランティア一覧 '!$A$3:$F$95,6,0))</f>
        <v/>
      </c>
      <c r="AA277" s="23" t="str">
        <f>IF(K277="","",VLOOKUP(K277,'ボランティア一覧 '!$A$3:$G$95,7,0))</f>
        <v/>
      </c>
      <c r="AB277" s="69" t="str">
        <f t="shared" si="27"/>
        <v xml:space="preserve"> </v>
      </c>
      <c r="AC277" s="69" t="str">
        <f t="shared" si="28"/>
        <v>　</v>
      </c>
      <c r="AD277" s="69" t="str">
        <f>IF($G277=0," ",VLOOKUP(AB277,入力規則用シート!B:C,2,0))</f>
        <v xml:space="preserve"> </v>
      </c>
      <c r="AE277" s="68">
        <f t="shared" si="29"/>
        <v>0</v>
      </c>
      <c r="AF277" s="69" t="str">
        <f t="shared" si="30"/>
        <v/>
      </c>
      <c r="AG277" s="68" t="str">
        <f>IF(AF277="","",VLOOKUP(AF277,ボランティア図書マスタ!$A$3:$K$65493,11,0))</f>
        <v/>
      </c>
      <c r="AH277" s="69" t="str">
        <f t="shared" si="31"/>
        <v/>
      </c>
      <c r="AJ277" s="129" t="e">
        <f>VLOOKUP($AF277,ボランティア図書マスタ!$A:$T,15,0)</f>
        <v>#N/A</v>
      </c>
      <c r="AK277" s="129" t="e">
        <f>VLOOKUP($AF277,ボランティア図書マスタ!$A:$T,16,0)</f>
        <v>#N/A</v>
      </c>
      <c r="AL277" s="129" t="e">
        <f>VLOOKUP($AF277,ボランティア図書マスタ!$A:$T,17,0)</f>
        <v>#N/A</v>
      </c>
      <c r="AM277" s="129" t="e">
        <f>VLOOKUP($AF277,ボランティア図書マスタ!$A:$T,18,0)</f>
        <v>#N/A</v>
      </c>
      <c r="AN277" s="129" t="e">
        <f>VLOOKUP($AF277,ボランティア図書マスタ!$A:$T,19,0)</f>
        <v>#N/A</v>
      </c>
      <c r="AO277" s="129" t="e">
        <f>VLOOKUP($AF277,ボランティア図書マスタ!$A:$T,20,0)</f>
        <v>#N/A</v>
      </c>
    </row>
    <row r="278" spans="1:41" ht="81" customHeight="1" x14ac:dyDescent="0.15">
      <c r="A278" s="55"/>
      <c r="B278" s="11"/>
      <c r="C278" s="149"/>
      <c r="D278" s="11"/>
      <c r="E278" s="11"/>
      <c r="F278" s="11"/>
      <c r="G278" s="12"/>
      <c r="H278" s="12"/>
      <c r="I278" s="13"/>
      <c r="J278" s="12"/>
      <c r="K278" s="24"/>
      <c r="L278" s="54" t="str">
        <f>IF(K278="","",VLOOKUP(K278,'ボランティア一覧 '!$A:$B,2,0))</f>
        <v/>
      </c>
      <c r="M278" s="24"/>
      <c r="N278" s="61" t="str">
        <f>IF(M278="","",VLOOKUP(M278,ボランティア図書マスタ!$B$3:$L$65493,11,0))</f>
        <v/>
      </c>
      <c r="O278" s="25"/>
      <c r="P278" s="24"/>
      <c r="Q278" s="25"/>
      <c r="R278" s="17" t="str">
        <f t="shared" si="26"/>
        <v/>
      </c>
      <c r="S278" s="17" t="str">
        <f>IF(AF278="","",VLOOKUP(AF278,ボランティア図書マスタ!$A$3:$M$65493,13,0))</f>
        <v/>
      </c>
      <c r="T278" s="14"/>
      <c r="U278" s="15"/>
      <c r="V278" s="16"/>
      <c r="W278" s="11"/>
      <c r="X278" s="23" t="str">
        <f>IF(K278="","",VLOOKUP(K278,'ボランティア一覧 '!$A$3:$F$95,4,0))</f>
        <v/>
      </c>
      <c r="Y278" s="23" t="str">
        <f>IF(K278="","",VLOOKUP(K278,'ボランティア一覧 '!$A$3:$F$95,5,0))</f>
        <v/>
      </c>
      <c r="Z278" s="23" t="str">
        <f>IF(K278="","",VLOOKUP(K278,'ボランティア一覧 '!$A$3:$F$95,6,0))</f>
        <v/>
      </c>
      <c r="AA278" s="23" t="str">
        <f>IF(K278="","",VLOOKUP(K278,'ボランティア一覧 '!$A$3:$G$95,7,0))</f>
        <v/>
      </c>
      <c r="AB278" s="69" t="str">
        <f t="shared" si="27"/>
        <v xml:space="preserve"> </v>
      </c>
      <c r="AC278" s="69" t="str">
        <f t="shared" si="28"/>
        <v>　</v>
      </c>
      <c r="AD278" s="69" t="str">
        <f>IF($G278=0," ",VLOOKUP(AB278,入力規則用シート!B:C,2,0))</f>
        <v xml:space="preserve"> </v>
      </c>
      <c r="AE278" s="68">
        <f t="shared" si="29"/>
        <v>0</v>
      </c>
      <c r="AF278" s="69" t="str">
        <f t="shared" si="30"/>
        <v/>
      </c>
      <c r="AG278" s="68" t="str">
        <f>IF(AF278="","",VLOOKUP(AF278,ボランティア図書マスタ!$A$3:$K$65493,11,0))</f>
        <v/>
      </c>
      <c r="AH278" s="69" t="str">
        <f t="shared" si="31"/>
        <v/>
      </c>
      <c r="AJ278" s="129" t="e">
        <f>VLOOKUP($AF278,ボランティア図書マスタ!$A:$T,15,0)</f>
        <v>#N/A</v>
      </c>
      <c r="AK278" s="129" t="e">
        <f>VLOOKUP($AF278,ボランティア図書マスタ!$A:$T,16,0)</f>
        <v>#N/A</v>
      </c>
      <c r="AL278" s="129" t="e">
        <f>VLOOKUP($AF278,ボランティア図書マスタ!$A:$T,17,0)</f>
        <v>#N/A</v>
      </c>
      <c r="AM278" s="129" t="e">
        <f>VLOOKUP($AF278,ボランティア図書マスタ!$A:$T,18,0)</f>
        <v>#N/A</v>
      </c>
      <c r="AN278" s="129" t="e">
        <f>VLOOKUP($AF278,ボランティア図書マスタ!$A:$T,19,0)</f>
        <v>#N/A</v>
      </c>
      <c r="AO278" s="129" t="e">
        <f>VLOOKUP($AF278,ボランティア図書マスタ!$A:$T,20,0)</f>
        <v>#N/A</v>
      </c>
    </row>
    <row r="279" spans="1:41" ht="81" customHeight="1" x14ac:dyDescent="0.15">
      <c r="A279" s="55"/>
      <c r="B279" s="11"/>
      <c r="C279" s="149"/>
      <c r="D279" s="11"/>
      <c r="E279" s="11"/>
      <c r="F279" s="11"/>
      <c r="G279" s="12"/>
      <c r="H279" s="12"/>
      <c r="I279" s="13"/>
      <c r="J279" s="12"/>
      <c r="K279" s="24"/>
      <c r="L279" s="54" t="str">
        <f>IF(K279="","",VLOOKUP(K279,'ボランティア一覧 '!$A:$B,2,0))</f>
        <v/>
      </c>
      <c r="M279" s="24"/>
      <c r="N279" s="61" t="str">
        <f>IF(M279="","",VLOOKUP(M279,ボランティア図書マスタ!$B$3:$L$65493,11,0))</f>
        <v/>
      </c>
      <c r="O279" s="25"/>
      <c r="P279" s="24"/>
      <c r="Q279" s="25"/>
      <c r="R279" s="17" t="str">
        <f t="shared" si="26"/>
        <v/>
      </c>
      <c r="S279" s="17" t="str">
        <f>IF(AF279="","",VLOOKUP(AF279,ボランティア図書マスタ!$A$3:$M$65493,13,0))</f>
        <v/>
      </c>
      <c r="T279" s="14"/>
      <c r="U279" s="15"/>
      <c r="V279" s="16"/>
      <c r="W279" s="11"/>
      <c r="X279" s="23" t="str">
        <f>IF(K279="","",VLOOKUP(K279,'ボランティア一覧 '!$A$3:$F$95,4,0))</f>
        <v/>
      </c>
      <c r="Y279" s="23" t="str">
        <f>IF(K279="","",VLOOKUP(K279,'ボランティア一覧 '!$A$3:$F$95,5,0))</f>
        <v/>
      </c>
      <c r="Z279" s="23" t="str">
        <f>IF(K279="","",VLOOKUP(K279,'ボランティア一覧 '!$A$3:$F$95,6,0))</f>
        <v/>
      </c>
      <c r="AA279" s="23" t="str">
        <f>IF(K279="","",VLOOKUP(K279,'ボランティア一覧 '!$A$3:$G$95,7,0))</f>
        <v/>
      </c>
      <c r="AB279" s="69" t="str">
        <f t="shared" si="27"/>
        <v xml:space="preserve"> </v>
      </c>
      <c r="AC279" s="69" t="str">
        <f t="shared" si="28"/>
        <v>　</v>
      </c>
      <c r="AD279" s="69" t="str">
        <f>IF($G279=0," ",VLOOKUP(AB279,入力規則用シート!B:C,2,0))</f>
        <v xml:space="preserve"> </v>
      </c>
      <c r="AE279" s="68">
        <f t="shared" si="29"/>
        <v>0</v>
      </c>
      <c r="AF279" s="69" t="str">
        <f t="shared" si="30"/>
        <v/>
      </c>
      <c r="AG279" s="68" t="str">
        <f>IF(AF279="","",VLOOKUP(AF279,ボランティア図書マスタ!$A$3:$K$65493,11,0))</f>
        <v/>
      </c>
      <c r="AH279" s="69" t="str">
        <f t="shared" si="31"/>
        <v/>
      </c>
      <c r="AJ279" s="129" t="e">
        <f>VLOOKUP($AF279,ボランティア図書マスタ!$A:$T,15,0)</f>
        <v>#N/A</v>
      </c>
      <c r="AK279" s="129" t="e">
        <f>VLOOKUP($AF279,ボランティア図書マスタ!$A:$T,16,0)</f>
        <v>#N/A</v>
      </c>
      <c r="AL279" s="129" t="e">
        <f>VLOOKUP($AF279,ボランティア図書マスタ!$A:$T,17,0)</f>
        <v>#N/A</v>
      </c>
      <c r="AM279" s="129" t="e">
        <f>VLOOKUP($AF279,ボランティア図書マスタ!$A:$T,18,0)</f>
        <v>#N/A</v>
      </c>
      <c r="AN279" s="129" t="e">
        <f>VLOOKUP($AF279,ボランティア図書マスタ!$A:$T,19,0)</f>
        <v>#N/A</v>
      </c>
      <c r="AO279" s="129" t="e">
        <f>VLOOKUP($AF279,ボランティア図書マスタ!$A:$T,20,0)</f>
        <v>#N/A</v>
      </c>
    </row>
    <row r="280" spans="1:41" ht="81" customHeight="1" x14ac:dyDescent="0.15">
      <c r="A280" s="55"/>
      <c r="B280" s="11"/>
      <c r="C280" s="149"/>
      <c r="D280" s="11"/>
      <c r="E280" s="11"/>
      <c r="F280" s="11"/>
      <c r="G280" s="12"/>
      <c r="H280" s="12"/>
      <c r="I280" s="13"/>
      <c r="J280" s="12"/>
      <c r="K280" s="24"/>
      <c r="L280" s="54" t="str">
        <f>IF(K280="","",VLOOKUP(K280,'ボランティア一覧 '!$A:$B,2,0))</f>
        <v/>
      </c>
      <c r="M280" s="24"/>
      <c r="N280" s="61" t="str">
        <f>IF(M280="","",VLOOKUP(M280,ボランティア図書マスタ!$B$3:$L$65493,11,0))</f>
        <v/>
      </c>
      <c r="O280" s="25"/>
      <c r="P280" s="24"/>
      <c r="Q280" s="25"/>
      <c r="R280" s="17" t="str">
        <f t="shared" si="26"/>
        <v/>
      </c>
      <c r="S280" s="17" t="str">
        <f>IF(AF280="","",VLOOKUP(AF280,ボランティア図書マスタ!$A$3:$M$65493,13,0))</f>
        <v/>
      </c>
      <c r="T280" s="14"/>
      <c r="U280" s="15"/>
      <c r="V280" s="16"/>
      <c r="W280" s="11"/>
      <c r="X280" s="23" t="str">
        <f>IF(K280="","",VLOOKUP(K280,'ボランティア一覧 '!$A$3:$F$95,4,0))</f>
        <v/>
      </c>
      <c r="Y280" s="23" t="str">
        <f>IF(K280="","",VLOOKUP(K280,'ボランティア一覧 '!$A$3:$F$95,5,0))</f>
        <v/>
      </c>
      <c r="Z280" s="23" t="str">
        <f>IF(K280="","",VLOOKUP(K280,'ボランティア一覧 '!$A$3:$F$95,6,0))</f>
        <v/>
      </c>
      <c r="AA280" s="23" t="str">
        <f>IF(K280="","",VLOOKUP(K280,'ボランティア一覧 '!$A$3:$G$95,7,0))</f>
        <v/>
      </c>
      <c r="AB280" s="69" t="str">
        <f t="shared" si="27"/>
        <v xml:space="preserve"> </v>
      </c>
      <c r="AC280" s="69" t="str">
        <f t="shared" si="28"/>
        <v>　</v>
      </c>
      <c r="AD280" s="69" t="str">
        <f>IF($G280=0," ",VLOOKUP(AB280,入力規則用シート!B:C,2,0))</f>
        <v xml:space="preserve"> </v>
      </c>
      <c r="AE280" s="68">
        <f t="shared" si="29"/>
        <v>0</v>
      </c>
      <c r="AF280" s="69" t="str">
        <f t="shared" si="30"/>
        <v/>
      </c>
      <c r="AG280" s="68" t="str">
        <f>IF(AF280="","",VLOOKUP(AF280,ボランティア図書マスタ!$A$3:$K$65493,11,0))</f>
        <v/>
      </c>
      <c r="AH280" s="69" t="str">
        <f t="shared" si="31"/>
        <v/>
      </c>
      <c r="AJ280" s="129" t="e">
        <f>VLOOKUP($AF280,ボランティア図書マスタ!$A:$T,15,0)</f>
        <v>#N/A</v>
      </c>
      <c r="AK280" s="129" t="e">
        <f>VLOOKUP($AF280,ボランティア図書マスタ!$A:$T,16,0)</f>
        <v>#N/A</v>
      </c>
      <c r="AL280" s="129" t="e">
        <f>VLOOKUP($AF280,ボランティア図書マスタ!$A:$T,17,0)</f>
        <v>#N/A</v>
      </c>
      <c r="AM280" s="129" t="e">
        <f>VLOOKUP($AF280,ボランティア図書マスタ!$A:$T,18,0)</f>
        <v>#N/A</v>
      </c>
      <c r="AN280" s="129" t="e">
        <f>VLOOKUP($AF280,ボランティア図書マスタ!$A:$T,19,0)</f>
        <v>#N/A</v>
      </c>
      <c r="AO280" s="129" t="e">
        <f>VLOOKUP($AF280,ボランティア図書マスタ!$A:$T,20,0)</f>
        <v>#N/A</v>
      </c>
    </row>
    <row r="281" spans="1:41" ht="81" customHeight="1" x14ac:dyDescent="0.15">
      <c r="A281" s="55"/>
      <c r="B281" s="11"/>
      <c r="C281" s="149"/>
      <c r="D281" s="11"/>
      <c r="E281" s="11"/>
      <c r="F281" s="11"/>
      <c r="G281" s="12"/>
      <c r="H281" s="12"/>
      <c r="I281" s="13"/>
      <c r="J281" s="12"/>
      <c r="K281" s="24"/>
      <c r="L281" s="54" t="str">
        <f>IF(K281="","",VLOOKUP(K281,'ボランティア一覧 '!$A:$B,2,0))</f>
        <v/>
      </c>
      <c r="M281" s="24"/>
      <c r="N281" s="61" t="str">
        <f>IF(M281="","",VLOOKUP(M281,ボランティア図書マスタ!$B$3:$L$65493,11,0))</f>
        <v/>
      </c>
      <c r="O281" s="25"/>
      <c r="P281" s="24"/>
      <c r="Q281" s="25"/>
      <c r="R281" s="17" t="str">
        <f t="shared" si="26"/>
        <v/>
      </c>
      <c r="S281" s="17" t="str">
        <f>IF(AF281="","",VLOOKUP(AF281,ボランティア図書マスタ!$A$3:$M$65493,13,0))</f>
        <v/>
      </c>
      <c r="T281" s="14"/>
      <c r="U281" s="15"/>
      <c r="V281" s="16"/>
      <c r="W281" s="11"/>
      <c r="X281" s="23" t="str">
        <f>IF(K281="","",VLOOKUP(K281,'ボランティア一覧 '!$A$3:$F$95,4,0))</f>
        <v/>
      </c>
      <c r="Y281" s="23" t="str">
        <f>IF(K281="","",VLOOKUP(K281,'ボランティア一覧 '!$A$3:$F$95,5,0))</f>
        <v/>
      </c>
      <c r="Z281" s="23" t="str">
        <f>IF(K281="","",VLOOKUP(K281,'ボランティア一覧 '!$A$3:$F$95,6,0))</f>
        <v/>
      </c>
      <c r="AA281" s="23" t="str">
        <f>IF(K281="","",VLOOKUP(K281,'ボランティア一覧 '!$A$3:$G$95,7,0))</f>
        <v/>
      </c>
      <c r="AB281" s="69" t="str">
        <f t="shared" si="27"/>
        <v xml:space="preserve"> </v>
      </c>
      <c r="AC281" s="69" t="str">
        <f t="shared" si="28"/>
        <v>　</v>
      </c>
      <c r="AD281" s="69" t="str">
        <f>IF($G281=0," ",VLOOKUP(AB281,入力規則用シート!B:C,2,0))</f>
        <v xml:space="preserve"> </v>
      </c>
      <c r="AE281" s="68">
        <f t="shared" si="29"/>
        <v>0</v>
      </c>
      <c r="AF281" s="69" t="str">
        <f t="shared" si="30"/>
        <v/>
      </c>
      <c r="AG281" s="68" t="str">
        <f>IF(AF281="","",VLOOKUP(AF281,ボランティア図書マスタ!$A$3:$K$65493,11,0))</f>
        <v/>
      </c>
      <c r="AH281" s="69" t="str">
        <f t="shared" si="31"/>
        <v/>
      </c>
      <c r="AJ281" s="129" t="e">
        <f>VLOOKUP($AF281,ボランティア図書マスタ!$A:$T,15,0)</f>
        <v>#N/A</v>
      </c>
      <c r="AK281" s="129" t="e">
        <f>VLOOKUP($AF281,ボランティア図書マスタ!$A:$T,16,0)</f>
        <v>#N/A</v>
      </c>
      <c r="AL281" s="129" t="e">
        <f>VLOOKUP($AF281,ボランティア図書マスタ!$A:$T,17,0)</f>
        <v>#N/A</v>
      </c>
      <c r="AM281" s="129" t="e">
        <f>VLOOKUP($AF281,ボランティア図書マスタ!$A:$T,18,0)</f>
        <v>#N/A</v>
      </c>
      <c r="AN281" s="129" t="e">
        <f>VLOOKUP($AF281,ボランティア図書マスタ!$A:$T,19,0)</f>
        <v>#N/A</v>
      </c>
      <c r="AO281" s="129" t="e">
        <f>VLOOKUP($AF281,ボランティア図書マスタ!$A:$T,20,0)</f>
        <v>#N/A</v>
      </c>
    </row>
    <row r="282" spans="1:41" ht="81" customHeight="1" x14ac:dyDescent="0.15">
      <c r="A282" s="55"/>
      <c r="B282" s="11"/>
      <c r="C282" s="149"/>
      <c r="D282" s="11"/>
      <c r="E282" s="11"/>
      <c r="F282" s="11"/>
      <c r="G282" s="12"/>
      <c r="H282" s="12"/>
      <c r="I282" s="13"/>
      <c r="J282" s="12"/>
      <c r="K282" s="24"/>
      <c r="L282" s="54" t="str">
        <f>IF(K282="","",VLOOKUP(K282,'ボランティア一覧 '!$A:$B,2,0))</f>
        <v/>
      </c>
      <c r="M282" s="24"/>
      <c r="N282" s="61" t="str">
        <f>IF(M282="","",VLOOKUP(M282,ボランティア図書マスタ!$B$3:$L$65493,11,0))</f>
        <v/>
      </c>
      <c r="O282" s="25"/>
      <c r="P282" s="24"/>
      <c r="Q282" s="25"/>
      <c r="R282" s="17" t="str">
        <f t="shared" si="26"/>
        <v/>
      </c>
      <c r="S282" s="17" t="str">
        <f>IF(AF282="","",VLOOKUP(AF282,ボランティア図書マスタ!$A$3:$M$65493,13,0))</f>
        <v/>
      </c>
      <c r="T282" s="14"/>
      <c r="U282" s="15"/>
      <c r="V282" s="16"/>
      <c r="W282" s="11"/>
      <c r="X282" s="23" t="str">
        <f>IF(K282="","",VLOOKUP(K282,'ボランティア一覧 '!$A$3:$F$95,4,0))</f>
        <v/>
      </c>
      <c r="Y282" s="23" t="str">
        <f>IF(K282="","",VLOOKUP(K282,'ボランティア一覧 '!$A$3:$F$95,5,0))</f>
        <v/>
      </c>
      <c r="Z282" s="23" t="str">
        <f>IF(K282="","",VLOOKUP(K282,'ボランティア一覧 '!$A$3:$F$95,6,0))</f>
        <v/>
      </c>
      <c r="AA282" s="23" t="str">
        <f>IF(K282="","",VLOOKUP(K282,'ボランティア一覧 '!$A$3:$G$95,7,0))</f>
        <v/>
      </c>
      <c r="AB282" s="69" t="str">
        <f t="shared" si="27"/>
        <v xml:space="preserve"> </v>
      </c>
      <c r="AC282" s="69" t="str">
        <f t="shared" si="28"/>
        <v>　</v>
      </c>
      <c r="AD282" s="69" t="str">
        <f>IF($G282=0," ",VLOOKUP(AB282,入力規則用シート!B:C,2,0))</f>
        <v xml:space="preserve"> </v>
      </c>
      <c r="AE282" s="68">
        <f t="shared" si="29"/>
        <v>0</v>
      </c>
      <c r="AF282" s="69" t="str">
        <f t="shared" si="30"/>
        <v/>
      </c>
      <c r="AG282" s="68" t="str">
        <f>IF(AF282="","",VLOOKUP(AF282,ボランティア図書マスタ!$A$3:$K$65493,11,0))</f>
        <v/>
      </c>
      <c r="AH282" s="69" t="str">
        <f t="shared" si="31"/>
        <v/>
      </c>
      <c r="AJ282" s="129" t="e">
        <f>VLOOKUP($AF282,ボランティア図書マスタ!$A:$T,15,0)</f>
        <v>#N/A</v>
      </c>
      <c r="AK282" s="129" t="e">
        <f>VLOOKUP($AF282,ボランティア図書マスタ!$A:$T,16,0)</f>
        <v>#N/A</v>
      </c>
      <c r="AL282" s="129" t="e">
        <f>VLOOKUP($AF282,ボランティア図書マスタ!$A:$T,17,0)</f>
        <v>#N/A</v>
      </c>
      <c r="AM282" s="129" t="e">
        <f>VLOOKUP($AF282,ボランティア図書マスタ!$A:$T,18,0)</f>
        <v>#N/A</v>
      </c>
      <c r="AN282" s="129" t="e">
        <f>VLOOKUP($AF282,ボランティア図書マスタ!$A:$T,19,0)</f>
        <v>#N/A</v>
      </c>
      <c r="AO282" s="129" t="e">
        <f>VLOOKUP($AF282,ボランティア図書マスタ!$A:$T,20,0)</f>
        <v>#N/A</v>
      </c>
    </row>
    <row r="283" spans="1:41" ht="81" customHeight="1" x14ac:dyDescent="0.15">
      <c r="A283" s="55"/>
      <c r="B283" s="11"/>
      <c r="C283" s="149"/>
      <c r="D283" s="11"/>
      <c r="E283" s="11"/>
      <c r="F283" s="11"/>
      <c r="G283" s="12"/>
      <c r="H283" s="12"/>
      <c r="I283" s="13"/>
      <c r="J283" s="12"/>
      <c r="K283" s="24"/>
      <c r="L283" s="54" t="str">
        <f>IF(K283="","",VLOOKUP(K283,'ボランティア一覧 '!$A:$B,2,0))</f>
        <v/>
      </c>
      <c r="M283" s="24"/>
      <c r="N283" s="61" t="str">
        <f>IF(M283="","",VLOOKUP(M283,ボランティア図書マスタ!$B$3:$L$65493,11,0))</f>
        <v/>
      </c>
      <c r="O283" s="25"/>
      <c r="P283" s="24"/>
      <c r="Q283" s="25"/>
      <c r="R283" s="17" t="str">
        <f t="shared" si="26"/>
        <v/>
      </c>
      <c r="S283" s="17" t="str">
        <f>IF(AF283="","",VLOOKUP(AF283,ボランティア図書マスタ!$A$3:$M$65493,13,0))</f>
        <v/>
      </c>
      <c r="T283" s="14"/>
      <c r="U283" s="15"/>
      <c r="V283" s="16"/>
      <c r="W283" s="11"/>
      <c r="X283" s="23" t="str">
        <f>IF(K283="","",VLOOKUP(K283,'ボランティア一覧 '!$A$3:$F$95,4,0))</f>
        <v/>
      </c>
      <c r="Y283" s="23" t="str">
        <f>IF(K283="","",VLOOKUP(K283,'ボランティア一覧 '!$A$3:$F$95,5,0))</f>
        <v/>
      </c>
      <c r="Z283" s="23" t="str">
        <f>IF(K283="","",VLOOKUP(K283,'ボランティア一覧 '!$A$3:$F$95,6,0))</f>
        <v/>
      </c>
      <c r="AA283" s="23" t="str">
        <f>IF(K283="","",VLOOKUP(K283,'ボランティア一覧 '!$A$3:$G$95,7,0))</f>
        <v/>
      </c>
      <c r="AB283" s="69" t="str">
        <f t="shared" si="27"/>
        <v xml:space="preserve"> </v>
      </c>
      <c r="AC283" s="69" t="str">
        <f t="shared" si="28"/>
        <v>　</v>
      </c>
      <c r="AD283" s="69" t="str">
        <f>IF($G283=0," ",VLOOKUP(AB283,入力規則用シート!B:C,2,0))</f>
        <v xml:space="preserve"> </v>
      </c>
      <c r="AE283" s="68">
        <f t="shared" si="29"/>
        <v>0</v>
      </c>
      <c r="AF283" s="69" t="str">
        <f t="shared" si="30"/>
        <v/>
      </c>
      <c r="AG283" s="68" t="str">
        <f>IF(AF283="","",VLOOKUP(AF283,ボランティア図書マスタ!$A$3:$K$65493,11,0))</f>
        <v/>
      </c>
      <c r="AH283" s="69" t="str">
        <f t="shared" si="31"/>
        <v/>
      </c>
      <c r="AJ283" s="129" t="e">
        <f>VLOOKUP($AF283,ボランティア図書マスタ!$A:$T,15,0)</f>
        <v>#N/A</v>
      </c>
      <c r="AK283" s="129" t="e">
        <f>VLOOKUP($AF283,ボランティア図書マスタ!$A:$T,16,0)</f>
        <v>#N/A</v>
      </c>
      <c r="AL283" s="129" t="e">
        <f>VLOOKUP($AF283,ボランティア図書マスタ!$A:$T,17,0)</f>
        <v>#N/A</v>
      </c>
      <c r="AM283" s="129" t="e">
        <f>VLOOKUP($AF283,ボランティア図書マスタ!$A:$T,18,0)</f>
        <v>#N/A</v>
      </c>
      <c r="AN283" s="129" t="e">
        <f>VLOOKUP($AF283,ボランティア図書マスタ!$A:$T,19,0)</f>
        <v>#N/A</v>
      </c>
      <c r="AO283" s="129" t="e">
        <f>VLOOKUP($AF283,ボランティア図書マスタ!$A:$T,20,0)</f>
        <v>#N/A</v>
      </c>
    </row>
    <row r="284" spans="1:41" ht="81" customHeight="1" x14ac:dyDescent="0.15">
      <c r="A284" s="55"/>
      <c r="B284" s="11"/>
      <c r="C284" s="149"/>
      <c r="D284" s="11"/>
      <c r="E284" s="11"/>
      <c r="F284" s="11"/>
      <c r="G284" s="12"/>
      <c r="H284" s="12"/>
      <c r="I284" s="13"/>
      <c r="J284" s="12"/>
      <c r="K284" s="24"/>
      <c r="L284" s="54" t="str">
        <f>IF(K284="","",VLOOKUP(K284,'ボランティア一覧 '!$A:$B,2,0))</f>
        <v/>
      </c>
      <c r="M284" s="24"/>
      <c r="N284" s="61" t="str">
        <f>IF(M284="","",VLOOKUP(M284,ボランティア図書マスタ!$B$3:$L$65493,11,0))</f>
        <v/>
      </c>
      <c r="O284" s="25"/>
      <c r="P284" s="24"/>
      <c r="Q284" s="25"/>
      <c r="R284" s="17" t="str">
        <f t="shared" si="26"/>
        <v/>
      </c>
      <c r="S284" s="17" t="str">
        <f>IF(AF284="","",VLOOKUP(AF284,ボランティア図書マスタ!$A$3:$M$65493,13,0))</f>
        <v/>
      </c>
      <c r="T284" s="14"/>
      <c r="U284" s="15"/>
      <c r="V284" s="16"/>
      <c r="W284" s="11"/>
      <c r="X284" s="23" t="str">
        <f>IF(K284="","",VLOOKUP(K284,'ボランティア一覧 '!$A$3:$F$95,4,0))</f>
        <v/>
      </c>
      <c r="Y284" s="23" t="str">
        <f>IF(K284="","",VLOOKUP(K284,'ボランティア一覧 '!$A$3:$F$95,5,0))</f>
        <v/>
      </c>
      <c r="Z284" s="23" t="str">
        <f>IF(K284="","",VLOOKUP(K284,'ボランティア一覧 '!$A$3:$F$95,6,0))</f>
        <v/>
      </c>
      <c r="AA284" s="23" t="str">
        <f>IF(K284="","",VLOOKUP(K284,'ボランティア一覧 '!$A$3:$G$95,7,0))</f>
        <v/>
      </c>
      <c r="AB284" s="69" t="str">
        <f t="shared" si="27"/>
        <v xml:space="preserve"> </v>
      </c>
      <c r="AC284" s="69" t="str">
        <f t="shared" si="28"/>
        <v>　</v>
      </c>
      <c r="AD284" s="69" t="str">
        <f>IF($G284=0," ",VLOOKUP(AB284,入力規則用シート!B:C,2,0))</f>
        <v xml:space="preserve"> </v>
      </c>
      <c r="AE284" s="68">
        <f t="shared" si="29"/>
        <v>0</v>
      </c>
      <c r="AF284" s="69" t="str">
        <f t="shared" si="30"/>
        <v/>
      </c>
      <c r="AG284" s="68" t="str">
        <f>IF(AF284="","",VLOOKUP(AF284,ボランティア図書マスタ!$A$3:$K$65493,11,0))</f>
        <v/>
      </c>
      <c r="AH284" s="69" t="str">
        <f t="shared" si="31"/>
        <v/>
      </c>
      <c r="AJ284" s="129" t="e">
        <f>VLOOKUP($AF284,ボランティア図書マスタ!$A:$T,15,0)</f>
        <v>#N/A</v>
      </c>
      <c r="AK284" s="129" t="e">
        <f>VLOOKUP($AF284,ボランティア図書マスタ!$A:$T,16,0)</f>
        <v>#N/A</v>
      </c>
      <c r="AL284" s="129" t="e">
        <f>VLOOKUP($AF284,ボランティア図書マスタ!$A:$T,17,0)</f>
        <v>#N/A</v>
      </c>
      <c r="AM284" s="129" t="e">
        <f>VLOOKUP($AF284,ボランティア図書マスタ!$A:$T,18,0)</f>
        <v>#N/A</v>
      </c>
      <c r="AN284" s="129" t="e">
        <f>VLOOKUP($AF284,ボランティア図書マスタ!$A:$T,19,0)</f>
        <v>#N/A</v>
      </c>
      <c r="AO284" s="129" t="e">
        <f>VLOOKUP($AF284,ボランティア図書マスタ!$A:$T,20,0)</f>
        <v>#N/A</v>
      </c>
    </row>
    <row r="285" spans="1:41" ht="81" customHeight="1" x14ac:dyDescent="0.15">
      <c r="A285" s="55"/>
      <c r="B285" s="11"/>
      <c r="C285" s="149"/>
      <c r="D285" s="11"/>
      <c r="E285" s="11"/>
      <c r="F285" s="11"/>
      <c r="G285" s="12"/>
      <c r="H285" s="12"/>
      <c r="I285" s="13"/>
      <c r="J285" s="12"/>
      <c r="K285" s="24"/>
      <c r="L285" s="54" t="str">
        <f>IF(K285="","",VLOOKUP(K285,'ボランティア一覧 '!$A:$B,2,0))</f>
        <v/>
      </c>
      <c r="M285" s="24"/>
      <c r="N285" s="61" t="str">
        <f>IF(M285="","",VLOOKUP(M285,ボランティア図書マスタ!$B$3:$L$65493,11,0))</f>
        <v/>
      </c>
      <c r="O285" s="25"/>
      <c r="P285" s="24"/>
      <c r="Q285" s="25"/>
      <c r="R285" s="17" t="str">
        <f t="shared" si="26"/>
        <v/>
      </c>
      <c r="S285" s="17" t="str">
        <f>IF(AF285="","",VLOOKUP(AF285,ボランティア図書マスタ!$A$3:$M$65493,13,0))</f>
        <v/>
      </c>
      <c r="T285" s="14"/>
      <c r="U285" s="15"/>
      <c r="V285" s="16"/>
      <c r="W285" s="11"/>
      <c r="X285" s="23" t="str">
        <f>IF(K285="","",VLOOKUP(K285,'ボランティア一覧 '!$A$3:$F$95,4,0))</f>
        <v/>
      </c>
      <c r="Y285" s="23" t="str">
        <f>IF(K285="","",VLOOKUP(K285,'ボランティア一覧 '!$A$3:$F$95,5,0))</f>
        <v/>
      </c>
      <c r="Z285" s="23" t="str">
        <f>IF(K285="","",VLOOKUP(K285,'ボランティア一覧 '!$A$3:$F$95,6,0))</f>
        <v/>
      </c>
      <c r="AA285" s="23" t="str">
        <f>IF(K285="","",VLOOKUP(K285,'ボランティア一覧 '!$A$3:$G$95,7,0))</f>
        <v/>
      </c>
      <c r="AB285" s="69" t="str">
        <f t="shared" si="27"/>
        <v xml:space="preserve"> </v>
      </c>
      <c r="AC285" s="69" t="str">
        <f t="shared" si="28"/>
        <v>　</v>
      </c>
      <c r="AD285" s="69" t="str">
        <f>IF($G285=0," ",VLOOKUP(AB285,入力規則用シート!B:C,2,0))</f>
        <v xml:space="preserve"> </v>
      </c>
      <c r="AE285" s="68">
        <f t="shared" si="29"/>
        <v>0</v>
      </c>
      <c r="AF285" s="69" t="str">
        <f t="shared" si="30"/>
        <v/>
      </c>
      <c r="AG285" s="68" t="str">
        <f>IF(AF285="","",VLOOKUP(AF285,ボランティア図書マスタ!$A$3:$K$65493,11,0))</f>
        <v/>
      </c>
      <c r="AH285" s="69" t="str">
        <f t="shared" si="31"/>
        <v/>
      </c>
      <c r="AJ285" s="129" t="e">
        <f>VLOOKUP($AF285,ボランティア図書マスタ!$A:$T,15,0)</f>
        <v>#N/A</v>
      </c>
      <c r="AK285" s="129" t="e">
        <f>VLOOKUP($AF285,ボランティア図書マスタ!$A:$T,16,0)</f>
        <v>#N/A</v>
      </c>
      <c r="AL285" s="129" t="e">
        <f>VLOOKUP($AF285,ボランティア図書マスタ!$A:$T,17,0)</f>
        <v>#N/A</v>
      </c>
      <c r="AM285" s="129" t="e">
        <f>VLOOKUP($AF285,ボランティア図書マスタ!$A:$T,18,0)</f>
        <v>#N/A</v>
      </c>
      <c r="AN285" s="129" t="e">
        <f>VLOOKUP($AF285,ボランティア図書マスタ!$A:$T,19,0)</f>
        <v>#N/A</v>
      </c>
      <c r="AO285" s="129" t="e">
        <f>VLOOKUP($AF285,ボランティア図書マスタ!$A:$T,20,0)</f>
        <v>#N/A</v>
      </c>
    </row>
    <row r="286" spans="1:41" ht="81" customHeight="1" x14ac:dyDescent="0.15">
      <c r="A286" s="55"/>
      <c r="B286" s="11"/>
      <c r="C286" s="149"/>
      <c r="D286" s="11"/>
      <c r="E286" s="11"/>
      <c r="F286" s="11"/>
      <c r="G286" s="12"/>
      <c r="H286" s="12"/>
      <c r="I286" s="13"/>
      <c r="J286" s="12"/>
      <c r="K286" s="24"/>
      <c r="L286" s="54" t="str">
        <f>IF(K286="","",VLOOKUP(K286,'ボランティア一覧 '!$A:$B,2,0))</f>
        <v/>
      </c>
      <c r="M286" s="24"/>
      <c r="N286" s="61" t="str">
        <f>IF(M286="","",VLOOKUP(M286,ボランティア図書マスタ!$B$3:$L$65493,11,0))</f>
        <v/>
      </c>
      <c r="O286" s="25"/>
      <c r="P286" s="24"/>
      <c r="Q286" s="25"/>
      <c r="R286" s="17" t="str">
        <f t="shared" si="26"/>
        <v/>
      </c>
      <c r="S286" s="17" t="str">
        <f>IF(AF286="","",VLOOKUP(AF286,ボランティア図書マスタ!$A$3:$M$65493,13,0))</f>
        <v/>
      </c>
      <c r="T286" s="14"/>
      <c r="U286" s="15"/>
      <c r="V286" s="16"/>
      <c r="W286" s="11"/>
      <c r="X286" s="23" t="str">
        <f>IF(K286="","",VLOOKUP(K286,'ボランティア一覧 '!$A$3:$F$95,4,0))</f>
        <v/>
      </c>
      <c r="Y286" s="23" t="str">
        <f>IF(K286="","",VLOOKUP(K286,'ボランティア一覧 '!$A$3:$F$95,5,0))</f>
        <v/>
      </c>
      <c r="Z286" s="23" t="str">
        <f>IF(K286="","",VLOOKUP(K286,'ボランティア一覧 '!$A$3:$F$95,6,0))</f>
        <v/>
      </c>
      <c r="AA286" s="23" t="str">
        <f>IF(K286="","",VLOOKUP(K286,'ボランティア一覧 '!$A$3:$G$95,7,0))</f>
        <v/>
      </c>
      <c r="AB286" s="69" t="str">
        <f t="shared" si="27"/>
        <v xml:space="preserve"> </v>
      </c>
      <c r="AC286" s="69" t="str">
        <f t="shared" si="28"/>
        <v>　</v>
      </c>
      <c r="AD286" s="69" t="str">
        <f>IF($G286=0," ",VLOOKUP(AB286,入力規則用シート!B:C,2,0))</f>
        <v xml:space="preserve"> </v>
      </c>
      <c r="AE286" s="68">
        <f t="shared" si="29"/>
        <v>0</v>
      </c>
      <c r="AF286" s="69" t="str">
        <f t="shared" si="30"/>
        <v/>
      </c>
      <c r="AG286" s="68" t="str">
        <f>IF(AF286="","",VLOOKUP(AF286,ボランティア図書マスタ!$A$3:$K$65493,11,0))</f>
        <v/>
      </c>
      <c r="AH286" s="69" t="str">
        <f t="shared" si="31"/>
        <v/>
      </c>
      <c r="AJ286" s="129" t="e">
        <f>VLOOKUP($AF286,ボランティア図書マスタ!$A:$T,15,0)</f>
        <v>#N/A</v>
      </c>
      <c r="AK286" s="129" t="e">
        <f>VLOOKUP($AF286,ボランティア図書マスタ!$A:$T,16,0)</f>
        <v>#N/A</v>
      </c>
      <c r="AL286" s="129" t="e">
        <f>VLOOKUP($AF286,ボランティア図書マスタ!$A:$T,17,0)</f>
        <v>#N/A</v>
      </c>
      <c r="AM286" s="129" t="e">
        <f>VLOOKUP($AF286,ボランティア図書マスタ!$A:$T,18,0)</f>
        <v>#N/A</v>
      </c>
      <c r="AN286" s="129" t="e">
        <f>VLOOKUP($AF286,ボランティア図書マスタ!$A:$T,19,0)</f>
        <v>#N/A</v>
      </c>
      <c r="AO286" s="129" t="e">
        <f>VLOOKUP($AF286,ボランティア図書マスタ!$A:$T,20,0)</f>
        <v>#N/A</v>
      </c>
    </row>
    <row r="287" spans="1:41" ht="81" customHeight="1" x14ac:dyDescent="0.15">
      <c r="A287" s="55"/>
      <c r="B287" s="11"/>
      <c r="C287" s="149"/>
      <c r="D287" s="11"/>
      <c r="E287" s="11"/>
      <c r="F287" s="11"/>
      <c r="G287" s="12"/>
      <c r="H287" s="12"/>
      <c r="I287" s="13"/>
      <c r="J287" s="12"/>
      <c r="K287" s="24"/>
      <c r="L287" s="54" t="str">
        <f>IF(K287="","",VLOOKUP(K287,'ボランティア一覧 '!$A:$B,2,0))</f>
        <v/>
      </c>
      <c r="M287" s="24"/>
      <c r="N287" s="61" t="str">
        <f>IF(M287="","",VLOOKUP(M287,ボランティア図書マスタ!$B$3:$L$65493,11,0))</f>
        <v/>
      </c>
      <c r="O287" s="25"/>
      <c r="P287" s="24"/>
      <c r="Q287" s="25"/>
      <c r="R287" s="17" t="str">
        <f t="shared" si="26"/>
        <v/>
      </c>
      <c r="S287" s="17" t="str">
        <f>IF(AF287="","",VLOOKUP(AF287,ボランティア図書マスタ!$A$3:$M$65493,13,0))</f>
        <v/>
      </c>
      <c r="T287" s="14"/>
      <c r="U287" s="15"/>
      <c r="V287" s="16"/>
      <c r="W287" s="11"/>
      <c r="X287" s="23" t="str">
        <f>IF(K287="","",VLOOKUP(K287,'ボランティア一覧 '!$A$3:$F$95,4,0))</f>
        <v/>
      </c>
      <c r="Y287" s="23" t="str">
        <f>IF(K287="","",VLOOKUP(K287,'ボランティア一覧 '!$A$3:$F$95,5,0))</f>
        <v/>
      </c>
      <c r="Z287" s="23" t="str">
        <f>IF(K287="","",VLOOKUP(K287,'ボランティア一覧 '!$A$3:$F$95,6,0))</f>
        <v/>
      </c>
      <c r="AA287" s="23" t="str">
        <f>IF(K287="","",VLOOKUP(K287,'ボランティア一覧 '!$A$3:$G$95,7,0))</f>
        <v/>
      </c>
      <c r="AB287" s="69" t="str">
        <f t="shared" si="27"/>
        <v xml:space="preserve"> </v>
      </c>
      <c r="AC287" s="69" t="str">
        <f t="shared" si="28"/>
        <v>　</v>
      </c>
      <c r="AD287" s="69" t="str">
        <f>IF($G287=0," ",VLOOKUP(AB287,入力規則用シート!B:C,2,0))</f>
        <v xml:space="preserve"> </v>
      </c>
      <c r="AE287" s="68">
        <f t="shared" si="29"/>
        <v>0</v>
      </c>
      <c r="AF287" s="69" t="str">
        <f t="shared" si="30"/>
        <v/>
      </c>
      <c r="AG287" s="68" t="str">
        <f>IF(AF287="","",VLOOKUP(AF287,ボランティア図書マスタ!$A$3:$K$65493,11,0))</f>
        <v/>
      </c>
      <c r="AH287" s="69" t="str">
        <f t="shared" si="31"/>
        <v/>
      </c>
      <c r="AJ287" s="129" t="e">
        <f>VLOOKUP($AF287,ボランティア図書マスタ!$A:$T,15,0)</f>
        <v>#N/A</v>
      </c>
      <c r="AK287" s="129" t="e">
        <f>VLOOKUP($AF287,ボランティア図書マスタ!$A:$T,16,0)</f>
        <v>#N/A</v>
      </c>
      <c r="AL287" s="129" t="e">
        <f>VLOOKUP($AF287,ボランティア図書マスタ!$A:$T,17,0)</f>
        <v>#N/A</v>
      </c>
      <c r="AM287" s="129" t="e">
        <f>VLOOKUP($AF287,ボランティア図書マスタ!$A:$T,18,0)</f>
        <v>#N/A</v>
      </c>
      <c r="AN287" s="129" t="e">
        <f>VLOOKUP($AF287,ボランティア図書マスタ!$A:$T,19,0)</f>
        <v>#N/A</v>
      </c>
      <c r="AO287" s="129" t="e">
        <f>VLOOKUP($AF287,ボランティア図書マスタ!$A:$T,20,0)</f>
        <v>#N/A</v>
      </c>
    </row>
    <row r="288" spans="1:41" ht="81" customHeight="1" x14ac:dyDescent="0.15">
      <c r="A288" s="55"/>
      <c r="B288" s="11"/>
      <c r="C288" s="149"/>
      <c r="D288" s="11"/>
      <c r="E288" s="11"/>
      <c r="F288" s="11"/>
      <c r="G288" s="12"/>
      <c r="H288" s="12"/>
      <c r="I288" s="13"/>
      <c r="J288" s="12"/>
      <c r="K288" s="24"/>
      <c r="L288" s="54" t="str">
        <f>IF(K288="","",VLOOKUP(K288,'ボランティア一覧 '!$A:$B,2,0))</f>
        <v/>
      </c>
      <c r="M288" s="24"/>
      <c r="N288" s="61" t="str">
        <f>IF(M288="","",VLOOKUP(M288,ボランティア図書マスタ!$B$3:$L$65493,11,0))</f>
        <v/>
      </c>
      <c r="O288" s="25"/>
      <c r="P288" s="24"/>
      <c r="Q288" s="25"/>
      <c r="R288" s="17" t="str">
        <f t="shared" si="26"/>
        <v/>
      </c>
      <c r="S288" s="17" t="str">
        <f>IF(AF288="","",VLOOKUP(AF288,ボランティア図書マスタ!$A$3:$M$65493,13,0))</f>
        <v/>
      </c>
      <c r="T288" s="14"/>
      <c r="U288" s="15"/>
      <c r="V288" s="16"/>
      <c r="W288" s="11"/>
      <c r="X288" s="23" t="str">
        <f>IF(K288="","",VLOOKUP(K288,'ボランティア一覧 '!$A$3:$F$95,4,0))</f>
        <v/>
      </c>
      <c r="Y288" s="23" t="str">
        <f>IF(K288="","",VLOOKUP(K288,'ボランティア一覧 '!$A$3:$F$95,5,0))</f>
        <v/>
      </c>
      <c r="Z288" s="23" t="str">
        <f>IF(K288="","",VLOOKUP(K288,'ボランティア一覧 '!$A$3:$F$95,6,0))</f>
        <v/>
      </c>
      <c r="AA288" s="23" t="str">
        <f>IF(K288="","",VLOOKUP(K288,'ボランティア一覧 '!$A$3:$G$95,7,0))</f>
        <v/>
      </c>
      <c r="AB288" s="69" t="str">
        <f t="shared" si="27"/>
        <v xml:space="preserve"> </v>
      </c>
      <c r="AC288" s="69" t="str">
        <f t="shared" si="28"/>
        <v>　</v>
      </c>
      <c r="AD288" s="69" t="str">
        <f>IF($G288=0," ",VLOOKUP(AB288,入力規則用シート!B:C,2,0))</f>
        <v xml:space="preserve"> </v>
      </c>
      <c r="AE288" s="68">
        <f t="shared" si="29"/>
        <v>0</v>
      </c>
      <c r="AF288" s="69" t="str">
        <f t="shared" si="30"/>
        <v/>
      </c>
      <c r="AG288" s="68" t="str">
        <f>IF(AF288="","",VLOOKUP(AF288,ボランティア図書マスタ!$A$3:$K$65493,11,0))</f>
        <v/>
      </c>
      <c r="AH288" s="69" t="str">
        <f t="shared" si="31"/>
        <v/>
      </c>
      <c r="AJ288" s="129" t="e">
        <f>VLOOKUP($AF288,ボランティア図書マスタ!$A:$T,15,0)</f>
        <v>#N/A</v>
      </c>
      <c r="AK288" s="129" t="e">
        <f>VLOOKUP($AF288,ボランティア図書マスタ!$A:$T,16,0)</f>
        <v>#N/A</v>
      </c>
      <c r="AL288" s="129" t="e">
        <f>VLOOKUP($AF288,ボランティア図書マスタ!$A:$T,17,0)</f>
        <v>#N/A</v>
      </c>
      <c r="AM288" s="129" t="e">
        <f>VLOOKUP($AF288,ボランティア図書マスタ!$A:$T,18,0)</f>
        <v>#N/A</v>
      </c>
      <c r="AN288" s="129" t="e">
        <f>VLOOKUP($AF288,ボランティア図書マスタ!$A:$T,19,0)</f>
        <v>#N/A</v>
      </c>
      <c r="AO288" s="129" t="e">
        <f>VLOOKUP($AF288,ボランティア図書マスタ!$A:$T,20,0)</f>
        <v>#N/A</v>
      </c>
    </row>
    <row r="289" spans="1:41" ht="81" customHeight="1" x14ac:dyDescent="0.15">
      <c r="A289" s="55"/>
      <c r="B289" s="11"/>
      <c r="C289" s="149"/>
      <c r="D289" s="11"/>
      <c r="E289" s="11"/>
      <c r="F289" s="11"/>
      <c r="G289" s="12"/>
      <c r="H289" s="12"/>
      <c r="I289" s="13"/>
      <c r="J289" s="12"/>
      <c r="K289" s="24"/>
      <c r="L289" s="54" t="str">
        <f>IF(K289="","",VLOOKUP(K289,'ボランティア一覧 '!$A:$B,2,0))</f>
        <v/>
      </c>
      <c r="M289" s="24"/>
      <c r="N289" s="61" t="str">
        <f>IF(M289="","",VLOOKUP(M289,ボランティア図書マスタ!$B$3:$L$65493,11,0))</f>
        <v/>
      </c>
      <c r="O289" s="25"/>
      <c r="P289" s="24"/>
      <c r="Q289" s="25"/>
      <c r="R289" s="17" t="str">
        <f t="shared" si="26"/>
        <v/>
      </c>
      <c r="S289" s="17" t="str">
        <f>IF(AF289="","",VLOOKUP(AF289,ボランティア図書マスタ!$A$3:$M$65493,13,0))</f>
        <v/>
      </c>
      <c r="T289" s="14"/>
      <c r="U289" s="15"/>
      <c r="V289" s="16"/>
      <c r="W289" s="11"/>
      <c r="X289" s="23" t="str">
        <f>IF(K289="","",VLOOKUP(K289,'ボランティア一覧 '!$A$3:$F$95,4,0))</f>
        <v/>
      </c>
      <c r="Y289" s="23" t="str">
        <f>IF(K289="","",VLOOKUP(K289,'ボランティア一覧 '!$A$3:$F$95,5,0))</f>
        <v/>
      </c>
      <c r="Z289" s="23" t="str">
        <f>IF(K289="","",VLOOKUP(K289,'ボランティア一覧 '!$A$3:$F$95,6,0))</f>
        <v/>
      </c>
      <c r="AA289" s="23" t="str">
        <f>IF(K289="","",VLOOKUP(K289,'ボランティア一覧 '!$A$3:$G$95,7,0))</f>
        <v/>
      </c>
      <c r="AB289" s="69" t="str">
        <f t="shared" si="27"/>
        <v xml:space="preserve"> </v>
      </c>
      <c r="AC289" s="69" t="str">
        <f t="shared" si="28"/>
        <v>　</v>
      </c>
      <c r="AD289" s="69" t="str">
        <f>IF($G289=0," ",VLOOKUP(AB289,入力規則用シート!B:C,2,0))</f>
        <v xml:space="preserve"> </v>
      </c>
      <c r="AE289" s="68">
        <f t="shared" si="29"/>
        <v>0</v>
      </c>
      <c r="AF289" s="69" t="str">
        <f t="shared" si="30"/>
        <v/>
      </c>
      <c r="AG289" s="68" t="str">
        <f>IF(AF289="","",VLOOKUP(AF289,ボランティア図書マスタ!$A$3:$K$65493,11,0))</f>
        <v/>
      </c>
      <c r="AH289" s="69" t="str">
        <f t="shared" si="31"/>
        <v/>
      </c>
      <c r="AJ289" s="129" t="e">
        <f>VLOOKUP($AF289,ボランティア図書マスタ!$A:$T,15,0)</f>
        <v>#N/A</v>
      </c>
      <c r="AK289" s="129" t="e">
        <f>VLOOKUP($AF289,ボランティア図書マスタ!$A:$T,16,0)</f>
        <v>#N/A</v>
      </c>
      <c r="AL289" s="129" t="e">
        <f>VLOOKUP($AF289,ボランティア図書マスタ!$A:$T,17,0)</f>
        <v>#N/A</v>
      </c>
      <c r="AM289" s="129" t="e">
        <f>VLOOKUP($AF289,ボランティア図書マスタ!$A:$T,18,0)</f>
        <v>#N/A</v>
      </c>
      <c r="AN289" s="129" t="e">
        <f>VLOOKUP($AF289,ボランティア図書マスタ!$A:$T,19,0)</f>
        <v>#N/A</v>
      </c>
      <c r="AO289" s="129" t="e">
        <f>VLOOKUP($AF289,ボランティア図書マスタ!$A:$T,20,0)</f>
        <v>#N/A</v>
      </c>
    </row>
    <row r="290" spans="1:41" ht="81" customHeight="1" x14ac:dyDescent="0.15">
      <c r="A290" s="55"/>
      <c r="B290" s="11"/>
      <c r="C290" s="149"/>
      <c r="D290" s="11"/>
      <c r="E290" s="11"/>
      <c r="F290" s="11"/>
      <c r="G290" s="12"/>
      <c r="H290" s="12"/>
      <c r="I290" s="13"/>
      <c r="J290" s="12"/>
      <c r="K290" s="24"/>
      <c r="L290" s="54" t="str">
        <f>IF(K290="","",VLOOKUP(K290,'ボランティア一覧 '!$A:$B,2,0))</f>
        <v/>
      </c>
      <c r="M290" s="24"/>
      <c r="N290" s="61" t="str">
        <f>IF(M290="","",VLOOKUP(M290,ボランティア図書マスタ!$B$3:$L$65493,11,0))</f>
        <v/>
      </c>
      <c r="O290" s="25"/>
      <c r="P290" s="24"/>
      <c r="Q290" s="25"/>
      <c r="R290" s="17" t="str">
        <f t="shared" si="26"/>
        <v/>
      </c>
      <c r="S290" s="17" t="str">
        <f>IF(AF290="","",VLOOKUP(AF290,ボランティア図書マスタ!$A$3:$M$65493,13,0))</f>
        <v/>
      </c>
      <c r="T290" s="14"/>
      <c r="U290" s="15"/>
      <c r="V290" s="16"/>
      <c r="W290" s="11"/>
      <c r="X290" s="23" t="str">
        <f>IF(K290="","",VLOOKUP(K290,'ボランティア一覧 '!$A$3:$F$95,4,0))</f>
        <v/>
      </c>
      <c r="Y290" s="23" t="str">
        <f>IF(K290="","",VLOOKUP(K290,'ボランティア一覧 '!$A$3:$F$95,5,0))</f>
        <v/>
      </c>
      <c r="Z290" s="23" t="str">
        <f>IF(K290="","",VLOOKUP(K290,'ボランティア一覧 '!$A$3:$F$95,6,0))</f>
        <v/>
      </c>
      <c r="AA290" s="23" t="str">
        <f>IF(K290="","",VLOOKUP(K290,'ボランティア一覧 '!$A$3:$G$95,7,0))</f>
        <v/>
      </c>
      <c r="AB290" s="69" t="str">
        <f t="shared" si="27"/>
        <v xml:space="preserve"> </v>
      </c>
      <c r="AC290" s="69" t="str">
        <f t="shared" si="28"/>
        <v>　</v>
      </c>
      <c r="AD290" s="69" t="str">
        <f>IF($G290=0," ",VLOOKUP(AB290,入力規則用シート!B:C,2,0))</f>
        <v xml:space="preserve"> </v>
      </c>
      <c r="AE290" s="68">
        <f t="shared" si="29"/>
        <v>0</v>
      </c>
      <c r="AF290" s="69" t="str">
        <f t="shared" si="30"/>
        <v/>
      </c>
      <c r="AG290" s="68" t="str">
        <f>IF(AF290="","",VLOOKUP(AF290,ボランティア図書マスタ!$A$3:$K$65493,11,0))</f>
        <v/>
      </c>
      <c r="AH290" s="69" t="str">
        <f t="shared" si="31"/>
        <v/>
      </c>
      <c r="AJ290" s="129" t="e">
        <f>VLOOKUP($AF290,ボランティア図書マスタ!$A:$T,15,0)</f>
        <v>#N/A</v>
      </c>
      <c r="AK290" s="129" t="e">
        <f>VLOOKUP($AF290,ボランティア図書マスタ!$A:$T,16,0)</f>
        <v>#N/A</v>
      </c>
      <c r="AL290" s="129" t="e">
        <f>VLOOKUP($AF290,ボランティア図書マスタ!$A:$T,17,0)</f>
        <v>#N/A</v>
      </c>
      <c r="AM290" s="129" t="e">
        <f>VLOOKUP($AF290,ボランティア図書マスタ!$A:$T,18,0)</f>
        <v>#N/A</v>
      </c>
      <c r="AN290" s="129" t="e">
        <f>VLOOKUP($AF290,ボランティア図書マスタ!$A:$T,19,0)</f>
        <v>#N/A</v>
      </c>
      <c r="AO290" s="129" t="e">
        <f>VLOOKUP($AF290,ボランティア図書マスタ!$A:$T,20,0)</f>
        <v>#N/A</v>
      </c>
    </row>
    <row r="291" spans="1:41" ht="81" customHeight="1" x14ac:dyDescent="0.15">
      <c r="A291" s="55"/>
      <c r="B291" s="11"/>
      <c r="C291" s="149"/>
      <c r="D291" s="11"/>
      <c r="E291" s="11"/>
      <c r="F291" s="11"/>
      <c r="G291" s="12"/>
      <c r="H291" s="12"/>
      <c r="I291" s="13"/>
      <c r="J291" s="12"/>
      <c r="K291" s="24"/>
      <c r="L291" s="54" t="str">
        <f>IF(K291="","",VLOOKUP(K291,'ボランティア一覧 '!$A:$B,2,0))</f>
        <v/>
      </c>
      <c r="M291" s="24"/>
      <c r="N291" s="61" t="str">
        <f>IF(M291="","",VLOOKUP(M291,ボランティア図書マスタ!$B$3:$L$65493,11,0))</f>
        <v/>
      </c>
      <c r="O291" s="25"/>
      <c r="P291" s="24"/>
      <c r="Q291" s="25"/>
      <c r="R291" s="17" t="str">
        <f t="shared" si="26"/>
        <v/>
      </c>
      <c r="S291" s="17" t="str">
        <f>IF(AF291="","",VLOOKUP(AF291,ボランティア図書マスタ!$A$3:$M$65493,13,0))</f>
        <v/>
      </c>
      <c r="T291" s="14"/>
      <c r="U291" s="15"/>
      <c r="V291" s="16"/>
      <c r="W291" s="11"/>
      <c r="X291" s="23" t="str">
        <f>IF(K291="","",VLOOKUP(K291,'ボランティア一覧 '!$A$3:$F$95,4,0))</f>
        <v/>
      </c>
      <c r="Y291" s="23" t="str">
        <f>IF(K291="","",VLOOKUP(K291,'ボランティア一覧 '!$A$3:$F$95,5,0))</f>
        <v/>
      </c>
      <c r="Z291" s="23" t="str">
        <f>IF(K291="","",VLOOKUP(K291,'ボランティア一覧 '!$A$3:$F$95,6,0))</f>
        <v/>
      </c>
      <c r="AA291" s="23" t="str">
        <f>IF(K291="","",VLOOKUP(K291,'ボランティア一覧 '!$A$3:$G$95,7,0))</f>
        <v/>
      </c>
      <c r="AB291" s="69" t="str">
        <f t="shared" si="27"/>
        <v xml:space="preserve"> </v>
      </c>
      <c r="AC291" s="69" t="str">
        <f t="shared" si="28"/>
        <v>　</v>
      </c>
      <c r="AD291" s="69" t="str">
        <f>IF($G291=0," ",VLOOKUP(AB291,入力規則用シート!B:C,2,0))</f>
        <v xml:space="preserve"> </v>
      </c>
      <c r="AE291" s="68">
        <f t="shared" si="29"/>
        <v>0</v>
      </c>
      <c r="AF291" s="69" t="str">
        <f t="shared" si="30"/>
        <v/>
      </c>
      <c r="AG291" s="68" t="str">
        <f>IF(AF291="","",VLOOKUP(AF291,ボランティア図書マスタ!$A$3:$K$65493,11,0))</f>
        <v/>
      </c>
      <c r="AH291" s="69" t="str">
        <f t="shared" si="31"/>
        <v/>
      </c>
      <c r="AJ291" s="129" t="e">
        <f>VLOOKUP($AF291,ボランティア図書マスタ!$A:$T,15,0)</f>
        <v>#N/A</v>
      </c>
      <c r="AK291" s="129" t="e">
        <f>VLOOKUP($AF291,ボランティア図書マスタ!$A:$T,16,0)</f>
        <v>#N/A</v>
      </c>
      <c r="AL291" s="129" t="e">
        <f>VLOOKUP($AF291,ボランティア図書マスタ!$A:$T,17,0)</f>
        <v>#N/A</v>
      </c>
      <c r="AM291" s="129" t="e">
        <f>VLOOKUP($AF291,ボランティア図書マスタ!$A:$T,18,0)</f>
        <v>#N/A</v>
      </c>
      <c r="AN291" s="129" t="e">
        <f>VLOOKUP($AF291,ボランティア図書マスタ!$A:$T,19,0)</f>
        <v>#N/A</v>
      </c>
      <c r="AO291" s="129" t="e">
        <f>VLOOKUP($AF291,ボランティア図書マスタ!$A:$T,20,0)</f>
        <v>#N/A</v>
      </c>
    </row>
    <row r="292" spans="1:41" ht="81" customHeight="1" x14ac:dyDescent="0.15">
      <c r="A292" s="55"/>
      <c r="B292" s="11"/>
      <c r="C292" s="149"/>
      <c r="D292" s="11"/>
      <c r="E292" s="11"/>
      <c r="F292" s="11"/>
      <c r="G292" s="12"/>
      <c r="H292" s="12"/>
      <c r="I292" s="13"/>
      <c r="J292" s="12"/>
      <c r="K292" s="24"/>
      <c r="L292" s="54" t="str">
        <f>IF(K292="","",VLOOKUP(K292,'ボランティア一覧 '!$A:$B,2,0))</f>
        <v/>
      </c>
      <c r="M292" s="24"/>
      <c r="N292" s="61" t="str">
        <f>IF(M292="","",VLOOKUP(M292,ボランティア図書マスタ!$B$3:$L$65493,11,0))</f>
        <v/>
      </c>
      <c r="O292" s="25"/>
      <c r="P292" s="24"/>
      <c r="Q292" s="25"/>
      <c r="R292" s="17" t="str">
        <f t="shared" si="26"/>
        <v/>
      </c>
      <c r="S292" s="17" t="str">
        <f>IF(AF292="","",VLOOKUP(AF292,ボランティア図書マスタ!$A$3:$M$65493,13,0))</f>
        <v/>
      </c>
      <c r="T292" s="14"/>
      <c r="U292" s="15"/>
      <c r="V292" s="16"/>
      <c r="W292" s="11"/>
      <c r="X292" s="23" t="str">
        <f>IF(K292="","",VLOOKUP(K292,'ボランティア一覧 '!$A$3:$F$95,4,0))</f>
        <v/>
      </c>
      <c r="Y292" s="23" t="str">
        <f>IF(K292="","",VLOOKUP(K292,'ボランティア一覧 '!$A$3:$F$95,5,0))</f>
        <v/>
      </c>
      <c r="Z292" s="23" t="str">
        <f>IF(K292="","",VLOOKUP(K292,'ボランティア一覧 '!$A$3:$F$95,6,0))</f>
        <v/>
      </c>
      <c r="AA292" s="23" t="str">
        <f>IF(K292="","",VLOOKUP(K292,'ボランティア一覧 '!$A$3:$G$95,7,0))</f>
        <v/>
      </c>
      <c r="AB292" s="69" t="str">
        <f t="shared" si="27"/>
        <v xml:space="preserve"> </v>
      </c>
      <c r="AC292" s="69" t="str">
        <f t="shared" si="28"/>
        <v>　</v>
      </c>
      <c r="AD292" s="69" t="str">
        <f>IF($G292=0," ",VLOOKUP(AB292,入力規則用シート!B:C,2,0))</f>
        <v xml:space="preserve"> </v>
      </c>
      <c r="AE292" s="68">
        <f t="shared" si="29"/>
        <v>0</v>
      </c>
      <c r="AF292" s="69" t="str">
        <f t="shared" si="30"/>
        <v/>
      </c>
      <c r="AG292" s="68" t="str">
        <f>IF(AF292="","",VLOOKUP(AF292,ボランティア図書マスタ!$A$3:$K$65493,11,0))</f>
        <v/>
      </c>
      <c r="AH292" s="69" t="str">
        <f t="shared" si="31"/>
        <v/>
      </c>
      <c r="AJ292" s="129" t="e">
        <f>VLOOKUP($AF292,ボランティア図書マスタ!$A:$T,15,0)</f>
        <v>#N/A</v>
      </c>
      <c r="AK292" s="129" t="e">
        <f>VLOOKUP($AF292,ボランティア図書マスタ!$A:$T,16,0)</f>
        <v>#N/A</v>
      </c>
      <c r="AL292" s="129" t="e">
        <f>VLOOKUP($AF292,ボランティア図書マスタ!$A:$T,17,0)</f>
        <v>#N/A</v>
      </c>
      <c r="AM292" s="129" t="e">
        <f>VLOOKUP($AF292,ボランティア図書マスタ!$A:$T,18,0)</f>
        <v>#N/A</v>
      </c>
      <c r="AN292" s="129" t="e">
        <f>VLOOKUP($AF292,ボランティア図書マスタ!$A:$T,19,0)</f>
        <v>#N/A</v>
      </c>
      <c r="AO292" s="129" t="e">
        <f>VLOOKUP($AF292,ボランティア図書マスタ!$A:$T,20,0)</f>
        <v>#N/A</v>
      </c>
    </row>
    <row r="293" spans="1:41" ht="81" customHeight="1" x14ac:dyDescent="0.15">
      <c r="A293" s="55"/>
      <c r="B293" s="11"/>
      <c r="C293" s="149"/>
      <c r="D293" s="11"/>
      <c r="E293" s="11"/>
      <c r="F293" s="11"/>
      <c r="G293" s="12"/>
      <c r="H293" s="12"/>
      <c r="I293" s="13"/>
      <c r="J293" s="12"/>
      <c r="K293" s="24"/>
      <c r="L293" s="54" t="str">
        <f>IF(K293="","",VLOOKUP(K293,'ボランティア一覧 '!$A:$B,2,0))</f>
        <v/>
      </c>
      <c r="M293" s="24"/>
      <c r="N293" s="61" t="str">
        <f>IF(M293="","",VLOOKUP(M293,ボランティア図書マスタ!$B$3:$L$65493,11,0))</f>
        <v/>
      </c>
      <c r="O293" s="25"/>
      <c r="P293" s="24"/>
      <c r="Q293" s="25"/>
      <c r="R293" s="17" t="str">
        <f t="shared" si="26"/>
        <v/>
      </c>
      <c r="S293" s="17" t="str">
        <f>IF(AF293="","",VLOOKUP(AF293,ボランティア図書マスタ!$A$3:$M$65493,13,0))</f>
        <v/>
      </c>
      <c r="T293" s="14"/>
      <c r="U293" s="15"/>
      <c r="V293" s="16"/>
      <c r="W293" s="11"/>
      <c r="X293" s="23" t="str">
        <f>IF(K293="","",VLOOKUP(K293,'ボランティア一覧 '!$A$3:$F$95,4,0))</f>
        <v/>
      </c>
      <c r="Y293" s="23" t="str">
        <f>IF(K293="","",VLOOKUP(K293,'ボランティア一覧 '!$A$3:$F$95,5,0))</f>
        <v/>
      </c>
      <c r="Z293" s="23" t="str">
        <f>IF(K293="","",VLOOKUP(K293,'ボランティア一覧 '!$A$3:$F$95,6,0))</f>
        <v/>
      </c>
      <c r="AA293" s="23" t="str">
        <f>IF(K293="","",VLOOKUP(K293,'ボランティア一覧 '!$A$3:$G$95,7,0))</f>
        <v/>
      </c>
      <c r="AB293" s="69" t="str">
        <f t="shared" si="27"/>
        <v xml:space="preserve"> </v>
      </c>
      <c r="AC293" s="69" t="str">
        <f t="shared" si="28"/>
        <v>　</v>
      </c>
      <c r="AD293" s="69" t="str">
        <f>IF($G293=0," ",VLOOKUP(AB293,入力規則用シート!B:C,2,0))</f>
        <v xml:space="preserve"> </v>
      </c>
      <c r="AE293" s="68">
        <f t="shared" si="29"/>
        <v>0</v>
      </c>
      <c r="AF293" s="69" t="str">
        <f t="shared" si="30"/>
        <v/>
      </c>
      <c r="AG293" s="68" t="str">
        <f>IF(AF293="","",VLOOKUP(AF293,ボランティア図書マスタ!$A$3:$K$65493,11,0))</f>
        <v/>
      </c>
      <c r="AH293" s="69" t="str">
        <f t="shared" si="31"/>
        <v/>
      </c>
      <c r="AJ293" s="129" t="e">
        <f>VLOOKUP($AF293,ボランティア図書マスタ!$A:$T,15,0)</f>
        <v>#N/A</v>
      </c>
      <c r="AK293" s="129" t="e">
        <f>VLOOKUP($AF293,ボランティア図書マスタ!$A:$T,16,0)</f>
        <v>#N/A</v>
      </c>
      <c r="AL293" s="129" t="e">
        <f>VLOOKUP($AF293,ボランティア図書マスタ!$A:$T,17,0)</f>
        <v>#N/A</v>
      </c>
      <c r="AM293" s="129" t="e">
        <f>VLOOKUP($AF293,ボランティア図書マスタ!$A:$T,18,0)</f>
        <v>#N/A</v>
      </c>
      <c r="AN293" s="129" t="e">
        <f>VLOOKUP($AF293,ボランティア図書マスタ!$A:$T,19,0)</f>
        <v>#N/A</v>
      </c>
      <c r="AO293" s="129" t="e">
        <f>VLOOKUP($AF293,ボランティア図書マスタ!$A:$T,20,0)</f>
        <v>#N/A</v>
      </c>
    </row>
    <row r="294" spans="1:41" ht="81" customHeight="1" x14ac:dyDescent="0.15">
      <c r="A294" s="55"/>
      <c r="B294" s="11"/>
      <c r="C294" s="149"/>
      <c r="D294" s="11"/>
      <c r="E294" s="11"/>
      <c r="F294" s="11"/>
      <c r="G294" s="12"/>
      <c r="H294" s="12"/>
      <c r="I294" s="13"/>
      <c r="J294" s="12"/>
      <c r="K294" s="24"/>
      <c r="L294" s="54" t="str">
        <f>IF(K294="","",VLOOKUP(K294,'ボランティア一覧 '!$A:$B,2,0))</f>
        <v/>
      </c>
      <c r="M294" s="24"/>
      <c r="N294" s="61" t="str">
        <f>IF(M294="","",VLOOKUP(M294,ボランティア図書マスタ!$B$3:$L$65493,11,0))</f>
        <v/>
      </c>
      <c r="O294" s="25"/>
      <c r="P294" s="24"/>
      <c r="Q294" s="25"/>
      <c r="R294" s="17" t="str">
        <f t="shared" si="26"/>
        <v/>
      </c>
      <c r="S294" s="17" t="str">
        <f>IF(AF294="","",VLOOKUP(AF294,ボランティア図書マスタ!$A$3:$M$65493,13,0))</f>
        <v/>
      </c>
      <c r="T294" s="14"/>
      <c r="U294" s="15"/>
      <c r="V294" s="16"/>
      <c r="W294" s="11"/>
      <c r="X294" s="23" t="str">
        <f>IF(K294="","",VLOOKUP(K294,'ボランティア一覧 '!$A$3:$F$95,4,0))</f>
        <v/>
      </c>
      <c r="Y294" s="23" t="str">
        <f>IF(K294="","",VLOOKUP(K294,'ボランティア一覧 '!$A$3:$F$95,5,0))</f>
        <v/>
      </c>
      <c r="Z294" s="23" t="str">
        <f>IF(K294="","",VLOOKUP(K294,'ボランティア一覧 '!$A$3:$F$95,6,0))</f>
        <v/>
      </c>
      <c r="AA294" s="23" t="str">
        <f>IF(K294="","",VLOOKUP(K294,'ボランティア一覧 '!$A$3:$G$95,7,0))</f>
        <v/>
      </c>
      <c r="AB294" s="69" t="str">
        <f t="shared" si="27"/>
        <v xml:space="preserve"> </v>
      </c>
      <c r="AC294" s="69" t="str">
        <f t="shared" si="28"/>
        <v>　</v>
      </c>
      <c r="AD294" s="69" t="str">
        <f>IF($G294=0," ",VLOOKUP(AB294,入力規則用シート!B:C,2,0))</f>
        <v xml:space="preserve"> </v>
      </c>
      <c r="AE294" s="68">
        <f t="shared" si="29"/>
        <v>0</v>
      </c>
      <c r="AF294" s="69" t="str">
        <f t="shared" si="30"/>
        <v/>
      </c>
      <c r="AG294" s="68" t="str">
        <f>IF(AF294="","",VLOOKUP(AF294,ボランティア図書マスタ!$A$3:$K$65493,11,0))</f>
        <v/>
      </c>
      <c r="AH294" s="69" t="str">
        <f t="shared" si="31"/>
        <v/>
      </c>
      <c r="AJ294" s="129" t="e">
        <f>VLOOKUP($AF294,ボランティア図書マスタ!$A:$T,15,0)</f>
        <v>#N/A</v>
      </c>
      <c r="AK294" s="129" t="e">
        <f>VLOOKUP($AF294,ボランティア図書マスタ!$A:$T,16,0)</f>
        <v>#N/A</v>
      </c>
      <c r="AL294" s="129" t="e">
        <f>VLOOKUP($AF294,ボランティア図書マスタ!$A:$T,17,0)</f>
        <v>#N/A</v>
      </c>
      <c r="AM294" s="129" t="e">
        <f>VLOOKUP($AF294,ボランティア図書マスタ!$A:$T,18,0)</f>
        <v>#N/A</v>
      </c>
      <c r="AN294" s="129" t="e">
        <f>VLOOKUP($AF294,ボランティア図書マスタ!$A:$T,19,0)</f>
        <v>#N/A</v>
      </c>
      <c r="AO294" s="129" t="e">
        <f>VLOOKUP($AF294,ボランティア図書マスタ!$A:$T,20,0)</f>
        <v>#N/A</v>
      </c>
    </row>
    <row r="295" spans="1:41" ht="81" customHeight="1" x14ac:dyDescent="0.15">
      <c r="A295" s="55"/>
      <c r="B295" s="11"/>
      <c r="C295" s="149"/>
      <c r="D295" s="11"/>
      <c r="E295" s="11"/>
      <c r="F295" s="11"/>
      <c r="G295" s="12"/>
      <c r="H295" s="12"/>
      <c r="I295" s="13"/>
      <c r="J295" s="12"/>
      <c r="K295" s="24"/>
      <c r="L295" s="54" t="str">
        <f>IF(K295="","",VLOOKUP(K295,'ボランティア一覧 '!$A:$B,2,0))</f>
        <v/>
      </c>
      <c r="M295" s="24"/>
      <c r="N295" s="61" t="str">
        <f>IF(M295="","",VLOOKUP(M295,ボランティア図書マスタ!$B$3:$L$65493,11,0))</f>
        <v/>
      </c>
      <c r="O295" s="25"/>
      <c r="P295" s="24"/>
      <c r="Q295" s="25"/>
      <c r="R295" s="17" t="str">
        <f t="shared" si="26"/>
        <v/>
      </c>
      <c r="S295" s="17" t="str">
        <f>IF(AF295="","",VLOOKUP(AF295,ボランティア図書マスタ!$A$3:$M$65493,13,0))</f>
        <v/>
      </c>
      <c r="T295" s="14"/>
      <c r="U295" s="15"/>
      <c r="V295" s="16"/>
      <c r="W295" s="11"/>
      <c r="X295" s="23" t="str">
        <f>IF(K295="","",VLOOKUP(K295,'ボランティア一覧 '!$A$3:$F$95,4,0))</f>
        <v/>
      </c>
      <c r="Y295" s="23" t="str">
        <f>IF(K295="","",VLOOKUP(K295,'ボランティア一覧 '!$A$3:$F$95,5,0))</f>
        <v/>
      </c>
      <c r="Z295" s="23" t="str">
        <f>IF(K295="","",VLOOKUP(K295,'ボランティア一覧 '!$A$3:$F$95,6,0))</f>
        <v/>
      </c>
      <c r="AA295" s="23" t="str">
        <f>IF(K295="","",VLOOKUP(K295,'ボランティア一覧 '!$A$3:$G$95,7,0))</f>
        <v/>
      </c>
      <c r="AB295" s="69" t="str">
        <f t="shared" si="27"/>
        <v xml:space="preserve"> </v>
      </c>
      <c r="AC295" s="69" t="str">
        <f t="shared" si="28"/>
        <v>　</v>
      </c>
      <c r="AD295" s="69" t="str">
        <f>IF($G295=0," ",VLOOKUP(AB295,入力規則用シート!B:C,2,0))</f>
        <v xml:space="preserve"> </v>
      </c>
      <c r="AE295" s="68">
        <f t="shared" si="29"/>
        <v>0</v>
      </c>
      <c r="AF295" s="69" t="str">
        <f t="shared" si="30"/>
        <v/>
      </c>
      <c r="AG295" s="68" t="str">
        <f>IF(AF295="","",VLOOKUP(AF295,ボランティア図書マスタ!$A$3:$K$65493,11,0))</f>
        <v/>
      </c>
      <c r="AH295" s="69" t="str">
        <f t="shared" si="31"/>
        <v/>
      </c>
      <c r="AJ295" s="129" t="e">
        <f>VLOOKUP($AF295,ボランティア図書マスタ!$A:$T,15,0)</f>
        <v>#N/A</v>
      </c>
      <c r="AK295" s="129" t="e">
        <f>VLOOKUP($AF295,ボランティア図書マスタ!$A:$T,16,0)</f>
        <v>#N/A</v>
      </c>
      <c r="AL295" s="129" t="e">
        <f>VLOOKUP($AF295,ボランティア図書マスタ!$A:$T,17,0)</f>
        <v>#N/A</v>
      </c>
      <c r="AM295" s="129" t="e">
        <f>VLOOKUP($AF295,ボランティア図書マスタ!$A:$T,18,0)</f>
        <v>#N/A</v>
      </c>
      <c r="AN295" s="129" t="e">
        <f>VLOOKUP($AF295,ボランティア図書マスタ!$A:$T,19,0)</f>
        <v>#N/A</v>
      </c>
      <c r="AO295" s="129" t="e">
        <f>VLOOKUP($AF295,ボランティア図書マスタ!$A:$T,20,0)</f>
        <v>#N/A</v>
      </c>
    </row>
    <row r="296" spans="1:41" ht="81" customHeight="1" x14ac:dyDescent="0.15">
      <c r="A296" s="55"/>
      <c r="B296" s="11"/>
      <c r="C296" s="149"/>
      <c r="D296" s="11"/>
      <c r="E296" s="11"/>
      <c r="F296" s="11"/>
      <c r="G296" s="12"/>
      <c r="H296" s="12"/>
      <c r="I296" s="13"/>
      <c r="J296" s="12"/>
      <c r="K296" s="24"/>
      <c r="L296" s="54" t="str">
        <f>IF(K296="","",VLOOKUP(K296,'ボランティア一覧 '!$A:$B,2,0))</f>
        <v/>
      </c>
      <c r="M296" s="24"/>
      <c r="N296" s="61" t="str">
        <f>IF(M296="","",VLOOKUP(M296,ボランティア図書マスタ!$B$3:$L$65493,11,0))</f>
        <v/>
      </c>
      <c r="O296" s="25"/>
      <c r="P296" s="24"/>
      <c r="Q296" s="25"/>
      <c r="R296" s="17" t="str">
        <f t="shared" si="26"/>
        <v/>
      </c>
      <c r="S296" s="17" t="str">
        <f>IF(AF296="","",VLOOKUP(AF296,ボランティア図書マスタ!$A$3:$M$65493,13,0))</f>
        <v/>
      </c>
      <c r="T296" s="14"/>
      <c r="U296" s="15"/>
      <c r="V296" s="16"/>
      <c r="W296" s="11"/>
      <c r="X296" s="23" t="str">
        <f>IF(K296="","",VLOOKUP(K296,'ボランティア一覧 '!$A$3:$F$95,4,0))</f>
        <v/>
      </c>
      <c r="Y296" s="23" t="str">
        <f>IF(K296="","",VLOOKUP(K296,'ボランティア一覧 '!$A$3:$F$95,5,0))</f>
        <v/>
      </c>
      <c r="Z296" s="23" t="str">
        <f>IF(K296="","",VLOOKUP(K296,'ボランティア一覧 '!$A$3:$F$95,6,0))</f>
        <v/>
      </c>
      <c r="AA296" s="23" t="str">
        <f>IF(K296="","",VLOOKUP(K296,'ボランティア一覧 '!$A$3:$G$95,7,0))</f>
        <v/>
      </c>
      <c r="AB296" s="69" t="str">
        <f t="shared" si="27"/>
        <v xml:space="preserve"> </v>
      </c>
      <c r="AC296" s="69" t="str">
        <f t="shared" si="28"/>
        <v>　</v>
      </c>
      <c r="AD296" s="69" t="str">
        <f>IF($G296=0," ",VLOOKUP(AB296,入力規則用シート!B:C,2,0))</f>
        <v xml:space="preserve"> </v>
      </c>
      <c r="AE296" s="68">
        <f t="shared" si="29"/>
        <v>0</v>
      </c>
      <c r="AF296" s="69" t="str">
        <f t="shared" si="30"/>
        <v/>
      </c>
      <c r="AG296" s="68" t="str">
        <f>IF(AF296="","",VLOOKUP(AF296,ボランティア図書マスタ!$A$3:$K$65493,11,0))</f>
        <v/>
      </c>
      <c r="AH296" s="69" t="str">
        <f t="shared" si="31"/>
        <v/>
      </c>
      <c r="AJ296" s="129" t="e">
        <f>VLOOKUP($AF296,ボランティア図書マスタ!$A:$T,15,0)</f>
        <v>#N/A</v>
      </c>
      <c r="AK296" s="129" t="e">
        <f>VLOOKUP($AF296,ボランティア図書マスタ!$A:$T,16,0)</f>
        <v>#N/A</v>
      </c>
      <c r="AL296" s="129" t="e">
        <f>VLOOKUP($AF296,ボランティア図書マスタ!$A:$T,17,0)</f>
        <v>#N/A</v>
      </c>
      <c r="AM296" s="129" t="e">
        <f>VLOOKUP($AF296,ボランティア図書マスタ!$A:$T,18,0)</f>
        <v>#N/A</v>
      </c>
      <c r="AN296" s="129" t="e">
        <f>VLOOKUP($AF296,ボランティア図書マスタ!$A:$T,19,0)</f>
        <v>#N/A</v>
      </c>
      <c r="AO296" s="129" t="e">
        <f>VLOOKUP($AF296,ボランティア図書マスタ!$A:$T,20,0)</f>
        <v>#N/A</v>
      </c>
    </row>
    <row r="297" spans="1:41" ht="81" customHeight="1" x14ac:dyDescent="0.15">
      <c r="A297" s="55"/>
      <c r="B297" s="11"/>
      <c r="C297" s="149"/>
      <c r="D297" s="11"/>
      <c r="E297" s="11"/>
      <c r="F297" s="11"/>
      <c r="G297" s="12"/>
      <c r="H297" s="12"/>
      <c r="I297" s="13"/>
      <c r="J297" s="12"/>
      <c r="K297" s="24"/>
      <c r="L297" s="54" t="str">
        <f>IF(K297="","",VLOOKUP(K297,'ボランティア一覧 '!$A:$B,2,0))</f>
        <v/>
      </c>
      <c r="M297" s="24"/>
      <c r="N297" s="61" t="str">
        <f>IF(M297="","",VLOOKUP(M297,ボランティア図書マスタ!$B$3:$L$65493,11,0))</f>
        <v/>
      </c>
      <c r="O297" s="25"/>
      <c r="P297" s="24"/>
      <c r="Q297" s="25"/>
      <c r="R297" s="17" t="str">
        <f t="shared" si="26"/>
        <v/>
      </c>
      <c r="S297" s="17" t="str">
        <f>IF(AF297="","",VLOOKUP(AF297,ボランティア図書マスタ!$A$3:$M$65493,13,0))</f>
        <v/>
      </c>
      <c r="T297" s="14"/>
      <c r="U297" s="15"/>
      <c r="V297" s="16"/>
      <c r="W297" s="11"/>
      <c r="X297" s="23" t="str">
        <f>IF(K297="","",VLOOKUP(K297,'ボランティア一覧 '!$A$3:$F$95,4,0))</f>
        <v/>
      </c>
      <c r="Y297" s="23" t="str">
        <f>IF(K297="","",VLOOKUP(K297,'ボランティア一覧 '!$A$3:$F$95,5,0))</f>
        <v/>
      </c>
      <c r="Z297" s="23" t="str">
        <f>IF(K297="","",VLOOKUP(K297,'ボランティア一覧 '!$A$3:$F$95,6,0))</f>
        <v/>
      </c>
      <c r="AA297" s="23" t="str">
        <f>IF(K297="","",VLOOKUP(K297,'ボランティア一覧 '!$A$3:$G$95,7,0))</f>
        <v/>
      </c>
      <c r="AB297" s="69" t="str">
        <f t="shared" si="27"/>
        <v xml:space="preserve"> </v>
      </c>
      <c r="AC297" s="69" t="str">
        <f t="shared" si="28"/>
        <v>　</v>
      </c>
      <c r="AD297" s="69" t="str">
        <f>IF($G297=0," ",VLOOKUP(AB297,入力規則用シート!B:C,2,0))</f>
        <v xml:space="preserve"> </v>
      </c>
      <c r="AE297" s="68">
        <f t="shared" si="29"/>
        <v>0</v>
      </c>
      <c r="AF297" s="69" t="str">
        <f t="shared" si="30"/>
        <v/>
      </c>
      <c r="AG297" s="68" t="str">
        <f>IF(AF297="","",VLOOKUP(AF297,ボランティア図書マスタ!$A$3:$K$65493,11,0))</f>
        <v/>
      </c>
      <c r="AH297" s="69" t="str">
        <f t="shared" si="31"/>
        <v/>
      </c>
      <c r="AJ297" s="129" t="e">
        <f>VLOOKUP($AF297,ボランティア図書マスタ!$A:$T,15,0)</f>
        <v>#N/A</v>
      </c>
      <c r="AK297" s="129" t="e">
        <f>VLOOKUP($AF297,ボランティア図書マスタ!$A:$T,16,0)</f>
        <v>#N/A</v>
      </c>
      <c r="AL297" s="129" t="e">
        <f>VLOOKUP($AF297,ボランティア図書マスタ!$A:$T,17,0)</f>
        <v>#N/A</v>
      </c>
      <c r="AM297" s="129" t="e">
        <f>VLOOKUP($AF297,ボランティア図書マスタ!$A:$T,18,0)</f>
        <v>#N/A</v>
      </c>
      <c r="AN297" s="129" t="e">
        <f>VLOOKUP($AF297,ボランティア図書マスタ!$A:$T,19,0)</f>
        <v>#N/A</v>
      </c>
      <c r="AO297" s="129" t="e">
        <f>VLOOKUP($AF297,ボランティア図書マスタ!$A:$T,20,0)</f>
        <v>#N/A</v>
      </c>
    </row>
    <row r="298" spans="1:41" ht="81" customHeight="1" x14ac:dyDescent="0.15">
      <c r="A298" s="55"/>
      <c r="B298" s="11"/>
      <c r="C298" s="149"/>
      <c r="D298" s="11"/>
      <c r="E298" s="11"/>
      <c r="F298" s="11"/>
      <c r="G298" s="12"/>
      <c r="H298" s="12"/>
      <c r="I298" s="13"/>
      <c r="J298" s="12"/>
      <c r="K298" s="24"/>
      <c r="L298" s="54" t="str">
        <f>IF(K298="","",VLOOKUP(K298,'ボランティア一覧 '!$A:$B,2,0))</f>
        <v/>
      </c>
      <c r="M298" s="24"/>
      <c r="N298" s="61" t="str">
        <f>IF(M298="","",VLOOKUP(M298,ボランティア図書マスタ!$B$3:$L$65493,11,0))</f>
        <v/>
      </c>
      <c r="O298" s="25"/>
      <c r="P298" s="24"/>
      <c r="Q298" s="25"/>
      <c r="R298" s="17" t="str">
        <f t="shared" si="26"/>
        <v/>
      </c>
      <c r="S298" s="17" t="str">
        <f>IF(AF298="","",VLOOKUP(AF298,ボランティア図書マスタ!$A$3:$M$65493,13,0))</f>
        <v/>
      </c>
      <c r="T298" s="14"/>
      <c r="U298" s="15"/>
      <c r="V298" s="16"/>
      <c r="W298" s="11"/>
      <c r="X298" s="23" t="str">
        <f>IF(K298="","",VLOOKUP(K298,'ボランティア一覧 '!$A$3:$F$95,4,0))</f>
        <v/>
      </c>
      <c r="Y298" s="23" t="str">
        <f>IF(K298="","",VLOOKUP(K298,'ボランティア一覧 '!$A$3:$F$95,5,0))</f>
        <v/>
      </c>
      <c r="Z298" s="23" t="str">
        <f>IF(K298="","",VLOOKUP(K298,'ボランティア一覧 '!$A$3:$F$95,6,0))</f>
        <v/>
      </c>
      <c r="AA298" s="23" t="str">
        <f>IF(K298="","",VLOOKUP(K298,'ボランティア一覧 '!$A$3:$G$95,7,0))</f>
        <v/>
      </c>
      <c r="AB298" s="69" t="str">
        <f t="shared" si="27"/>
        <v xml:space="preserve"> </v>
      </c>
      <c r="AC298" s="69" t="str">
        <f t="shared" si="28"/>
        <v>　</v>
      </c>
      <c r="AD298" s="69" t="str">
        <f>IF($G298=0," ",VLOOKUP(AB298,入力規則用シート!B:C,2,0))</f>
        <v xml:space="preserve"> </v>
      </c>
      <c r="AE298" s="68">
        <f t="shared" si="29"/>
        <v>0</v>
      </c>
      <c r="AF298" s="69" t="str">
        <f t="shared" si="30"/>
        <v/>
      </c>
      <c r="AG298" s="68" t="str">
        <f>IF(AF298="","",VLOOKUP(AF298,ボランティア図書マスタ!$A$3:$K$65493,11,0))</f>
        <v/>
      </c>
      <c r="AH298" s="69" t="str">
        <f t="shared" si="31"/>
        <v/>
      </c>
      <c r="AJ298" s="129" t="e">
        <f>VLOOKUP($AF298,ボランティア図書マスタ!$A:$T,15,0)</f>
        <v>#N/A</v>
      </c>
      <c r="AK298" s="129" t="e">
        <f>VLOOKUP($AF298,ボランティア図書マスタ!$A:$T,16,0)</f>
        <v>#N/A</v>
      </c>
      <c r="AL298" s="129" t="e">
        <f>VLOOKUP($AF298,ボランティア図書マスタ!$A:$T,17,0)</f>
        <v>#N/A</v>
      </c>
      <c r="AM298" s="129" t="e">
        <f>VLOOKUP($AF298,ボランティア図書マスタ!$A:$T,18,0)</f>
        <v>#N/A</v>
      </c>
      <c r="AN298" s="129" t="e">
        <f>VLOOKUP($AF298,ボランティア図書マスタ!$A:$T,19,0)</f>
        <v>#N/A</v>
      </c>
      <c r="AO298" s="129" t="e">
        <f>VLOOKUP($AF298,ボランティア図書マスタ!$A:$T,20,0)</f>
        <v>#N/A</v>
      </c>
    </row>
    <row r="299" spans="1:41" ht="81" customHeight="1" x14ac:dyDescent="0.15">
      <c r="A299" s="55"/>
      <c r="B299" s="11"/>
      <c r="C299" s="149"/>
      <c r="D299" s="11"/>
      <c r="E299" s="11"/>
      <c r="F299" s="11"/>
      <c r="G299" s="12"/>
      <c r="H299" s="12"/>
      <c r="I299" s="13"/>
      <c r="J299" s="12"/>
      <c r="K299" s="24"/>
      <c r="L299" s="54" t="str">
        <f>IF(K299="","",VLOOKUP(K299,'ボランティア一覧 '!$A:$B,2,0))</f>
        <v/>
      </c>
      <c r="M299" s="24"/>
      <c r="N299" s="61" t="str">
        <f>IF(M299="","",VLOOKUP(M299,ボランティア図書マスタ!$B$3:$L$65493,11,0))</f>
        <v/>
      </c>
      <c r="O299" s="25"/>
      <c r="P299" s="24"/>
      <c r="Q299" s="25"/>
      <c r="R299" s="17" t="str">
        <f t="shared" si="26"/>
        <v/>
      </c>
      <c r="S299" s="17" t="str">
        <f>IF(AF299="","",VLOOKUP(AF299,ボランティア図書マスタ!$A$3:$M$65493,13,0))</f>
        <v/>
      </c>
      <c r="T299" s="14"/>
      <c r="U299" s="15"/>
      <c r="V299" s="16"/>
      <c r="W299" s="11"/>
      <c r="X299" s="23" t="str">
        <f>IF(K299="","",VLOOKUP(K299,'ボランティア一覧 '!$A$3:$F$95,4,0))</f>
        <v/>
      </c>
      <c r="Y299" s="23" t="str">
        <f>IF(K299="","",VLOOKUP(K299,'ボランティア一覧 '!$A$3:$F$95,5,0))</f>
        <v/>
      </c>
      <c r="Z299" s="23" t="str">
        <f>IF(K299="","",VLOOKUP(K299,'ボランティア一覧 '!$A$3:$F$95,6,0))</f>
        <v/>
      </c>
      <c r="AA299" s="23" t="str">
        <f>IF(K299="","",VLOOKUP(K299,'ボランティア一覧 '!$A$3:$G$95,7,0))</f>
        <v/>
      </c>
      <c r="AB299" s="69" t="str">
        <f t="shared" si="27"/>
        <v xml:space="preserve"> </v>
      </c>
      <c r="AC299" s="69" t="str">
        <f t="shared" si="28"/>
        <v>　</v>
      </c>
      <c r="AD299" s="69" t="str">
        <f>IF($G299=0," ",VLOOKUP(AB299,入力規則用シート!B:C,2,0))</f>
        <v xml:space="preserve"> </v>
      </c>
      <c r="AE299" s="68">
        <f t="shared" si="29"/>
        <v>0</v>
      </c>
      <c r="AF299" s="69" t="str">
        <f t="shared" si="30"/>
        <v/>
      </c>
      <c r="AG299" s="68" t="str">
        <f>IF(AF299="","",VLOOKUP(AF299,ボランティア図書マスタ!$A$3:$K$65493,11,0))</f>
        <v/>
      </c>
      <c r="AH299" s="69" t="str">
        <f t="shared" si="31"/>
        <v/>
      </c>
      <c r="AJ299" s="129" t="e">
        <f>VLOOKUP($AF299,ボランティア図書マスタ!$A:$T,15,0)</f>
        <v>#N/A</v>
      </c>
      <c r="AK299" s="129" t="e">
        <f>VLOOKUP($AF299,ボランティア図書マスタ!$A:$T,16,0)</f>
        <v>#N/A</v>
      </c>
      <c r="AL299" s="129" t="e">
        <f>VLOOKUP($AF299,ボランティア図書マスタ!$A:$T,17,0)</f>
        <v>#N/A</v>
      </c>
      <c r="AM299" s="129" t="e">
        <f>VLOOKUP($AF299,ボランティア図書マスタ!$A:$T,18,0)</f>
        <v>#N/A</v>
      </c>
      <c r="AN299" s="129" t="e">
        <f>VLOOKUP($AF299,ボランティア図書マスタ!$A:$T,19,0)</f>
        <v>#N/A</v>
      </c>
      <c r="AO299" s="129" t="e">
        <f>VLOOKUP($AF299,ボランティア図書マスタ!$A:$T,20,0)</f>
        <v>#N/A</v>
      </c>
    </row>
    <row r="300" spans="1:41" ht="81" customHeight="1" x14ac:dyDescent="0.15">
      <c r="A300" s="55"/>
      <c r="B300" s="11"/>
      <c r="C300" s="149"/>
      <c r="D300" s="11"/>
      <c r="E300" s="11"/>
      <c r="F300" s="11"/>
      <c r="G300" s="12"/>
      <c r="H300" s="12"/>
      <c r="I300" s="13"/>
      <c r="J300" s="12"/>
      <c r="K300" s="24"/>
      <c r="L300" s="54" t="str">
        <f>IF(K300="","",VLOOKUP(K300,'ボランティア一覧 '!$A:$B,2,0))</f>
        <v/>
      </c>
      <c r="M300" s="24"/>
      <c r="N300" s="61" t="str">
        <f>IF(M300="","",VLOOKUP(M300,ボランティア図書マスタ!$B$3:$L$65493,11,0))</f>
        <v/>
      </c>
      <c r="O300" s="25"/>
      <c r="P300" s="24"/>
      <c r="Q300" s="25"/>
      <c r="R300" s="17" t="str">
        <f t="shared" si="26"/>
        <v/>
      </c>
      <c r="S300" s="17" t="str">
        <f>IF(AF300="","",VLOOKUP(AF300,ボランティア図書マスタ!$A$3:$M$65493,13,0))</f>
        <v/>
      </c>
      <c r="T300" s="14"/>
      <c r="U300" s="15"/>
      <c r="V300" s="16"/>
      <c r="W300" s="11"/>
      <c r="X300" s="23" t="str">
        <f>IF(K300="","",VLOOKUP(K300,'ボランティア一覧 '!$A$3:$F$95,4,0))</f>
        <v/>
      </c>
      <c r="Y300" s="23" t="str">
        <f>IF(K300="","",VLOOKUP(K300,'ボランティア一覧 '!$A$3:$F$95,5,0))</f>
        <v/>
      </c>
      <c r="Z300" s="23" t="str">
        <f>IF(K300="","",VLOOKUP(K300,'ボランティア一覧 '!$A$3:$F$95,6,0))</f>
        <v/>
      </c>
      <c r="AA300" s="23" t="str">
        <f>IF(K300="","",VLOOKUP(K300,'ボランティア一覧 '!$A$3:$G$95,7,0))</f>
        <v/>
      </c>
      <c r="AB300" s="69" t="str">
        <f t="shared" si="27"/>
        <v xml:space="preserve"> </v>
      </c>
      <c r="AC300" s="69" t="str">
        <f t="shared" si="28"/>
        <v>　</v>
      </c>
      <c r="AD300" s="69" t="str">
        <f>IF($G300=0," ",VLOOKUP(AB300,入力規則用シート!B:C,2,0))</f>
        <v xml:space="preserve"> </v>
      </c>
      <c r="AE300" s="68">
        <f t="shared" si="29"/>
        <v>0</v>
      </c>
      <c r="AF300" s="69" t="str">
        <f t="shared" si="30"/>
        <v/>
      </c>
      <c r="AG300" s="68" t="str">
        <f>IF(AF300="","",VLOOKUP(AF300,ボランティア図書マスタ!$A$3:$K$65493,11,0))</f>
        <v/>
      </c>
      <c r="AH300" s="69" t="str">
        <f t="shared" si="31"/>
        <v/>
      </c>
      <c r="AJ300" s="129" t="e">
        <f>VLOOKUP($AF300,ボランティア図書マスタ!$A:$T,15,0)</f>
        <v>#N/A</v>
      </c>
      <c r="AK300" s="129" t="e">
        <f>VLOOKUP($AF300,ボランティア図書マスタ!$A:$T,16,0)</f>
        <v>#N/A</v>
      </c>
      <c r="AL300" s="129" t="e">
        <f>VLOOKUP($AF300,ボランティア図書マスタ!$A:$T,17,0)</f>
        <v>#N/A</v>
      </c>
      <c r="AM300" s="129" t="e">
        <f>VLOOKUP($AF300,ボランティア図書マスタ!$A:$T,18,0)</f>
        <v>#N/A</v>
      </c>
      <c r="AN300" s="129" t="e">
        <f>VLOOKUP($AF300,ボランティア図書マスタ!$A:$T,19,0)</f>
        <v>#N/A</v>
      </c>
      <c r="AO300" s="129" t="e">
        <f>VLOOKUP($AF300,ボランティア図書マスタ!$A:$T,20,0)</f>
        <v>#N/A</v>
      </c>
    </row>
    <row r="301" spans="1:41" ht="81" customHeight="1" x14ac:dyDescent="0.15">
      <c r="A301" s="55"/>
      <c r="B301" s="11"/>
      <c r="C301" s="149"/>
      <c r="D301" s="11"/>
      <c r="E301" s="11"/>
      <c r="F301" s="11"/>
      <c r="G301" s="12"/>
      <c r="H301" s="12"/>
      <c r="I301" s="13"/>
      <c r="J301" s="12"/>
      <c r="K301" s="24"/>
      <c r="L301" s="54" t="str">
        <f>IF(K301="","",VLOOKUP(K301,'ボランティア一覧 '!$A:$B,2,0))</f>
        <v/>
      </c>
      <c r="M301" s="24"/>
      <c r="N301" s="61" t="str">
        <f>IF(M301="","",VLOOKUP(M301,ボランティア図書マスタ!$B$3:$L$65493,11,0))</f>
        <v/>
      </c>
      <c r="O301" s="25"/>
      <c r="P301" s="24"/>
      <c r="Q301" s="25"/>
      <c r="R301" s="17" t="str">
        <f t="shared" si="26"/>
        <v/>
      </c>
      <c r="S301" s="17" t="str">
        <f>IF(AF301="","",VLOOKUP(AF301,ボランティア図書マスタ!$A$3:$M$65493,13,0))</f>
        <v/>
      </c>
      <c r="T301" s="14"/>
      <c r="U301" s="15"/>
      <c r="V301" s="16"/>
      <c r="W301" s="11"/>
      <c r="X301" s="23" t="str">
        <f>IF(K301="","",VLOOKUP(K301,'ボランティア一覧 '!$A$3:$F$95,4,0))</f>
        <v/>
      </c>
      <c r="Y301" s="23" t="str">
        <f>IF(K301="","",VLOOKUP(K301,'ボランティア一覧 '!$A$3:$F$95,5,0))</f>
        <v/>
      </c>
      <c r="Z301" s="23" t="str">
        <f>IF(K301="","",VLOOKUP(K301,'ボランティア一覧 '!$A$3:$F$95,6,0))</f>
        <v/>
      </c>
      <c r="AA301" s="23" t="str">
        <f>IF(K301="","",VLOOKUP(K301,'ボランティア一覧 '!$A$3:$G$95,7,0))</f>
        <v/>
      </c>
      <c r="AB301" s="69" t="str">
        <f t="shared" si="27"/>
        <v xml:space="preserve"> </v>
      </c>
      <c r="AC301" s="69" t="str">
        <f t="shared" si="28"/>
        <v>　</v>
      </c>
      <c r="AD301" s="69" t="str">
        <f>IF($G301=0," ",VLOOKUP(AB301,入力規則用シート!B:C,2,0))</f>
        <v xml:space="preserve"> </v>
      </c>
      <c r="AE301" s="68">
        <f t="shared" si="29"/>
        <v>0</v>
      </c>
      <c r="AF301" s="69" t="str">
        <f t="shared" si="30"/>
        <v/>
      </c>
      <c r="AG301" s="68" t="str">
        <f>IF(AF301="","",VLOOKUP(AF301,ボランティア図書マスタ!$A$3:$K$65493,11,0))</f>
        <v/>
      </c>
      <c r="AH301" s="69" t="str">
        <f t="shared" si="31"/>
        <v/>
      </c>
      <c r="AJ301" s="129" t="e">
        <f>VLOOKUP($AF301,ボランティア図書マスタ!$A:$T,15,0)</f>
        <v>#N/A</v>
      </c>
      <c r="AK301" s="129" t="e">
        <f>VLOOKUP($AF301,ボランティア図書マスタ!$A:$T,16,0)</f>
        <v>#N/A</v>
      </c>
      <c r="AL301" s="129" t="e">
        <f>VLOOKUP($AF301,ボランティア図書マスタ!$A:$T,17,0)</f>
        <v>#N/A</v>
      </c>
      <c r="AM301" s="129" t="e">
        <f>VLOOKUP($AF301,ボランティア図書マスタ!$A:$T,18,0)</f>
        <v>#N/A</v>
      </c>
      <c r="AN301" s="129" t="e">
        <f>VLOOKUP($AF301,ボランティア図書マスタ!$A:$T,19,0)</f>
        <v>#N/A</v>
      </c>
      <c r="AO301" s="129" t="e">
        <f>VLOOKUP($AF301,ボランティア図書マスタ!$A:$T,20,0)</f>
        <v>#N/A</v>
      </c>
    </row>
    <row r="302" spans="1:41" ht="81" customHeight="1" x14ac:dyDescent="0.15">
      <c r="A302" s="55"/>
      <c r="B302" s="11"/>
      <c r="C302" s="149"/>
      <c r="D302" s="11"/>
      <c r="E302" s="11"/>
      <c r="F302" s="11"/>
      <c r="G302" s="12"/>
      <c r="H302" s="12"/>
      <c r="I302" s="13"/>
      <c r="J302" s="12"/>
      <c r="K302" s="24"/>
      <c r="L302" s="54" t="str">
        <f>IF(K302="","",VLOOKUP(K302,'ボランティア一覧 '!$A:$B,2,0))</f>
        <v/>
      </c>
      <c r="M302" s="24"/>
      <c r="N302" s="61" t="str">
        <f>IF(M302="","",VLOOKUP(M302,ボランティア図書マスタ!$B$3:$L$65493,11,0))</f>
        <v/>
      </c>
      <c r="O302" s="25"/>
      <c r="P302" s="24"/>
      <c r="Q302" s="25"/>
      <c r="R302" s="17" t="str">
        <f t="shared" si="26"/>
        <v/>
      </c>
      <c r="S302" s="17" t="str">
        <f>IF(AF302="","",VLOOKUP(AF302,ボランティア図書マスタ!$A$3:$M$65493,13,0))</f>
        <v/>
      </c>
      <c r="T302" s="14"/>
      <c r="U302" s="15"/>
      <c r="V302" s="16"/>
      <c r="W302" s="11"/>
      <c r="X302" s="23" t="str">
        <f>IF(K302="","",VLOOKUP(K302,'ボランティア一覧 '!$A$3:$F$95,4,0))</f>
        <v/>
      </c>
      <c r="Y302" s="23" t="str">
        <f>IF(K302="","",VLOOKUP(K302,'ボランティア一覧 '!$A$3:$F$95,5,0))</f>
        <v/>
      </c>
      <c r="Z302" s="23" t="str">
        <f>IF(K302="","",VLOOKUP(K302,'ボランティア一覧 '!$A$3:$F$95,6,0))</f>
        <v/>
      </c>
      <c r="AA302" s="23" t="str">
        <f>IF(K302="","",VLOOKUP(K302,'ボランティア一覧 '!$A$3:$G$95,7,0))</f>
        <v/>
      </c>
      <c r="AB302" s="69" t="str">
        <f t="shared" si="27"/>
        <v xml:space="preserve"> </v>
      </c>
      <c r="AC302" s="69" t="str">
        <f t="shared" si="28"/>
        <v>　</v>
      </c>
      <c r="AD302" s="69" t="str">
        <f>IF($G302=0," ",VLOOKUP(AB302,入力規則用シート!B:C,2,0))</f>
        <v xml:space="preserve"> </v>
      </c>
      <c r="AE302" s="68">
        <f t="shared" si="29"/>
        <v>0</v>
      </c>
      <c r="AF302" s="69" t="str">
        <f t="shared" si="30"/>
        <v/>
      </c>
      <c r="AG302" s="68" t="str">
        <f>IF(AF302="","",VLOOKUP(AF302,ボランティア図書マスタ!$A$3:$K$65493,11,0))</f>
        <v/>
      </c>
      <c r="AH302" s="69" t="str">
        <f t="shared" si="31"/>
        <v/>
      </c>
      <c r="AJ302" s="129" t="e">
        <f>VLOOKUP($AF302,ボランティア図書マスタ!$A:$T,15,0)</f>
        <v>#N/A</v>
      </c>
      <c r="AK302" s="129" t="e">
        <f>VLOOKUP($AF302,ボランティア図書マスタ!$A:$T,16,0)</f>
        <v>#N/A</v>
      </c>
      <c r="AL302" s="129" t="e">
        <f>VLOOKUP($AF302,ボランティア図書マスタ!$A:$T,17,0)</f>
        <v>#N/A</v>
      </c>
      <c r="AM302" s="129" t="e">
        <f>VLOOKUP($AF302,ボランティア図書マスタ!$A:$T,18,0)</f>
        <v>#N/A</v>
      </c>
      <c r="AN302" s="129" t="e">
        <f>VLOOKUP($AF302,ボランティア図書マスタ!$A:$T,19,0)</f>
        <v>#N/A</v>
      </c>
      <c r="AO302" s="129" t="e">
        <f>VLOOKUP($AF302,ボランティア図書マスタ!$A:$T,20,0)</f>
        <v>#N/A</v>
      </c>
    </row>
    <row r="303" spans="1:41" ht="81" customHeight="1" x14ac:dyDescent="0.15">
      <c r="A303" s="55"/>
      <c r="B303" s="11"/>
      <c r="C303" s="149"/>
      <c r="D303" s="11"/>
      <c r="E303" s="11"/>
      <c r="F303" s="11"/>
      <c r="G303" s="12"/>
      <c r="H303" s="12"/>
      <c r="I303" s="13"/>
      <c r="J303" s="12"/>
      <c r="K303" s="24"/>
      <c r="L303" s="54" t="str">
        <f>IF(K303="","",VLOOKUP(K303,'ボランティア一覧 '!$A:$B,2,0))</f>
        <v/>
      </c>
      <c r="M303" s="24"/>
      <c r="N303" s="61" t="str">
        <f>IF(M303="","",VLOOKUP(M303,ボランティア図書マスタ!$B$3:$L$65493,11,0))</f>
        <v/>
      </c>
      <c r="O303" s="25"/>
      <c r="P303" s="24"/>
      <c r="Q303" s="25"/>
      <c r="R303" s="17" t="str">
        <f t="shared" si="26"/>
        <v/>
      </c>
      <c r="S303" s="17" t="str">
        <f>IF(AF303="","",VLOOKUP(AF303,ボランティア図書マスタ!$A$3:$M$65493,13,0))</f>
        <v/>
      </c>
      <c r="T303" s="14"/>
      <c r="U303" s="15"/>
      <c r="V303" s="16"/>
      <c r="W303" s="11"/>
      <c r="X303" s="23" t="str">
        <f>IF(K303="","",VLOOKUP(K303,'ボランティア一覧 '!$A$3:$F$95,4,0))</f>
        <v/>
      </c>
      <c r="Y303" s="23" t="str">
        <f>IF(K303="","",VLOOKUP(K303,'ボランティア一覧 '!$A$3:$F$95,5,0))</f>
        <v/>
      </c>
      <c r="Z303" s="23" t="str">
        <f>IF(K303="","",VLOOKUP(K303,'ボランティア一覧 '!$A$3:$F$95,6,0))</f>
        <v/>
      </c>
      <c r="AA303" s="23" t="str">
        <f>IF(K303="","",VLOOKUP(K303,'ボランティア一覧 '!$A$3:$G$95,7,0))</f>
        <v/>
      </c>
      <c r="AB303" s="69" t="str">
        <f t="shared" si="27"/>
        <v xml:space="preserve"> </v>
      </c>
      <c r="AC303" s="69" t="str">
        <f t="shared" si="28"/>
        <v>　</v>
      </c>
      <c r="AD303" s="69" t="str">
        <f>IF($G303=0," ",VLOOKUP(AB303,入力規則用シート!B:C,2,0))</f>
        <v xml:space="preserve"> </v>
      </c>
      <c r="AE303" s="68">
        <f t="shared" si="29"/>
        <v>0</v>
      </c>
      <c r="AF303" s="69" t="str">
        <f t="shared" si="30"/>
        <v/>
      </c>
      <c r="AG303" s="68" t="str">
        <f>IF(AF303="","",VLOOKUP(AF303,ボランティア図書マスタ!$A$3:$K$65493,11,0))</f>
        <v/>
      </c>
      <c r="AH303" s="69" t="str">
        <f t="shared" si="31"/>
        <v/>
      </c>
      <c r="AJ303" s="129" t="e">
        <f>VLOOKUP($AF303,ボランティア図書マスタ!$A:$T,15,0)</f>
        <v>#N/A</v>
      </c>
      <c r="AK303" s="129" t="e">
        <f>VLOOKUP($AF303,ボランティア図書マスタ!$A:$T,16,0)</f>
        <v>#N/A</v>
      </c>
      <c r="AL303" s="129" t="e">
        <f>VLOOKUP($AF303,ボランティア図書マスタ!$A:$T,17,0)</f>
        <v>#N/A</v>
      </c>
      <c r="AM303" s="129" t="e">
        <f>VLOOKUP($AF303,ボランティア図書マスタ!$A:$T,18,0)</f>
        <v>#N/A</v>
      </c>
      <c r="AN303" s="129" t="e">
        <f>VLOOKUP($AF303,ボランティア図書マスタ!$A:$T,19,0)</f>
        <v>#N/A</v>
      </c>
      <c r="AO303" s="129" t="e">
        <f>VLOOKUP($AF303,ボランティア図書マスタ!$A:$T,20,0)</f>
        <v>#N/A</v>
      </c>
    </row>
    <row r="304" spans="1:41" ht="81" customHeight="1" x14ac:dyDescent="0.15">
      <c r="A304" s="55"/>
      <c r="B304" s="11"/>
      <c r="C304" s="149"/>
      <c r="D304" s="11"/>
      <c r="E304" s="11"/>
      <c r="F304" s="11"/>
      <c r="G304" s="12"/>
      <c r="H304" s="12"/>
      <c r="I304" s="13"/>
      <c r="J304" s="12"/>
      <c r="K304" s="24"/>
      <c r="L304" s="54" t="str">
        <f>IF(K304="","",VLOOKUP(K304,'ボランティア一覧 '!$A:$B,2,0))</f>
        <v/>
      </c>
      <c r="M304" s="24"/>
      <c r="N304" s="61" t="str">
        <f>IF(M304="","",VLOOKUP(M304,ボランティア図書マスタ!$B$3:$L$65493,11,0))</f>
        <v/>
      </c>
      <c r="O304" s="25"/>
      <c r="P304" s="24"/>
      <c r="Q304" s="25"/>
      <c r="R304" s="17" t="str">
        <f t="shared" si="26"/>
        <v/>
      </c>
      <c r="S304" s="17" t="str">
        <f>IF(AF304="","",VLOOKUP(AF304,ボランティア図書マスタ!$A$3:$M$65493,13,0))</f>
        <v/>
      </c>
      <c r="T304" s="14"/>
      <c r="U304" s="15"/>
      <c r="V304" s="16"/>
      <c r="W304" s="11"/>
      <c r="X304" s="23" t="str">
        <f>IF(K304="","",VLOOKUP(K304,'ボランティア一覧 '!$A$3:$F$95,4,0))</f>
        <v/>
      </c>
      <c r="Y304" s="23" t="str">
        <f>IF(K304="","",VLOOKUP(K304,'ボランティア一覧 '!$A$3:$F$95,5,0))</f>
        <v/>
      </c>
      <c r="Z304" s="23" t="str">
        <f>IF(K304="","",VLOOKUP(K304,'ボランティア一覧 '!$A$3:$F$95,6,0))</f>
        <v/>
      </c>
      <c r="AA304" s="23" t="str">
        <f>IF(K304="","",VLOOKUP(K304,'ボランティア一覧 '!$A$3:$G$95,7,0))</f>
        <v/>
      </c>
      <c r="AB304" s="69" t="str">
        <f t="shared" si="27"/>
        <v xml:space="preserve"> </v>
      </c>
      <c r="AC304" s="69" t="str">
        <f t="shared" si="28"/>
        <v>　</v>
      </c>
      <c r="AD304" s="69" t="str">
        <f>IF($G304=0," ",VLOOKUP(AB304,入力規則用シート!B:C,2,0))</f>
        <v xml:space="preserve"> </v>
      </c>
      <c r="AE304" s="68">
        <f t="shared" si="29"/>
        <v>0</v>
      </c>
      <c r="AF304" s="69" t="str">
        <f t="shared" si="30"/>
        <v/>
      </c>
      <c r="AG304" s="68" t="str">
        <f>IF(AF304="","",VLOOKUP(AF304,ボランティア図書マスタ!$A$3:$K$65493,11,0))</f>
        <v/>
      </c>
      <c r="AH304" s="69" t="str">
        <f t="shared" si="31"/>
        <v/>
      </c>
      <c r="AJ304" s="129" t="e">
        <f>VLOOKUP($AF304,ボランティア図書マスタ!$A:$T,15,0)</f>
        <v>#N/A</v>
      </c>
      <c r="AK304" s="129" t="e">
        <f>VLOOKUP($AF304,ボランティア図書マスタ!$A:$T,16,0)</f>
        <v>#N/A</v>
      </c>
      <c r="AL304" s="129" t="e">
        <f>VLOOKUP($AF304,ボランティア図書マスタ!$A:$T,17,0)</f>
        <v>#N/A</v>
      </c>
      <c r="AM304" s="129" t="e">
        <f>VLOOKUP($AF304,ボランティア図書マスタ!$A:$T,18,0)</f>
        <v>#N/A</v>
      </c>
      <c r="AN304" s="129" t="e">
        <f>VLOOKUP($AF304,ボランティア図書マスタ!$A:$T,19,0)</f>
        <v>#N/A</v>
      </c>
      <c r="AO304" s="129" t="e">
        <f>VLOOKUP($AF304,ボランティア図書マスタ!$A:$T,20,0)</f>
        <v>#N/A</v>
      </c>
    </row>
    <row r="305" spans="1:41" ht="81" customHeight="1" x14ac:dyDescent="0.15">
      <c r="A305" s="55"/>
      <c r="B305" s="11"/>
      <c r="C305" s="149"/>
      <c r="D305" s="11"/>
      <c r="E305" s="11"/>
      <c r="F305" s="11"/>
      <c r="G305" s="12"/>
      <c r="H305" s="12"/>
      <c r="I305" s="13"/>
      <c r="J305" s="12"/>
      <c r="K305" s="24"/>
      <c r="L305" s="54" t="str">
        <f>IF(K305="","",VLOOKUP(K305,'ボランティア一覧 '!$A:$B,2,0))</f>
        <v/>
      </c>
      <c r="M305" s="24"/>
      <c r="N305" s="61" t="str">
        <f>IF(M305="","",VLOOKUP(M305,ボランティア図書マスタ!$B$3:$L$65493,11,0))</f>
        <v/>
      </c>
      <c r="O305" s="25"/>
      <c r="P305" s="24"/>
      <c r="Q305" s="25"/>
      <c r="R305" s="17" t="str">
        <f t="shared" si="26"/>
        <v/>
      </c>
      <c r="S305" s="17" t="str">
        <f>IF(AF305="","",VLOOKUP(AF305,ボランティア図書マスタ!$A$3:$M$65493,13,0))</f>
        <v/>
      </c>
      <c r="T305" s="14"/>
      <c r="U305" s="15"/>
      <c r="V305" s="16"/>
      <c r="W305" s="11"/>
      <c r="X305" s="23" t="str">
        <f>IF(K305="","",VLOOKUP(K305,'ボランティア一覧 '!$A$3:$F$95,4,0))</f>
        <v/>
      </c>
      <c r="Y305" s="23" t="str">
        <f>IF(K305="","",VLOOKUP(K305,'ボランティア一覧 '!$A$3:$F$95,5,0))</f>
        <v/>
      </c>
      <c r="Z305" s="23" t="str">
        <f>IF(K305="","",VLOOKUP(K305,'ボランティア一覧 '!$A$3:$F$95,6,0))</f>
        <v/>
      </c>
      <c r="AA305" s="23" t="str">
        <f>IF(K305="","",VLOOKUP(K305,'ボランティア一覧 '!$A$3:$G$95,7,0))</f>
        <v/>
      </c>
      <c r="AB305" s="69" t="str">
        <f t="shared" si="27"/>
        <v xml:space="preserve"> </v>
      </c>
      <c r="AC305" s="69" t="str">
        <f t="shared" si="28"/>
        <v>　</v>
      </c>
      <c r="AD305" s="69" t="str">
        <f>IF($G305=0," ",VLOOKUP(AB305,入力規則用シート!B:C,2,0))</f>
        <v xml:space="preserve"> </v>
      </c>
      <c r="AE305" s="68">
        <f t="shared" si="29"/>
        <v>0</v>
      </c>
      <c r="AF305" s="69" t="str">
        <f t="shared" si="30"/>
        <v/>
      </c>
      <c r="AG305" s="68" t="str">
        <f>IF(AF305="","",VLOOKUP(AF305,ボランティア図書マスタ!$A$3:$K$65493,11,0))</f>
        <v/>
      </c>
      <c r="AH305" s="69" t="str">
        <f t="shared" si="31"/>
        <v/>
      </c>
      <c r="AJ305" s="129" t="e">
        <f>VLOOKUP($AF305,ボランティア図書マスタ!$A:$T,15,0)</f>
        <v>#N/A</v>
      </c>
      <c r="AK305" s="129" t="e">
        <f>VLOOKUP($AF305,ボランティア図書マスタ!$A:$T,16,0)</f>
        <v>#N/A</v>
      </c>
      <c r="AL305" s="129" t="e">
        <f>VLOOKUP($AF305,ボランティア図書マスタ!$A:$T,17,0)</f>
        <v>#N/A</v>
      </c>
      <c r="AM305" s="129" t="e">
        <f>VLOOKUP($AF305,ボランティア図書マスタ!$A:$T,18,0)</f>
        <v>#N/A</v>
      </c>
      <c r="AN305" s="129" t="e">
        <f>VLOOKUP($AF305,ボランティア図書マスタ!$A:$T,19,0)</f>
        <v>#N/A</v>
      </c>
      <c r="AO305" s="129" t="e">
        <f>VLOOKUP($AF305,ボランティア図書マスタ!$A:$T,20,0)</f>
        <v>#N/A</v>
      </c>
    </row>
    <row r="306" spans="1:41" ht="81" customHeight="1" x14ac:dyDescent="0.15">
      <c r="A306" s="55"/>
      <c r="B306" s="11"/>
      <c r="C306" s="149"/>
      <c r="D306" s="11"/>
      <c r="E306" s="11"/>
      <c r="F306" s="11"/>
      <c r="G306" s="12"/>
      <c r="H306" s="12"/>
      <c r="I306" s="13"/>
      <c r="J306" s="12"/>
      <c r="K306" s="24"/>
      <c r="L306" s="54" t="str">
        <f>IF(K306="","",VLOOKUP(K306,'ボランティア一覧 '!$A:$B,2,0))</f>
        <v/>
      </c>
      <c r="M306" s="24"/>
      <c r="N306" s="61" t="str">
        <f>IF(M306="","",VLOOKUP(M306,ボランティア図書マスタ!$B$3:$L$65493,11,0))</f>
        <v/>
      </c>
      <c r="O306" s="25"/>
      <c r="P306" s="24"/>
      <c r="Q306" s="25"/>
      <c r="R306" s="17" t="str">
        <f t="shared" si="26"/>
        <v/>
      </c>
      <c r="S306" s="17" t="str">
        <f>IF(AF306="","",VLOOKUP(AF306,ボランティア図書マスタ!$A$3:$M$65493,13,0))</f>
        <v/>
      </c>
      <c r="T306" s="14"/>
      <c r="U306" s="15"/>
      <c r="V306" s="16"/>
      <c r="W306" s="11"/>
      <c r="X306" s="23" t="str">
        <f>IF(K306="","",VLOOKUP(K306,'ボランティア一覧 '!$A$3:$F$95,4,0))</f>
        <v/>
      </c>
      <c r="Y306" s="23" t="str">
        <f>IF(K306="","",VLOOKUP(K306,'ボランティア一覧 '!$A$3:$F$95,5,0))</f>
        <v/>
      </c>
      <c r="Z306" s="23" t="str">
        <f>IF(K306="","",VLOOKUP(K306,'ボランティア一覧 '!$A$3:$F$95,6,0))</f>
        <v/>
      </c>
      <c r="AA306" s="23" t="str">
        <f>IF(K306="","",VLOOKUP(K306,'ボランティア一覧 '!$A$3:$G$95,7,0))</f>
        <v/>
      </c>
      <c r="AB306" s="69" t="str">
        <f t="shared" si="27"/>
        <v xml:space="preserve"> </v>
      </c>
      <c r="AC306" s="69" t="str">
        <f t="shared" si="28"/>
        <v>　</v>
      </c>
      <c r="AD306" s="69" t="str">
        <f>IF($G306=0," ",VLOOKUP(AB306,入力規則用シート!B:C,2,0))</f>
        <v xml:space="preserve"> </v>
      </c>
      <c r="AE306" s="68">
        <f t="shared" si="29"/>
        <v>0</v>
      </c>
      <c r="AF306" s="69" t="str">
        <f t="shared" si="30"/>
        <v/>
      </c>
      <c r="AG306" s="68" t="str">
        <f>IF(AF306="","",VLOOKUP(AF306,ボランティア図書マスタ!$A$3:$K$65493,11,0))</f>
        <v/>
      </c>
      <c r="AH306" s="69" t="str">
        <f t="shared" si="31"/>
        <v/>
      </c>
      <c r="AJ306" s="129" t="e">
        <f>VLOOKUP($AF306,ボランティア図書マスタ!$A:$T,15,0)</f>
        <v>#N/A</v>
      </c>
      <c r="AK306" s="129" t="e">
        <f>VLOOKUP($AF306,ボランティア図書マスタ!$A:$T,16,0)</f>
        <v>#N/A</v>
      </c>
      <c r="AL306" s="129" t="e">
        <f>VLOOKUP($AF306,ボランティア図書マスタ!$A:$T,17,0)</f>
        <v>#N/A</v>
      </c>
      <c r="AM306" s="129" t="e">
        <f>VLOOKUP($AF306,ボランティア図書マスタ!$A:$T,18,0)</f>
        <v>#N/A</v>
      </c>
      <c r="AN306" s="129" t="e">
        <f>VLOOKUP($AF306,ボランティア図書マスタ!$A:$T,19,0)</f>
        <v>#N/A</v>
      </c>
      <c r="AO306" s="129" t="e">
        <f>VLOOKUP($AF306,ボランティア図書マスタ!$A:$T,20,0)</f>
        <v>#N/A</v>
      </c>
    </row>
    <row r="307" spans="1:41" ht="81" customHeight="1" x14ac:dyDescent="0.15">
      <c r="A307" s="55"/>
      <c r="B307" s="11"/>
      <c r="C307" s="149"/>
      <c r="D307" s="11"/>
      <c r="E307" s="11"/>
      <c r="F307" s="11"/>
      <c r="G307" s="12"/>
      <c r="H307" s="12"/>
      <c r="I307" s="13"/>
      <c r="J307" s="12"/>
      <c r="K307" s="24"/>
      <c r="L307" s="54" t="str">
        <f>IF(K307="","",VLOOKUP(K307,'ボランティア一覧 '!$A:$B,2,0))</f>
        <v/>
      </c>
      <c r="M307" s="24"/>
      <c r="N307" s="61" t="str">
        <f>IF(M307="","",VLOOKUP(M307,ボランティア図書マスタ!$B$3:$L$65493,11,0))</f>
        <v/>
      </c>
      <c r="O307" s="25"/>
      <c r="P307" s="24"/>
      <c r="Q307" s="25"/>
      <c r="R307" s="17" t="str">
        <f t="shared" si="26"/>
        <v/>
      </c>
      <c r="S307" s="17" t="str">
        <f>IF(AF307="","",VLOOKUP(AF307,ボランティア図書マスタ!$A$3:$M$65493,13,0))</f>
        <v/>
      </c>
      <c r="T307" s="14"/>
      <c r="U307" s="15"/>
      <c r="V307" s="16"/>
      <c r="W307" s="11"/>
      <c r="X307" s="23" t="str">
        <f>IF(K307="","",VLOOKUP(K307,'ボランティア一覧 '!$A$3:$F$95,4,0))</f>
        <v/>
      </c>
      <c r="Y307" s="23" t="str">
        <f>IF(K307="","",VLOOKUP(K307,'ボランティア一覧 '!$A$3:$F$95,5,0))</f>
        <v/>
      </c>
      <c r="Z307" s="23" t="str">
        <f>IF(K307="","",VLOOKUP(K307,'ボランティア一覧 '!$A$3:$F$95,6,0))</f>
        <v/>
      </c>
      <c r="AA307" s="23" t="str">
        <f>IF(K307="","",VLOOKUP(K307,'ボランティア一覧 '!$A$3:$G$95,7,0))</f>
        <v/>
      </c>
      <c r="AB307" s="69" t="str">
        <f t="shared" si="27"/>
        <v xml:space="preserve"> </v>
      </c>
      <c r="AC307" s="69" t="str">
        <f t="shared" si="28"/>
        <v>　</v>
      </c>
      <c r="AD307" s="69" t="str">
        <f>IF($G307=0," ",VLOOKUP(AB307,入力規則用シート!B:C,2,0))</f>
        <v xml:space="preserve"> </v>
      </c>
      <c r="AE307" s="68">
        <f t="shared" si="29"/>
        <v>0</v>
      </c>
      <c r="AF307" s="69" t="str">
        <f t="shared" si="30"/>
        <v/>
      </c>
      <c r="AG307" s="68" t="str">
        <f>IF(AF307="","",VLOOKUP(AF307,ボランティア図書マスタ!$A$3:$K$65493,11,0))</f>
        <v/>
      </c>
      <c r="AH307" s="69" t="str">
        <f t="shared" si="31"/>
        <v/>
      </c>
      <c r="AJ307" s="129" t="e">
        <f>VLOOKUP($AF307,ボランティア図書マスタ!$A:$T,15,0)</f>
        <v>#N/A</v>
      </c>
      <c r="AK307" s="129" t="e">
        <f>VLOOKUP($AF307,ボランティア図書マスタ!$A:$T,16,0)</f>
        <v>#N/A</v>
      </c>
      <c r="AL307" s="129" t="e">
        <f>VLOOKUP($AF307,ボランティア図書マスタ!$A:$T,17,0)</f>
        <v>#N/A</v>
      </c>
      <c r="AM307" s="129" t="e">
        <f>VLOOKUP($AF307,ボランティア図書マスタ!$A:$T,18,0)</f>
        <v>#N/A</v>
      </c>
      <c r="AN307" s="129" t="e">
        <f>VLOOKUP($AF307,ボランティア図書マスタ!$A:$T,19,0)</f>
        <v>#N/A</v>
      </c>
      <c r="AO307" s="129" t="e">
        <f>VLOOKUP($AF307,ボランティア図書マスタ!$A:$T,20,0)</f>
        <v>#N/A</v>
      </c>
    </row>
    <row r="308" spans="1:41" ht="81" customHeight="1" x14ac:dyDescent="0.15">
      <c r="A308" s="55"/>
      <c r="B308" s="11"/>
      <c r="C308" s="149"/>
      <c r="D308" s="11"/>
      <c r="E308" s="11"/>
      <c r="F308" s="11"/>
      <c r="G308" s="12"/>
      <c r="H308" s="12"/>
      <c r="I308" s="13"/>
      <c r="J308" s="12"/>
      <c r="K308" s="24"/>
      <c r="L308" s="54" t="str">
        <f>IF(K308="","",VLOOKUP(K308,'ボランティア一覧 '!$A:$B,2,0))</f>
        <v/>
      </c>
      <c r="M308" s="24"/>
      <c r="N308" s="61" t="str">
        <f>IF(M308="","",VLOOKUP(M308,ボランティア図書マスタ!$B$3:$L$65493,11,0))</f>
        <v/>
      </c>
      <c r="O308" s="25"/>
      <c r="P308" s="24"/>
      <c r="Q308" s="25"/>
      <c r="R308" s="17" t="str">
        <f t="shared" si="26"/>
        <v/>
      </c>
      <c r="S308" s="17" t="str">
        <f>IF(AF308="","",VLOOKUP(AF308,ボランティア図書マスタ!$A$3:$M$65493,13,0))</f>
        <v/>
      </c>
      <c r="T308" s="14"/>
      <c r="U308" s="15"/>
      <c r="V308" s="16"/>
      <c r="W308" s="11"/>
      <c r="X308" s="23" t="str">
        <f>IF(K308="","",VLOOKUP(K308,'ボランティア一覧 '!$A$3:$F$95,4,0))</f>
        <v/>
      </c>
      <c r="Y308" s="23" t="str">
        <f>IF(K308="","",VLOOKUP(K308,'ボランティア一覧 '!$A$3:$F$95,5,0))</f>
        <v/>
      </c>
      <c r="Z308" s="23" t="str">
        <f>IF(K308="","",VLOOKUP(K308,'ボランティア一覧 '!$A$3:$F$95,6,0))</f>
        <v/>
      </c>
      <c r="AA308" s="23" t="str">
        <f>IF(K308="","",VLOOKUP(K308,'ボランティア一覧 '!$A$3:$G$95,7,0))</f>
        <v/>
      </c>
      <c r="AB308" s="69" t="str">
        <f t="shared" si="27"/>
        <v xml:space="preserve"> </v>
      </c>
      <c r="AC308" s="69" t="str">
        <f t="shared" si="28"/>
        <v>　</v>
      </c>
      <c r="AD308" s="69" t="str">
        <f>IF($G308=0," ",VLOOKUP(AB308,入力規則用シート!B:C,2,0))</f>
        <v xml:space="preserve"> </v>
      </c>
      <c r="AE308" s="68">
        <f t="shared" si="29"/>
        <v>0</v>
      </c>
      <c r="AF308" s="69" t="str">
        <f t="shared" si="30"/>
        <v/>
      </c>
      <c r="AG308" s="68" t="str">
        <f>IF(AF308="","",VLOOKUP(AF308,ボランティア図書マスタ!$A$3:$K$65493,11,0))</f>
        <v/>
      </c>
      <c r="AH308" s="69" t="str">
        <f t="shared" si="31"/>
        <v/>
      </c>
      <c r="AJ308" s="129" t="e">
        <f>VLOOKUP($AF308,ボランティア図書マスタ!$A:$T,15,0)</f>
        <v>#N/A</v>
      </c>
      <c r="AK308" s="129" t="e">
        <f>VLOOKUP($AF308,ボランティア図書マスタ!$A:$T,16,0)</f>
        <v>#N/A</v>
      </c>
      <c r="AL308" s="129" t="e">
        <f>VLOOKUP($AF308,ボランティア図書マスタ!$A:$T,17,0)</f>
        <v>#N/A</v>
      </c>
      <c r="AM308" s="129" t="e">
        <f>VLOOKUP($AF308,ボランティア図書マスタ!$A:$T,18,0)</f>
        <v>#N/A</v>
      </c>
      <c r="AN308" s="129" t="e">
        <f>VLOOKUP($AF308,ボランティア図書マスタ!$A:$T,19,0)</f>
        <v>#N/A</v>
      </c>
      <c r="AO308" s="129" t="e">
        <f>VLOOKUP($AF308,ボランティア図書マスタ!$A:$T,20,0)</f>
        <v>#N/A</v>
      </c>
    </row>
    <row r="309" spans="1:41" ht="81" customHeight="1" x14ac:dyDescent="0.15">
      <c r="A309" s="55"/>
      <c r="B309" s="11"/>
      <c r="C309" s="149"/>
      <c r="D309" s="11"/>
      <c r="E309" s="11"/>
      <c r="F309" s="11"/>
      <c r="G309" s="12"/>
      <c r="H309" s="12"/>
      <c r="I309" s="13"/>
      <c r="J309" s="12"/>
      <c r="K309" s="24"/>
      <c r="L309" s="54" t="str">
        <f>IF(K309="","",VLOOKUP(K309,'ボランティア一覧 '!$A:$B,2,0))</f>
        <v/>
      </c>
      <c r="M309" s="24"/>
      <c r="N309" s="61" t="str">
        <f>IF(M309="","",VLOOKUP(M309,ボランティア図書マスタ!$B$3:$L$65493,11,0))</f>
        <v/>
      </c>
      <c r="O309" s="25"/>
      <c r="P309" s="24"/>
      <c r="Q309" s="25"/>
      <c r="R309" s="17" t="str">
        <f t="shared" si="26"/>
        <v/>
      </c>
      <c r="S309" s="17" t="str">
        <f>IF(AF309="","",VLOOKUP(AF309,ボランティア図書マスタ!$A$3:$M$65493,13,0))</f>
        <v/>
      </c>
      <c r="T309" s="14"/>
      <c r="U309" s="15"/>
      <c r="V309" s="16"/>
      <c r="W309" s="11"/>
      <c r="X309" s="23" t="str">
        <f>IF(K309="","",VLOOKUP(K309,'ボランティア一覧 '!$A$3:$F$95,4,0))</f>
        <v/>
      </c>
      <c r="Y309" s="23" t="str">
        <f>IF(K309="","",VLOOKUP(K309,'ボランティア一覧 '!$A$3:$F$95,5,0))</f>
        <v/>
      </c>
      <c r="Z309" s="23" t="str">
        <f>IF(K309="","",VLOOKUP(K309,'ボランティア一覧 '!$A$3:$F$95,6,0))</f>
        <v/>
      </c>
      <c r="AA309" s="23" t="str">
        <f>IF(K309="","",VLOOKUP(K309,'ボランティア一覧 '!$A$3:$G$95,7,0))</f>
        <v/>
      </c>
      <c r="AB309" s="69" t="str">
        <f t="shared" si="27"/>
        <v xml:space="preserve"> </v>
      </c>
      <c r="AC309" s="69" t="str">
        <f t="shared" si="28"/>
        <v>　</v>
      </c>
      <c r="AD309" s="69" t="str">
        <f>IF($G309=0," ",VLOOKUP(AB309,入力規則用シート!B:C,2,0))</f>
        <v xml:space="preserve"> </v>
      </c>
      <c r="AE309" s="68">
        <f t="shared" si="29"/>
        <v>0</v>
      </c>
      <c r="AF309" s="69" t="str">
        <f t="shared" si="30"/>
        <v/>
      </c>
      <c r="AG309" s="68" t="str">
        <f>IF(AF309="","",VLOOKUP(AF309,ボランティア図書マスタ!$A$3:$K$65493,11,0))</f>
        <v/>
      </c>
      <c r="AH309" s="69" t="str">
        <f t="shared" si="31"/>
        <v/>
      </c>
      <c r="AJ309" s="129" t="e">
        <f>VLOOKUP($AF309,ボランティア図書マスタ!$A:$T,15,0)</f>
        <v>#N/A</v>
      </c>
      <c r="AK309" s="129" t="e">
        <f>VLOOKUP($AF309,ボランティア図書マスタ!$A:$T,16,0)</f>
        <v>#N/A</v>
      </c>
      <c r="AL309" s="129" t="e">
        <f>VLOOKUP($AF309,ボランティア図書マスタ!$A:$T,17,0)</f>
        <v>#N/A</v>
      </c>
      <c r="AM309" s="129" t="e">
        <f>VLOOKUP($AF309,ボランティア図書マスタ!$A:$T,18,0)</f>
        <v>#N/A</v>
      </c>
      <c r="AN309" s="129" t="e">
        <f>VLOOKUP($AF309,ボランティア図書マスタ!$A:$T,19,0)</f>
        <v>#N/A</v>
      </c>
      <c r="AO309" s="129" t="e">
        <f>VLOOKUP($AF309,ボランティア図書マスタ!$A:$T,20,0)</f>
        <v>#N/A</v>
      </c>
    </row>
    <row r="310" spans="1:41" ht="81" customHeight="1" x14ac:dyDescent="0.15">
      <c r="A310" s="55"/>
      <c r="B310" s="11"/>
      <c r="C310" s="149"/>
      <c r="D310" s="11"/>
      <c r="E310" s="11"/>
      <c r="F310" s="11"/>
      <c r="G310" s="12"/>
      <c r="H310" s="12"/>
      <c r="I310" s="13"/>
      <c r="J310" s="12"/>
      <c r="K310" s="24"/>
      <c r="L310" s="54" t="str">
        <f>IF(K310="","",VLOOKUP(K310,'ボランティア一覧 '!$A:$B,2,0))</f>
        <v/>
      </c>
      <c r="M310" s="24"/>
      <c r="N310" s="61" t="str">
        <f>IF(M310="","",VLOOKUP(M310,ボランティア図書マスタ!$B$3:$L$65493,11,0))</f>
        <v/>
      </c>
      <c r="O310" s="25"/>
      <c r="P310" s="24"/>
      <c r="Q310" s="25"/>
      <c r="R310" s="17" t="str">
        <f t="shared" si="26"/>
        <v/>
      </c>
      <c r="S310" s="17" t="str">
        <f>IF(AF310="","",VLOOKUP(AF310,ボランティア図書マスタ!$A$3:$M$65493,13,0))</f>
        <v/>
      </c>
      <c r="T310" s="14"/>
      <c r="U310" s="15"/>
      <c r="V310" s="16"/>
      <c r="W310" s="11"/>
      <c r="X310" s="23" t="str">
        <f>IF(K310="","",VLOOKUP(K310,'ボランティア一覧 '!$A$3:$F$95,4,0))</f>
        <v/>
      </c>
      <c r="Y310" s="23" t="str">
        <f>IF(K310="","",VLOOKUP(K310,'ボランティア一覧 '!$A$3:$F$95,5,0))</f>
        <v/>
      </c>
      <c r="Z310" s="23" t="str">
        <f>IF(K310="","",VLOOKUP(K310,'ボランティア一覧 '!$A$3:$F$95,6,0))</f>
        <v/>
      </c>
      <c r="AA310" s="23" t="str">
        <f>IF(K310="","",VLOOKUP(K310,'ボランティア一覧 '!$A$3:$G$95,7,0))</f>
        <v/>
      </c>
      <c r="AB310" s="69" t="str">
        <f t="shared" si="27"/>
        <v xml:space="preserve"> </v>
      </c>
      <c r="AC310" s="69" t="str">
        <f t="shared" si="28"/>
        <v>　</v>
      </c>
      <c r="AD310" s="69" t="str">
        <f>IF($G310=0," ",VLOOKUP(AB310,入力規則用シート!B:C,2,0))</f>
        <v xml:space="preserve"> </v>
      </c>
      <c r="AE310" s="68">
        <f t="shared" si="29"/>
        <v>0</v>
      </c>
      <c r="AF310" s="69" t="str">
        <f t="shared" si="30"/>
        <v/>
      </c>
      <c r="AG310" s="68" t="str">
        <f>IF(AF310="","",VLOOKUP(AF310,ボランティア図書マスタ!$A$3:$K$65493,11,0))</f>
        <v/>
      </c>
      <c r="AH310" s="69" t="str">
        <f t="shared" si="31"/>
        <v/>
      </c>
      <c r="AJ310" s="129" t="e">
        <f>VLOOKUP($AF310,ボランティア図書マスタ!$A:$T,15,0)</f>
        <v>#N/A</v>
      </c>
      <c r="AK310" s="129" t="e">
        <f>VLOOKUP($AF310,ボランティア図書マスタ!$A:$T,16,0)</f>
        <v>#N/A</v>
      </c>
      <c r="AL310" s="129" t="e">
        <f>VLOOKUP($AF310,ボランティア図書マスタ!$A:$T,17,0)</f>
        <v>#N/A</v>
      </c>
      <c r="AM310" s="129" t="e">
        <f>VLOOKUP($AF310,ボランティア図書マスタ!$A:$T,18,0)</f>
        <v>#N/A</v>
      </c>
      <c r="AN310" s="129" t="e">
        <f>VLOOKUP($AF310,ボランティア図書マスタ!$A:$T,19,0)</f>
        <v>#N/A</v>
      </c>
      <c r="AO310" s="129" t="e">
        <f>VLOOKUP($AF310,ボランティア図書マスタ!$A:$T,20,0)</f>
        <v>#N/A</v>
      </c>
    </row>
    <row r="311" spans="1:41" ht="81" customHeight="1" x14ac:dyDescent="0.15">
      <c r="A311" s="55"/>
      <c r="B311" s="11"/>
      <c r="C311" s="149"/>
      <c r="D311" s="11"/>
      <c r="E311" s="11"/>
      <c r="F311" s="11"/>
      <c r="G311" s="12"/>
      <c r="H311" s="12"/>
      <c r="I311" s="13"/>
      <c r="J311" s="12"/>
      <c r="K311" s="24"/>
      <c r="L311" s="54" t="str">
        <f>IF(K311="","",VLOOKUP(K311,'ボランティア一覧 '!$A:$B,2,0))</f>
        <v/>
      </c>
      <c r="M311" s="24"/>
      <c r="N311" s="61" t="str">
        <f>IF(M311="","",VLOOKUP(M311,ボランティア図書マスタ!$B$3:$L$65493,11,0))</f>
        <v/>
      </c>
      <c r="O311" s="25"/>
      <c r="P311" s="24"/>
      <c r="Q311" s="25"/>
      <c r="R311" s="17" t="str">
        <f t="shared" si="26"/>
        <v/>
      </c>
      <c r="S311" s="17" t="str">
        <f>IF(AF311="","",VLOOKUP(AF311,ボランティア図書マスタ!$A$3:$M$65493,13,0))</f>
        <v/>
      </c>
      <c r="T311" s="14"/>
      <c r="U311" s="15"/>
      <c r="V311" s="16"/>
      <c r="W311" s="11"/>
      <c r="X311" s="23" t="str">
        <f>IF(K311="","",VLOOKUP(K311,'ボランティア一覧 '!$A$3:$F$95,4,0))</f>
        <v/>
      </c>
      <c r="Y311" s="23" t="str">
        <f>IF(K311="","",VLOOKUP(K311,'ボランティア一覧 '!$A$3:$F$95,5,0))</f>
        <v/>
      </c>
      <c r="Z311" s="23" t="str">
        <f>IF(K311="","",VLOOKUP(K311,'ボランティア一覧 '!$A$3:$F$95,6,0))</f>
        <v/>
      </c>
      <c r="AA311" s="23" t="str">
        <f>IF(K311="","",VLOOKUP(K311,'ボランティア一覧 '!$A$3:$G$95,7,0))</f>
        <v/>
      </c>
      <c r="AB311" s="69" t="str">
        <f t="shared" si="27"/>
        <v xml:space="preserve"> </v>
      </c>
      <c r="AC311" s="69" t="str">
        <f t="shared" si="28"/>
        <v>　</v>
      </c>
      <c r="AD311" s="69" t="str">
        <f>IF($G311=0," ",VLOOKUP(AB311,入力規則用シート!B:C,2,0))</f>
        <v xml:space="preserve"> </v>
      </c>
      <c r="AE311" s="68">
        <f t="shared" si="29"/>
        <v>0</v>
      </c>
      <c r="AF311" s="69" t="str">
        <f t="shared" si="30"/>
        <v/>
      </c>
      <c r="AG311" s="68" t="str">
        <f>IF(AF311="","",VLOOKUP(AF311,ボランティア図書マスタ!$A$3:$K$65493,11,0))</f>
        <v/>
      </c>
      <c r="AH311" s="69" t="str">
        <f t="shared" si="31"/>
        <v/>
      </c>
      <c r="AJ311" s="129" t="e">
        <f>VLOOKUP($AF311,ボランティア図書マスタ!$A:$T,15,0)</f>
        <v>#N/A</v>
      </c>
      <c r="AK311" s="129" t="e">
        <f>VLOOKUP($AF311,ボランティア図書マスタ!$A:$T,16,0)</f>
        <v>#N/A</v>
      </c>
      <c r="AL311" s="129" t="e">
        <f>VLOOKUP($AF311,ボランティア図書マスタ!$A:$T,17,0)</f>
        <v>#N/A</v>
      </c>
      <c r="AM311" s="129" t="e">
        <f>VLOOKUP($AF311,ボランティア図書マスタ!$A:$T,18,0)</f>
        <v>#N/A</v>
      </c>
      <c r="AN311" s="129" t="e">
        <f>VLOOKUP($AF311,ボランティア図書マスタ!$A:$T,19,0)</f>
        <v>#N/A</v>
      </c>
      <c r="AO311" s="129" t="e">
        <f>VLOOKUP($AF311,ボランティア図書マスタ!$A:$T,20,0)</f>
        <v>#N/A</v>
      </c>
    </row>
    <row r="312" spans="1:41" ht="81" customHeight="1" x14ac:dyDescent="0.15">
      <c r="A312" s="55"/>
      <c r="B312" s="11"/>
      <c r="C312" s="149"/>
      <c r="D312" s="11"/>
      <c r="E312" s="11"/>
      <c r="F312" s="11"/>
      <c r="G312" s="12"/>
      <c r="H312" s="12"/>
      <c r="I312" s="13"/>
      <c r="J312" s="12"/>
      <c r="K312" s="24"/>
      <c r="L312" s="54" t="str">
        <f>IF(K312="","",VLOOKUP(K312,'ボランティア一覧 '!$A:$B,2,0))</f>
        <v/>
      </c>
      <c r="M312" s="24"/>
      <c r="N312" s="61" t="str">
        <f>IF(M312="","",VLOOKUP(M312,ボランティア図書マスタ!$B$3:$L$65493,11,0))</f>
        <v/>
      </c>
      <c r="O312" s="25"/>
      <c r="P312" s="24"/>
      <c r="Q312" s="25"/>
      <c r="R312" s="17" t="str">
        <f t="shared" si="26"/>
        <v/>
      </c>
      <c r="S312" s="17" t="str">
        <f>IF(AF312="","",VLOOKUP(AF312,ボランティア図書マスタ!$A$3:$M$65493,13,0))</f>
        <v/>
      </c>
      <c r="T312" s="14"/>
      <c r="U312" s="15"/>
      <c r="V312" s="16"/>
      <c r="W312" s="11"/>
      <c r="X312" s="23" t="str">
        <f>IF(K312="","",VLOOKUP(K312,'ボランティア一覧 '!$A$3:$F$95,4,0))</f>
        <v/>
      </c>
      <c r="Y312" s="23" t="str">
        <f>IF(K312="","",VLOOKUP(K312,'ボランティア一覧 '!$A$3:$F$95,5,0))</f>
        <v/>
      </c>
      <c r="Z312" s="23" t="str">
        <f>IF(K312="","",VLOOKUP(K312,'ボランティア一覧 '!$A$3:$F$95,6,0))</f>
        <v/>
      </c>
      <c r="AA312" s="23" t="str">
        <f>IF(K312="","",VLOOKUP(K312,'ボランティア一覧 '!$A$3:$G$95,7,0))</f>
        <v/>
      </c>
      <c r="AB312" s="69" t="str">
        <f t="shared" si="27"/>
        <v xml:space="preserve"> </v>
      </c>
      <c r="AC312" s="69" t="str">
        <f t="shared" si="28"/>
        <v>　</v>
      </c>
      <c r="AD312" s="69" t="str">
        <f>IF($G312=0," ",VLOOKUP(AB312,入力規則用シート!B:C,2,0))</f>
        <v xml:space="preserve"> </v>
      </c>
      <c r="AE312" s="68">
        <f t="shared" si="29"/>
        <v>0</v>
      </c>
      <c r="AF312" s="69" t="str">
        <f t="shared" si="30"/>
        <v/>
      </c>
      <c r="AG312" s="68" t="str">
        <f>IF(AF312="","",VLOOKUP(AF312,ボランティア図書マスタ!$A$3:$K$65493,11,0))</f>
        <v/>
      </c>
      <c r="AH312" s="69" t="str">
        <f t="shared" si="31"/>
        <v/>
      </c>
      <c r="AJ312" s="129" t="e">
        <f>VLOOKUP($AF312,ボランティア図書マスタ!$A:$T,15,0)</f>
        <v>#N/A</v>
      </c>
      <c r="AK312" s="129" t="e">
        <f>VLOOKUP($AF312,ボランティア図書マスタ!$A:$T,16,0)</f>
        <v>#N/A</v>
      </c>
      <c r="AL312" s="129" t="e">
        <f>VLOOKUP($AF312,ボランティア図書マスタ!$A:$T,17,0)</f>
        <v>#N/A</v>
      </c>
      <c r="AM312" s="129" t="e">
        <f>VLOOKUP($AF312,ボランティア図書マスタ!$A:$T,18,0)</f>
        <v>#N/A</v>
      </c>
      <c r="AN312" s="129" t="e">
        <f>VLOOKUP($AF312,ボランティア図書マスタ!$A:$T,19,0)</f>
        <v>#N/A</v>
      </c>
      <c r="AO312" s="129" t="e">
        <f>VLOOKUP($AF312,ボランティア図書マスタ!$A:$T,20,0)</f>
        <v>#N/A</v>
      </c>
    </row>
    <row r="313" spans="1:41" ht="81" customHeight="1" x14ac:dyDescent="0.15">
      <c r="A313" s="55"/>
      <c r="B313" s="11"/>
      <c r="C313" s="149"/>
      <c r="D313" s="11"/>
      <c r="E313" s="11"/>
      <c r="F313" s="11"/>
      <c r="G313" s="12"/>
      <c r="H313" s="12"/>
      <c r="I313" s="13"/>
      <c r="J313" s="12"/>
      <c r="K313" s="24"/>
      <c r="L313" s="54" t="str">
        <f>IF(K313="","",VLOOKUP(K313,'ボランティア一覧 '!$A:$B,2,0))</f>
        <v/>
      </c>
      <c r="M313" s="24"/>
      <c r="N313" s="61" t="str">
        <f>IF(M313="","",VLOOKUP(M313,ボランティア図書マスタ!$B$3:$L$65493,11,0))</f>
        <v/>
      </c>
      <c r="O313" s="25"/>
      <c r="P313" s="24"/>
      <c r="Q313" s="25"/>
      <c r="R313" s="17" t="str">
        <f t="shared" si="26"/>
        <v/>
      </c>
      <c r="S313" s="17" t="str">
        <f>IF(AF313="","",VLOOKUP(AF313,ボランティア図書マスタ!$A$3:$M$65493,13,0))</f>
        <v/>
      </c>
      <c r="T313" s="14"/>
      <c r="U313" s="15"/>
      <c r="V313" s="16"/>
      <c r="W313" s="11"/>
      <c r="X313" s="23" t="str">
        <f>IF(K313="","",VLOOKUP(K313,'ボランティア一覧 '!$A$3:$F$95,4,0))</f>
        <v/>
      </c>
      <c r="Y313" s="23" t="str">
        <f>IF(K313="","",VLOOKUP(K313,'ボランティア一覧 '!$A$3:$F$95,5,0))</f>
        <v/>
      </c>
      <c r="Z313" s="23" t="str">
        <f>IF(K313="","",VLOOKUP(K313,'ボランティア一覧 '!$A$3:$F$95,6,0))</f>
        <v/>
      </c>
      <c r="AA313" s="23" t="str">
        <f>IF(K313="","",VLOOKUP(K313,'ボランティア一覧 '!$A$3:$G$95,7,0))</f>
        <v/>
      </c>
      <c r="AB313" s="69" t="str">
        <f t="shared" si="27"/>
        <v xml:space="preserve"> </v>
      </c>
      <c r="AC313" s="69" t="str">
        <f t="shared" si="28"/>
        <v>　</v>
      </c>
      <c r="AD313" s="69" t="str">
        <f>IF($G313=0," ",VLOOKUP(AB313,入力規則用シート!B:C,2,0))</f>
        <v xml:space="preserve"> </v>
      </c>
      <c r="AE313" s="68">
        <f t="shared" si="29"/>
        <v>0</v>
      </c>
      <c r="AF313" s="69" t="str">
        <f t="shared" si="30"/>
        <v/>
      </c>
      <c r="AG313" s="68" t="str">
        <f>IF(AF313="","",VLOOKUP(AF313,ボランティア図書マスタ!$A$3:$K$65493,11,0))</f>
        <v/>
      </c>
      <c r="AH313" s="69" t="str">
        <f t="shared" si="31"/>
        <v/>
      </c>
      <c r="AJ313" s="129" t="e">
        <f>VLOOKUP($AF313,ボランティア図書マスタ!$A:$T,15,0)</f>
        <v>#N/A</v>
      </c>
      <c r="AK313" s="129" t="e">
        <f>VLOOKUP($AF313,ボランティア図書マスタ!$A:$T,16,0)</f>
        <v>#N/A</v>
      </c>
      <c r="AL313" s="129" t="e">
        <f>VLOOKUP($AF313,ボランティア図書マスタ!$A:$T,17,0)</f>
        <v>#N/A</v>
      </c>
      <c r="AM313" s="129" t="e">
        <f>VLOOKUP($AF313,ボランティア図書マスタ!$A:$T,18,0)</f>
        <v>#N/A</v>
      </c>
      <c r="AN313" s="129" t="e">
        <f>VLOOKUP($AF313,ボランティア図書マスタ!$A:$T,19,0)</f>
        <v>#N/A</v>
      </c>
      <c r="AO313" s="129" t="e">
        <f>VLOOKUP($AF313,ボランティア図書マスタ!$A:$T,20,0)</f>
        <v>#N/A</v>
      </c>
    </row>
    <row r="314" spans="1:41" ht="81" customHeight="1" x14ac:dyDescent="0.15">
      <c r="A314" s="55"/>
      <c r="B314" s="11"/>
      <c r="C314" s="149"/>
      <c r="D314" s="11"/>
      <c r="E314" s="11"/>
      <c r="F314" s="11"/>
      <c r="G314" s="12"/>
      <c r="H314" s="12"/>
      <c r="I314" s="13"/>
      <c r="J314" s="12"/>
      <c r="K314" s="24"/>
      <c r="L314" s="54" t="str">
        <f>IF(K314="","",VLOOKUP(K314,'ボランティア一覧 '!$A:$B,2,0))</f>
        <v/>
      </c>
      <c r="M314" s="24"/>
      <c r="N314" s="61" t="str">
        <f>IF(M314="","",VLOOKUP(M314,ボランティア図書マスタ!$B$3:$L$65493,11,0))</f>
        <v/>
      </c>
      <c r="O314" s="25"/>
      <c r="P314" s="24"/>
      <c r="Q314" s="25"/>
      <c r="R314" s="17" t="str">
        <f t="shared" si="26"/>
        <v/>
      </c>
      <c r="S314" s="17" t="str">
        <f>IF(AF314="","",VLOOKUP(AF314,ボランティア図書マスタ!$A$3:$M$65493,13,0))</f>
        <v/>
      </c>
      <c r="T314" s="14"/>
      <c r="U314" s="15"/>
      <c r="V314" s="16"/>
      <c r="W314" s="11"/>
      <c r="X314" s="23" t="str">
        <f>IF(K314="","",VLOOKUP(K314,'ボランティア一覧 '!$A$3:$F$95,4,0))</f>
        <v/>
      </c>
      <c r="Y314" s="23" t="str">
        <f>IF(K314="","",VLOOKUP(K314,'ボランティア一覧 '!$A$3:$F$95,5,0))</f>
        <v/>
      </c>
      <c r="Z314" s="23" t="str">
        <f>IF(K314="","",VLOOKUP(K314,'ボランティア一覧 '!$A$3:$F$95,6,0))</f>
        <v/>
      </c>
      <c r="AA314" s="23" t="str">
        <f>IF(K314="","",VLOOKUP(K314,'ボランティア一覧 '!$A$3:$G$95,7,0))</f>
        <v/>
      </c>
      <c r="AB314" s="69" t="str">
        <f t="shared" si="27"/>
        <v xml:space="preserve"> </v>
      </c>
      <c r="AC314" s="69" t="str">
        <f t="shared" si="28"/>
        <v>　</v>
      </c>
      <c r="AD314" s="69" t="str">
        <f>IF($G314=0," ",VLOOKUP(AB314,入力規則用シート!B:C,2,0))</f>
        <v xml:space="preserve"> </v>
      </c>
      <c r="AE314" s="68">
        <f t="shared" si="29"/>
        <v>0</v>
      </c>
      <c r="AF314" s="69" t="str">
        <f t="shared" si="30"/>
        <v/>
      </c>
      <c r="AG314" s="68" t="str">
        <f>IF(AF314="","",VLOOKUP(AF314,ボランティア図書マスタ!$A$3:$K$65493,11,0))</f>
        <v/>
      </c>
      <c r="AH314" s="69" t="str">
        <f t="shared" si="31"/>
        <v/>
      </c>
      <c r="AJ314" s="129" t="e">
        <f>VLOOKUP($AF314,ボランティア図書マスタ!$A:$T,15,0)</f>
        <v>#N/A</v>
      </c>
      <c r="AK314" s="129" t="e">
        <f>VLOOKUP($AF314,ボランティア図書マスタ!$A:$T,16,0)</f>
        <v>#N/A</v>
      </c>
      <c r="AL314" s="129" t="e">
        <f>VLOOKUP($AF314,ボランティア図書マスタ!$A:$T,17,0)</f>
        <v>#N/A</v>
      </c>
      <c r="AM314" s="129" t="e">
        <f>VLOOKUP($AF314,ボランティア図書マスタ!$A:$T,18,0)</f>
        <v>#N/A</v>
      </c>
      <c r="AN314" s="129" t="e">
        <f>VLOOKUP($AF314,ボランティア図書マスタ!$A:$T,19,0)</f>
        <v>#N/A</v>
      </c>
      <c r="AO314" s="129" t="e">
        <f>VLOOKUP($AF314,ボランティア図書マスタ!$A:$T,20,0)</f>
        <v>#N/A</v>
      </c>
    </row>
    <row r="315" spans="1:41" ht="81" customHeight="1" x14ac:dyDescent="0.15">
      <c r="A315" s="55"/>
      <c r="B315" s="11"/>
      <c r="C315" s="149"/>
      <c r="D315" s="11"/>
      <c r="E315" s="11"/>
      <c r="F315" s="11"/>
      <c r="G315" s="12"/>
      <c r="H315" s="12"/>
      <c r="I315" s="13"/>
      <c r="J315" s="12"/>
      <c r="K315" s="24"/>
      <c r="L315" s="54" t="str">
        <f>IF(K315="","",VLOOKUP(K315,'ボランティア一覧 '!$A:$B,2,0))</f>
        <v/>
      </c>
      <c r="M315" s="24"/>
      <c r="N315" s="61" t="str">
        <f>IF(M315="","",VLOOKUP(M315,ボランティア図書マスタ!$B$3:$L$65493,11,0))</f>
        <v/>
      </c>
      <c r="O315" s="25"/>
      <c r="P315" s="24"/>
      <c r="Q315" s="25"/>
      <c r="R315" s="17" t="str">
        <f t="shared" si="26"/>
        <v/>
      </c>
      <c r="S315" s="17" t="str">
        <f>IF(AF315="","",VLOOKUP(AF315,ボランティア図書マスタ!$A$3:$M$65493,13,0))</f>
        <v/>
      </c>
      <c r="T315" s="14"/>
      <c r="U315" s="15"/>
      <c r="V315" s="16"/>
      <c r="W315" s="11"/>
      <c r="X315" s="23" t="str">
        <f>IF(K315="","",VLOOKUP(K315,'ボランティア一覧 '!$A$3:$F$95,4,0))</f>
        <v/>
      </c>
      <c r="Y315" s="23" t="str">
        <f>IF(K315="","",VLOOKUP(K315,'ボランティア一覧 '!$A$3:$F$95,5,0))</f>
        <v/>
      </c>
      <c r="Z315" s="23" t="str">
        <f>IF(K315="","",VLOOKUP(K315,'ボランティア一覧 '!$A$3:$F$95,6,0))</f>
        <v/>
      </c>
      <c r="AA315" s="23" t="str">
        <f>IF(K315="","",VLOOKUP(K315,'ボランティア一覧 '!$A$3:$G$95,7,0))</f>
        <v/>
      </c>
      <c r="AB315" s="69" t="str">
        <f t="shared" si="27"/>
        <v xml:space="preserve"> </v>
      </c>
      <c r="AC315" s="69" t="str">
        <f t="shared" si="28"/>
        <v>　</v>
      </c>
      <c r="AD315" s="69" t="str">
        <f>IF($G315=0," ",VLOOKUP(AB315,入力規則用シート!B:C,2,0))</f>
        <v xml:space="preserve"> </v>
      </c>
      <c r="AE315" s="68">
        <f t="shared" si="29"/>
        <v>0</v>
      </c>
      <c r="AF315" s="69" t="str">
        <f t="shared" si="30"/>
        <v/>
      </c>
      <c r="AG315" s="68" t="str">
        <f>IF(AF315="","",VLOOKUP(AF315,ボランティア図書マスタ!$A$3:$K$65493,11,0))</f>
        <v/>
      </c>
      <c r="AH315" s="69" t="str">
        <f t="shared" si="31"/>
        <v/>
      </c>
      <c r="AJ315" s="129" t="e">
        <f>VLOOKUP($AF315,ボランティア図書マスタ!$A:$T,15,0)</f>
        <v>#N/A</v>
      </c>
      <c r="AK315" s="129" t="e">
        <f>VLOOKUP($AF315,ボランティア図書マスタ!$A:$T,16,0)</f>
        <v>#N/A</v>
      </c>
      <c r="AL315" s="129" t="e">
        <f>VLOOKUP($AF315,ボランティア図書マスタ!$A:$T,17,0)</f>
        <v>#N/A</v>
      </c>
      <c r="AM315" s="129" t="e">
        <f>VLOOKUP($AF315,ボランティア図書マスタ!$A:$T,18,0)</f>
        <v>#N/A</v>
      </c>
      <c r="AN315" s="129" t="e">
        <f>VLOOKUP($AF315,ボランティア図書マスタ!$A:$T,19,0)</f>
        <v>#N/A</v>
      </c>
      <c r="AO315" s="129" t="e">
        <f>VLOOKUP($AF315,ボランティア図書マスタ!$A:$T,20,0)</f>
        <v>#N/A</v>
      </c>
    </row>
    <row r="316" spans="1:41" ht="81" customHeight="1" x14ac:dyDescent="0.15">
      <c r="A316" s="55"/>
      <c r="B316" s="11"/>
      <c r="C316" s="149"/>
      <c r="D316" s="11"/>
      <c r="E316" s="11"/>
      <c r="F316" s="11"/>
      <c r="G316" s="12"/>
      <c r="H316" s="12"/>
      <c r="I316" s="13"/>
      <c r="J316" s="12"/>
      <c r="K316" s="24"/>
      <c r="L316" s="54" t="str">
        <f>IF(K316="","",VLOOKUP(K316,'ボランティア一覧 '!$A:$B,2,0))</f>
        <v/>
      </c>
      <c r="M316" s="24"/>
      <c r="N316" s="61" t="str">
        <f>IF(M316="","",VLOOKUP(M316,ボランティア図書マスタ!$B$3:$L$65493,11,0))</f>
        <v/>
      </c>
      <c r="O316" s="25"/>
      <c r="P316" s="24"/>
      <c r="Q316" s="25"/>
      <c r="R316" s="17" t="str">
        <f t="shared" si="26"/>
        <v/>
      </c>
      <c r="S316" s="17" t="str">
        <f>IF(AF316="","",VLOOKUP(AF316,ボランティア図書マスタ!$A$3:$M$65493,13,0))</f>
        <v/>
      </c>
      <c r="T316" s="14"/>
      <c r="U316" s="15"/>
      <c r="V316" s="16"/>
      <c r="W316" s="11"/>
      <c r="X316" s="23" t="str">
        <f>IF(K316="","",VLOOKUP(K316,'ボランティア一覧 '!$A$3:$F$95,4,0))</f>
        <v/>
      </c>
      <c r="Y316" s="23" t="str">
        <f>IF(K316="","",VLOOKUP(K316,'ボランティア一覧 '!$A$3:$F$95,5,0))</f>
        <v/>
      </c>
      <c r="Z316" s="23" t="str">
        <f>IF(K316="","",VLOOKUP(K316,'ボランティア一覧 '!$A$3:$F$95,6,0))</f>
        <v/>
      </c>
      <c r="AA316" s="23" t="str">
        <f>IF(K316="","",VLOOKUP(K316,'ボランティア一覧 '!$A$3:$G$95,7,0))</f>
        <v/>
      </c>
      <c r="AB316" s="69" t="str">
        <f t="shared" si="27"/>
        <v xml:space="preserve"> </v>
      </c>
      <c r="AC316" s="69" t="str">
        <f t="shared" si="28"/>
        <v>　</v>
      </c>
      <c r="AD316" s="69" t="str">
        <f>IF($G316=0," ",VLOOKUP(AB316,入力規則用シート!B:C,2,0))</f>
        <v xml:space="preserve"> </v>
      </c>
      <c r="AE316" s="68">
        <f t="shared" si="29"/>
        <v>0</v>
      </c>
      <c r="AF316" s="69" t="str">
        <f t="shared" si="30"/>
        <v/>
      </c>
      <c r="AG316" s="68" t="str">
        <f>IF(AF316="","",VLOOKUP(AF316,ボランティア図書マスタ!$A$3:$K$65493,11,0))</f>
        <v/>
      </c>
      <c r="AH316" s="69" t="str">
        <f t="shared" si="31"/>
        <v/>
      </c>
      <c r="AJ316" s="129" t="e">
        <f>VLOOKUP($AF316,ボランティア図書マスタ!$A:$T,15,0)</f>
        <v>#N/A</v>
      </c>
      <c r="AK316" s="129" t="e">
        <f>VLOOKUP($AF316,ボランティア図書マスタ!$A:$T,16,0)</f>
        <v>#N/A</v>
      </c>
      <c r="AL316" s="129" t="e">
        <f>VLOOKUP($AF316,ボランティア図書マスタ!$A:$T,17,0)</f>
        <v>#N/A</v>
      </c>
      <c r="AM316" s="129" t="e">
        <f>VLOOKUP($AF316,ボランティア図書マスタ!$A:$T,18,0)</f>
        <v>#N/A</v>
      </c>
      <c r="AN316" s="129" t="e">
        <f>VLOOKUP($AF316,ボランティア図書マスタ!$A:$T,19,0)</f>
        <v>#N/A</v>
      </c>
      <c r="AO316" s="129" t="e">
        <f>VLOOKUP($AF316,ボランティア図書マスタ!$A:$T,20,0)</f>
        <v>#N/A</v>
      </c>
    </row>
    <row r="317" spans="1:41" ht="81" customHeight="1" x14ac:dyDescent="0.15">
      <c r="A317" s="55"/>
      <c r="B317" s="11"/>
      <c r="C317" s="149"/>
      <c r="D317" s="11"/>
      <c r="E317" s="11"/>
      <c r="F317" s="11"/>
      <c r="G317" s="12"/>
      <c r="H317" s="12"/>
      <c r="I317" s="13"/>
      <c r="J317" s="12"/>
      <c r="K317" s="24"/>
      <c r="L317" s="54" t="str">
        <f>IF(K317="","",VLOOKUP(K317,'ボランティア一覧 '!$A:$B,2,0))</f>
        <v/>
      </c>
      <c r="M317" s="24"/>
      <c r="N317" s="61" t="str">
        <f>IF(M317="","",VLOOKUP(M317,ボランティア図書マスタ!$B$3:$L$65493,11,0))</f>
        <v/>
      </c>
      <c r="O317" s="25"/>
      <c r="P317" s="24"/>
      <c r="Q317" s="25"/>
      <c r="R317" s="17" t="str">
        <f t="shared" si="26"/>
        <v/>
      </c>
      <c r="S317" s="17" t="str">
        <f>IF(AF317="","",VLOOKUP(AF317,ボランティア図書マスタ!$A$3:$M$65493,13,0))</f>
        <v/>
      </c>
      <c r="T317" s="14"/>
      <c r="U317" s="15"/>
      <c r="V317" s="16"/>
      <c r="W317" s="11"/>
      <c r="X317" s="23" t="str">
        <f>IF(K317="","",VLOOKUP(K317,'ボランティア一覧 '!$A$3:$F$95,4,0))</f>
        <v/>
      </c>
      <c r="Y317" s="23" t="str">
        <f>IF(K317="","",VLOOKUP(K317,'ボランティア一覧 '!$A$3:$F$95,5,0))</f>
        <v/>
      </c>
      <c r="Z317" s="23" t="str">
        <f>IF(K317="","",VLOOKUP(K317,'ボランティア一覧 '!$A$3:$F$95,6,0))</f>
        <v/>
      </c>
      <c r="AA317" s="23" t="str">
        <f>IF(K317="","",VLOOKUP(K317,'ボランティア一覧 '!$A$3:$G$95,7,0))</f>
        <v/>
      </c>
      <c r="AB317" s="69" t="str">
        <f t="shared" si="27"/>
        <v xml:space="preserve"> </v>
      </c>
      <c r="AC317" s="69" t="str">
        <f t="shared" si="28"/>
        <v>　</v>
      </c>
      <c r="AD317" s="69" t="str">
        <f>IF($G317=0," ",VLOOKUP(AB317,入力規則用シート!B:C,2,0))</f>
        <v xml:space="preserve"> </v>
      </c>
      <c r="AE317" s="68">
        <f t="shared" si="29"/>
        <v>0</v>
      </c>
      <c r="AF317" s="69" t="str">
        <f t="shared" si="30"/>
        <v/>
      </c>
      <c r="AG317" s="68" t="str">
        <f>IF(AF317="","",VLOOKUP(AF317,ボランティア図書マスタ!$A$3:$K$65493,11,0))</f>
        <v/>
      </c>
      <c r="AH317" s="69" t="str">
        <f t="shared" si="31"/>
        <v/>
      </c>
      <c r="AJ317" s="129" t="e">
        <f>VLOOKUP($AF317,ボランティア図書マスタ!$A:$T,15,0)</f>
        <v>#N/A</v>
      </c>
      <c r="AK317" s="129" t="e">
        <f>VLOOKUP($AF317,ボランティア図書マスタ!$A:$T,16,0)</f>
        <v>#N/A</v>
      </c>
      <c r="AL317" s="129" t="e">
        <f>VLOOKUP($AF317,ボランティア図書マスタ!$A:$T,17,0)</f>
        <v>#N/A</v>
      </c>
      <c r="AM317" s="129" t="e">
        <f>VLOOKUP($AF317,ボランティア図書マスタ!$A:$T,18,0)</f>
        <v>#N/A</v>
      </c>
      <c r="AN317" s="129" t="e">
        <f>VLOOKUP($AF317,ボランティア図書マスタ!$A:$T,19,0)</f>
        <v>#N/A</v>
      </c>
      <c r="AO317" s="129" t="e">
        <f>VLOOKUP($AF317,ボランティア図書マスタ!$A:$T,20,0)</f>
        <v>#N/A</v>
      </c>
    </row>
    <row r="318" spans="1:41" ht="81" customHeight="1" x14ac:dyDescent="0.15">
      <c r="A318" s="55"/>
      <c r="B318" s="11"/>
      <c r="C318" s="149"/>
      <c r="D318" s="11"/>
      <c r="E318" s="11"/>
      <c r="F318" s="11"/>
      <c r="G318" s="12"/>
      <c r="H318" s="12"/>
      <c r="I318" s="13"/>
      <c r="J318" s="12"/>
      <c r="K318" s="24"/>
      <c r="L318" s="54" t="str">
        <f>IF(K318="","",VLOOKUP(K318,'ボランティア一覧 '!$A:$B,2,0))</f>
        <v/>
      </c>
      <c r="M318" s="24"/>
      <c r="N318" s="61" t="str">
        <f>IF(M318="","",VLOOKUP(M318,ボランティア図書マスタ!$B$3:$L$65493,11,0))</f>
        <v/>
      </c>
      <c r="O318" s="25"/>
      <c r="P318" s="24"/>
      <c r="Q318" s="25"/>
      <c r="R318" s="17" t="str">
        <f t="shared" si="26"/>
        <v/>
      </c>
      <c r="S318" s="17" t="str">
        <f>IF(AF318="","",VLOOKUP(AF318,ボランティア図書マスタ!$A$3:$M$65493,13,0))</f>
        <v/>
      </c>
      <c r="T318" s="14"/>
      <c r="U318" s="15"/>
      <c r="V318" s="16"/>
      <c r="W318" s="11"/>
      <c r="X318" s="23" t="str">
        <f>IF(K318="","",VLOOKUP(K318,'ボランティア一覧 '!$A$3:$F$95,4,0))</f>
        <v/>
      </c>
      <c r="Y318" s="23" t="str">
        <f>IF(K318="","",VLOOKUP(K318,'ボランティア一覧 '!$A$3:$F$95,5,0))</f>
        <v/>
      </c>
      <c r="Z318" s="23" t="str">
        <f>IF(K318="","",VLOOKUP(K318,'ボランティア一覧 '!$A$3:$F$95,6,0))</f>
        <v/>
      </c>
      <c r="AA318" s="23" t="str">
        <f>IF(K318="","",VLOOKUP(K318,'ボランティア一覧 '!$A$3:$G$95,7,0))</f>
        <v/>
      </c>
      <c r="AB318" s="69" t="str">
        <f t="shared" si="27"/>
        <v xml:space="preserve"> </v>
      </c>
      <c r="AC318" s="69" t="str">
        <f t="shared" si="28"/>
        <v>　</v>
      </c>
      <c r="AD318" s="69" t="str">
        <f>IF($G318=0," ",VLOOKUP(AB318,入力規則用シート!B:C,2,0))</f>
        <v xml:space="preserve"> </v>
      </c>
      <c r="AE318" s="68">
        <f t="shared" si="29"/>
        <v>0</v>
      </c>
      <c r="AF318" s="69" t="str">
        <f t="shared" si="30"/>
        <v/>
      </c>
      <c r="AG318" s="68" t="str">
        <f>IF(AF318="","",VLOOKUP(AF318,ボランティア図書マスタ!$A$3:$K$65493,11,0))</f>
        <v/>
      </c>
      <c r="AH318" s="69" t="str">
        <f t="shared" si="31"/>
        <v/>
      </c>
      <c r="AJ318" s="129" t="e">
        <f>VLOOKUP($AF318,ボランティア図書マスタ!$A:$T,15,0)</f>
        <v>#N/A</v>
      </c>
      <c r="AK318" s="129" t="e">
        <f>VLOOKUP($AF318,ボランティア図書マスタ!$A:$T,16,0)</f>
        <v>#N/A</v>
      </c>
      <c r="AL318" s="129" t="e">
        <f>VLOOKUP($AF318,ボランティア図書マスタ!$A:$T,17,0)</f>
        <v>#N/A</v>
      </c>
      <c r="AM318" s="129" t="e">
        <f>VLOOKUP($AF318,ボランティア図書マスタ!$A:$T,18,0)</f>
        <v>#N/A</v>
      </c>
      <c r="AN318" s="129" t="e">
        <f>VLOOKUP($AF318,ボランティア図書マスタ!$A:$T,19,0)</f>
        <v>#N/A</v>
      </c>
      <c r="AO318" s="129" t="e">
        <f>VLOOKUP($AF318,ボランティア図書マスタ!$A:$T,20,0)</f>
        <v>#N/A</v>
      </c>
    </row>
    <row r="319" spans="1:41" ht="81" customHeight="1" x14ac:dyDescent="0.15">
      <c r="A319" s="55"/>
      <c r="B319" s="11"/>
      <c r="C319" s="149"/>
      <c r="D319" s="11"/>
      <c r="E319" s="11"/>
      <c r="F319" s="11"/>
      <c r="G319" s="12"/>
      <c r="H319" s="12"/>
      <c r="I319" s="13"/>
      <c r="J319" s="12"/>
      <c r="K319" s="24"/>
      <c r="L319" s="54" t="str">
        <f>IF(K319="","",VLOOKUP(K319,'ボランティア一覧 '!$A:$B,2,0))</f>
        <v/>
      </c>
      <c r="M319" s="24"/>
      <c r="N319" s="61" t="str">
        <f>IF(M319="","",VLOOKUP(M319,ボランティア図書マスタ!$B$3:$L$65493,11,0))</f>
        <v/>
      </c>
      <c r="O319" s="25"/>
      <c r="P319" s="24"/>
      <c r="Q319" s="25"/>
      <c r="R319" s="17" t="str">
        <f t="shared" si="26"/>
        <v/>
      </c>
      <c r="S319" s="17" t="str">
        <f>IF(AF319="","",VLOOKUP(AF319,ボランティア図書マスタ!$A$3:$M$65493,13,0))</f>
        <v/>
      </c>
      <c r="T319" s="14"/>
      <c r="U319" s="15"/>
      <c r="V319" s="16"/>
      <c r="W319" s="11"/>
      <c r="X319" s="23" t="str">
        <f>IF(K319="","",VLOOKUP(K319,'ボランティア一覧 '!$A$3:$F$95,4,0))</f>
        <v/>
      </c>
      <c r="Y319" s="23" t="str">
        <f>IF(K319="","",VLOOKUP(K319,'ボランティア一覧 '!$A$3:$F$95,5,0))</f>
        <v/>
      </c>
      <c r="Z319" s="23" t="str">
        <f>IF(K319="","",VLOOKUP(K319,'ボランティア一覧 '!$A$3:$F$95,6,0))</f>
        <v/>
      </c>
      <c r="AA319" s="23" t="str">
        <f>IF(K319="","",VLOOKUP(K319,'ボランティア一覧 '!$A$3:$G$95,7,0))</f>
        <v/>
      </c>
      <c r="AB319" s="69" t="str">
        <f t="shared" si="27"/>
        <v xml:space="preserve"> </v>
      </c>
      <c r="AC319" s="69" t="str">
        <f t="shared" si="28"/>
        <v>　</v>
      </c>
      <c r="AD319" s="69" t="str">
        <f>IF($G319=0," ",VLOOKUP(AB319,入力規則用シート!B:C,2,0))</f>
        <v xml:space="preserve"> </v>
      </c>
      <c r="AE319" s="68">
        <f t="shared" si="29"/>
        <v>0</v>
      </c>
      <c r="AF319" s="69" t="str">
        <f t="shared" si="30"/>
        <v/>
      </c>
      <c r="AG319" s="68" t="str">
        <f>IF(AF319="","",VLOOKUP(AF319,ボランティア図書マスタ!$A$3:$K$65493,11,0))</f>
        <v/>
      </c>
      <c r="AH319" s="69" t="str">
        <f t="shared" si="31"/>
        <v/>
      </c>
      <c r="AJ319" s="129" t="e">
        <f>VLOOKUP($AF319,ボランティア図書マスタ!$A:$T,15,0)</f>
        <v>#N/A</v>
      </c>
      <c r="AK319" s="129" t="e">
        <f>VLOOKUP($AF319,ボランティア図書マスタ!$A:$T,16,0)</f>
        <v>#N/A</v>
      </c>
      <c r="AL319" s="129" t="e">
        <f>VLOOKUP($AF319,ボランティア図書マスタ!$A:$T,17,0)</f>
        <v>#N/A</v>
      </c>
      <c r="AM319" s="129" t="e">
        <f>VLOOKUP($AF319,ボランティア図書マスタ!$A:$T,18,0)</f>
        <v>#N/A</v>
      </c>
      <c r="AN319" s="129" t="e">
        <f>VLOOKUP($AF319,ボランティア図書マスタ!$A:$T,19,0)</f>
        <v>#N/A</v>
      </c>
      <c r="AO319" s="129" t="e">
        <f>VLOOKUP($AF319,ボランティア図書マスタ!$A:$T,20,0)</f>
        <v>#N/A</v>
      </c>
    </row>
    <row r="320" spans="1:41" ht="81" customHeight="1" x14ac:dyDescent="0.15">
      <c r="A320" s="55"/>
      <c r="B320" s="11"/>
      <c r="C320" s="149"/>
      <c r="D320" s="11"/>
      <c r="E320" s="11"/>
      <c r="F320" s="11"/>
      <c r="G320" s="12"/>
      <c r="H320" s="12"/>
      <c r="I320" s="13"/>
      <c r="J320" s="12"/>
      <c r="K320" s="24"/>
      <c r="L320" s="54" t="str">
        <f>IF(K320="","",VLOOKUP(K320,'ボランティア一覧 '!$A:$B,2,0))</f>
        <v/>
      </c>
      <c r="M320" s="24"/>
      <c r="N320" s="61" t="str">
        <f>IF(M320="","",VLOOKUP(M320,ボランティア図書マスタ!$B$3:$L$65493,11,0))</f>
        <v/>
      </c>
      <c r="O320" s="25"/>
      <c r="P320" s="24"/>
      <c r="Q320" s="25"/>
      <c r="R320" s="17" t="str">
        <f t="shared" si="26"/>
        <v/>
      </c>
      <c r="S320" s="17" t="str">
        <f>IF(AF320="","",VLOOKUP(AF320,ボランティア図書マスタ!$A$3:$M$65493,13,0))</f>
        <v/>
      </c>
      <c r="T320" s="14"/>
      <c r="U320" s="15"/>
      <c r="V320" s="16"/>
      <c r="W320" s="11"/>
      <c r="X320" s="23" t="str">
        <f>IF(K320="","",VLOOKUP(K320,'ボランティア一覧 '!$A$3:$F$95,4,0))</f>
        <v/>
      </c>
      <c r="Y320" s="23" t="str">
        <f>IF(K320="","",VLOOKUP(K320,'ボランティア一覧 '!$A$3:$F$95,5,0))</f>
        <v/>
      </c>
      <c r="Z320" s="23" t="str">
        <f>IF(K320="","",VLOOKUP(K320,'ボランティア一覧 '!$A$3:$F$95,6,0))</f>
        <v/>
      </c>
      <c r="AA320" s="23" t="str">
        <f>IF(K320="","",VLOOKUP(K320,'ボランティア一覧 '!$A$3:$G$95,7,0))</f>
        <v/>
      </c>
      <c r="AB320" s="69" t="str">
        <f t="shared" si="27"/>
        <v xml:space="preserve"> </v>
      </c>
      <c r="AC320" s="69" t="str">
        <f t="shared" si="28"/>
        <v>　</v>
      </c>
      <c r="AD320" s="69" t="str">
        <f>IF($G320=0," ",VLOOKUP(AB320,入力規則用シート!B:C,2,0))</f>
        <v xml:space="preserve"> </v>
      </c>
      <c r="AE320" s="68">
        <f t="shared" si="29"/>
        <v>0</v>
      </c>
      <c r="AF320" s="69" t="str">
        <f t="shared" si="30"/>
        <v/>
      </c>
      <c r="AG320" s="68" t="str">
        <f>IF(AF320="","",VLOOKUP(AF320,ボランティア図書マスタ!$A$3:$K$65493,11,0))</f>
        <v/>
      </c>
      <c r="AH320" s="69" t="str">
        <f t="shared" si="31"/>
        <v/>
      </c>
      <c r="AJ320" s="129" t="e">
        <f>VLOOKUP($AF320,ボランティア図書マスタ!$A:$T,15,0)</f>
        <v>#N/A</v>
      </c>
      <c r="AK320" s="129" t="e">
        <f>VLOOKUP($AF320,ボランティア図書マスタ!$A:$T,16,0)</f>
        <v>#N/A</v>
      </c>
      <c r="AL320" s="129" t="e">
        <f>VLOOKUP($AF320,ボランティア図書マスタ!$A:$T,17,0)</f>
        <v>#N/A</v>
      </c>
      <c r="AM320" s="129" t="e">
        <f>VLOOKUP($AF320,ボランティア図書マスタ!$A:$T,18,0)</f>
        <v>#N/A</v>
      </c>
      <c r="AN320" s="129" t="e">
        <f>VLOOKUP($AF320,ボランティア図書マスタ!$A:$T,19,0)</f>
        <v>#N/A</v>
      </c>
      <c r="AO320" s="129" t="e">
        <f>VLOOKUP($AF320,ボランティア図書マスタ!$A:$T,20,0)</f>
        <v>#N/A</v>
      </c>
    </row>
    <row r="321" spans="1:41" ht="81" customHeight="1" x14ac:dyDescent="0.15">
      <c r="A321" s="55"/>
      <c r="B321" s="11"/>
      <c r="C321" s="149"/>
      <c r="D321" s="11"/>
      <c r="E321" s="11"/>
      <c r="F321" s="11"/>
      <c r="G321" s="12"/>
      <c r="H321" s="12"/>
      <c r="I321" s="13"/>
      <c r="J321" s="12"/>
      <c r="K321" s="24"/>
      <c r="L321" s="54" t="str">
        <f>IF(K321="","",VLOOKUP(K321,'ボランティア一覧 '!$A:$B,2,0))</f>
        <v/>
      </c>
      <c r="M321" s="24"/>
      <c r="N321" s="61" t="str">
        <f>IF(M321="","",VLOOKUP(M321,ボランティア図書マスタ!$B$3:$L$65493,11,0))</f>
        <v/>
      </c>
      <c r="O321" s="25"/>
      <c r="P321" s="24"/>
      <c r="Q321" s="25"/>
      <c r="R321" s="17" t="str">
        <f t="shared" si="26"/>
        <v/>
      </c>
      <c r="S321" s="17" t="str">
        <f>IF(AF321="","",VLOOKUP(AF321,ボランティア図書マスタ!$A$3:$M$65493,13,0))</f>
        <v/>
      </c>
      <c r="T321" s="14"/>
      <c r="U321" s="15"/>
      <c r="V321" s="16"/>
      <c r="W321" s="11"/>
      <c r="X321" s="23" t="str">
        <f>IF(K321="","",VLOOKUP(K321,'ボランティア一覧 '!$A$3:$F$95,4,0))</f>
        <v/>
      </c>
      <c r="Y321" s="23" t="str">
        <f>IF(K321="","",VLOOKUP(K321,'ボランティア一覧 '!$A$3:$F$95,5,0))</f>
        <v/>
      </c>
      <c r="Z321" s="23" t="str">
        <f>IF(K321="","",VLOOKUP(K321,'ボランティア一覧 '!$A$3:$F$95,6,0))</f>
        <v/>
      </c>
      <c r="AA321" s="23" t="str">
        <f>IF(K321="","",VLOOKUP(K321,'ボランティア一覧 '!$A$3:$G$95,7,0))</f>
        <v/>
      </c>
      <c r="AB321" s="69" t="str">
        <f t="shared" si="27"/>
        <v xml:space="preserve"> </v>
      </c>
      <c r="AC321" s="69" t="str">
        <f t="shared" si="28"/>
        <v>　</v>
      </c>
      <c r="AD321" s="69" t="str">
        <f>IF($G321=0," ",VLOOKUP(AB321,入力規則用シート!B:C,2,0))</f>
        <v xml:space="preserve"> </v>
      </c>
      <c r="AE321" s="68">
        <f t="shared" si="29"/>
        <v>0</v>
      </c>
      <c r="AF321" s="69" t="str">
        <f t="shared" si="30"/>
        <v/>
      </c>
      <c r="AG321" s="68" t="str">
        <f>IF(AF321="","",VLOOKUP(AF321,ボランティア図書マスタ!$A$3:$K$65493,11,0))</f>
        <v/>
      </c>
      <c r="AH321" s="69" t="str">
        <f t="shared" si="31"/>
        <v/>
      </c>
      <c r="AJ321" s="129" t="e">
        <f>VLOOKUP($AF321,ボランティア図書マスタ!$A:$T,15,0)</f>
        <v>#N/A</v>
      </c>
      <c r="AK321" s="129" t="e">
        <f>VLOOKUP($AF321,ボランティア図書マスタ!$A:$T,16,0)</f>
        <v>#N/A</v>
      </c>
      <c r="AL321" s="129" t="e">
        <f>VLOOKUP($AF321,ボランティア図書マスタ!$A:$T,17,0)</f>
        <v>#N/A</v>
      </c>
      <c r="AM321" s="129" t="e">
        <f>VLOOKUP($AF321,ボランティア図書マスタ!$A:$T,18,0)</f>
        <v>#N/A</v>
      </c>
      <c r="AN321" s="129" t="e">
        <f>VLOOKUP($AF321,ボランティア図書マスタ!$A:$T,19,0)</f>
        <v>#N/A</v>
      </c>
      <c r="AO321" s="129" t="e">
        <f>VLOOKUP($AF321,ボランティア図書マスタ!$A:$T,20,0)</f>
        <v>#N/A</v>
      </c>
    </row>
    <row r="322" spans="1:41" ht="81" customHeight="1" x14ac:dyDescent="0.15">
      <c r="A322" s="55"/>
      <c r="B322" s="11"/>
      <c r="C322" s="149"/>
      <c r="D322" s="11"/>
      <c r="E322" s="11"/>
      <c r="F322" s="11"/>
      <c r="G322" s="12"/>
      <c r="H322" s="12"/>
      <c r="I322" s="13"/>
      <c r="J322" s="12"/>
      <c r="K322" s="24"/>
      <c r="L322" s="54" t="str">
        <f>IF(K322="","",VLOOKUP(K322,'ボランティア一覧 '!$A:$B,2,0))</f>
        <v/>
      </c>
      <c r="M322" s="24"/>
      <c r="N322" s="61" t="str">
        <f>IF(M322="","",VLOOKUP(M322,ボランティア図書マスタ!$B$3:$L$65493,11,0))</f>
        <v/>
      </c>
      <c r="O322" s="25"/>
      <c r="P322" s="24"/>
      <c r="Q322" s="25"/>
      <c r="R322" s="17" t="str">
        <f t="shared" si="26"/>
        <v/>
      </c>
      <c r="S322" s="17" t="str">
        <f>IF(AF322="","",VLOOKUP(AF322,ボランティア図書マスタ!$A$3:$M$65493,13,0))</f>
        <v/>
      </c>
      <c r="T322" s="14"/>
      <c r="U322" s="15"/>
      <c r="V322" s="16"/>
      <c r="W322" s="11"/>
      <c r="X322" s="23" t="str">
        <f>IF(K322="","",VLOOKUP(K322,'ボランティア一覧 '!$A$3:$F$95,4,0))</f>
        <v/>
      </c>
      <c r="Y322" s="23" t="str">
        <f>IF(K322="","",VLOOKUP(K322,'ボランティア一覧 '!$A$3:$F$95,5,0))</f>
        <v/>
      </c>
      <c r="Z322" s="23" t="str">
        <f>IF(K322="","",VLOOKUP(K322,'ボランティア一覧 '!$A$3:$F$95,6,0))</f>
        <v/>
      </c>
      <c r="AA322" s="23" t="str">
        <f>IF(K322="","",VLOOKUP(K322,'ボランティア一覧 '!$A$3:$G$95,7,0))</f>
        <v/>
      </c>
      <c r="AB322" s="69" t="str">
        <f t="shared" si="27"/>
        <v xml:space="preserve"> </v>
      </c>
      <c r="AC322" s="69" t="str">
        <f t="shared" si="28"/>
        <v>　</v>
      </c>
      <c r="AD322" s="69" t="str">
        <f>IF($G322=0," ",VLOOKUP(AB322,入力規則用シート!B:C,2,0))</f>
        <v xml:space="preserve"> </v>
      </c>
      <c r="AE322" s="68">
        <f t="shared" si="29"/>
        <v>0</v>
      </c>
      <c r="AF322" s="69" t="str">
        <f t="shared" si="30"/>
        <v/>
      </c>
      <c r="AG322" s="68" t="str">
        <f>IF(AF322="","",VLOOKUP(AF322,ボランティア図書マスタ!$A$3:$K$65493,11,0))</f>
        <v/>
      </c>
      <c r="AH322" s="69" t="str">
        <f t="shared" si="31"/>
        <v/>
      </c>
      <c r="AJ322" s="129" t="e">
        <f>VLOOKUP($AF322,ボランティア図書マスタ!$A:$T,15,0)</f>
        <v>#N/A</v>
      </c>
      <c r="AK322" s="129" t="e">
        <f>VLOOKUP($AF322,ボランティア図書マスタ!$A:$T,16,0)</f>
        <v>#N/A</v>
      </c>
      <c r="AL322" s="129" t="e">
        <f>VLOOKUP($AF322,ボランティア図書マスタ!$A:$T,17,0)</f>
        <v>#N/A</v>
      </c>
      <c r="AM322" s="129" t="e">
        <f>VLOOKUP($AF322,ボランティア図書マスタ!$A:$T,18,0)</f>
        <v>#N/A</v>
      </c>
      <c r="AN322" s="129" t="e">
        <f>VLOOKUP($AF322,ボランティア図書マスタ!$A:$T,19,0)</f>
        <v>#N/A</v>
      </c>
      <c r="AO322" s="129" t="e">
        <f>VLOOKUP($AF322,ボランティア図書マスタ!$A:$T,20,0)</f>
        <v>#N/A</v>
      </c>
    </row>
    <row r="323" spans="1:41" ht="81" customHeight="1" x14ac:dyDescent="0.15">
      <c r="A323" s="55"/>
      <c r="B323" s="11"/>
      <c r="C323" s="149"/>
      <c r="D323" s="11"/>
      <c r="E323" s="11"/>
      <c r="F323" s="11"/>
      <c r="G323" s="12"/>
      <c r="H323" s="12"/>
      <c r="I323" s="13"/>
      <c r="J323" s="12"/>
      <c r="K323" s="24"/>
      <c r="L323" s="54" t="str">
        <f>IF(K323="","",VLOOKUP(K323,'ボランティア一覧 '!$A:$B,2,0))</f>
        <v/>
      </c>
      <c r="M323" s="24"/>
      <c r="N323" s="61" t="str">
        <f>IF(M323="","",VLOOKUP(M323,ボランティア図書マスタ!$B$3:$L$65493,11,0))</f>
        <v/>
      </c>
      <c r="O323" s="25"/>
      <c r="P323" s="24"/>
      <c r="Q323" s="25"/>
      <c r="R323" s="17" t="str">
        <f t="shared" si="26"/>
        <v/>
      </c>
      <c r="S323" s="17" t="str">
        <f>IF(AF323="","",VLOOKUP(AF323,ボランティア図書マスタ!$A$3:$M$65493,13,0))</f>
        <v/>
      </c>
      <c r="T323" s="14"/>
      <c r="U323" s="15"/>
      <c r="V323" s="16"/>
      <c r="W323" s="11"/>
      <c r="X323" s="23" t="str">
        <f>IF(K323="","",VLOOKUP(K323,'ボランティア一覧 '!$A$3:$F$95,4,0))</f>
        <v/>
      </c>
      <c r="Y323" s="23" t="str">
        <f>IF(K323="","",VLOOKUP(K323,'ボランティア一覧 '!$A$3:$F$95,5,0))</f>
        <v/>
      </c>
      <c r="Z323" s="23" t="str">
        <f>IF(K323="","",VLOOKUP(K323,'ボランティア一覧 '!$A$3:$F$95,6,0))</f>
        <v/>
      </c>
      <c r="AA323" s="23" t="str">
        <f>IF(K323="","",VLOOKUP(K323,'ボランティア一覧 '!$A$3:$G$95,7,0))</f>
        <v/>
      </c>
      <c r="AB323" s="69" t="str">
        <f t="shared" si="27"/>
        <v xml:space="preserve"> </v>
      </c>
      <c r="AC323" s="69" t="str">
        <f t="shared" si="28"/>
        <v>　</v>
      </c>
      <c r="AD323" s="69" t="str">
        <f>IF($G323=0," ",VLOOKUP(AB323,入力規則用シート!B:C,2,0))</f>
        <v xml:space="preserve"> </v>
      </c>
      <c r="AE323" s="68">
        <f t="shared" si="29"/>
        <v>0</v>
      </c>
      <c r="AF323" s="69" t="str">
        <f t="shared" si="30"/>
        <v/>
      </c>
      <c r="AG323" s="68" t="str">
        <f>IF(AF323="","",VLOOKUP(AF323,ボランティア図書マスタ!$A$3:$K$65493,11,0))</f>
        <v/>
      </c>
      <c r="AH323" s="69" t="str">
        <f t="shared" si="31"/>
        <v/>
      </c>
      <c r="AJ323" s="129" t="e">
        <f>VLOOKUP($AF323,ボランティア図書マスタ!$A:$T,15,0)</f>
        <v>#N/A</v>
      </c>
      <c r="AK323" s="129" t="e">
        <f>VLOOKUP($AF323,ボランティア図書マスタ!$A:$T,16,0)</f>
        <v>#N/A</v>
      </c>
      <c r="AL323" s="129" t="e">
        <f>VLOOKUP($AF323,ボランティア図書マスタ!$A:$T,17,0)</f>
        <v>#N/A</v>
      </c>
      <c r="AM323" s="129" t="e">
        <f>VLOOKUP($AF323,ボランティア図書マスタ!$A:$T,18,0)</f>
        <v>#N/A</v>
      </c>
      <c r="AN323" s="129" t="e">
        <f>VLOOKUP($AF323,ボランティア図書マスタ!$A:$T,19,0)</f>
        <v>#N/A</v>
      </c>
      <c r="AO323" s="129" t="e">
        <f>VLOOKUP($AF323,ボランティア図書マスタ!$A:$T,20,0)</f>
        <v>#N/A</v>
      </c>
    </row>
    <row r="324" spans="1:41" ht="81" customHeight="1" x14ac:dyDescent="0.15">
      <c r="A324" s="55"/>
      <c r="B324" s="11"/>
      <c r="C324" s="149"/>
      <c r="D324" s="11"/>
      <c r="E324" s="11"/>
      <c r="F324" s="11"/>
      <c r="G324" s="12"/>
      <c r="H324" s="12"/>
      <c r="I324" s="13"/>
      <c r="J324" s="12"/>
      <c r="K324" s="24"/>
      <c r="L324" s="54" t="str">
        <f>IF(K324="","",VLOOKUP(K324,'ボランティア一覧 '!$A:$B,2,0))</f>
        <v/>
      </c>
      <c r="M324" s="24"/>
      <c r="N324" s="61" t="str">
        <f>IF(M324="","",VLOOKUP(M324,ボランティア図書マスタ!$B$3:$L$65493,11,0))</f>
        <v/>
      </c>
      <c r="O324" s="25"/>
      <c r="P324" s="24"/>
      <c r="Q324" s="25"/>
      <c r="R324" s="17" t="str">
        <f t="shared" si="26"/>
        <v/>
      </c>
      <c r="S324" s="17" t="str">
        <f>IF(AF324="","",VLOOKUP(AF324,ボランティア図書マスタ!$A$3:$M$65493,13,0))</f>
        <v/>
      </c>
      <c r="T324" s="14"/>
      <c r="U324" s="15"/>
      <c r="V324" s="16"/>
      <c r="W324" s="11"/>
      <c r="X324" s="23" t="str">
        <f>IF(K324="","",VLOOKUP(K324,'ボランティア一覧 '!$A$3:$F$95,4,0))</f>
        <v/>
      </c>
      <c r="Y324" s="23" t="str">
        <f>IF(K324="","",VLOOKUP(K324,'ボランティア一覧 '!$A$3:$F$95,5,0))</f>
        <v/>
      </c>
      <c r="Z324" s="23" t="str">
        <f>IF(K324="","",VLOOKUP(K324,'ボランティア一覧 '!$A$3:$F$95,6,0))</f>
        <v/>
      </c>
      <c r="AA324" s="23" t="str">
        <f>IF(K324="","",VLOOKUP(K324,'ボランティア一覧 '!$A$3:$G$95,7,0))</f>
        <v/>
      </c>
      <c r="AB324" s="69" t="str">
        <f t="shared" si="27"/>
        <v xml:space="preserve"> </v>
      </c>
      <c r="AC324" s="69" t="str">
        <f t="shared" si="28"/>
        <v>　</v>
      </c>
      <c r="AD324" s="69" t="str">
        <f>IF($G324=0," ",VLOOKUP(AB324,入力規則用シート!B:C,2,0))</f>
        <v xml:space="preserve"> </v>
      </c>
      <c r="AE324" s="68">
        <f t="shared" si="29"/>
        <v>0</v>
      </c>
      <c r="AF324" s="69" t="str">
        <f t="shared" si="30"/>
        <v/>
      </c>
      <c r="AG324" s="68" t="str">
        <f>IF(AF324="","",VLOOKUP(AF324,ボランティア図書マスタ!$A$3:$K$65493,11,0))</f>
        <v/>
      </c>
      <c r="AH324" s="69" t="str">
        <f t="shared" si="31"/>
        <v/>
      </c>
      <c r="AJ324" s="129" t="e">
        <f>VLOOKUP($AF324,ボランティア図書マスタ!$A:$T,15,0)</f>
        <v>#N/A</v>
      </c>
      <c r="AK324" s="129" t="e">
        <f>VLOOKUP($AF324,ボランティア図書マスタ!$A:$T,16,0)</f>
        <v>#N/A</v>
      </c>
      <c r="AL324" s="129" t="e">
        <f>VLOOKUP($AF324,ボランティア図書マスタ!$A:$T,17,0)</f>
        <v>#N/A</v>
      </c>
      <c r="AM324" s="129" t="e">
        <f>VLOOKUP($AF324,ボランティア図書マスタ!$A:$T,18,0)</f>
        <v>#N/A</v>
      </c>
      <c r="AN324" s="129" t="e">
        <f>VLOOKUP($AF324,ボランティア図書マスタ!$A:$T,19,0)</f>
        <v>#N/A</v>
      </c>
      <c r="AO324" s="129" t="e">
        <f>VLOOKUP($AF324,ボランティア図書マスタ!$A:$T,20,0)</f>
        <v>#N/A</v>
      </c>
    </row>
    <row r="325" spans="1:41" ht="81" customHeight="1" x14ac:dyDescent="0.15">
      <c r="A325" s="55"/>
      <c r="B325" s="11"/>
      <c r="C325" s="149"/>
      <c r="D325" s="11"/>
      <c r="E325" s="11"/>
      <c r="F325" s="11"/>
      <c r="G325" s="12"/>
      <c r="H325" s="12"/>
      <c r="I325" s="13"/>
      <c r="J325" s="12"/>
      <c r="K325" s="24"/>
      <c r="L325" s="54" t="str">
        <f>IF(K325="","",VLOOKUP(K325,'ボランティア一覧 '!$A:$B,2,0))</f>
        <v/>
      </c>
      <c r="M325" s="24"/>
      <c r="N325" s="61" t="str">
        <f>IF(M325="","",VLOOKUP(M325,ボランティア図書マスタ!$B$3:$L$65493,11,0))</f>
        <v/>
      </c>
      <c r="O325" s="25"/>
      <c r="P325" s="24"/>
      <c r="Q325" s="25"/>
      <c r="R325" s="17" t="str">
        <f t="shared" si="26"/>
        <v/>
      </c>
      <c r="S325" s="17" t="str">
        <f>IF(AF325="","",VLOOKUP(AF325,ボランティア図書マスタ!$A$3:$M$65493,13,0))</f>
        <v/>
      </c>
      <c r="T325" s="14"/>
      <c r="U325" s="15"/>
      <c r="V325" s="16"/>
      <c r="W325" s="11"/>
      <c r="X325" s="23" t="str">
        <f>IF(K325="","",VLOOKUP(K325,'ボランティア一覧 '!$A$3:$F$95,4,0))</f>
        <v/>
      </c>
      <c r="Y325" s="23" t="str">
        <f>IF(K325="","",VLOOKUP(K325,'ボランティア一覧 '!$A$3:$F$95,5,0))</f>
        <v/>
      </c>
      <c r="Z325" s="23" t="str">
        <f>IF(K325="","",VLOOKUP(K325,'ボランティア一覧 '!$A$3:$F$95,6,0))</f>
        <v/>
      </c>
      <c r="AA325" s="23" t="str">
        <f>IF(K325="","",VLOOKUP(K325,'ボランティア一覧 '!$A$3:$G$95,7,0))</f>
        <v/>
      </c>
      <c r="AB325" s="69" t="str">
        <f t="shared" si="27"/>
        <v xml:space="preserve"> </v>
      </c>
      <c r="AC325" s="69" t="str">
        <f t="shared" si="28"/>
        <v>　</v>
      </c>
      <c r="AD325" s="69" t="str">
        <f>IF($G325=0," ",VLOOKUP(AB325,入力規則用シート!B:C,2,0))</f>
        <v xml:space="preserve"> </v>
      </c>
      <c r="AE325" s="68">
        <f t="shared" si="29"/>
        <v>0</v>
      </c>
      <c r="AF325" s="69" t="str">
        <f t="shared" si="30"/>
        <v/>
      </c>
      <c r="AG325" s="68" t="str">
        <f>IF(AF325="","",VLOOKUP(AF325,ボランティア図書マスタ!$A$3:$K$65493,11,0))</f>
        <v/>
      </c>
      <c r="AH325" s="69" t="str">
        <f t="shared" si="31"/>
        <v/>
      </c>
      <c r="AJ325" s="129" t="e">
        <f>VLOOKUP($AF325,ボランティア図書マスタ!$A:$T,15,0)</f>
        <v>#N/A</v>
      </c>
      <c r="AK325" s="129" t="e">
        <f>VLOOKUP($AF325,ボランティア図書マスタ!$A:$T,16,0)</f>
        <v>#N/A</v>
      </c>
      <c r="AL325" s="129" t="e">
        <f>VLOOKUP($AF325,ボランティア図書マスタ!$A:$T,17,0)</f>
        <v>#N/A</v>
      </c>
      <c r="AM325" s="129" t="e">
        <f>VLOOKUP($AF325,ボランティア図書マスタ!$A:$T,18,0)</f>
        <v>#N/A</v>
      </c>
      <c r="AN325" s="129" t="e">
        <f>VLOOKUP($AF325,ボランティア図書マスタ!$A:$T,19,0)</f>
        <v>#N/A</v>
      </c>
      <c r="AO325" s="129" t="e">
        <f>VLOOKUP($AF325,ボランティア図書マスタ!$A:$T,20,0)</f>
        <v>#N/A</v>
      </c>
    </row>
    <row r="326" spans="1:41" ht="81" customHeight="1" x14ac:dyDescent="0.15">
      <c r="A326" s="55"/>
      <c r="B326" s="11"/>
      <c r="C326" s="149"/>
      <c r="D326" s="11"/>
      <c r="E326" s="11"/>
      <c r="F326" s="11"/>
      <c r="G326" s="12"/>
      <c r="H326" s="12"/>
      <c r="I326" s="13"/>
      <c r="J326" s="12"/>
      <c r="K326" s="24"/>
      <c r="L326" s="54" t="str">
        <f>IF(K326="","",VLOOKUP(K326,'ボランティア一覧 '!$A:$B,2,0))</f>
        <v/>
      </c>
      <c r="M326" s="24"/>
      <c r="N326" s="61" t="str">
        <f>IF(M326="","",VLOOKUP(M326,ボランティア図書マスタ!$B$3:$L$65493,11,0))</f>
        <v/>
      </c>
      <c r="O326" s="25"/>
      <c r="P326" s="24"/>
      <c r="Q326" s="25"/>
      <c r="R326" s="17" t="str">
        <f t="shared" si="26"/>
        <v/>
      </c>
      <c r="S326" s="17" t="str">
        <f>IF(AF326="","",VLOOKUP(AF326,ボランティア図書マスタ!$A$3:$M$65493,13,0))</f>
        <v/>
      </c>
      <c r="T326" s="14"/>
      <c r="U326" s="15"/>
      <c r="V326" s="16"/>
      <c r="W326" s="11"/>
      <c r="X326" s="23" t="str">
        <f>IF(K326="","",VLOOKUP(K326,'ボランティア一覧 '!$A$3:$F$95,4,0))</f>
        <v/>
      </c>
      <c r="Y326" s="23" t="str">
        <f>IF(K326="","",VLOOKUP(K326,'ボランティア一覧 '!$A$3:$F$95,5,0))</f>
        <v/>
      </c>
      <c r="Z326" s="23" t="str">
        <f>IF(K326="","",VLOOKUP(K326,'ボランティア一覧 '!$A$3:$F$95,6,0))</f>
        <v/>
      </c>
      <c r="AA326" s="23" t="str">
        <f>IF(K326="","",VLOOKUP(K326,'ボランティア一覧 '!$A$3:$G$95,7,0))</f>
        <v/>
      </c>
      <c r="AB326" s="69" t="str">
        <f t="shared" si="27"/>
        <v xml:space="preserve"> </v>
      </c>
      <c r="AC326" s="69" t="str">
        <f t="shared" si="28"/>
        <v>　</v>
      </c>
      <c r="AD326" s="69" t="str">
        <f>IF($G326=0," ",VLOOKUP(AB326,入力規則用シート!B:C,2,0))</f>
        <v xml:space="preserve"> </v>
      </c>
      <c r="AE326" s="68">
        <f t="shared" si="29"/>
        <v>0</v>
      </c>
      <c r="AF326" s="69" t="str">
        <f t="shared" si="30"/>
        <v/>
      </c>
      <c r="AG326" s="68" t="str">
        <f>IF(AF326="","",VLOOKUP(AF326,ボランティア図書マスタ!$A$3:$K$65493,11,0))</f>
        <v/>
      </c>
      <c r="AH326" s="69" t="str">
        <f t="shared" si="31"/>
        <v/>
      </c>
      <c r="AJ326" s="129" t="e">
        <f>VLOOKUP($AF326,ボランティア図書マスタ!$A:$T,15,0)</f>
        <v>#N/A</v>
      </c>
      <c r="AK326" s="129" t="e">
        <f>VLOOKUP($AF326,ボランティア図書マスタ!$A:$T,16,0)</f>
        <v>#N/A</v>
      </c>
      <c r="AL326" s="129" t="e">
        <f>VLOOKUP($AF326,ボランティア図書マスタ!$A:$T,17,0)</f>
        <v>#N/A</v>
      </c>
      <c r="AM326" s="129" t="e">
        <f>VLOOKUP($AF326,ボランティア図書マスタ!$A:$T,18,0)</f>
        <v>#N/A</v>
      </c>
      <c r="AN326" s="129" t="e">
        <f>VLOOKUP($AF326,ボランティア図書マスタ!$A:$T,19,0)</f>
        <v>#N/A</v>
      </c>
      <c r="AO326" s="129" t="e">
        <f>VLOOKUP($AF326,ボランティア図書マスタ!$A:$T,20,0)</f>
        <v>#N/A</v>
      </c>
    </row>
    <row r="327" spans="1:41" ht="81" customHeight="1" x14ac:dyDescent="0.15">
      <c r="A327" s="55"/>
      <c r="B327" s="11"/>
      <c r="C327" s="149"/>
      <c r="D327" s="11"/>
      <c r="E327" s="11"/>
      <c r="F327" s="11"/>
      <c r="G327" s="12"/>
      <c r="H327" s="12"/>
      <c r="I327" s="13"/>
      <c r="J327" s="12"/>
      <c r="K327" s="24"/>
      <c r="L327" s="54" t="str">
        <f>IF(K327="","",VLOOKUP(K327,'ボランティア一覧 '!$A:$B,2,0))</f>
        <v/>
      </c>
      <c r="M327" s="24"/>
      <c r="N327" s="61" t="str">
        <f>IF(M327="","",VLOOKUP(M327,ボランティア図書マスタ!$B$3:$L$65493,11,0))</f>
        <v/>
      </c>
      <c r="O327" s="25"/>
      <c r="P327" s="24"/>
      <c r="Q327" s="25"/>
      <c r="R327" s="17" t="str">
        <f t="shared" si="26"/>
        <v/>
      </c>
      <c r="S327" s="17" t="str">
        <f>IF(AF327="","",VLOOKUP(AF327,ボランティア図書マスタ!$A$3:$M$65493,13,0))</f>
        <v/>
      </c>
      <c r="T327" s="14"/>
      <c r="U327" s="15"/>
      <c r="V327" s="16"/>
      <c r="W327" s="11"/>
      <c r="X327" s="23" t="str">
        <f>IF(K327="","",VLOOKUP(K327,'ボランティア一覧 '!$A$3:$F$95,4,0))</f>
        <v/>
      </c>
      <c r="Y327" s="23" t="str">
        <f>IF(K327="","",VLOOKUP(K327,'ボランティア一覧 '!$A$3:$F$95,5,0))</f>
        <v/>
      </c>
      <c r="Z327" s="23" t="str">
        <f>IF(K327="","",VLOOKUP(K327,'ボランティア一覧 '!$A$3:$F$95,6,0))</f>
        <v/>
      </c>
      <c r="AA327" s="23" t="str">
        <f>IF(K327="","",VLOOKUP(K327,'ボランティア一覧 '!$A$3:$G$95,7,0))</f>
        <v/>
      </c>
      <c r="AB327" s="69" t="str">
        <f t="shared" si="27"/>
        <v xml:space="preserve"> </v>
      </c>
      <c r="AC327" s="69" t="str">
        <f t="shared" si="28"/>
        <v>　</v>
      </c>
      <c r="AD327" s="69" t="str">
        <f>IF($G327=0," ",VLOOKUP(AB327,入力規則用シート!B:C,2,0))</f>
        <v xml:space="preserve"> </v>
      </c>
      <c r="AE327" s="68">
        <f t="shared" si="29"/>
        <v>0</v>
      </c>
      <c r="AF327" s="69" t="str">
        <f t="shared" si="30"/>
        <v/>
      </c>
      <c r="AG327" s="68" t="str">
        <f>IF(AF327="","",VLOOKUP(AF327,ボランティア図書マスタ!$A$3:$K$65493,11,0))</f>
        <v/>
      </c>
      <c r="AH327" s="69" t="str">
        <f t="shared" si="31"/>
        <v/>
      </c>
      <c r="AJ327" s="129" t="e">
        <f>VLOOKUP($AF327,ボランティア図書マスタ!$A:$T,15,0)</f>
        <v>#N/A</v>
      </c>
      <c r="AK327" s="129" t="e">
        <f>VLOOKUP($AF327,ボランティア図書マスタ!$A:$T,16,0)</f>
        <v>#N/A</v>
      </c>
      <c r="AL327" s="129" t="e">
        <f>VLOOKUP($AF327,ボランティア図書マスタ!$A:$T,17,0)</f>
        <v>#N/A</v>
      </c>
      <c r="AM327" s="129" t="e">
        <f>VLOOKUP($AF327,ボランティア図書マスタ!$A:$T,18,0)</f>
        <v>#N/A</v>
      </c>
      <c r="AN327" s="129" t="e">
        <f>VLOOKUP($AF327,ボランティア図書マスタ!$A:$T,19,0)</f>
        <v>#N/A</v>
      </c>
      <c r="AO327" s="129" t="e">
        <f>VLOOKUP($AF327,ボランティア図書マスタ!$A:$T,20,0)</f>
        <v>#N/A</v>
      </c>
    </row>
    <row r="328" spans="1:41" ht="81" customHeight="1" x14ac:dyDescent="0.15">
      <c r="A328" s="55"/>
      <c r="B328" s="11"/>
      <c r="C328" s="149"/>
      <c r="D328" s="11"/>
      <c r="E328" s="11"/>
      <c r="F328" s="11"/>
      <c r="G328" s="12"/>
      <c r="H328" s="12"/>
      <c r="I328" s="13"/>
      <c r="J328" s="12"/>
      <c r="K328" s="24"/>
      <c r="L328" s="54" t="str">
        <f>IF(K328="","",VLOOKUP(K328,'ボランティア一覧 '!$A:$B,2,0))</f>
        <v/>
      </c>
      <c r="M328" s="24"/>
      <c r="N328" s="61" t="str">
        <f>IF(M328="","",VLOOKUP(M328,ボランティア図書マスタ!$B$3:$L$65493,11,0))</f>
        <v/>
      </c>
      <c r="O328" s="25"/>
      <c r="P328" s="24"/>
      <c r="Q328" s="25"/>
      <c r="R328" s="17" t="str">
        <f t="shared" si="26"/>
        <v/>
      </c>
      <c r="S328" s="17" t="str">
        <f>IF(AF328="","",VLOOKUP(AF328,ボランティア図書マスタ!$A$3:$M$65493,13,0))</f>
        <v/>
      </c>
      <c r="T328" s="14"/>
      <c r="U328" s="15"/>
      <c r="V328" s="16"/>
      <c r="W328" s="11"/>
      <c r="X328" s="23" t="str">
        <f>IF(K328="","",VLOOKUP(K328,'ボランティア一覧 '!$A$3:$F$95,4,0))</f>
        <v/>
      </c>
      <c r="Y328" s="23" t="str">
        <f>IF(K328="","",VLOOKUP(K328,'ボランティア一覧 '!$A$3:$F$95,5,0))</f>
        <v/>
      </c>
      <c r="Z328" s="23" t="str">
        <f>IF(K328="","",VLOOKUP(K328,'ボランティア一覧 '!$A$3:$F$95,6,0))</f>
        <v/>
      </c>
      <c r="AA328" s="23" t="str">
        <f>IF(K328="","",VLOOKUP(K328,'ボランティア一覧 '!$A$3:$G$95,7,0))</f>
        <v/>
      </c>
      <c r="AB328" s="69" t="str">
        <f t="shared" si="27"/>
        <v xml:space="preserve"> </v>
      </c>
      <c r="AC328" s="69" t="str">
        <f t="shared" si="28"/>
        <v>　</v>
      </c>
      <c r="AD328" s="69" t="str">
        <f>IF($G328=0," ",VLOOKUP(AB328,入力規則用シート!B:C,2,0))</f>
        <v xml:space="preserve"> </v>
      </c>
      <c r="AE328" s="68">
        <f t="shared" si="29"/>
        <v>0</v>
      </c>
      <c r="AF328" s="69" t="str">
        <f t="shared" si="30"/>
        <v/>
      </c>
      <c r="AG328" s="68" t="str">
        <f>IF(AF328="","",VLOOKUP(AF328,ボランティア図書マスタ!$A$3:$K$65493,11,0))</f>
        <v/>
      </c>
      <c r="AH328" s="69" t="str">
        <f t="shared" si="31"/>
        <v/>
      </c>
      <c r="AJ328" s="129" t="e">
        <f>VLOOKUP($AF328,ボランティア図書マスタ!$A:$T,15,0)</f>
        <v>#N/A</v>
      </c>
      <c r="AK328" s="129" t="e">
        <f>VLOOKUP($AF328,ボランティア図書マスタ!$A:$T,16,0)</f>
        <v>#N/A</v>
      </c>
      <c r="AL328" s="129" t="e">
        <f>VLOOKUP($AF328,ボランティア図書マスタ!$A:$T,17,0)</f>
        <v>#N/A</v>
      </c>
      <c r="AM328" s="129" t="e">
        <f>VLOOKUP($AF328,ボランティア図書マスタ!$A:$T,18,0)</f>
        <v>#N/A</v>
      </c>
      <c r="AN328" s="129" t="e">
        <f>VLOOKUP($AF328,ボランティア図書マスタ!$A:$T,19,0)</f>
        <v>#N/A</v>
      </c>
      <c r="AO328" s="129" t="e">
        <f>VLOOKUP($AF328,ボランティア図書マスタ!$A:$T,20,0)</f>
        <v>#N/A</v>
      </c>
    </row>
    <row r="329" spans="1:41" ht="81" customHeight="1" x14ac:dyDescent="0.15">
      <c r="A329" s="55"/>
      <c r="B329" s="11"/>
      <c r="C329" s="149"/>
      <c r="D329" s="11"/>
      <c r="E329" s="11"/>
      <c r="F329" s="11"/>
      <c r="G329" s="12"/>
      <c r="H329" s="12"/>
      <c r="I329" s="13"/>
      <c r="J329" s="12"/>
      <c r="K329" s="24"/>
      <c r="L329" s="54" t="str">
        <f>IF(K329="","",VLOOKUP(K329,'ボランティア一覧 '!$A:$B,2,0))</f>
        <v/>
      </c>
      <c r="M329" s="24"/>
      <c r="N329" s="61" t="str">
        <f>IF(M329="","",VLOOKUP(M329,ボランティア図書マスタ!$B$3:$L$65493,11,0))</f>
        <v/>
      </c>
      <c r="O329" s="25"/>
      <c r="P329" s="24"/>
      <c r="Q329" s="25"/>
      <c r="R329" s="17" t="str">
        <f t="shared" si="26"/>
        <v/>
      </c>
      <c r="S329" s="17" t="str">
        <f>IF(AF329="","",VLOOKUP(AF329,ボランティア図書マスタ!$A$3:$M$65493,13,0))</f>
        <v/>
      </c>
      <c r="T329" s="14"/>
      <c r="U329" s="15"/>
      <c r="V329" s="16"/>
      <c r="W329" s="11"/>
      <c r="X329" s="23" t="str">
        <f>IF(K329="","",VLOOKUP(K329,'ボランティア一覧 '!$A$3:$F$95,4,0))</f>
        <v/>
      </c>
      <c r="Y329" s="23" t="str">
        <f>IF(K329="","",VLOOKUP(K329,'ボランティア一覧 '!$A$3:$F$95,5,0))</f>
        <v/>
      </c>
      <c r="Z329" s="23" t="str">
        <f>IF(K329="","",VLOOKUP(K329,'ボランティア一覧 '!$A$3:$F$95,6,0))</f>
        <v/>
      </c>
      <c r="AA329" s="23" t="str">
        <f>IF(K329="","",VLOOKUP(K329,'ボランティア一覧 '!$A$3:$G$95,7,0))</f>
        <v/>
      </c>
      <c r="AB329" s="69" t="str">
        <f t="shared" si="27"/>
        <v xml:space="preserve"> </v>
      </c>
      <c r="AC329" s="69" t="str">
        <f t="shared" si="28"/>
        <v>　</v>
      </c>
      <c r="AD329" s="69" t="str">
        <f>IF($G329=0," ",VLOOKUP(AB329,入力規則用シート!B:C,2,0))</f>
        <v xml:space="preserve"> </v>
      </c>
      <c r="AE329" s="68">
        <f t="shared" si="29"/>
        <v>0</v>
      </c>
      <c r="AF329" s="69" t="str">
        <f t="shared" si="30"/>
        <v/>
      </c>
      <c r="AG329" s="68" t="str">
        <f>IF(AF329="","",VLOOKUP(AF329,ボランティア図書マスタ!$A$3:$K$65493,11,0))</f>
        <v/>
      </c>
      <c r="AH329" s="69" t="str">
        <f t="shared" si="31"/>
        <v/>
      </c>
      <c r="AJ329" s="129" t="e">
        <f>VLOOKUP($AF329,ボランティア図書マスタ!$A:$T,15,0)</f>
        <v>#N/A</v>
      </c>
      <c r="AK329" s="129" t="e">
        <f>VLOOKUP($AF329,ボランティア図書マスタ!$A:$T,16,0)</f>
        <v>#N/A</v>
      </c>
      <c r="AL329" s="129" t="e">
        <f>VLOOKUP($AF329,ボランティア図書マスタ!$A:$T,17,0)</f>
        <v>#N/A</v>
      </c>
      <c r="AM329" s="129" t="e">
        <f>VLOOKUP($AF329,ボランティア図書マスタ!$A:$T,18,0)</f>
        <v>#N/A</v>
      </c>
      <c r="AN329" s="129" t="e">
        <f>VLOOKUP($AF329,ボランティア図書マスタ!$A:$T,19,0)</f>
        <v>#N/A</v>
      </c>
      <c r="AO329" s="129" t="e">
        <f>VLOOKUP($AF329,ボランティア図書マスタ!$A:$T,20,0)</f>
        <v>#N/A</v>
      </c>
    </row>
    <row r="330" spans="1:41" ht="81" customHeight="1" x14ac:dyDescent="0.15">
      <c r="A330" s="55"/>
      <c r="B330" s="11"/>
      <c r="C330" s="149"/>
      <c r="D330" s="11"/>
      <c r="E330" s="11"/>
      <c r="F330" s="11"/>
      <c r="G330" s="12"/>
      <c r="H330" s="12"/>
      <c r="I330" s="13"/>
      <c r="J330" s="12"/>
      <c r="K330" s="24"/>
      <c r="L330" s="54" t="str">
        <f>IF(K330="","",VLOOKUP(K330,'ボランティア一覧 '!$A:$B,2,0))</f>
        <v/>
      </c>
      <c r="M330" s="24"/>
      <c r="N330" s="61" t="str">
        <f>IF(M330="","",VLOOKUP(M330,ボランティア図書マスタ!$B$3:$L$65493,11,0))</f>
        <v/>
      </c>
      <c r="O330" s="25"/>
      <c r="P330" s="24"/>
      <c r="Q330" s="25"/>
      <c r="R330" s="17" t="str">
        <f t="shared" si="26"/>
        <v/>
      </c>
      <c r="S330" s="17" t="str">
        <f>IF(AF330="","",VLOOKUP(AF330,ボランティア図書マスタ!$A$3:$M$65493,13,0))</f>
        <v/>
      </c>
      <c r="T330" s="14"/>
      <c r="U330" s="15"/>
      <c r="V330" s="16"/>
      <c r="W330" s="11"/>
      <c r="X330" s="23" t="str">
        <f>IF(K330="","",VLOOKUP(K330,'ボランティア一覧 '!$A$3:$F$95,4,0))</f>
        <v/>
      </c>
      <c r="Y330" s="23" t="str">
        <f>IF(K330="","",VLOOKUP(K330,'ボランティア一覧 '!$A$3:$F$95,5,0))</f>
        <v/>
      </c>
      <c r="Z330" s="23" t="str">
        <f>IF(K330="","",VLOOKUP(K330,'ボランティア一覧 '!$A$3:$F$95,6,0))</f>
        <v/>
      </c>
      <c r="AA330" s="23" t="str">
        <f>IF(K330="","",VLOOKUP(K330,'ボランティア一覧 '!$A$3:$G$95,7,0))</f>
        <v/>
      </c>
      <c r="AB330" s="69" t="str">
        <f t="shared" si="27"/>
        <v xml:space="preserve"> </v>
      </c>
      <c r="AC330" s="69" t="str">
        <f t="shared" si="28"/>
        <v>　</v>
      </c>
      <c r="AD330" s="69" t="str">
        <f>IF($G330=0," ",VLOOKUP(AB330,入力規則用シート!B:C,2,0))</f>
        <v xml:space="preserve"> </v>
      </c>
      <c r="AE330" s="68">
        <f t="shared" si="29"/>
        <v>0</v>
      </c>
      <c r="AF330" s="69" t="str">
        <f t="shared" si="30"/>
        <v/>
      </c>
      <c r="AG330" s="68" t="str">
        <f>IF(AF330="","",VLOOKUP(AF330,ボランティア図書マスタ!$A$3:$K$65493,11,0))</f>
        <v/>
      </c>
      <c r="AH330" s="69" t="str">
        <f t="shared" si="31"/>
        <v/>
      </c>
      <c r="AJ330" s="129" t="e">
        <f>VLOOKUP($AF330,ボランティア図書マスタ!$A:$T,15,0)</f>
        <v>#N/A</v>
      </c>
      <c r="AK330" s="129" t="e">
        <f>VLOOKUP($AF330,ボランティア図書マスタ!$A:$T,16,0)</f>
        <v>#N/A</v>
      </c>
      <c r="AL330" s="129" t="e">
        <f>VLOOKUP($AF330,ボランティア図書マスタ!$A:$T,17,0)</f>
        <v>#N/A</v>
      </c>
      <c r="AM330" s="129" t="e">
        <f>VLOOKUP($AF330,ボランティア図書マスタ!$A:$T,18,0)</f>
        <v>#N/A</v>
      </c>
      <c r="AN330" s="129" t="e">
        <f>VLOOKUP($AF330,ボランティア図書マスタ!$A:$T,19,0)</f>
        <v>#N/A</v>
      </c>
      <c r="AO330" s="129" t="e">
        <f>VLOOKUP($AF330,ボランティア図書マスタ!$A:$T,20,0)</f>
        <v>#N/A</v>
      </c>
    </row>
    <row r="331" spans="1:41" ht="81" customHeight="1" x14ac:dyDescent="0.15">
      <c r="A331" s="55"/>
      <c r="B331" s="11"/>
      <c r="C331" s="149"/>
      <c r="D331" s="11"/>
      <c r="E331" s="11"/>
      <c r="F331" s="11"/>
      <c r="G331" s="12"/>
      <c r="H331" s="12"/>
      <c r="I331" s="13"/>
      <c r="J331" s="12"/>
      <c r="K331" s="24"/>
      <c r="L331" s="54" t="str">
        <f>IF(K331="","",VLOOKUP(K331,'ボランティア一覧 '!$A:$B,2,0))</f>
        <v/>
      </c>
      <c r="M331" s="24"/>
      <c r="N331" s="61" t="str">
        <f>IF(M331="","",VLOOKUP(M331,ボランティア図書マスタ!$B$3:$L$65493,11,0))</f>
        <v/>
      </c>
      <c r="O331" s="25"/>
      <c r="P331" s="24"/>
      <c r="Q331" s="25"/>
      <c r="R331" s="17" t="str">
        <f t="shared" si="26"/>
        <v/>
      </c>
      <c r="S331" s="17" t="str">
        <f>IF(AF331="","",VLOOKUP(AF331,ボランティア図書マスタ!$A$3:$M$65493,13,0))</f>
        <v/>
      </c>
      <c r="T331" s="14"/>
      <c r="U331" s="15"/>
      <c r="V331" s="16"/>
      <c r="W331" s="11"/>
      <c r="X331" s="23" t="str">
        <f>IF(K331="","",VLOOKUP(K331,'ボランティア一覧 '!$A$3:$F$95,4,0))</f>
        <v/>
      </c>
      <c r="Y331" s="23" t="str">
        <f>IF(K331="","",VLOOKUP(K331,'ボランティア一覧 '!$A$3:$F$95,5,0))</f>
        <v/>
      </c>
      <c r="Z331" s="23" t="str">
        <f>IF(K331="","",VLOOKUP(K331,'ボランティア一覧 '!$A$3:$F$95,6,0))</f>
        <v/>
      </c>
      <c r="AA331" s="23" t="str">
        <f>IF(K331="","",VLOOKUP(K331,'ボランティア一覧 '!$A$3:$G$95,7,0))</f>
        <v/>
      </c>
      <c r="AB331" s="69" t="str">
        <f t="shared" si="27"/>
        <v xml:space="preserve"> </v>
      </c>
      <c r="AC331" s="69" t="str">
        <f t="shared" si="28"/>
        <v>　</v>
      </c>
      <c r="AD331" s="69" t="str">
        <f>IF($G331=0," ",VLOOKUP(AB331,入力規則用シート!B:C,2,0))</f>
        <v xml:space="preserve"> </v>
      </c>
      <c r="AE331" s="68">
        <f t="shared" si="29"/>
        <v>0</v>
      </c>
      <c r="AF331" s="69" t="str">
        <f t="shared" si="30"/>
        <v/>
      </c>
      <c r="AG331" s="68" t="str">
        <f>IF(AF331="","",VLOOKUP(AF331,ボランティア図書マスタ!$A$3:$K$65493,11,0))</f>
        <v/>
      </c>
      <c r="AH331" s="69" t="str">
        <f t="shared" si="31"/>
        <v/>
      </c>
      <c r="AJ331" s="129" t="e">
        <f>VLOOKUP($AF331,ボランティア図書マスタ!$A:$T,15,0)</f>
        <v>#N/A</v>
      </c>
      <c r="AK331" s="129" t="e">
        <f>VLOOKUP($AF331,ボランティア図書マスタ!$A:$T,16,0)</f>
        <v>#N/A</v>
      </c>
      <c r="AL331" s="129" t="e">
        <f>VLOOKUP($AF331,ボランティア図書マスタ!$A:$T,17,0)</f>
        <v>#N/A</v>
      </c>
      <c r="AM331" s="129" t="e">
        <f>VLOOKUP($AF331,ボランティア図書マスタ!$A:$T,18,0)</f>
        <v>#N/A</v>
      </c>
      <c r="AN331" s="129" t="e">
        <f>VLOOKUP($AF331,ボランティア図書マスタ!$A:$T,19,0)</f>
        <v>#N/A</v>
      </c>
      <c r="AO331" s="129" t="e">
        <f>VLOOKUP($AF331,ボランティア図書マスタ!$A:$T,20,0)</f>
        <v>#N/A</v>
      </c>
    </row>
    <row r="332" spans="1:41" ht="81" customHeight="1" x14ac:dyDescent="0.15">
      <c r="A332" s="55"/>
      <c r="B332" s="11"/>
      <c r="C332" s="149"/>
      <c r="D332" s="11"/>
      <c r="E332" s="11"/>
      <c r="F332" s="11"/>
      <c r="G332" s="12"/>
      <c r="H332" s="12"/>
      <c r="I332" s="13"/>
      <c r="J332" s="12"/>
      <c r="K332" s="24"/>
      <c r="L332" s="54" t="str">
        <f>IF(K332="","",VLOOKUP(K332,'ボランティア一覧 '!$A:$B,2,0))</f>
        <v/>
      </c>
      <c r="M332" s="24"/>
      <c r="N332" s="61" t="str">
        <f>IF(M332="","",VLOOKUP(M332,ボランティア図書マスタ!$B$3:$L$65493,11,0))</f>
        <v/>
      </c>
      <c r="O332" s="25"/>
      <c r="P332" s="24"/>
      <c r="Q332" s="25"/>
      <c r="R332" s="17" t="str">
        <f t="shared" si="26"/>
        <v/>
      </c>
      <c r="S332" s="17" t="str">
        <f>IF(AF332="","",VLOOKUP(AF332,ボランティア図書マスタ!$A$3:$M$65493,13,0))</f>
        <v/>
      </c>
      <c r="T332" s="14"/>
      <c r="U332" s="15"/>
      <c r="V332" s="16"/>
      <c r="W332" s="11"/>
      <c r="X332" s="23" t="str">
        <f>IF(K332="","",VLOOKUP(K332,'ボランティア一覧 '!$A$3:$F$95,4,0))</f>
        <v/>
      </c>
      <c r="Y332" s="23" t="str">
        <f>IF(K332="","",VLOOKUP(K332,'ボランティア一覧 '!$A$3:$F$95,5,0))</f>
        <v/>
      </c>
      <c r="Z332" s="23" t="str">
        <f>IF(K332="","",VLOOKUP(K332,'ボランティア一覧 '!$A$3:$F$95,6,0))</f>
        <v/>
      </c>
      <c r="AA332" s="23" t="str">
        <f>IF(K332="","",VLOOKUP(K332,'ボランティア一覧 '!$A$3:$G$95,7,0))</f>
        <v/>
      </c>
      <c r="AB332" s="69" t="str">
        <f t="shared" si="27"/>
        <v xml:space="preserve"> </v>
      </c>
      <c r="AC332" s="69" t="str">
        <f t="shared" si="28"/>
        <v>　</v>
      </c>
      <c r="AD332" s="69" t="str">
        <f>IF($G332=0," ",VLOOKUP(AB332,入力規則用シート!B:C,2,0))</f>
        <v xml:space="preserve"> </v>
      </c>
      <c r="AE332" s="68">
        <f t="shared" si="29"/>
        <v>0</v>
      </c>
      <c r="AF332" s="69" t="str">
        <f t="shared" si="30"/>
        <v/>
      </c>
      <c r="AG332" s="68" t="str">
        <f>IF(AF332="","",VLOOKUP(AF332,ボランティア図書マスタ!$A$3:$K$65493,11,0))</f>
        <v/>
      </c>
      <c r="AH332" s="69" t="str">
        <f t="shared" si="31"/>
        <v/>
      </c>
      <c r="AJ332" s="129" t="e">
        <f>VLOOKUP($AF332,ボランティア図書マスタ!$A:$T,15,0)</f>
        <v>#N/A</v>
      </c>
      <c r="AK332" s="129" t="e">
        <f>VLOOKUP($AF332,ボランティア図書マスタ!$A:$T,16,0)</f>
        <v>#N/A</v>
      </c>
      <c r="AL332" s="129" t="e">
        <f>VLOOKUP($AF332,ボランティア図書マスタ!$A:$T,17,0)</f>
        <v>#N/A</v>
      </c>
      <c r="AM332" s="129" t="e">
        <f>VLOOKUP($AF332,ボランティア図書マスタ!$A:$T,18,0)</f>
        <v>#N/A</v>
      </c>
      <c r="AN332" s="129" t="e">
        <f>VLOOKUP($AF332,ボランティア図書マスタ!$A:$T,19,0)</f>
        <v>#N/A</v>
      </c>
      <c r="AO332" s="129" t="e">
        <f>VLOOKUP($AF332,ボランティア図書マスタ!$A:$T,20,0)</f>
        <v>#N/A</v>
      </c>
    </row>
    <row r="333" spans="1:41" ht="81" customHeight="1" x14ac:dyDescent="0.15">
      <c r="A333" s="55"/>
      <c r="B333" s="11"/>
      <c r="C333" s="149"/>
      <c r="D333" s="11"/>
      <c r="E333" s="11"/>
      <c r="F333" s="11"/>
      <c r="G333" s="12"/>
      <c r="H333" s="12"/>
      <c r="I333" s="13"/>
      <c r="J333" s="12"/>
      <c r="K333" s="24"/>
      <c r="L333" s="54" t="str">
        <f>IF(K333="","",VLOOKUP(K333,'ボランティア一覧 '!$A:$B,2,0))</f>
        <v/>
      </c>
      <c r="M333" s="24"/>
      <c r="N333" s="61" t="str">
        <f>IF(M333="","",VLOOKUP(M333,ボランティア図書マスタ!$B$3:$L$65493,11,0))</f>
        <v/>
      </c>
      <c r="O333" s="25"/>
      <c r="P333" s="24"/>
      <c r="Q333" s="25"/>
      <c r="R333" s="17" t="str">
        <f t="shared" si="26"/>
        <v/>
      </c>
      <c r="S333" s="17" t="str">
        <f>IF(AF333="","",VLOOKUP(AF333,ボランティア図書マスタ!$A$3:$M$65493,13,0))</f>
        <v/>
      </c>
      <c r="T333" s="14"/>
      <c r="U333" s="15"/>
      <c r="V333" s="16"/>
      <c r="W333" s="11"/>
      <c r="X333" s="23" t="str">
        <f>IF(K333="","",VLOOKUP(K333,'ボランティア一覧 '!$A$3:$F$95,4,0))</f>
        <v/>
      </c>
      <c r="Y333" s="23" t="str">
        <f>IF(K333="","",VLOOKUP(K333,'ボランティア一覧 '!$A$3:$F$95,5,0))</f>
        <v/>
      </c>
      <c r="Z333" s="23" t="str">
        <f>IF(K333="","",VLOOKUP(K333,'ボランティア一覧 '!$A$3:$F$95,6,0))</f>
        <v/>
      </c>
      <c r="AA333" s="23" t="str">
        <f>IF(K333="","",VLOOKUP(K333,'ボランティア一覧 '!$A$3:$G$95,7,0))</f>
        <v/>
      </c>
      <c r="AB333" s="69" t="str">
        <f t="shared" si="27"/>
        <v xml:space="preserve"> </v>
      </c>
      <c r="AC333" s="69" t="str">
        <f t="shared" si="28"/>
        <v>　</v>
      </c>
      <c r="AD333" s="69" t="str">
        <f>IF($G333=0," ",VLOOKUP(AB333,入力規則用シート!B:C,2,0))</f>
        <v xml:space="preserve"> </v>
      </c>
      <c r="AE333" s="68">
        <f t="shared" si="29"/>
        <v>0</v>
      </c>
      <c r="AF333" s="69" t="str">
        <f t="shared" si="30"/>
        <v/>
      </c>
      <c r="AG333" s="68" t="str">
        <f>IF(AF333="","",VLOOKUP(AF333,ボランティア図書マスタ!$A$3:$K$65493,11,0))</f>
        <v/>
      </c>
      <c r="AH333" s="69" t="str">
        <f t="shared" si="31"/>
        <v/>
      </c>
      <c r="AJ333" s="129" t="e">
        <f>VLOOKUP($AF333,ボランティア図書マスタ!$A:$T,15,0)</f>
        <v>#N/A</v>
      </c>
      <c r="AK333" s="129" t="e">
        <f>VLOOKUP($AF333,ボランティア図書マスタ!$A:$T,16,0)</f>
        <v>#N/A</v>
      </c>
      <c r="AL333" s="129" t="e">
        <f>VLOOKUP($AF333,ボランティア図書マスタ!$A:$T,17,0)</f>
        <v>#N/A</v>
      </c>
      <c r="AM333" s="129" t="e">
        <f>VLOOKUP($AF333,ボランティア図書マスタ!$A:$T,18,0)</f>
        <v>#N/A</v>
      </c>
      <c r="AN333" s="129" t="e">
        <f>VLOOKUP($AF333,ボランティア図書マスタ!$A:$T,19,0)</f>
        <v>#N/A</v>
      </c>
      <c r="AO333" s="129" t="e">
        <f>VLOOKUP($AF333,ボランティア図書マスタ!$A:$T,20,0)</f>
        <v>#N/A</v>
      </c>
    </row>
    <row r="334" spans="1:41" ht="81" customHeight="1" x14ac:dyDescent="0.15">
      <c r="A334" s="55"/>
      <c r="B334" s="11"/>
      <c r="C334" s="149"/>
      <c r="D334" s="11"/>
      <c r="E334" s="11"/>
      <c r="F334" s="11"/>
      <c r="G334" s="12"/>
      <c r="H334" s="12"/>
      <c r="I334" s="13"/>
      <c r="J334" s="12"/>
      <c r="K334" s="24"/>
      <c r="L334" s="54" t="str">
        <f>IF(K334="","",VLOOKUP(K334,'ボランティア一覧 '!$A:$B,2,0))</f>
        <v/>
      </c>
      <c r="M334" s="24"/>
      <c r="N334" s="61" t="str">
        <f>IF(M334="","",VLOOKUP(M334,ボランティア図書マスタ!$B$3:$L$65493,11,0))</f>
        <v/>
      </c>
      <c r="O334" s="25"/>
      <c r="P334" s="24"/>
      <c r="Q334" s="25"/>
      <c r="R334" s="17" t="str">
        <f t="shared" si="26"/>
        <v/>
      </c>
      <c r="S334" s="17" t="str">
        <f>IF(AF334="","",VLOOKUP(AF334,ボランティア図書マスタ!$A$3:$M$65493,13,0))</f>
        <v/>
      </c>
      <c r="T334" s="14"/>
      <c r="U334" s="15"/>
      <c r="V334" s="16"/>
      <c r="W334" s="11"/>
      <c r="X334" s="23" t="str">
        <f>IF(K334="","",VLOOKUP(K334,'ボランティア一覧 '!$A$3:$F$95,4,0))</f>
        <v/>
      </c>
      <c r="Y334" s="23" t="str">
        <f>IF(K334="","",VLOOKUP(K334,'ボランティア一覧 '!$A$3:$F$95,5,0))</f>
        <v/>
      </c>
      <c r="Z334" s="23" t="str">
        <f>IF(K334="","",VLOOKUP(K334,'ボランティア一覧 '!$A$3:$F$95,6,0))</f>
        <v/>
      </c>
      <c r="AA334" s="23" t="str">
        <f>IF(K334="","",VLOOKUP(K334,'ボランティア一覧 '!$A$3:$G$95,7,0))</f>
        <v/>
      </c>
      <c r="AB334" s="69" t="str">
        <f t="shared" si="27"/>
        <v xml:space="preserve"> </v>
      </c>
      <c r="AC334" s="69" t="str">
        <f t="shared" si="28"/>
        <v>　</v>
      </c>
      <c r="AD334" s="69" t="str">
        <f>IF($G334=0," ",VLOOKUP(AB334,入力規則用シート!B:C,2,0))</f>
        <v xml:space="preserve"> </v>
      </c>
      <c r="AE334" s="68">
        <f t="shared" si="29"/>
        <v>0</v>
      </c>
      <c r="AF334" s="69" t="str">
        <f t="shared" si="30"/>
        <v/>
      </c>
      <c r="AG334" s="68" t="str">
        <f>IF(AF334="","",VLOOKUP(AF334,ボランティア図書マスタ!$A$3:$K$65493,11,0))</f>
        <v/>
      </c>
      <c r="AH334" s="69" t="str">
        <f t="shared" si="31"/>
        <v/>
      </c>
      <c r="AJ334" s="129" t="e">
        <f>VLOOKUP($AF334,ボランティア図書マスタ!$A:$T,15,0)</f>
        <v>#N/A</v>
      </c>
      <c r="AK334" s="129" t="e">
        <f>VLOOKUP($AF334,ボランティア図書マスタ!$A:$T,16,0)</f>
        <v>#N/A</v>
      </c>
      <c r="AL334" s="129" t="e">
        <f>VLOOKUP($AF334,ボランティア図書マスタ!$A:$T,17,0)</f>
        <v>#N/A</v>
      </c>
      <c r="AM334" s="129" t="e">
        <f>VLOOKUP($AF334,ボランティア図書マスタ!$A:$T,18,0)</f>
        <v>#N/A</v>
      </c>
      <c r="AN334" s="129" t="e">
        <f>VLOOKUP($AF334,ボランティア図書マスタ!$A:$T,19,0)</f>
        <v>#N/A</v>
      </c>
      <c r="AO334" s="129" t="e">
        <f>VLOOKUP($AF334,ボランティア図書マスタ!$A:$T,20,0)</f>
        <v>#N/A</v>
      </c>
    </row>
    <row r="335" spans="1:41" ht="81" customHeight="1" x14ac:dyDescent="0.15">
      <c r="A335" s="55"/>
      <c r="B335" s="11"/>
      <c r="C335" s="149"/>
      <c r="D335" s="11"/>
      <c r="E335" s="11"/>
      <c r="F335" s="11"/>
      <c r="G335" s="12"/>
      <c r="H335" s="12"/>
      <c r="I335" s="13"/>
      <c r="J335" s="12"/>
      <c r="K335" s="24"/>
      <c r="L335" s="54" t="str">
        <f>IF(K335="","",VLOOKUP(K335,'ボランティア一覧 '!$A:$B,2,0))</f>
        <v/>
      </c>
      <c r="M335" s="24"/>
      <c r="N335" s="61" t="str">
        <f>IF(M335="","",VLOOKUP(M335,ボランティア図書マスタ!$B$3:$L$65493,11,0))</f>
        <v/>
      </c>
      <c r="O335" s="25"/>
      <c r="P335" s="24"/>
      <c r="Q335" s="25"/>
      <c r="R335" s="17" t="str">
        <f t="shared" si="26"/>
        <v/>
      </c>
      <c r="S335" s="17" t="str">
        <f>IF(AF335="","",VLOOKUP(AF335,ボランティア図書マスタ!$A$3:$M$65493,13,0))</f>
        <v/>
      </c>
      <c r="T335" s="14"/>
      <c r="U335" s="15"/>
      <c r="V335" s="16"/>
      <c r="W335" s="11"/>
      <c r="X335" s="23" t="str">
        <f>IF(K335="","",VLOOKUP(K335,'ボランティア一覧 '!$A$3:$F$95,4,0))</f>
        <v/>
      </c>
      <c r="Y335" s="23" t="str">
        <f>IF(K335="","",VLOOKUP(K335,'ボランティア一覧 '!$A$3:$F$95,5,0))</f>
        <v/>
      </c>
      <c r="Z335" s="23" t="str">
        <f>IF(K335="","",VLOOKUP(K335,'ボランティア一覧 '!$A$3:$F$95,6,0))</f>
        <v/>
      </c>
      <c r="AA335" s="23" t="str">
        <f>IF(K335="","",VLOOKUP(K335,'ボランティア一覧 '!$A$3:$G$95,7,0))</f>
        <v/>
      </c>
      <c r="AB335" s="69" t="str">
        <f t="shared" si="27"/>
        <v xml:space="preserve"> </v>
      </c>
      <c r="AC335" s="69" t="str">
        <f t="shared" si="28"/>
        <v>　</v>
      </c>
      <c r="AD335" s="69" t="str">
        <f>IF($G335=0," ",VLOOKUP(AB335,入力規則用シート!B:C,2,0))</f>
        <v xml:space="preserve"> </v>
      </c>
      <c r="AE335" s="68">
        <f t="shared" si="29"/>
        <v>0</v>
      </c>
      <c r="AF335" s="69" t="str">
        <f t="shared" si="30"/>
        <v/>
      </c>
      <c r="AG335" s="68" t="str">
        <f>IF(AF335="","",VLOOKUP(AF335,ボランティア図書マスタ!$A$3:$K$65493,11,0))</f>
        <v/>
      </c>
      <c r="AH335" s="69" t="str">
        <f t="shared" si="31"/>
        <v/>
      </c>
      <c r="AJ335" s="129" t="e">
        <f>VLOOKUP($AF335,ボランティア図書マスタ!$A:$T,15,0)</f>
        <v>#N/A</v>
      </c>
      <c r="AK335" s="129" t="e">
        <f>VLOOKUP($AF335,ボランティア図書マスタ!$A:$T,16,0)</f>
        <v>#N/A</v>
      </c>
      <c r="AL335" s="129" t="e">
        <f>VLOOKUP($AF335,ボランティア図書マスタ!$A:$T,17,0)</f>
        <v>#N/A</v>
      </c>
      <c r="AM335" s="129" t="e">
        <f>VLOOKUP($AF335,ボランティア図書マスタ!$A:$T,18,0)</f>
        <v>#N/A</v>
      </c>
      <c r="AN335" s="129" t="e">
        <f>VLOOKUP($AF335,ボランティア図書マスタ!$A:$T,19,0)</f>
        <v>#N/A</v>
      </c>
      <c r="AO335" s="129" t="e">
        <f>VLOOKUP($AF335,ボランティア図書マスタ!$A:$T,20,0)</f>
        <v>#N/A</v>
      </c>
    </row>
    <row r="336" spans="1:41" ht="81" customHeight="1" x14ac:dyDescent="0.15">
      <c r="A336" s="55"/>
      <c r="B336" s="11"/>
      <c r="C336" s="149"/>
      <c r="D336" s="11"/>
      <c r="E336" s="11"/>
      <c r="F336" s="11"/>
      <c r="G336" s="12"/>
      <c r="H336" s="12"/>
      <c r="I336" s="13"/>
      <c r="J336" s="12"/>
      <c r="K336" s="24"/>
      <c r="L336" s="54" t="str">
        <f>IF(K336="","",VLOOKUP(K336,'ボランティア一覧 '!$A:$B,2,0))</f>
        <v/>
      </c>
      <c r="M336" s="24"/>
      <c r="N336" s="61" t="str">
        <f>IF(M336="","",VLOOKUP(M336,ボランティア図書マスタ!$B$3:$L$65493,11,0))</f>
        <v/>
      </c>
      <c r="O336" s="25"/>
      <c r="P336" s="24"/>
      <c r="Q336" s="25"/>
      <c r="R336" s="17" t="str">
        <f t="shared" si="26"/>
        <v/>
      </c>
      <c r="S336" s="17" t="str">
        <f>IF(AF336="","",VLOOKUP(AF336,ボランティア図書マスタ!$A$3:$M$65493,13,0))</f>
        <v/>
      </c>
      <c r="T336" s="14"/>
      <c r="U336" s="15"/>
      <c r="V336" s="16"/>
      <c r="W336" s="11"/>
      <c r="X336" s="23" t="str">
        <f>IF(K336="","",VLOOKUP(K336,'ボランティア一覧 '!$A$3:$F$95,4,0))</f>
        <v/>
      </c>
      <c r="Y336" s="23" t="str">
        <f>IF(K336="","",VLOOKUP(K336,'ボランティア一覧 '!$A$3:$F$95,5,0))</f>
        <v/>
      </c>
      <c r="Z336" s="23" t="str">
        <f>IF(K336="","",VLOOKUP(K336,'ボランティア一覧 '!$A$3:$F$95,6,0))</f>
        <v/>
      </c>
      <c r="AA336" s="23" t="str">
        <f>IF(K336="","",VLOOKUP(K336,'ボランティア一覧 '!$A$3:$G$95,7,0))</f>
        <v/>
      </c>
      <c r="AB336" s="69" t="str">
        <f t="shared" si="27"/>
        <v xml:space="preserve"> </v>
      </c>
      <c r="AC336" s="69" t="str">
        <f t="shared" si="28"/>
        <v>　</v>
      </c>
      <c r="AD336" s="69" t="str">
        <f>IF($G336=0," ",VLOOKUP(AB336,入力規則用シート!B:C,2,0))</f>
        <v xml:space="preserve"> </v>
      </c>
      <c r="AE336" s="68">
        <f t="shared" si="29"/>
        <v>0</v>
      </c>
      <c r="AF336" s="69" t="str">
        <f t="shared" si="30"/>
        <v/>
      </c>
      <c r="AG336" s="68" t="str">
        <f>IF(AF336="","",VLOOKUP(AF336,ボランティア図書マスタ!$A$3:$K$65493,11,0))</f>
        <v/>
      </c>
      <c r="AH336" s="69" t="str">
        <f t="shared" si="31"/>
        <v/>
      </c>
      <c r="AJ336" s="129" t="e">
        <f>VLOOKUP($AF336,ボランティア図書マスタ!$A:$T,15,0)</f>
        <v>#N/A</v>
      </c>
      <c r="AK336" s="129" t="e">
        <f>VLOOKUP($AF336,ボランティア図書マスタ!$A:$T,16,0)</f>
        <v>#N/A</v>
      </c>
      <c r="AL336" s="129" t="e">
        <f>VLOOKUP($AF336,ボランティア図書マスタ!$A:$T,17,0)</f>
        <v>#N/A</v>
      </c>
      <c r="AM336" s="129" t="e">
        <f>VLOOKUP($AF336,ボランティア図書マスタ!$A:$T,18,0)</f>
        <v>#N/A</v>
      </c>
      <c r="AN336" s="129" t="e">
        <f>VLOOKUP($AF336,ボランティア図書マスタ!$A:$T,19,0)</f>
        <v>#N/A</v>
      </c>
      <c r="AO336" s="129" t="e">
        <f>VLOOKUP($AF336,ボランティア図書マスタ!$A:$T,20,0)</f>
        <v>#N/A</v>
      </c>
    </row>
    <row r="337" spans="1:41" ht="81" customHeight="1" x14ac:dyDescent="0.15">
      <c r="A337" s="55"/>
      <c r="B337" s="11"/>
      <c r="C337" s="149"/>
      <c r="D337" s="11"/>
      <c r="E337" s="11"/>
      <c r="F337" s="11"/>
      <c r="G337" s="12"/>
      <c r="H337" s="12"/>
      <c r="I337" s="13"/>
      <c r="J337" s="12"/>
      <c r="K337" s="24"/>
      <c r="L337" s="54" t="str">
        <f>IF(K337="","",VLOOKUP(K337,'ボランティア一覧 '!$A:$B,2,0))</f>
        <v/>
      </c>
      <c r="M337" s="24"/>
      <c r="N337" s="61" t="str">
        <f>IF(M337="","",VLOOKUP(M337,ボランティア図書マスタ!$B$3:$L$65493,11,0))</f>
        <v/>
      </c>
      <c r="O337" s="25"/>
      <c r="P337" s="24"/>
      <c r="Q337" s="25"/>
      <c r="R337" s="17" t="str">
        <f t="shared" si="26"/>
        <v/>
      </c>
      <c r="S337" s="17" t="str">
        <f>IF(AF337="","",VLOOKUP(AF337,ボランティア図書マスタ!$A$3:$M$65493,13,0))</f>
        <v/>
      </c>
      <c r="T337" s="14"/>
      <c r="U337" s="15"/>
      <c r="V337" s="16"/>
      <c r="W337" s="11"/>
      <c r="X337" s="23" t="str">
        <f>IF(K337="","",VLOOKUP(K337,'ボランティア一覧 '!$A$3:$F$95,4,0))</f>
        <v/>
      </c>
      <c r="Y337" s="23" t="str">
        <f>IF(K337="","",VLOOKUP(K337,'ボランティア一覧 '!$A$3:$F$95,5,0))</f>
        <v/>
      </c>
      <c r="Z337" s="23" t="str">
        <f>IF(K337="","",VLOOKUP(K337,'ボランティア一覧 '!$A$3:$F$95,6,0))</f>
        <v/>
      </c>
      <c r="AA337" s="23" t="str">
        <f>IF(K337="","",VLOOKUP(K337,'ボランティア一覧 '!$A$3:$G$95,7,0))</f>
        <v/>
      </c>
      <c r="AB337" s="69" t="str">
        <f t="shared" si="27"/>
        <v xml:space="preserve"> </v>
      </c>
      <c r="AC337" s="69" t="str">
        <f t="shared" si="28"/>
        <v>　</v>
      </c>
      <c r="AD337" s="69" t="str">
        <f>IF($G337=0," ",VLOOKUP(AB337,入力規則用シート!B:C,2,0))</f>
        <v xml:space="preserve"> </v>
      </c>
      <c r="AE337" s="68">
        <f t="shared" si="29"/>
        <v>0</v>
      </c>
      <c r="AF337" s="69" t="str">
        <f t="shared" si="30"/>
        <v/>
      </c>
      <c r="AG337" s="68" t="str">
        <f>IF(AF337="","",VLOOKUP(AF337,ボランティア図書マスタ!$A$3:$K$65493,11,0))</f>
        <v/>
      </c>
      <c r="AH337" s="69" t="str">
        <f t="shared" si="31"/>
        <v/>
      </c>
      <c r="AJ337" s="129" t="e">
        <f>VLOOKUP($AF337,ボランティア図書マスタ!$A:$T,15,0)</f>
        <v>#N/A</v>
      </c>
      <c r="AK337" s="129" t="e">
        <f>VLOOKUP($AF337,ボランティア図書マスタ!$A:$T,16,0)</f>
        <v>#N/A</v>
      </c>
      <c r="AL337" s="129" t="e">
        <f>VLOOKUP($AF337,ボランティア図書マスタ!$A:$T,17,0)</f>
        <v>#N/A</v>
      </c>
      <c r="AM337" s="129" t="e">
        <f>VLOOKUP($AF337,ボランティア図書マスタ!$A:$T,18,0)</f>
        <v>#N/A</v>
      </c>
      <c r="AN337" s="129" t="e">
        <f>VLOOKUP($AF337,ボランティア図書マスタ!$A:$T,19,0)</f>
        <v>#N/A</v>
      </c>
      <c r="AO337" s="129" t="e">
        <f>VLOOKUP($AF337,ボランティア図書マスタ!$A:$T,20,0)</f>
        <v>#N/A</v>
      </c>
    </row>
    <row r="338" spans="1:41" ht="81" customHeight="1" x14ac:dyDescent="0.15">
      <c r="A338" s="55"/>
      <c r="B338" s="11"/>
      <c r="C338" s="149"/>
      <c r="D338" s="11"/>
      <c r="E338" s="11"/>
      <c r="F338" s="11"/>
      <c r="G338" s="12"/>
      <c r="H338" s="12"/>
      <c r="I338" s="13"/>
      <c r="J338" s="12"/>
      <c r="K338" s="24"/>
      <c r="L338" s="54" t="str">
        <f>IF(K338="","",VLOOKUP(K338,'ボランティア一覧 '!$A:$B,2,0))</f>
        <v/>
      </c>
      <c r="M338" s="24"/>
      <c r="N338" s="61" t="str">
        <f>IF(M338="","",VLOOKUP(M338,ボランティア図書マスタ!$B$3:$L$65493,11,0))</f>
        <v/>
      </c>
      <c r="O338" s="25"/>
      <c r="P338" s="24"/>
      <c r="Q338" s="25"/>
      <c r="R338" s="17" t="str">
        <f t="shared" si="26"/>
        <v/>
      </c>
      <c r="S338" s="17" t="str">
        <f>IF(AF338="","",VLOOKUP(AF338,ボランティア図書マスタ!$A$3:$M$65493,13,0))</f>
        <v/>
      </c>
      <c r="T338" s="14"/>
      <c r="U338" s="15"/>
      <c r="V338" s="16"/>
      <c r="W338" s="11"/>
      <c r="X338" s="23" t="str">
        <f>IF(K338="","",VLOOKUP(K338,'ボランティア一覧 '!$A$3:$F$95,4,0))</f>
        <v/>
      </c>
      <c r="Y338" s="23" t="str">
        <f>IF(K338="","",VLOOKUP(K338,'ボランティア一覧 '!$A$3:$F$95,5,0))</f>
        <v/>
      </c>
      <c r="Z338" s="23" t="str">
        <f>IF(K338="","",VLOOKUP(K338,'ボランティア一覧 '!$A$3:$F$95,6,0))</f>
        <v/>
      </c>
      <c r="AA338" s="23" t="str">
        <f>IF(K338="","",VLOOKUP(K338,'ボランティア一覧 '!$A$3:$G$95,7,0))</f>
        <v/>
      </c>
      <c r="AB338" s="69" t="str">
        <f t="shared" si="27"/>
        <v xml:space="preserve"> </v>
      </c>
      <c r="AC338" s="69" t="str">
        <f t="shared" si="28"/>
        <v>　</v>
      </c>
      <c r="AD338" s="69" t="str">
        <f>IF($G338=0," ",VLOOKUP(AB338,入力規則用シート!B:C,2,0))</f>
        <v xml:space="preserve"> </v>
      </c>
      <c r="AE338" s="68">
        <f t="shared" si="29"/>
        <v>0</v>
      </c>
      <c r="AF338" s="69" t="str">
        <f t="shared" si="30"/>
        <v/>
      </c>
      <c r="AG338" s="68" t="str">
        <f>IF(AF338="","",VLOOKUP(AF338,ボランティア図書マスタ!$A$3:$K$65493,11,0))</f>
        <v/>
      </c>
      <c r="AH338" s="69" t="str">
        <f t="shared" si="31"/>
        <v/>
      </c>
      <c r="AJ338" s="129" t="e">
        <f>VLOOKUP($AF338,ボランティア図書マスタ!$A:$T,15,0)</f>
        <v>#N/A</v>
      </c>
      <c r="AK338" s="129" t="e">
        <f>VLOOKUP($AF338,ボランティア図書マスタ!$A:$T,16,0)</f>
        <v>#N/A</v>
      </c>
      <c r="AL338" s="129" t="e">
        <f>VLOOKUP($AF338,ボランティア図書マスタ!$A:$T,17,0)</f>
        <v>#N/A</v>
      </c>
      <c r="AM338" s="129" t="e">
        <f>VLOOKUP($AF338,ボランティア図書マスタ!$A:$T,18,0)</f>
        <v>#N/A</v>
      </c>
      <c r="AN338" s="129" t="e">
        <f>VLOOKUP($AF338,ボランティア図書マスタ!$A:$T,19,0)</f>
        <v>#N/A</v>
      </c>
      <c r="AO338" s="129" t="e">
        <f>VLOOKUP($AF338,ボランティア図書マスタ!$A:$T,20,0)</f>
        <v>#N/A</v>
      </c>
    </row>
    <row r="339" spans="1:41" ht="81" customHeight="1" x14ac:dyDescent="0.15">
      <c r="A339" s="55"/>
      <c r="B339" s="11"/>
      <c r="C339" s="149"/>
      <c r="D339" s="11"/>
      <c r="E339" s="11"/>
      <c r="F339" s="11"/>
      <c r="G339" s="12"/>
      <c r="H339" s="12"/>
      <c r="I339" s="13"/>
      <c r="J339" s="12"/>
      <c r="K339" s="24"/>
      <c r="L339" s="54" t="str">
        <f>IF(K339="","",VLOOKUP(K339,'ボランティア一覧 '!$A:$B,2,0))</f>
        <v/>
      </c>
      <c r="M339" s="24"/>
      <c r="N339" s="61" t="str">
        <f>IF(M339="","",VLOOKUP(M339,ボランティア図書マスタ!$B$3:$L$65493,11,0))</f>
        <v/>
      </c>
      <c r="O339" s="25"/>
      <c r="P339" s="24"/>
      <c r="Q339" s="25"/>
      <c r="R339" s="17" t="str">
        <f t="shared" si="26"/>
        <v/>
      </c>
      <c r="S339" s="17" t="str">
        <f>IF(AF339="","",VLOOKUP(AF339,ボランティア図書マスタ!$A$3:$M$65493,13,0))</f>
        <v/>
      </c>
      <c r="T339" s="14"/>
      <c r="U339" s="15"/>
      <c r="V339" s="16"/>
      <c r="W339" s="11"/>
      <c r="X339" s="23" t="str">
        <f>IF(K339="","",VLOOKUP(K339,'ボランティア一覧 '!$A$3:$F$95,4,0))</f>
        <v/>
      </c>
      <c r="Y339" s="23" t="str">
        <f>IF(K339="","",VLOOKUP(K339,'ボランティア一覧 '!$A$3:$F$95,5,0))</f>
        <v/>
      </c>
      <c r="Z339" s="23" t="str">
        <f>IF(K339="","",VLOOKUP(K339,'ボランティア一覧 '!$A$3:$F$95,6,0))</f>
        <v/>
      </c>
      <c r="AA339" s="23" t="str">
        <f>IF(K339="","",VLOOKUP(K339,'ボランティア一覧 '!$A$3:$G$95,7,0))</f>
        <v/>
      </c>
      <c r="AB339" s="69" t="str">
        <f t="shared" si="27"/>
        <v xml:space="preserve"> </v>
      </c>
      <c r="AC339" s="69" t="str">
        <f t="shared" si="28"/>
        <v>　</v>
      </c>
      <c r="AD339" s="69" t="str">
        <f>IF($G339=0," ",VLOOKUP(AB339,入力規則用シート!B:C,2,0))</f>
        <v xml:space="preserve"> </v>
      </c>
      <c r="AE339" s="68">
        <f t="shared" si="29"/>
        <v>0</v>
      </c>
      <c r="AF339" s="69" t="str">
        <f t="shared" si="30"/>
        <v/>
      </c>
      <c r="AG339" s="68" t="str">
        <f>IF(AF339="","",VLOOKUP(AF339,ボランティア図書マスタ!$A$3:$K$65493,11,0))</f>
        <v/>
      </c>
      <c r="AH339" s="69" t="str">
        <f t="shared" si="31"/>
        <v/>
      </c>
      <c r="AJ339" s="129" t="e">
        <f>VLOOKUP($AF339,ボランティア図書マスタ!$A:$T,15,0)</f>
        <v>#N/A</v>
      </c>
      <c r="AK339" s="129" t="e">
        <f>VLOOKUP($AF339,ボランティア図書マスタ!$A:$T,16,0)</f>
        <v>#N/A</v>
      </c>
      <c r="AL339" s="129" t="e">
        <f>VLOOKUP($AF339,ボランティア図書マスタ!$A:$T,17,0)</f>
        <v>#N/A</v>
      </c>
      <c r="AM339" s="129" t="e">
        <f>VLOOKUP($AF339,ボランティア図書マスタ!$A:$T,18,0)</f>
        <v>#N/A</v>
      </c>
      <c r="AN339" s="129" t="e">
        <f>VLOOKUP($AF339,ボランティア図書マスタ!$A:$T,19,0)</f>
        <v>#N/A</v>
      </c>
      <c r="AO339" s="129" t="e">
        <f>VLOOKUP($AF339,ボランティア図書マスタ!$A:$T,20,0)</f>
        <v>#N/A</v>
      </c>
    </row>
    <row r="340" spans="1:41" ht="81" customHeight="1" x14ac:dyDescent="0.15">
      <c r="A340" s="55"/>
      <c r="B340" s="11"/>
      <c r="C340" s="149"/>
      <c r="D340" s="11"/>
      <c r="E340" s="11"/>
      <c r="F340" s="11"/>
      <c r="G340" s="12"/>
      <c r="H340" s="12"/>
      <c r="I340" s="13"/>
      <c r="J340" s="12"/>
      <c r="K340" s="24"/>
      <c r="L340" s="54" t="str">
        <f>IF(K340="","",VLOOKUP(K340,'ボランティア一覧 '!$A:$B,2,0))</f>
        <v/>
      </c>
      <c r="M340" s="24"/>
      <c r="N340" s="61" t="str">
        <f>IF(M340="","",VLOOKUP(M340,ボランティア図書マスタ!$B$3:$L$65493,11,0))</f>
        <v/>
      </c>
      <c r="O340" s="25"/>
      <c r="P340" s="24"/>
      <c r="Q340" s="25"/>
      <c r="R340" s="17" t="str">
        <f t="shared" ref="R340:R396" si="32">IF(P340="","",CONCATENATE(O340,"　",AG340,"　","－"&amp;AH340))</f>
        <v/>
      </c>
      <c r="S340" s="17" t="str">
        <f>IF(AF340="","",VLOOKUP(AF340,ボランティア図書マスタ!$A$3:$M$65493,13,0))</f>
        <v/>
      </c>
      <c r="T340" s="14"/>
      <c r="U340" s="15"/>
      <c r="V340" s="16"/>
      <c r="W340" s="11"/>
      <c r="X340" s="23" t="str">
        <f>IF(K340="","",VLOOKUP(K340,'ボランティア一覧 '!$A$3:$F$95,4,0))</f>
        <v/>
      </c>
      <c r="Y340" s="23" t="str">
        <f>IF(K340="","",VLOOKUP(K340,'ボランティア一覧 '!$A$3:$F$95,5,0))</f>
        <v/>
      </c>
      <c r="Z340" s="23" t="str">
        <f>IF(K340="","",VLOOKUP(K340,'ボランティア一覧 '!$A$3:$F$95,6,0))</f>
        <v/>
      </c>
      <c r="AA340" s="23" t="str">
        <f>IF(K340="","",VLOOKUP(K340,'ボランティア一覧 '!$A$3:$G$95,7,0))</f>
        <v/>
      </c>
      <c r="AB340" s="69" t="str">
        <f t="shared" ref="AB340:AB403" si="33">IF(K340=0," ",$L$2)</f>
        <v xml:space="preserve"> </v>
      </c>
      <c r="AC340" s="69" t="str">
        <f t="shared" ref="AC340:AC403" si="34">IF(K340=0,"　",G340)</f>
        <v>　</v>
      </c>
      <c r="AD340" s="69" t="str">
        <f>IF($G340=0," ",VLOOKUP(AB340,入力規則用シート!B:C,2,0))</f>
        <v xml:space="preserve"> </v>
      </c>
      <c r="AE340" s="68">
        <f t="shared" ref="AE340:AE403" si="35">H340</f>
        <v>0</v>
      </c>
      <c r="AF340" s="69" t="str">
        <f t="shared" ref="AF340:AF403" si="36">IF(M340&amp;P340="","",CONCATENATE(M340,P340))</f>
        <v/>
      </c>
      <c r="AG340" s="68" t="str">
        <f>IF(AF340="","",VLOOKUP(AF340,ボランティア図書マスタ!$A$3:$K$65493,11,0))</f>
        <v/>
      </c>
      <c r="AH340" s="69" t="str">
        <f t="shared" ref="AH340:AH403" si="37">DBCS(Q340)</f>
        <v/>
      </c>
      <c r="AJ340" s="129" t="e">
        <f>VLOOKUP($AF340,ボランティア図書マスタ!$A:$T,15,0)</f>
        <v>#N/A</v>
      </c>
      <c r="AK340" s="129" t="e">
        <f>VLOOKUP($AF340,ボランティア図書マスタ!$A:$T,16,0)</f>
        <v>#N/A</v>
      </c>
      <c r="AL340" s="129" t="e">
        <f>VLOOKUP($AF340,ボランティア図書マスタ!$A:$T,17,0)</f>
        <v>#N/A</v>
      </c>
      <c r="AM340" s="129" t="e">
        <f>VLOOKUP($AF340,ボランティア図書マスタ!$A:$T,18,0)</f>
        <v>#N/A</v>
      </c>
      <c r="AN340" s="129" t="e">
        <f>VLOOKUP($AF340,ボランティア図書マスタ!$A:$T,19,0)</f>
        <v>#N/A</v>
      </c>
      <c r="AO340" s="129" t="e">
        <f>VLOOKUP($AF340,ボランティア図書マスタ!$A:$T,20,0)</f>
        <v>#N/A</v>
      </c>
    </row>
    <row r="341" spans="1:41" ht="81" customHeight="1" x14ac:dyDescent="0.15">
      <c r="A341" s="55"/>
      <c r="B341" s="11"/>
      <c r="C341" s="149"/>
      <c r="D341" s="11"/>
      <c r="E341" s="11"/>
      <c r="F341" s="11"/>
      <c r="G341" s="12"/>
      <c r="H341" s="12"/>
      <c r="I341" s="13"/>
      <c r="J341" s="12"/>
      <c r="K341" s="24"/>
      <c r="L341" s="54" t="str">
        <f>IF(K341="","",VLOOKUP(K341,'ボランティア一覧 '!$A:$B,2,0))</f>
        <v/>
      </c>
      <c r="M341" s="24"/>
      <c r="N341" s="61" t="str">
        <f>IF(M341="","",VLOOKUP(M341,ボランティア図書マスタ!$B$3:$L$65493,11,0))</f>
        <v/>
      </c>
      <c r="O341" s="25"/>
      <c r="P341" s="24"/>
      <c r="Q341" s="25"/>
      <c r="R341" s="17" t="str">
        <f t="shared" si="32"/>
        <v/>
      </c>
      <c r="S341" s="17" t="str">
        <f>IF(AF341="","",VLOOKUP(AF341,ボランティア図書マスタ!$A$3:$M$65493,13,0))</f>
        <v/>
      </c>
      <c r="T341" s="14"/>
      <c r="U341" s="15"/>
      <c r="V341" s="16"/>
      <c r="W341" s="11"/>
      <c r="X341" s="23" t="str">
        <f>IF(K341="","",VLOOKUP(K341,'ボランティア一覧 '!$A$3:$F$95,4,0))</f>
        <v/>
      </c>
      <c r="Y341" s="23" t="str">
        <f>IF(K341="","",VLOOKUP(K341,'ボランティア一覧 '!$A$3:$F$95,5,0))</f>
        <v/>
      </c>
      <c r="Z341" s="23" t="str">
        <f>IF(K341="","",VLOOKUP(K341,'ボランティア一覧 '!$A$3:$F$95,6,0))</f>
        <v/>
      </c>
      <c r="AA341" s="23" t="str">
        <f>IF(K341="","",VLOOKUP(K341,'ボランティア一覧 '!$A$3:$G$95,7,0))</f>
        <v/>
      </c>
      <c r="AB341" s="69" t="str">
        <f t="shared" si="33"/>
        <v xml:space="preserve"> </v>
      </c>
      <c r="AC341" s="69" t="str">
        <f t="shared" si="34"/>
        <v>　</v>
      </c>
      <c r="AD341" s="69" t="str">
        <f>IF($G341=0," ",VLOOKUP(AB341,入力規則用シート!B:C,2,0))</f>
        <v xml:space="preserve"> </v>
      </c>
      <c r="AE341" s="68">
        <f t="shared" si="35"/>
        <v>0</v>
      </c>
      <c r="AF341" s="69" t="str">
        <f t="shared" si="36"/>
        <v/>
      </c>
      <c r="AG341" s="68" t="str">
        <f>IF(AF341="","",VLOOKUP(AF341,ボランティア図書マスタ!$A$3:$K$65493,11,0))</f>
        <v/>
      </c>
      <c r="AH341" s="69" t="str">
        <f t="shared" si="37"/>
        <v/>
      </c>
      <c r="AJ341" s="129" t="e">
        <f>VLOOKUP($AF341,ボランティア図書マスタ!$A:$T,15,0)</f>
        <v>#N/A</v>
      </c>
      <c r="AK341" s="129" t="e">
        <f>VLOOKUP($AF341,ボランティア図書マスタ!$A:$T,16,0)</f>
        <v>#N/A</v>
      </c>
      <c r="AL341" s="129" t="e">
        <f>VLOOKUP($AF341,ボランティア図書マスタ!$A:$T,17,0)</f>
        <v>#N/A</v>
      </c>
      <c r="AM341" s="129" t="e">
        <f>VLOOKUP($AF341,ボランティア図書マスタ!$A:$T,18,0)</f>
        <v>#N/A</v>
      </c>
      <c r="AN341" s="129" t="e">
        <f>VLOOKUP($AF341,ボランティア図書マスタ!$A:$T,19,0)</f>
        <v>#N/A</v>
      </c>
      <c r="AO341" s="129" t="e">
        <f>VLOOKUP($AF341,ボランティア図書マスタ!$A:$T,20,0)</f>
        <v>#N/A</v>
      </c>
    </row>
    <row r="342" spans="1:41" ht="81" customHeight="1" x14ac:dyDescent="0.15">
      <c r="A342" s="55"/>
      <c r="B342" s="11"/>
      <c r="C342" s="149"/>
      <c r="D342" s="11"/>
      <c r="E342" s="11"/>
      <c r="F342" s="11"/>
      <c r="G342" s="12"/>
      <c r="H342" s="12"/>
      <c r="I342" s="13"/>
      <c r="J342" s="12"/>
      <c r="K342" s="24"/>
      <c r="L342" s="54" t="str">
        <f>IF(K342="","",VLOOKUP(K342,'ボランティア一覧 '!$A:$B,2,0))</f>
        <v/>
      </c>
      <c r="M342" s="24"/>
      <c r="N342" s="61" t="str">
        <f>IF(M342="","",VLOOKUP(M342,ボランティア図書マスタ!$B$3:$L$65493,11,0))</f>
        <v/>
      </c>
      <c r="O342" s="25"/>
      <c r="P342" s="24"/>
      <c r="Q342" s="25"/>
      <c r="R342" s="17" t="str">
        <f t="shared" si="32"/>
        <v/>
      </c>
      <c r="S342" s="17" t="str">
        <f>IF(AF342="","",VLOOKUP(AF342,ボランティア図書マスタ!$A$3:$M$65493,13,0))</f>
        <v/>
      </c>
      <c r="T342" s="14"/>
      <c r="U342" s="15"/>
      <c r="V342" s="16"/>
      <c r="W342" s="11"/>
      <c r="X342" s="23" t="str">
        <f>IF(K342="","",VLOOKUP(K342,'ボランティア一覧 '!$A$3:$F$95,4,0))</f>
        <v/>
      </c>
      <c r="Y342" s="23" t="str">
        <f>IF(K342="","",VLOOKUP(K342,'ボランティア一覧 '!$A$3:$F$95,5,0))</f>
        <v/>
      </c>
      <c r="Z342" s="23" t="str">
        <f>IF(K342="","",VLOOKUP(K342,'ボランティア一覧 '!$A$3:$F$95,6,0))</f>
        <v/>
      </c>
      <c r="AA342" s="23" t="str">
        <f>IF(K342="","",VLOOKUP(K342,'ボランティア一覧 '!$A$3:$G$95,7,0))</f>
        <v/>
      </c>
      <c r="AB342" s="69" t="str">
        <f t="shared" si="33"/>
        <v xml:space="preserve"> </v>
      </c>
      <c r="AC342" s="69" t="str">
        <f t="shared" si="34"/>
        <v>　</v>
      </c>
      <c r="AD342" s="69" t="str">
        <f>IF($G342=0," ",VLOOKUP(AB342,入力規則用シート!B:C,2,0))</f>
        <v xml:space="preserve"> </v>
      </c>
      <c r="AE342" s="68">
        <f t="shared" si="35"/>
        <v>0</v>
      </c>
      <c r="AF342" s="69" t="str">
        <f t="shared" si="36"/>
        <v/>
      </c>
      <c r="AG342" s="68" t="str">
        <f>IF(AF342="","",VLOOKUP(AF342,ボランティア図書マスタ!$A$3:$K$65493,11,0))</f>
        <v/>
      </c>
      <c r="AH342" s="69" t="str">
        <f t="shared" si="37"/>
        <v/>
      </c>
      <c r="AJ342" s="129" t="e">
        <f>VLOOKUP($AF342,ボランティア図書マスタ!$A:$T,15,0)</f>
        <v>#N/A</v>
      </c>
      <c r="AK342" s="129" t="e">
        <f>VLOOKUP($AF342,ボランティア図書マスタ!$A:$T,16,0)</f>
        <v>#N/A</v>
      </c>
      <c r="AL342" s="129" t="e">
        <f>VLOOKUP($AF342,ボランティア図書マスタ!$A:$T,17,0)</f>
        <v>#N/A</v>
      </c>
      <c r="AM342" s="129" t="e">
        <f>VLOOKUP($AF342,ボランティア図書マスタ!$A:$T,18,0)</f>
        <v>#N/A</v>
      </c>
      <c r="AN342" s="129" t="e">
        <f>VLOOKUP($AF342,ボランティア図書マスタ!$A:$T,19,0)</f>
        <v>#N/A</v>
      </c>
      <c r="AO342" s="129" t="e">
        <f>VLOOKUP($AF342,ボランティア図書マスタ!$A:$T,20,0)</f>
        <v>#N/A</v>
      </c>
    </row>
    <row r="343" spans="1:41" ht="81" customHeight="1" x14ac:dyDescent="0.15">
      <c r="A343" s="55"/>
      <c r="B343" s="11"/>
      <c r="C343" s="149"/>
      <c r="D343" s="11"/>
      <c r="E343" s="11"/>
      <c r="F343" s="11"/>
      <c r="G343" s="12"/>
      <c r="H343" s="12"/>
      <c r="I343" s="13"/>
      <c r="J343" s="12"/>
      <c r="K343" s="24"/>
      <c r="L343" s="54" t="str">
        <f>IF(K343="","",VLOOKUP(K343,'ボランティア一覧 '!$A:$B,2,0))</f>
        <v/>
      </c>
      <c r="M343" s="24"/>
      <c r="N343" s="61" t="str">
        <f>IF(M343="","",VLOOKUP(M343,ボランティア図書マスタ!$B$3:$L$65493,11,0))</f>
        <v/>
      </c>
      <c r="O343" s="25"/>
      <c r="P343" s="24"/>
      <c r="Q343" s="25"/>
      <c r="R343" s="17" t="str">
        <f t="shared" si="32"/>
        <v/>
      </c>
      <c r="S343" s="17" t="str">
        <f>IF(AF343="","",VLOOKUP(AF343,ボランティア図書マスタ!$A$3:$M$65493,13,0))</f>
        <v/>
      </c>
      <c r="T343" s="14"/>
      <c r="U343" s="15"/>
      <c r="V343" s="16"/>
      <c r="W343" s="11"/>
      <c r="X343" s="23" t="str">
        <f>IF(K343="","",VLOOKUP(K343,'ボランティア一覧 '!$A$3:$F$95,4,0))</f>
        <v/>
      </c>
      <c r="Y343" s="23" t="str">
        <f>IF(K343="","",VLOOKUP(K343,'ボランティア一覧 '!$A$3:$F$95,5,0))</f>
        <v/>
      </c>
      <c r="Z343" s="23" t="str">
        <f>IF(K343="","",VLOOKUP(K343,'ボランティア一覧 '!$A$3:$F$95,6,0))</f>
        <v/>
      </c>
      <c r="AA343" s="23" t="str">
        <f>IF(K343="","",VLOOKUP(K343,'ボランティア一覧 '!$A$3:$G$95,7,0))</f>
        <v/>
      </c>
      <c r="AB343" s="69" t="str">
        <f t="shared" si="33"/>
        <v xml:space="preserve"> </v>
      </c>
      <c r="AC343" s="69" t="str">
        <f t="shared" si="34"/>
        <v>　</v>
      </c>
      <c r="AD343" s="69" t="str">
        <f>IF($G343=0," ",VLOOKUP(AB343,入力規則用シート!B:C,2,0))</f>
        <v xml:space="preserve"> </v>
      </c>
      <c r="AE343" s="68">
        <f t="shared" si="35"/>
        <v>0</v>
      </c>
      <c r="AF343" s="69" t="str">
        <f t="shared" si="36"/>
        <v/>
      </c>
      <c r="AG343" s="68" t="str">
        <f>IF(AF343="","",VLOOKUP(AF343,ボランティア図書マスタ!$A$3:$K$65493,11,0))</f>
        <v/>
      </c>
      <c r="AH343" s="69" t="str">
        <f t="shared" si="37"/>
        <v/>
      </c>
      <c r="AJ343" s="129" t="e">
        <f>VLOOKUP($AF343,ボランティア図書マスタ!$A:$T,15,0)</f>
        <v>#N/A</v>
      </c>
      <c r="AK343" s="129" t="e">
        <f>VLOOKUP($AF343,ボランティア図書マスタ!$A:$T,16,0)</f>
        <v>#N/A</v>
      </c>
      <c r="AL343" s="129" t="e">
        <f>VLOOKUP($AF343,ボランティア図書マスタ!$A:$T,17,0)</f>
        <v>#N/A</v>
      </c>
      <c r="AM343" s="129" t="e">
        <f>VLOOKUP($AF343,ボランティア図書マスタ!$A:$T,18,0)</f>
        <v>#N/A</v>
      </c>
      <c r="AN343" s="129" t="e">
        <f>VLOOKUP($AF343,ボランティア図書マスタ!$A:$T,19,0)</f>
        <v>#N/A</v>
      </c>
      <c r="AO343" s="129" t="e">
        <f>VLOOKUP($AF343,ボランティア図書マスタ!$A:$T,20,0)</f>
        <v>#N/A</v>
      </c>
    </row>
    <row r="344" spans="1:41" ht="81" customHeight="1" x14ac:dyDescent="0.15">
      <c r="A344" s="55"/>
      <c r="B344" s="11"/>
      <c r="C344" s="149"/>
      <c r="D344" s="11"/>
      <c r="E344" s="11"/>
      <c r="F344" s="11"/>
      <c r="G344" s="12"/>
      <c r="H344" s="12"/>
      <c r="I344" s="13"/>
      <c r="J344" s="12"/>
      <c r="K344" s="24"/>
      <c r="L344" s="54" t="str">
        <f>IF(K344="","",VLOOKUP(K344,'ボランティア一覧 '!$A:$B,2,0))</f>
        <v/>
      </c>
      <c r="M344" s="24"/>
      <c r="N344" s="61" t="str">
        <f>IF(M344="","",VLOOKUP(M344,ボランティア図書マスタ!$B$3:$L$65493,11,0))</f>
        <v/>
      </c>
      <c r="O344" s="25"/>
      <c r="P344" s="24"/>
      <c r="Q344" s="25"/>
      <c r="R344" s="17" t="str">
        <f t="shared" si="32"/>
        <v/>
      </c>
      <c r="S344" s="17" t="str">
        <f>IF(AF344="","",VLOOKUP(AF344,ボランティア図書マスタ!$A$3:$M$65493,13,0))</f>
        <v/>
      </c>
      <c r="T344" s="14"/>
      <c r="U344" s="15"/>
      <c r="V344" s="16"/>
      <c r="W344" s="11"/>
      <c r="X344" s="23" t="str">
        <f>IF(K344="","",VLOOKUP(K344,'ボランティア一覧 '!$A$3:$F$95,4,0))</f>
        <v/>
      </c>
      <c r="Y344" s="23" t="str">
        <f>IF(K344="","",VLOOKUP(K344,'ボランティア一覧 '!$A$3:$F$95,5,0))</f>
        <v/>
      </c>
      <c r="Z344" s="23" t="str">
        <f>IF(K344="","",VLOOKUP(K344,'ボランティア一覧 '!$A$3:$F$95,6,0))</f>
        <v/>
      </c>
      <c r="AA344" s="23" t="str">
        <f>IF(K344="","",VLOOKUP(K344,'ボランティア一覧 '!$A$3:$G$95,7,0))</f>
        <v/>
      </c>
      <c r="AB344" s="69" t="str">
        <f t="shared" si="33"/>
        <v xml:space="preserve"> </v>
      </c>
      <c r="AC344" s="69" t="str">
        <f t="shared" si="34"/>
        <v>　</v>
      </c>
      <c r="AD344" s="69" t="str">
        <f>IF($G344=0," ",VLOOKUP(AB344,入力規則用シート!B:C,2,0))</f>
        <v xml:space="preserve"> </v>
      </c>
      <c r="AE344" s="68">
        <f t="shared" si="35"/>
        <v>0</v>
      </c>
      <c r="AF344" s="69" t="str">
        <f t="shared" si="36"/>
        <v/>
      </c>
      <c r="AG344" s="68" t="str">
        <f>IF(AF344="","",VLOOKUP(AF344,ボランティア図書マスタ!$A$3:$K$65493,11,0))</f>
        <v/>
      </c>
      <c r="AH344" s="69" t="str">
        <f t="shared" si="37"/>
        <v/>
      </c>
      <c r="AJ344" s="129" t="e">
        <f>VLOOKUP($AF344,ボランティア図書マスタ!$A:$T,15,0)</f>
        <v>#N/A</v>
      </c>
      <c r="AK344" s="129" t="e">
        <f>VLOOKUP($AF344,ボランティア図書マスタ!$A:$T,16,0)</f>
        <v>#N/A</v>
      </c>
      <c r="AL344" s="129" t="e">
        <f>VLOOKUP($AF344,ボランティア図書マスタ!$A:$T,17,0)</f>
        <v>#N/A</v>
      </c>
      <c r="AM344" s="129" t="e">
        <f>VLOOKUP($AF344,ボランティア図書マスタ!$A:$T,18,0)</f>
        <v>#N/A</v>
      </c>
      <c r="AN344" s="129" t="e">
        <f>VLOOKUP($AF344,ボランティア図書マスタ!$A:$T,19,0)</f>
        <v>#N/A</v>
      </c>
      <c r="AO344" s="129" t="e">
        <f>VLOOKUP($AF344,ボランティア図書マスタ!$A:$T,20,0)</f>
        <v>#N/A</v>
      </c>
    </row>
    <row r="345" spans="1:41" ht="81" customHeight="1" x14ac:dyDescent="0.15">
      <c r="A345" s="55"/>
      <c r="B345" s="11"/>
      <c r="C345" s="149"/>
      <c r="D345" s="11"/>
      <c r="E345" s="11"/>
      <c r="F345" s="11"/>
      <c r="G345" s="12"/>
      <c r="H345" s="12"/>
      <c r="I345" s="13"/>
      <c r="J345" s="12"/>
      <c r="K345" s="24"/>
      <c r="L345" s="54" t="str">
        <f>IF(K345="","",VLOOKUP(K345,'ボランティア一覧 '!$A:$B,2,0))</f>
        <v/>
      </c>
      <c r="M345" s="24"/>
      <c r="N345" s="61" t="str">
        <f>IF(M345="","",VLOOKUP(M345,ボランティア図書マスタ!$B$3:$L$65493,11,0))</f>
        <v/>
      </c>
      <c r="O345" s="25"/>
      <c r="P345" s="24"/>
      <c r="Q345" s="25"/>
      <c r="R345" s="17" t="str">
        <f t="shared" si="32"/>
        <v/>
      </c>
      <c r="S345" s="17" t="str">
        <f>IF(AF345="","",VLOOKUP(AF345,ボランティア図書マスタ!$A$3:$M$65493,13,0))</f>
        <v/>
      </c>
      <c r="T345" s="14"/>
      <c r="U345" s="15"/>
      <c r="V345" s="16"/>
      <c r="W345" s="11"/>
      <c r="X345" s="23" t="str">
        <f>IF(K345="","",VLOOKUP(K345,'ボランティア一覧 '!$A$3:$F$95,4,0))</f>
        <v/>
      </c>
      <c r="Y345" s="23" t="str">
        <f>IF(K345="","",VLOOKUP(K345,'ボランティア一覧 '!$A$3:$F$95,5,0))</f>
        <v/>
      </c>
      <c r="Z345" s="23" t="str">
        <f>IF(K345="","",VLOOKUP(K345,'ボランティア一覧 '!$A$3:$F$95,6,0))</f>
        <v/>
      </c>
      <c r="AA345" s="23" t="str">
        <f>IF(K345="","",VLOOKUP(K345,'ボランティア一覧 '!$A$3:$G$95,7,0))</f>
        <v/>
      </c>
      <c r="AB345" s="69" t="str">
        <f t="shared" si="33"/>
        <v xml:space="preserve"> </v>
      </c>
      <c r="AC345" s="69" t="str">
        <f t="shared" si="34"/>
        <v>　</v>
      </c>
      <c r="AD345" s="69" t="str">
        <f>IF($G345=0," ",VLOOKUP(AB345,入力規則用シート!B:C,2,0))</f>
        <v xml:space="preserve"> </v>
      </c>
      <c r="AE345" s="68">
        <f t="shared" si="35"/>
        <v>0</v>
      </c>
      <c r="AF345" s="69" t="str">
        <f t="shared" si="36"/>
        <v/>
      </c>
      <c r="AG345" s="68" t="str">
        <f>IF(AF345="","",VLOOKUP(AF345,ボランティア図書マスタ!$A$3:$K$65493,11,0))</f>
        <v/>
      </c>
      <c r="AH345" s="69" t="str">
        <f t="shared" si="37"/>
        <v/>
      </c>
      <c r="AJ345" s="129" t="e">
        <f>VLOOKUP($AF345,ボランティア図書マスタ!$A:$T,15,0)</f>
        <v>#N/A</v>
      </c>
      <c r="AK345" s="129" t="e">
        <f>VLOOKUP($AF345,ボランティア図書マスタ!$A:$T,16,0)</f>
        <v>#N/A</v>
      </c>
      <c r="AL345" s="129" t="e">
        <f>VLOOKUP($AF345,ボランティア図書マスタ!$A:$T,17,0)</f>
        <v>#N/A</v>
      </c>
      <c r="AM345" s="129" t="e">
        <f>VLOOKUP($AF345,ボランティア図書マスタ!$A:$T,18,0)</f>
        <v>#N/A</v>
      </c>
      <c r="AN345" s="129" t="e">
        <f>VLOOKUP($AF345,ボランティア図書マスタ!$A:$T,19,0)</f>
        <v>#N/A</v>
      </c>
      <c r="AO345" s="129" t="e">
        <f>VLOOKUP($AF345,ボランティア図書マスタ!$A:$T,20,0)</f>
        <v>#N/A</v>
      </c>
    </row>
    <row r="346" spans="1:41" ht="81" customHeight="1" x14ac:dyDescent="0.15">
      <c r="A346" s="55"/>
      <c r="B346" s="11"/>
      <c r="C346" s="149"/>
      <c r="D346" s="11"/>
      <c r="E346" s="11"/>
      <c r="F346" s="11"/>
      <c r="G346" s="12"/>
      <c r="H346" s="12"/>
      <c r="I346" s="13"/>
      <c r="J346" s="12"/>
      <c r="K346" s="24"/>
      <c r="L346" s="54" t="str">
        <f>IF(K346="","",VLOOKUP(K346,'ボランティア一覧 '!$A:$B,2,0))</f>
        <v/>
      </c>
      <c r="M346" s="24"/>
      <c r="N346" s="61" t="str">
        <f>IF(M346="","",VLOOKUP(M346,ボランティア図書マスタ!$B$3:$L$65493,11,0))</f>
        <v/>
      </c>
      <c r="O346" s="25"/>
      <c r="P346" s="24"/>
      <c r="Q346" s="25"/>
      <c r="R346" s="17" t="str">
        <f t="shared" si="32"/>
        <v/>
      </c>
      <c r="S346" s="17" t="str">
        <f>IF(AF346="","",VLOOKUP(AF346,ボランティア図書マスタ!$A$3:$M$65493,13,0))</f>
        <v/>
      </c>
      <c r="T346" s="14"/>
      <c r="U346" s="15"/>
      <c r="V346" s="16"/>
      <c r="W346" s="11"/>
      <c r="X346" s="23" t="str">
        <f>IF(K346="","",VLOOKUP(K346,'ボランティア一覧 '!$A$3:$F$95,4,0))</f>
        <v/>
      </c>
      <c r="Y346" s="23" t="str">
        <f>IF(K346="","",VLOOKUP(K346,'ボランティア一覧 '!$A$3:$F$95,5,0))</f>
        <v/>
      </c>
      <c r="Z346" s="23" t="str">
        <f>IF(K346="","",VLOOKUP(K346,'ボランティア一覧 '!$A$3:$F$95,6,0))</f>
        <v/>
      </c>
      <c r="AA346" s="23" t="str">
        <f>IF(K346="","",VLOOKUP(K346,'ボランティア一覧 '!$A$3:$G$95,7,0))</f>
        <v/>
      </c>
      <c r="AB346" s="69" t="str">
        <f t="shared" si="33"/>
        <v xml:space="preserve"> </v>
      </c>
      <c r="AC346" s="69" t="str">
        <f t="shared" si="34"/>
        <v>　</v>
      </c>
      <c r="AD346" s="69" t="str">
        <f>IF($G346=0," ",VLOOKUP(AB346,入力規則用シート!B:C,2,0))</f>
        <v xml:space="preserve"> </v>
      </c>
      <c r="AE346" s="68">
        <f t="shared" si="35"/>
        <v>0</v>
      </c>
      <c r="AF346" s="69" t="str">
        <f t="shared" si="36"/>
        <v/>
      </c>
      <c r="AG346" s="68" t="str">
        <f>IF(AF346="","",VLOOKUP(AF346,ボランティア図書マスタ!$A$3:$K$65493,11,0))</f>
        <v/>
      </c>
      <c r="AH346" s="69" t="str">
        <f t="shared" si="37"/>
        <v/>
      </c>
      <c r="AJ346" s="129" t="e">
        <f>VLOOKUP($AF346,ボランティア図書マスタ!$A:$T,15,0)</f>
        <v>#N/A</v>
      </c>
      <c r="AK346" s="129" t="e">
        <f>VLOOKUP($AF346,ボランティア図書マスタ!$A:$T,16,0)</f>
        <v>#N/A</v>
      </c>
      <c r="AL346" s="129" t="e">
        <f>VLOOKUP($AF346,ボランティア図書マスタ!$A:$T,17,0)</f>
        <v>#N/A</v>
      </c>
      <c r="AM346" s="129" t="e">
        <f>VLOOKUP($AF346,ボランティア図書マスタ!$A:$T,18,0)</f>
        <v>#N/A</v>
      </c>
      <c r="AN346" s="129" t="e">
        <f>VLOOKUP($AF346,ボランティア図書マスタ!$A:$T,19,0)</f>
        <v>#N/A</v>
      </c>
      <c r="AO346" s="129" t="e">
        <f>VLOOKUP($AF346,ボランティア図書マスタ!$A:$T,20,0)</f>
        <v>#N/A</v>
      </c>
    </row>
    <row r="347" spans="1:41" ht="81" customHeight="1" x14ac:dyDescent="0.15">
      <c r="A347" s="55"/>
      <c r="B347" s="11"/>
      <c r="C347" s="149"/>
      <c r="D347" s="11"/>
      <c r="E347" s="11"/>
      <c r="F347" s="11"/>
      <c r="G347" s="12"/>
      <c r="H347" s="12"/>
      <c r="I347" s="13"/>
      <c r="J347" s="12"/>
      <c r="K347" s="24"/>
      <c r="L347" s="54" t="str">
        <f>IF(K347="","",VLOOKUP(K347,'ボランティア一覧 '!$A:$B,2,0))</f>
        <v/>
      </c>
      <c r="M347" s="24"/>
      <c r="N347" s="61" t="str">
        <f>IF(M347="","",VLOOKUP(M347,ボランティア図書マスタ!$B$3:$L$65493,11,0))</f>
        <v/>
      </c>
      <c r="O347" s="25"/>
      <c r="P347" s="24"/>
      <c r="Q347" s="25"/>
      <c r="R347" s="17" t="str">
        <f t="shared" si="32"/>
        <v/>
      </c>
      <c r="S347" s="17" t="str">
        <f>IF(AF347="","",VLOOKUP(AF347,ボランティア図書マスタ!$A$3:$M$65493,13,0))</f>
        <v/>
      </c>
      <c r="T347" s="14"/>
      <c r="U347" s="15"/>
      <c r="V347" s="16"/>
      <c r="W347" s="11"/>
      <c r="X347" s="23" t="str">
        <f>IF(K347="","",VLOOKUP(K347,'ボランティア一覧 '!$A$3:$F$95,4,0))</f>
        <v/>
      </c>
      <c r="Y347" s="23" t="str">
        <f>IF(K347="","",VLOOKUP(K347,'ボランティア一覧 '!$A$3:$F$95,5,0))</f>
        <v/>
      </c>
      <c r="Z347" s="23" t="str">
        <f>IF(K347="","",VLOOKUP(K347,'ボランティア一覧 '!$A$3:$F$95,6,0))</f>
        <v/>
      </c>
      <c r="AA347" s="23" t="str">
        <f>IF(K347="","",VLOOKUP(K347,'ボランティア一覧 '!$A$3:$G$95,7,0))</f>
        <v/>
      </c>
      <c r="AB347" s="69" t="str">
        <f t="shared" si="33"/>
        <v xml:space="preserve"> </v>
      </c>
      <c r="AC347" s="69" t="str">
        <f t="shared" si="34"/>
        <v>　</v>
      </c>
      <c r="AD347" s="69" t="str">
        <f>IF($G347=0," ",VLOOKUP(AB347,入力規則用シート!B:C,2,0))</f>
        <v xml:space="preserve"> </v>
      </c>
      <c r="AE347" s="68">
        <f t="shared" si="35"/>
        <v>0</v>
      </c>
      <c r="AF347" s="69" t="str">
        <f t="shared" si="36"/>
        <v/>
      </c>
      <c r="AG347" s="68" t="str">
        <f>IF(AF347="","",VLOOKUP(AF347,ボランティア図書マスタ!$A$3:$K$65493,11,0))</f>
        <v/>
      </c>
      <c r="AH347" s="69" t="str">
        <f t="shared" si="37"/>
        <v/>
      </c>
      <c r="AJ347" s="129" t="e">
        <f>VLOOKUP($AF347,ボランティア図書マスタ!$A:$T,15,0)</f>
        <v>#N/A</v>
      </c>
      <c r="AK347" s="129" t="e">
        <f>VLOOKUP($AF347,ボランティア図書マスタ!$A:$T,16,0)</f>
        <v>#N/A</v>
      </c>
      <c r="AL347" s="129" t="e">
        <f>VLOOKUP($AF347,ボランティア図書マスタ!$A:$T,17,0)</f>
        <v>#N/A</v>
      </c>
      <c r="AM347" s="129" t="e">
        <f>VLOOKUP($AF347,ボランティア図書マスタ!$A:$T,18,0)</f>
        <v>#N/A</v>
      </c>
      <c r="AN347" s="129" t="e">
        <f>VLOOKUP($AF347,ボランティア図書マスタ!$A:$T,19,0)</f>
        <v>#N/A</v>
      </c>
      <c r="AO347" s="129" t="e">
        <f>VLOOKUP($AF347,ボランティア図書マスタ!$A:$T,20,0)</f>
        <v>#N/A</v>
      </c>
    </row>
    <row r="348" spans="1:41" ht="81" customHeight="1" x14ac:dyDescent="0.15">
      <c r="A348" s="55"/>
      <c r="B348" s="11"/>
      <c r="C348" s="149"/>
      <c r="D348" s="11"/>
      <c r="E348" s="11"/>
      <c r="F348" s="11"/>
      <c r="G348" s="12"/>
      <c r="H348" s="12"/>
      <c r="I348" s="13"/>
      <c r="J348" s="12"/>
      <c r="K348" s="24"/>
      <c r="L348" s="54" t="str">
        <f>IF(K348="","",VLOOKUP(K348,'ボランティア一覧 '!$A:$B,2,0))</f>
        <v/>
      </c>
      <c r="M348" s="24"/>
      <c r="N348" s="61" t="str">
        <f>IF(M348="","",VLOOKUP(M348,ボランティア図書マスタ!$B$3:$L$65493,11,0))</f>
        <v/>
      </c>
      <c r="O348" s="25"/>
      <c r="P348" s="24"/>
      <c r="Q348" s="25"/>
      <c r="R348" s="17" t="str">
        <f t="shared" si="32"/>
        <v/>
      </c>
      <c r="S348" s="17" t="str">
        <f>IF(AF348="","",VLOOKUP(AF348,ボランティア図書マスタ!$A$3:$M$65493,13,0))</f>
        <v/>
      </c>
      <c r="T348" s="14"/>
      <c r="U348" s="15"/>
      <c r="V348" s="16"/>
      <c r="W348" s="11"/>
      <c r="X348" s="23" t="str">
        <f>IF(K348="","",VLOOKUP(K348,'ボランティア一覧 '!$A$3:$F$95,4,0))</f>
        <v/>
      </c>
      <c r="Y348" s="23" t="str">
        <f>IF(K348="","",VLOOKUP(K348,'ボランティア一覧 '!$A$3:$F$95,5,0))</f>
        <v/>
      </c>
      <c r="Z348" s="23" t="str">
        <f>IF(K348="","",VLOOKUP(K348,'ボランティア一覧 '!$A$3:$F$95,6,0))</f>
        <v/>
      </c>
      <c r="AA348" s="23" t="str">
        <f>IF(K348="","",VLOOKUP(K348,'ボランティア一覧 '!$A$3:$G$95,7,0))</f>
        <v/>
      </c>
      <c r="AB348" s="69" t="str">
        <f t="shared" si="33"/>
        <v xml:space="preserve"> </v>
      </c>
      <c r="AC348" s="69" t="str">
        <f t="shared" si="34"/>
        <v>　</v>
      </c>
      <c r="AD348" s="69" t="str">
        <f>IF($G348=0," ",VLOOKUP(AB348,入力規則用シート!B:C,2,0))</f>
        <v xml:space="preserve"> </v>
      </c>
      <c r="AE348" s="68">
        <f t="shared" si="35"/>
        <v>0</v>
      </c>
      <c r="AF348" s="69" t="str">
        <f t="shared" si="36"/>
        <v/>
      </c>
      <c r="AG348" s="68" t="str">
        <f>IF(AF348="","",VLOOKUP(AF348,ボランティア図書マスタ!$A$3:$K$65493,11,0))</f>
        <v/>
      </c>
      <c r="AH348" s="69" t="str">
        <f t="shared" si="37"/>
        <v/>
      </c>
      <c r="AJ348" s="129" t="e">
        <f>VLOOKUP($AF348,ボランティア図書マスタ!$A:$T,15,0)</f>
        <v>#N/A</v>
      </c>
      <c r="AK348" s="129" t="e">
        <f>VLOOKUP($AF348,ボランティア図書マスタ!$A:$T,16,0)</f>
        <v>#N/A</v>
      </c>
      <c r="AL348" s="129" t="e">
        <f>VLOOKUP($AF348,ボランティア図書マスタ!$A:$T,17,0)</f>
        <v>#N/A</v>
      </c>
      <c r="AM348" s="129" t="e">
        <f>VLOOKUP($AF348,ボランティア図書マスタ!$A:$T,18,0)</f>
        <v>#N/A</v>
      </c>
      <c r="AN348" s="129" t="e">
        <f>VLOOKUP($AF348,ボランティア図書マスタ!$A:$T,19,0)</f>
        <v>#N/A</v>
      </c>
      <c r="AO348" s="129" t="e">
        <f>VLOOKUP($AF348,ボランティア図書マスタ!$A:$T,20,0)</f>
        <v>#N/A</v>
      </c>
    </row>
    <row r="349" spans="1:41" ht="81" customHeight="1" x14ac:dyDescent="0.15">
      <c r="A349" s="55"/>
      <c r="B349" s="11"/>
      <c r="C349" s="149"/>
      <c r="D349" s="11"/>
      <c r="E349" s="11"/>
      <c r="F349" s="11"/>
      <c r="G349" s="12"/>
      <c r="H349" s="12"/>
      <c r="I349" s="13"/>
      <c r="J349" s="12"/>
      <c r="K349" s="24"/>
      <c r="L349" s="54" t="str">
        <f>IF(K349="","",VLOOKUP(K349,'ボランティア一覧 '!$A:$B,2,0))</f>
        <v/>
      </c>
      <c r="M349" s="24"/>
      <c r="N349" s="61" t="str">
        <f>IF(M349="","",VLOOKUP(M349,ボランティア図書マスタ!$B$3:$L$65493,11,0))</f>
        <v/>
      </c>
      <c r="O349" s="25"/>
      <c r="P349" s="24"/>
      <c r="Q349" s="25"/>
      <c r="R349" s="17" t="str">
        <f t="shared" si="32"/>
        <v/>
      </c>
      <c r="S349" s="17" t="str">
        <f>IF(AF349="","",VLOOKUP(AF349,ボランティア図書マスタ!$A$3:$M$65493,13,0))</f>
        <v/>
      </c>
      <c r="T349" s="14"/>
      <c r="U349" s="15"/>
      <c r="V349" s="16"/>
      <c r="W349" s="11"/>
      <c r="X349" s="23" t="str">
        <f>IF(K349="","",VLOOKUP(K349,'ボランティア一覧 '!$A$3:$F$95,4,0))</f>
        <v/>
      </c>
      <c r="Y349" s="23" t="str">
        <f>IF(K349="","",VLOOKUP(K349,'ボランティア一覧 '!$A$3:$F$95,5,0))</f>
        <v/>
      </c>
      <c r="Z349" s="23" t="str">
        <f>IF(K349="","",VLOOKUP(K349,'ボランティア一覧 '!$A$3:$F$95,6,0))</f>
        <v/>
      </c>
      <c r="AA349" s="23" t="str">
        <f>IF(K349="","",VLOOKUP(K349,'ボランティア一覧 '!$A$3:$G$95,7,0))</f>
        <v/>
      </c>
      <c r="AB349" s="69" t="str">
        <f t="shared" si="33"/>
        <v xml:space="preserve"> </v>
      </c>
      <c r="AC349" s="69" t="str">
        <f t="shared" si="34"/>
        <v>　</v>
      </c>
      <c r="AD349" s="69" t="str">
        <f>IF($G349=0," ",VLOOKUP(AB349,入力規則用シート!B:C,2,0))</f>
        <v xml:space="preserve"> </v>
      </c>
      <c r="AE349" s="68">
        <f t="shared" si="35"/>
        <v>0</v>
      </c>
      <c r="AF349" s="69" t="str">
        <f t="shared" si="36"/>
        <v/>
      </c>
      <c r="AG349" s="68" t="str">
        <f>IF(AF349="","",VLOOKUP(AF349,ボランティア図書マスタ!$A$3:$K$65493,11,0))</f>
        <v/>
      </c>
      <c r="AH349" s="69" t="str">
        <f t="shared" si="37"/>
        <v/>
      </c>
      <c r="AJ349" s="129" t="e">
        <f>VLOOKUP($AF349,ボランティア図書マスタ!$A:$T,15,0)</f>
        <v>#N/A</v>
      </c>
      <c r="AK349" s="129" t="e">
        <f>VLOOKUP($AF349,ボランティア図書マスタ!$A:$T,16,0)</f>
        <v>#N/A</v>
      </c>
      <c r="AL349" s="129" t="e">
        <f>VLOOKUP($AF349,ボランティア図書マスタ!$A:$T,17,0)</f>
        <v>#N/A</v>
      </c>
      <c r="AM349" s="129" t="e">
        <f>VLOOKUP($AF349,ボランティア図書マスタ!$A:$T,18,0)</f>
        <v>#N/A</v>
      </c>
      <c r="AN349" s="129" t="e">
        <f>VLOOKUP($AF349,ボランティア図書マスタ!$A:$T,19,0)</f>
        <v>#N/A</v>
      </c>
      <c r="AO349" s="129" t="e">
        <f>VLOOKUP($AF349,ボランティア図書マスタ!$A:$T,20,0)</f>
        <v>#N/A</v>
      </c>
    </row>
    <row r="350" spans="1:41" ht="81" customHeight="1" x14ac:dyDescent="0.15">
      <c r="A350" s="55"/>
      <c r="B350" s="11"/>
      <c r="C350" s="149"/>
      <c r="D350" s="11"/>
      <c r="E350" s="11"/>
      <c r="F350" s="11"/>
      <c r="G350" s="12"/>
      <c r="H350" s="12"/>
      <c r="I350" s="13"/>
      <c r="J350" s="12"/>
      <c r="K350" s="24"/>
      <c r="L350" s="54" t="str">
        <f>IF(K350="","",VLOOKUP(K350,'ボランティア一覧 '!$A:$B,2,0))</f>
        <v/>
      </c>
      <c r="M350" s="24"/>
      <c r="N350" s="61" t="str">
        <f>IF(M350="","",VLOOKUP(M350,ボランティア図書マスタ!$B$3:$L$65493,11,0))</f>
        <v/>
      </c>
      <c r="O350" s="25"/>
      <c r="P350" s="24"/>
      <c r="Q350" s="25"/>
      <c r="R350" s="17" t="str">
        <f t="shared" si="32"/>
        <v/>
      </c>
      <c r="S350" s="17" t="str">
        <f>IF(AF350="","",VLOOKUP(AF350,ボランティア図書マスタ!$A$3:$M$65493,13,0))</f>
        <v/>
      </c>
      <c r="T350" s="14"/>
      <c r="U350" s="15"/>
      <c r="V350" s="16"/>
      <c r="W350" s="11"/>
      <c r="X350" s="23" t="str">
        <f>IF(K350="","",VLOOKUP(K350,'ボランティア一覧 '!$A$3:$F$95,4,0))</f>
        <v/>
      </c>
      <c r="Y350" s="23" t="str">
        <f>IF(K350="","",VLOOKUP(K350,'ボランティア一覧 '!$A$3:$F$95,5,0))</f>
        <v/>
      </c>
      <c r="Z350" s="23" t="str">
        <f>IF(K350="","",VLOOKUP(K350,'ボランティア一覧 '!$A$3:$F$95,6,0))</f>
        <v/>
      </c>
      <c r="AA350" s="23" t="str">
        <f>IF(K350="","",VLOOKUP(K350,'ボランティア一覧 '!$A$3:$G$95,7,0))</f>
        <v/>
      </c>
      <c r="AB350" s="69" t="str">
        <f t="shared" si="33"/>
        <v xml:space="preserve"> </v>
      </c>
      <c r="AC350" s="69" t="str">
        <f t="shared" si="34"/>
        <v>　</v>
      </c>
      <c r="AD350" s="69" t="str">
        <f>IF($G350=0," ",VLOOKUP(AB350,入力規則用シート!B:C,2,0))</f>
        <v xml:space="preserve"> </v>
      </c>
      <c r="AE350" s="68">
        <f t="shared" si="35"/>
        <v>0</v>
      </c>
      <c r="AF350" s="69" t="str">
        <f t="shared" si="36"/>
        <v/>
      </c>
      <c r="AG350" s="68" t="str">
        <f>IF(AF350="","",VLOOKUP(AF350,ボランティア図書マスタ!$A$3:$K$65493,11,0))</f>
        <v/>
      </c>
      <c r="AH350" s="69" t="str">
        <f t="shared" si="37"/>
        <v/>
      </c>
      <c r="AJ350" s="129" t="e">
        <f>VLOOKUP($AF350,ボランティア図書マスタ!$A:$T,15,0)</f>
        <v>#N/A</v>
      </c>
      <c r="AK350" s="129" t="e">
        <f>VLOOKUP($AF350,ボランティア図書マスタ!$A:$T,16,0)</f>
        <v>#N/A</v>
      </c>
      <c r="AL350" s="129" t="e">
        <f>VLOOKUP($AF350,ボランティア図書マスタ!$A:$T,17,0)</f>
        <v>#N/A</v>
      </c>
      <c r="AM350" s="129" t="e">
        <f>VLOOKUP($AF350,ボランティア図書マスタ!$A:$T,18,0)</f>
        <v>#N/A</v>
      </c>
      <c r="AN350" s="129" t="e">
        <f>VLOOKUP($AF350,ボランティア図書マスタ!$A:$T,19,0)</f>
        <v>#N/A</v>
      </c>
      <c r="AO350" s="129" t="e">
        <f>VLOOKUP($AF350,ボランティア図書マスタ!$A:$T,20,0)</f>
        <v>#N/A</v>
      </c>
    </row>
    <row r="351" spans="1:41" ht="81" customHeight="1" x14ac:dyDescent="0.15">
      <c r="A351" s="55"/>
      <c r="B351" s="11"/>
      <c r="C351" s="149"/>
      <c r="D351" s="11"/>
      <c r="E351" s="11"/>
      <c r="F351" s="11"/>
      <c r="G351" s="12"/>
      <c r="H351" s="12"/>
      <c r="I351" s="13"/>
      <c r="J351" s="12"/>
      <c r="K351" s="24"/>
      <c r="L351" s="54" t="str">
        <f>IF(K351="","",VLOOKUP(K351,'ボランティア一覧 '!$A:$B,2,0))</f>
        <v/>
      </c>
      <c r="M351" s="24"/>
      <c r="N351" s="61" t="str">
        <f>IF(M351="","",VLOOKUP(M351,ボランティア図書マスタ!$B$3:$L$65493,11,0))</f>
        <v/>
      </c>
      <c r="O351" s="25"/>
      <c r="P351" s="24"/>
      <c r="Q351" s="25"/>
      <c r="R351" s="17" t="str">
        <f t="shared" si="32"/>
        <v/>
      </c>
      <c r="S351" s="17" t="str">
        <f>IF(AF351="","",VLOOKUP(AF351,ボランティア図書マスタ!$A$3:$M$65493,13,0))</f>
        <v/>
      </c>
      <c r="T351" s="14"/>
      <c r="U351" s="15"/>
      <c r="V351" s="16"/>
      <c r="W351" s="11"/>
      <c r="X351" s="23" t="str">
        <f>IF(K351="","",VLOOKUP(K351,'ボランティア一覧 '!$A$3:$F$95,4,0))</f>
        <v/>
      </c>
      <c r="Y351" s="23" t="str">
        <f>IF(K351="","",VLOOKUP(K351,'ボランティア一覧 '!$A$3:$F$95,5,0))</f>
        <v/>
      </c>
      <c r="Z351" s="23" t="str">
        <f>IF(K351="","",VLOOKUP(K351,'ボランティア一覧 '!$A$3:$F$95,6,0))</f>
        <v/>
      </c>
      <c r="AA351" s="23" t="str">
        <f>IF(K351="","",VLOOKUP(K351,'ボランティア一覧 '!$A$3:$G$95,7,0))</f>
        <v/>
      </c>
      <c r="AB351" s="69" t="str">
        <f t="shared" si="33"/>
        <v xml:space="preserve"> </v>
      </c>
      <c r="AC351" s="69" t="str">
        <f t="shared" si="34"/>
        <v>　</v>
      </c>
      <c r="AD351" s="69" t="str">
        <f>IF($G351=0," ",VLOOKUP(AB351,入力規則用シート!B:C,2,0))</f>
        <v xml:space="preserve"> </v>
      </c>
      <c r="AE351" s="68">
        <f t="shared" si="35"/>
        <v>0</v>
      </c>
      <c r="AF351" s="69" t="str">
        <f t="shared" si="36"/>
        <v/>
      </c>
      <c r="AG351" s="68" t="str">
        <f>IF(AF351="","",VLOOKUP(AF351,ボランティア図書マスタ!$A$3:$K$65493,11,0))</f>
        <v/>
      </c>
      <c r="AH351" s="69" t="str">
        <f t="shared" si="37"/>
        <v/>
      </c>
      <c r="AJ351" s="129" t="e">
        <f>VLOOKUP($AF351,ボランティア図書マスタ!$A:$T,15,0)</f>
        <v>#N/A</v>
      </c>
      <c r="AK351" s="129" t="e">
        <f>VLOOKUP($AF351,ボランティア図書マスタ!$A:$T,16,0)</f>
        <v>#N/A</v>
      </c>
      <c r="AL351" s="129" t="e">
        <f>VLOOKUP($AF351,ボランティア図書マスタ!$A:$T,17,0)</f>
        <v>#N/A</v>
      </c>
      <c r="AM351" s="129" t="e">
        <f>VLOOKUP($AF351,ボランティア図書マスタ!$A:$T,18,0)</f>
        <v>#N/A</v>
      </c>
      <c r="AN351" s="129" t="e">
        <f>VLOOKUP($AF351,ボランティア図書マスタ!$A:$T,19,0)</f>
        <v>#N/A</v>
      </c>
      <c r="AO351" s="129" t="e">
        <f>VLOOKUP($AF351,ボランティア図書マスタ!$A:$T,20,0)</f>
        <v>#N/A</v>
      </c>
    </row>
    <row r="352" spans="1:41" ht="81" customHeight="1" x14ac:dyDescent="0.15">
      <c r="A352" s="55"/>
      <c r="B352" s="11"/>
      <c r="C352" s="149"/>
      <c r="D352" s="11"/>
      <c r="E352" s="11"/>
      <c r="F352" s="11"/>
      <c r="G352" s="12"/>
      <c r="H352" s="12"/>
      <c r="I352" s="13"/>
      <c r="J352" s="12"/>
      <c r="K352" s="24"/>
      <c r="L352" s="54" t="str">
        <f>IF(K352="","",VLOOKUP(K352,'ボランティア一覧 '!$A:$B,2,0))</f>
        <v/>
      </c>
      <c r="M352" s="24"/>
      <c r="N352" s="61" t="str">
        <f>IF(M352="","",VLOOKUP(M352,ボランティア図書マスタ!$B$3:$L$65493,11,0))</f>
        <v/>
      </c>
      <c r="O352" s="25"/>
      <c r="P352" s="24"/>
      <c r="Q352" s="25"/>
      <c r="R352" s="17" t="str">
        <f t="shared" si="32"/>
        <v/>
      </c>
      <c r="S352" s="17" t="str">
        <f>IF(AF352="","",VLOOKUP(AF352,ボランティア図書マスタ!$A$3:$M$65493,13,0))</f>
        <v/>
      </c>
      <c r="T352" s="14"/>
      <c r="U352" s="15"/>
      <c r="V352" s="16"/>
      <c r="W352" s="11"/>
      <c r="X352" s="23" t="str">
        <f>IF(K352="","",VLOOKUP(K352,'ボランティア一覧 '!$A$3:$F$95,4,0))</f>
        <v/>
      </c>
      <c r="Y352" s="23" t="str">
        <f>IF(K352="","",VLOOKUP(K352,'ボランティア一覧 '!$A$3:$F$95,5,0))</f>
        <v/>
      </c>
      <c r="Z352" s="23" t="str">
        <f>IF(K352="","",VLOOKUP(K352,'ボランティア一覧 '!$A$3:$F$95,6,0))</f>
        <v/>
      </c>
      <c r="AA352" s="23" t="str">
        <f>IF(K352="","",VLOOKUP(K352,'ボランティア一覧 '!$A$3:$G$95,7,0))</f>
        <v/>
      </c>
      <c r="AB352" s="69" t="str">
        <f t="shared" si="33"/>
        <v xml:space="preserve"> </v>
      </c>
      <c r="AC352" s="69" t="str">
        <f t="shared" si="34"/>
        <v>　</v>
      </c>
      <c r="AD352" s="69" t="str">
        <f>IF($G352=0," ",VLOOKUP(AB352,入力規則用シート!B:C,2,0))</f>
        <v xml:space="preserve"> </v>
      </c>
      <c r="AE352" s="68">
        <f t="shared" si="35"/>
        <v>0</v>
      </c>
      <c r="AF352" s="69" t="str">
        <f t="shared" si="36"/>
        <v/>
      </c>
      <c r="AG352" s="68" t="str">
        <f>IF(AF352="","",VLOOKUP(AF352,ボランティア図書マスタ!$A$3:$K$65493,11,0))</f>
        <v/>
      </c>
      <c r="AH352" s="69" t="str">
        <f t="shared" si="37"/>
        <v/>
      </c>
      <c r="AJ352" s="129" t="e">
        <f>VLOOKUP($AF352,ボランティア図書マスタ!$A:$T,15,0)</f>
        <v>#N/A</v>
      </c>
      <c r="AK352" s="129" t="e">
        <f>VLOOKUP($AF352,ボランティア図書マスタ!$A:$T,16,0)</f>
        <v>#N/A</v>
      </c>
      <c r="AL352" s="129" t="e">
        <f>VLOOKUP($AF352,ボランティア図書マスタ!$A:$T,17,0)</f>
        <v>#N/A</v>
      </c>
      <c r="AM352" s="129" t="e">
        <f>VLOOKUP($AF352,ボランティア図書マスタ!$A:$T,18,0)</f>
        <v>#N/A</v>
      </c>
      <c r="AN352" s="129" t="e">
        <f>VLOOKUP($AF352,ボランティア図書マスタ!$A:$T,19,0)</f>
        <v>#N/A</v>
      </c>
      <c r="AO352" s="129" t="e">
        <f>VLOOKUP($AF352,ボランティア図書マスタ!$A:$T,20,0)</f>
        <v>#N/A</v>
      </c>
    </row>
    <row r="353" spans="1:41" ht="81" customHeight="1" x14ac:dyDescent="0.15">
      <c r="A353" s="55"/>
      <c r="B353" s="11"/>
      <c r="C353" s="149"/>
      <c r="D353" s="11"/>
      <c r="E353" s="11"/>
      <c r="F353" s="11"/>
      <c r="G353" s="12"/>
      <c r="H353" s="12"/>
      <c r="I353" s="13"/>
      <c r="J353" s="12"/>
      <c r="K353" s="24"/>
      <c r="L353" s="54" t="str">
        <f>IF(K353="","",VLOOKUP(K353,'ボランティア一覧 '!$A:$B,2,0))</f>
        <v/>
      </c>
      <c r="M353" s="24"/>
      <c r="N353" s="61" t="str">
        <f>IF(M353="","",VLOOKUP(M353,ボランティア図書マスタ!$B$3:$L$65493,11,0))</f>
        <v/>
      </c>
      <c r="O353" s="25"/>
      <c r="P353" s="24"/>
      <c r="Q353" s="25"/>
      <c r="R353" s="17" t="str">
        <f t="shared" si="32"/>
        <v/>
      </c>
      <c r="S353" s="17" t="str">
        <f>IF(AF353="","",VLOOKUP(AF353,ボランティア図書マスタ!$A$3:$M$65493,13,0))</f>
        <v/>
      </c>
      <c r="T353" s="14"/>
      <c r="U353" s="15"/>
      <c r="V353" s="16"/>
      <c r="W353" s="11"/>
      <c r="X353" s="23" t="str">
        <f>IF(K353="","",VLOOKUP(K353,'ボランティア一覧 '!$A$3:$F$95,4,0))</f>
        <v/>
      </c>
      <c r="Y353" s="23" t="str">
        <f>IF(K353="","",VLOOKUP(K353,'ボランティア一覧 '!$A$3:$F$95,5,0))</f>
        <v/>
      </c>
      <c r="Z353" s="23" t="str">
        <f>IF(K353="","",VLOOKUP(K353,'ボランティア一覧 '!$A$3:$F$95,6,0))</f>
        <v/>
      </c>
      <c r="AA353" s="23" t="str">
        <f>IF(K353="","",VLOOKUP(K353,'ボランティア一覧 '!$A$3:$G$95,7,0))</f>
        <v/>
      </c>
      <c r="AB353" s="69" t="str">
        <f t="shared" si="33"/>
        <v xml:space="preserve"> </v>
      </c>
      <c r="AC353" s="69" t="str">
        <f t="shared" si="34"/>
        <v>　</v>
      </c>
      <c r="AD353" s="69" t="str">
        <f>IF($G353=0," ",VLOOKUP(AB353,入力規則用シート!B:C,2,0))</f>
        <v xml:space="preserve"> </v>
      </c>
      <c r="AE353" s="68">
        <f t="shared" si="35"/>
        <v>0</v>
      </c>
      <c r="AF353" s="69" t="str">
        <f t="shared" si="36"/>
        <v/>
      </c>
      <c r="AG353" s="68" t="str">
        <f>IF(AF353="","",VLOOKUP(AF353,ボランティア図書マスタ!$A$3:$K$65493,11,0))</f>
        <v/>
      </c>
      <c r="AH353" s="69" t="str">
        <f t="shared" si="37"/>
        <v/>
      </c>
      <c r="AJ353" s="129" t="e">
        <f>VLOOKUP($AF353,ボランティア図書マスタ!$A:$T,15,0)</f>
        <v>#N/A</v>
      </c>
      <c r="AK353" s="129" t="e">
        <f>VLOOKUP($AF353,ボランティア図書マスタ!$A:$T,16,0)</f>
        <v>#N/A</v>
      </c>
      <c r="AL353" s="129" t="e">
        <f>VLOOKUP($AF353,ボランティア図書マスタ!$A:$T,17,0)</f>
        <v>#N/A</v>
      </c>
      <c r="AM353" s="129" t="e">
        <f>VLOOKUP($AF353,ボランティア図書マスタ!$A:$T,18,0)</f>
        <v>#N/A</v>
      </c>
      <c r="AN353" s="129" t="e">
        <f>VLOOKUP($AF353,ボランティア図書マスタ!$A:$T,19,0)</f>
        <v>#N/A</v>
      </c>
      <c r="AO353" s="129" t="e">
        <f>VLOOKUP($AF353,ボランティア図書マスタ!$A:$T,20,0)</f>
        <v>#N/A</v>
      </c>
    </row>
    <row r="354" spans="1:41" ht="81" customHeight="1" x14ac:dyDescent="0.15">
      <c r="A354" s="55"/>
      <c r="B354" s="11"/>
      <c r="C354" s="149"/>
      <c r="D354" s="11"/>
      <c r="E354" s="11"/>
      <c r="F354" s="11"/>
      <c r="G354" s="12"/>
      <c r="H354" s="12"/>
      <c r="I354" s="13"/>
      <c r="J354" s="12"/>
      <c r="K354" s="24"/>
      <c r="L354" s="54" t="str">
        <f>IF(K354="","",VLOOKUP(K354,'ボランティア一覧 '!$A:$B,2,0))</f>
        <v/>
      </c>
      <c r="M354" s="24"/>
      <c r="N354" s="61" t="str">
        <f>IF(M354="","",VLOOKUP(M354,ボランティア図書マスタ!$B$3:$L$65493,11,0))</f>
        <v/>
      </c>
      <c r="O354" s="25"/>
      <c r="P354" s="24"/>
      <c r="Q354" s="25"/>
      <c r="R354" s="17" t="str">
        <f t="shared" si="32"/>
        <v/>
      </c>
      <c r="S354" s="17" t="str">
        <f>IF(AF354="","",VLOOKUP(AF354,ボランティア図書マスタ!$A$3:$M$65493,13,0))</f>
        <v/>
      </c>
      <c r="T354" s="14"/>
      <c r="U354" s="15"/>
      <c r="V354" s="16"/>
      <c r="W354" s="11"/>
      <c r="X354" s="23" t="str">
        <f>IF(K354="","",VLOOKUP(K354,'ボランティア一覧 '!$A$3:$F$95,4,0))</f>
        <v/>
      </c>
      <c r="Y354" s="23" t="str">
        <f>IF(K354="","",VLOOKUP(K354,'ボランティア一覧 '!$A$3:$F$95,5,0))</f>
        <v/>
      </c>
      <c r="Z354" s="23" t="str">
        <f>IF(K354="","",VLOOKUP(K354,'ボランティア一覧 '!$A$3:$F$95,6,0))</f>
        <v/>
      </c>
      <c r="AA354" s="23" t="str">
        <f>IF(K354="","",VLOOKUP(K354,'ボランティア一覧 '!$A$3:$G$95,7,0))</f>
        <v/>
      </c>
      <c r="AB354" s="69" t="str">
        <f t="shared" si="33"/>
        <v xml:space="preserve"> </v>
      </c>
      <c r="AC354" s="69" t="str">
        <f t="shared" si="34"/>
        <v>　</v>
      </c>
      <c r="AD354" s="69" t="str">
        <f>IF($G354=0," ",VLOOKUP(AB354,入力規則用シート!B:C,2,0))</f>
        <v xml:space="preserve"> </v>
      </c>
      <c r="AE354" s="68">
        <f t="shared" si="35"/>
        <v>0</v>
      </c>
      <c r="AF354" s="69" t="str">
        <f t="shared" si="36"/>
        <v/>
      </c>
      <c r="AG354" s="68" t="str">
        <f>IF(AF354="","",VLOOKUP(AF354,ボランティア図書マスタ!$A$3:$K$65493,11,0))</f>
        <v/>
      </c>
      <c r="AH354" s="69" t="str">
        <f t="shared" si="37"/>
        <v/>
      </c>
      <c r="AJ354" s="129" t="e">
        <f>VLOOKUP($AF354,ボランティア図書マスタ!$A:$T,15,0)</f>
        <v>#N/A</v>
      </c>
      <c r="AK354" s="129" t="e">
        <f>VLOOKUP($AF354,ボランティア図書マスタ!$A:$T,16,0)</f>
        <v>#N/A</v>
      </c>
      <c r="AL354" s="129" t="e">
        <f>VLOOKUP($AF354,ボランティア図書マスタ!$A:$T,17,0)</f>
        <v>#N/A</v>
      </c>
      <c r="AM354" s="129" t="e">
        <f>VLOOKUP($AF354,ボランティア図書マスタ!$A:$T,18,0)</f>
        <v>#N/A</v>
      </c>
      <c r="AN354" s="129" t="e">
        <f>VLOOKUP($AF354,ボランティア図書マスタ!$A:$T,19,0)</f>
        <v>#N/A</v>
      </c>
      <c r="AO354" s="129" t="e">
        <f>VLOOKUP($AF354,ボランティア図書マスタ!$A:$T,20,0)</f>
        <v>#N/A</v>
      </c>
    </row>
    <row r="355" spans="1:41" ht="81" customHeight="1" x14ac:dyDescent="0.15">
      <c r="A355" s="55"/>
      <c r="B355" s="11"/>
      <c r="C355" s="149"/>
      <c r="D355" s="11"/>
      <c r="E355" s="11"/>
      <c r="F355" s="11"/>
      <c r="G355" s="12"/>
      <c r="H355" s="12"/>
      <c r="I355" s="13"/>
      <c r="J355" s="12"/>
      <c r="K355" s="24"/>
      <c r="L355" s="54" t="str">
        <f>IF(K355="","",VLOOKUP(K355,'ボランティア一覧 '!$A:$B,2,0))</f>
        <v/>
      </c>
      <c r="M355" s="24"/>
      <c r="N355" s="61" t="str">
        <f>IF(M355="","",VLOOKUP(M355,ボランティア図書マスタ!$B$3:$L$65493,11,0))</f>
        <v/>
      </c>
      <c r="O355" s="25"/>
      <c r="P355" s="24"/>
      <c r="Q355" s="25"/>
      <c r="R355" s="17" t="str">
        <f t="shared" si="32"/>
        <v/>
      </c>
      <c r="S355" s="17" t="str">
        <f>IF(AF355="","",VLOOKUP(AF355,ボランティア図書マスタ!$A$3:$M$65493,13,0))</f>
        <v/>
      </c>
      <c r="T355" s="14"/>
      <c r="U355" s="15"/>
      <c r="V355" s="16"/>
      <c r="W355" s="11"/>
      <c r="X355" s="23" t="str">
        <f>IF(K355="","",VLOOKUP(K355,'ボランティア一覧 '!$A$3:$F$95,4,0))</f>
        <v/>
      </c>
      <c r="Y355" s="23" t="str">
        <f>IF(K355="","",VLOOKUP(K355,'ボランティア一覧 '!$A$3:$F$95,5,0))</f>
        <v/>
      </c>
      <c r="Z355" s="23" t="str">
        <f>IF(K355="","",VLOOKUP(K355,'ボランティア一覧 '!$A$3:$F$95,6,0))</f>
        <v/>
      </c>
      <c r="AA355" s="23" t="str">
        <f>IF(K355="","",VLOOKUP(K355,'ボランティア一覧 '!$A$3:$G$95,7,0))</f>
        <v/>
      </c>
      <c r="AB355" s="69" t="str">
        <f t="shared" si="33"/>
        <v xml:space="preserve"> </v>
      </c>
      <c r="AC355" s="69" t="str">
        <f t="shared" si="34"/>
        <v>　</v>
      </c>
      <c r="AD355" s="69" t="str">
        <f>IF($G355=0," ",VLOOKUP(AB355,入力規則用シート!B:C,2,0))</f>
        <v xml:space="preserve"> </v>
      </c>
      <c r="AE355" s="68">
        <f t="shared" si="35"/>
        <v>0</v>
      </c>
      <c r="AF355" s="69" t="str">
        <f t="shared" si="36"/>
        <v/>
      </c>
      <c r="AG355" s="68" t="str">
        <f>IF(AF355="","",VLOOKUP(AF355,ボランティア図書マスタ!$A$3:$K$65493,11,0))</f>
        <v/>
      </c>
      <c r="AH355" s="69" t="str">
        <f t="shared" si="37"/>
        <v/>
      </c>
      <c r="AJ355" s="129" t="e">
        <f>VLOOKUP($AF355,ボランティア図書マスタ!$A:$T,15,0)</f>
        <v>#N/A</v>
      </c>
      <c r="AK355" s="129" t="e">
        <f>VLOOKUP($AF355,ボランティア図書マスタ!$A:$T,16,0)</f>
        <v>#N/A</v>
      </c>
      <c r="AL355" s="129" t="e">
        <f>VLOOKUP($AF355,ボランティア図書マスタ!$A:$T,17,0)</f>
        <v>#N/A</v>
      </c>
      <c r="AM355" s="129" t="e">
        <f>VLOOKUP($AF355,ボランティア図書マスタ!$A:$T,18,0)</f>
        <v>#N/A</v>
      </c>
      <c r="AN355" s="129" t="e">
        <f>VLOOKUP($AF355,ボランティア図書マスタ!$A:$T,19,0)</f>
        <v>#N/A</v>
      </c>
      <c r="AO355" s="129" t="e">
        <f>VLOOKUP($AF355,ボランティア図書マスタ!$A:$T,20,0)</f>
        <v>#N/A</v>
      </c>
    </row>
    <row r="356" spans="1:41" ht="81" customHeight="1" x14ac:dyDescent="0.15">
      <c r="A356" s="55"/>
      <c r="B356" s="11"/>
      <c r="C356" s="149"/>
      <c r="D356" s="11"/>
      <c r="E356" s="11"/>
      <c r="F356" s="11"/>
      <c r="G356" s="12"/>
      <c r="H356" s="12"/>
      <c r="I356" s="13"/>
      <c r="J356" s="12"/>
      <c r="K356" s="24"/>
      <c r="L356" s="54" t="str">
        <f>IF(K356="","",VLOOKUP(K356,'ボランティア一覧 '!$A:$B,2,0))</f>
        <v/>
      </c>
      <c r="M356" s="24"/>
      <c r="N356" s="61" t="str">
        <f>IF(M356="","",VLOOKUP(M356,ボランティア図書マスタ!$B$3:$L$65493,11,0))</f>
        <v/>
      </c>
      <c r="O356" s="25"/>
      <c r="P356" s="24"/>
      <c r="Q356" s="25"/>
      <c r="R356" s="17" t="str">
        <f t="shared" si="32"/>
        <v/>
      </c>
      <c r="S356" s="17" t="str">
        <f>IF(AF356="","",VLOOKUP(AF356,ボランティア図書マスタ!$A$3:$M$65493,13,0))</f>
        <v/>
      </c>
      <c r="T356" s="14"/>
      <c r="U356" s="15"/>
      <c r="V356" s="16"/>
      <c r="W356" s="11"/>
      <c r="X356" s="23" t="str">
        <f>IF(K356="","",VLOOKUP(K356,'ボランティア一覧 '!$A$3:$F$95,4,0))</f>
        <v/>
      </c>
      <c r="Y356" s="23" t="str">
        <f>IF(K356="","",VLOOKUP(K356,'ボランティア一覧 '!$A$3:$F$95,5,0))</f>
        <v/>
      </c>
      <c r="Z356" s="23" t="str">
        <f>IF(K356="","",VLOOKUP(K356,'ボランティア一覧 '!$A$3:$F$95,6,0))</f>
        <v/>
      </c>
      <c r="AA356" s="23" t="str">
        <f>IF(K356="","",VLOOKUP(K356,'ボランティア一覧 '!$A$3:$G$95,7,0))</f>
        <v/>
      </c>
      <c r="AB356" s="69" t="str">
        <f t="shared" si="33"/>
        <v xml:space="preserve"> </v>
      </c>
      <c r="AC356" s="69" t="str">
        <f t="shared" si="34"/>
        <v>　</v>
      </c>
      <c r="AD356" s="69" t="str">
        <f>IF($G356=0," ",VLOOKUP(AB356,入力規則用シート!B:C,2,0))</f>
        <v xml:space="preserve"> </v>
      </c>
      <c r="AE356" s="68">
        <f t="shared" si="35"/>
        <v>0</v>
      </c>
      <c r="AF356" s="69" t="str">
        <f t="shared" si="36"/>
        <v/>
      </c>
      <c r="AG356" s="68" t="str">
        <f>IF(AF356="","",VLOOKUP(AF356,ボランティア図書マスタ!$A$3:$K$65493,11,0))</f>
        <v/>
      </c>
      <c r="AH356" s="69" t="str">
        <f t="shared" si="37"/>
        <v/>
      </c>
      <c r="AJ356" s="129" t="e">
        <f>VLOOKUP($AF356,ボランティア図書マスタ!$A:$T,15,0)</f>
        <v>#N/A</v>
      </c>
      <c r="AK356" s="129" t="e">
        <f>VLOOKUP($AF356,ボランティア図書マスタ!$A:$T,16,0)</f>
        <v>#N/A</v>
      </c>
      <c r="AL356" s="129" t="e">
        <f>VLOOKUP($AF356,ボランティア図書マスタ!$A:$T,17,0)</f>
        <v>#N/A</v>
      </c>
      <c r="AM356" s="129" t="e">
        <f>VLOOKUP($AF356,ボランティア図書マスタ!$A:$T,18,0)</f>
        <v>#N/A</v>
      </c>
      <c r="AN356" s="129" t="e">
        <f>VLOOKUP($AF356,ボランティア図書マスタ!$A:$T,19,0)</f>
        <v>#N/A</v>
      </c>
      <c r="AO356" s="129" t="e">
        <f>VLOOKUP($AF356,ボランティア図書マスタ!$A:$T,20,0)</f>
        <v>#N/A</v>
      </c>
    </row>
    <row r="357" spans="1:41" ht="81" customHeight="1" x14ac:dyDescent="0.15">
      <c r="A357" s="55"/>
      <c r="B357" s="11"/>
      <c r="C357" s="149"/>
      <c r="D357" s="11"/>
      <c r="E357" s="11"/>
      <c r="F357" s="11"/>
      <c r="G357" s="12"/>
      <c r="H357" s="12"/>
      <c r="I357" s="13"/>
      <c r="J357" s="12"/>
      <c r="K357" s="24"/>
      <c r="L357" s="54" t="str">
        <f>IF(K357="","",VLOOKUP(K357,'ボランティア一覧 '!$A:$B,2,0))</f>
        <v/>
      </c>
      <c r="M357" s="24"/>
      <c r="N357" s="61" t="str">
        <f>IF(M357="","",VLOOKUP(M357,ボランティア図書マスタ!$B$3:$L$65493,11,0))</f>
        <v/>
      </c>
      <c r="O357" s="25"/>
      <c r="P357" s="24"/>
      <c r="Q357" s="25"/>
      <c r="R357" s="17" t="str">
        <f t="shared" si="32"/>
        <v/>
      </c>
      <c r="S357" s="17" t="str">
        <f>IF(AF357="","",VLOOKUP(AF357,ボランティア図書マスタ!$A$3:$M$65493,13,0))</f>
        <v/>
      </c>
      <c r="T357" s="14"/>
      <c r="U357" s="15"/>
      <c r="V357" s="16"/>
      <c r="W357" s="11"/>
      <c r="X357" s="23" t="str">
        <f>IF(K357="","",VLOOKUP(K357,'ボランティア一覧 '!$A$3:$F$95,4,0))</f>
        <v/>
      </c>
      <c r="Y357" s="23" t="str">
        <f>IF(K357="","",VLOOKUP(K357,'ボランティア一覧 '!$A$3:$F$95,5,0))</f>
        <v/>
      </c>
      <c r="Z357" s="23" t="str">
        <f>IF(K357="","",VLOOKUP(K357,'ボランティア一覧 '!$A$3:$F$95,6,0))</f>
        <v/>
      </c>
      <c r="AA357" s="23" t="str">
        <f>IF(K357="","",VLOOKUP(K357,'ボランティア一覧 '!$A$3:$G$95,7,0))</f>
        <v/>
      </c>
      <c r="AB357" s="69" t="str">
        <f t="shared" si="33"/>
        <v xml:space="preserve"> </v>
      </c>
      <c r="AC357" s="69" t="str">
        <f t="shared" si="34"/>
        <v>　</v>
      </c>
      <c r="AD357" s="69" t="str">
        <f>IF($G357=0," ",VLOOKUP(AB357,入力規則用シート!B:C,2,0))</f>
        <v xml:space="preserve"> </v>
      </c>
      <c r="AE357" s="68">
        <f t="shared" si="35"/>
        <v>0</v>
      </c>
      <c r="AF357" s="69" t="str">
        <f t="shared" si="36"/>
        <v/>
      </c>
      <c r="AG357" s="68" t="str">
        <f>IF(AF357="","",VLOOKUP(AF357,ボランティア図書マスタ!$A$3:$K$65493,11,0))</f>
        <v/>
      </c>
      <c r="AH357" s="69" t="str">
        <f t="shared" si="37"/>
        <v/>
      </c>
      <c r="AJ357" s="129" t="e">
        <f>VLOOKUP($AF357,ボランティア図書マスタ!$A:$T,15,0)</f>
        <v>#N/A</v>
      </c>
      <c r="AK357" s="129" t="e">
        <f>VLOOKUP($AF357,ボランティア図書マスタ!$A:$T,16,0)</f>
        <v>#N/A</v>
      </c>
      <c r="AL357" s="129" t="e">
        <f>VLOOKUP($AF357,ボランティア図書マスタ!$A:$T,17,0)</f>
        <v>#N/A</v>
      </c>
      <c r="AM357" s="129" t="e">
        <f>VLOOKUP($AF357,ボランティア図書マスタ!$A:$T,18,0)</f>
        <v>#N/A</v>
      </c>
      <c r="AN357" s="129" t="e">
        <f>VLOOKUP($AF357,ボランティア図書マスタ!$A:$T,19,0)</f>
        <v>#N/A</v>
      </c>
      <c r="AO357" s="129" t="e">
        <f>VLOOKUP($AF357,ボランティア図書マスタ!$A:$T,20,0)</f>
        <v>#N/A</v>
      </c>
    </row>
    <row r="358" spans="1:41" ht="81" customHeight="1" x14ac:dyDescent="0.15">
      <c r="A358" s="55"/>
      <c r="B358" s="11"/>
      <c r="C358" s="149"/>
      <c r="D358" s="11"/>
      <c r="E358" s="11"/>
      <c r="F358" s="11"/>
      <c r="G358" s="12"/>
      <c r="H358" s="12"/>
      <c r="I358" s="13"/>
      <c r="J358" s="12"/>
      <c r="K358" s="24"/>
      <c r="L358" s="54" t="str">
        <f>IF(K358="","",VLOOKUP(K358,'ボランティア一覧 '!$A:$B,2,0))</f>
        <v/>
      </c>
      <c r="M358" s="24"/>
      <c r="N358" s="61" t="str">
        <f>IF(M358="","",VLOOKUP(M358,ボランティア図書マスタ!$B$3:$L$65493,11,0))</f>
        <v/>
      </c>
      <c r="O358" s="25"/>
      <c r="P358" s="24"/>
      <c r="Q358" s="25"/>
      <c r="R358" s="17" t="str">
        <f t="shared" si="32"/>
        <v/>
      </c>
      <c r="S358" s="17" t="str">
        <f>IF(AF358="","",VLOOKUP(AF358,ボランティア図書マスタ!$A$3:$M$65493,13,0))</f>
        <v/>
      </c>
      <c r="T358" s="14"/>
      <c r="U358" s="15"/>
      <c r="V358" s="16"/>
      <c r="W358" s="11"/>
      <c r="X358" s="23" t="str">
        <f>IF(K358="","",VLOOKUP(K358,'ボランティア一覧 '!$A$3:$F$95,4,0))</f>
        <v/>
      </c>
      <c r="Y358" s="23" t="str">
        <f>IF(K358="","",VLOOKUP(K358,'ボランティア一覧 '!$A$3:$F$95,5,0))</f>
        <v/>
      </c>
      <c r="Z358" s="23" t="str">
        <f>IF(K358="","",VLOOKUP(K358,'ボランティア一覧 '!$A$3:$F$95,6,0))</f>
        <v/>
      </c>
      <c r="AA358" s="23" t="str">
        <f>IF(K358="","",VLOOKUP(K358,'ボランティア一覧 '!$A$3:$G$95,7,0))</f>
        <v/>
      </c>
      <c r="AB358" s="69" t="str">
        <f t="shared" si="33"/>
        <v xml:space="preserve"> </v>
      </c>
      <c r="AC358" s="69" t="str">
        <f t="shared" si="34"/>
        <v>　</v>
      </c>
      <c r="AD358" s="69" t="str">
        <f>IF($G358=0," ",VLOOKUP(AB358,入力規則用シート!B:C,2,0))</f>
        <v xml:space="preserve"> </v>
      </c>
      <c r="AE358" s="68">
        <f t="shared" si="35"/>
        <v>0</v>
      </c>
      <c r="AF358" s="69" t="str">
        <f t="shared" si="36"/>
        <v/>
      </c>
      <c r="AG358" s="68" t="str">
        <f>IF(AF358="","",VLOOKUP(AF358,ボランティア図書マスタ!$A$3:$K$65493,11,0))</f>
        <v/>
      </c>
      <c r="AH358" s="69" t="str">
        <f t="shared" si="37"/>
        <v/>
      </c>
      <c r="AJ358" s="129" t="e">
        <f>VLOOKUP($AF358,ボランティア図書マスタ!$A:$T,15,0)</f>
        <v>#N/A</v>
      </c>
      <c r="AK358" s="129" t="e">
        <f>VLOOKUP($AF358,ボランティア図書マスタ!$A:$T,16,0)</f>
        <v>#N/A</v>
      </c>
      <c r="AL358" s="129" t="e">
        <f>VLOOKUP($AF358,ボランティア図書マスタ!$A:$T,17,0)</f>
        <v>#N/A</v>
      </c>
      <c r="AM358" s="129" t="e">
        <f>VLOOKUP($AF358,ボランティア図書マスタ!$A:$T,18,0)</f>
        <v>#N/A</v>
      </c>
      <c r="AN358" s="129" t="e">
        <f>VLOOKUP($AF358,ボランティア図書マスタ!$A:$T,19,0)</f>
        <v>#N/A</v>
      </c>
      <c r="AO358" s="129" t="e">
        <f>VLOOKUP($AF358,ボランティア図書マスタ!$A:$T,20,0)</f>
        <v>#N/A</v>
      </c>
    </row>
    <row r="359" spans="1:41" ht="81" customHeight="1" x14ac:dyDescent="0.15">
      <c r="A359" s="55"/>
      <c r="B359" s="11"/>
      <c r="C359" s="149"/>
      <c r="D359" s="11"/>
      <c r="E359" s="11"/>
      <c r="F359" s="11"/>
      <c r="G359" s="12"/>
      <c r="H359" s="12"/>
      <c r="I359" s="13"/>
      <c r="J359" s="12"/>
      <c r="K359" s="24"/>
      <c r="L359" s="54" t="str">
        <f>IF(K359="","",VLOOKUP(K359,'ボランティア一覧 '!$A:$B,2,0))</f>
        <v/>
      </c>
      <c r="M359" s="24"/>
      <c r="N359" s="61" t="str">
        <f>IF(M359="","",VLOOKUP(M359,ボランティア図書マスタ!$B$3:$L$65493,11,0))</f>
        <v/>
      </c>
      <c r="O359" s="25"/>
      <c r="P359" s="24"/>
      <c r="Q359" s="25"/>
      <c r="R359" s="17" t="str">
        <f t="shared" si="32"/>
        <v/>
      </c>
      <c r="S359" s="17" t="str">
        <f>IF(AF359="","",VLOOKUP(AF359,ボランティア図書マスタ!$A$3:$M$65493,13,0))</f>
        <v/>
      </c>
      <c r="T359" s="14"/>
      <c r="U359" s="15"/>
      <c r="V359" s="16"/>
      <c r="W359" s="11"/>
      <c r="X359" s="23" t="str">
        <f>IF(K359="","",VLOOKUP(K359,'ボランティア一覧 '!$A$3:$F$95,4,0))</f>
        <v/>
      </c>
      <c r="Y359" s="23" t="str">
        <f>IF(K359="","",VLOOKUP(K359,'ボランティア一覧 '!$A$3:$F$95,5,0))</f>
        <v/>
      </c>
      <c r="Z359" s="23" t="str">
        <f>IF(K359="","",VLOOKUP(K359,'ボランティア一覧 '!$A$3:$F$95,6,0))</f>
        <v/>
      </c>
      <c r="AA359" s="23" t="str">
        <f>IF(K359="","",VLOOKUP(K359,'ボランティア一覧 '!$A$3:$G$95,7,0))</f>
        <v/>
      </c>
      <c r="AB359" s="69" t="str">
        <f t="shared" si="33"/>
        <v xml:space="preserve"> </v>
      </c>
      <c r="AC359" s="69" t="str">
        <f t="shared" si="34"/>
        <v>　</v>
      </c>
      <c r="AD359" s="69" t="str">
        <f>IF($G359=0," ",VLOOKUP(AB359,入力規則用シート!B:C,2,0))</f>
        <v xml:space="preserve"> </v>
      </c>
      <c r="AE359" s="68">
        <f t="shared" si="35"/>
        <v>0</v>
      </c>
      <c r="AF359" s="69" t="str">
        <f t="shared" si="36"/>
        <v/>
      </c>
      <c r="AG359" s="68" t="str">
        <f>IF(AF359="","",VLOOKUP(AF359,ボランティア図書マスタ!$A$3:$K$65493,11,0))</f>
        <v/>
      </c>
      <c r="AH359" s="69" t="str">
        <f t="shared" si="37"/>
        <v/>
      </c>
      <c r="AJ359" s="129" t="e">
        <f>VLOOKUP($AF359,ボランティア図書マスタ!$A:$T,15,0)</f>
        <v>#N/A</v>
      </c>
      <c r="AK359" s="129" t="e">
        <f>VLOOKUP($AF359,ボランティア図書マスタ!$A:$T,16,0)</f>
        <v>#N/A</v>
      </c>
      <c r="AL359" s="129" t="e">
        <f>VLOOKUP($AF359,ボランティア図書マスタ!$A:$T,17,0)</f>
        <v>#N/A</v>
      </c>
      <c r="AM359" s="129" t="e">
        <f>VLOOKUP($AF359,ボランティア図書マスタ!$A:$T,18,0)</f>
        <v>#N/A</v>
      </c>
      <c r="AN359" s="129" t="e">
        <f>VLOOKUP($AF359,ボランティア図書マスタ!$A:$T,19,0)</f>
        <v>#N/A</v>
      </c>
      <c r="AO359" s="129" t="e">
        <f>VLOOKUP($AF359,ボランティア図書マスタ!$A:$T,20,0)</f>
        <v>#N/A</v>
      </c>
    </row>
    <row r="360" spans="1:41" ht="81" customHeight="1" x14ac:dyDescent="0.15">
      <c r="A360" s="55"/>
      <c r="B360" s="11"/>
      <c r="C360" s="149"/>
      <c r="D360" s="11"/>
      <c r="E360" s="11"/>
      <c r="F360" s="11"/>
      <c r="G360" s="12"/>
      <c r="H360" s="12"/>
      <c r="I360" s="13"/>
      <c r="J360" s="12"/>
      <c r="K360" s="24"/>
      <c r="L360" s="54" t="str">
        <f>IF(K360="","",VLOOKUP(K360,'ボランティア一覧 '!$A:$B,2,0))</f>
        <v/>
      </c>
      <c r="M360" s="24"/>
      <c r="N360" s="61" t="str">
        <f>IF(M360="","",VLOOKUP(M360,ボランティア図書マスタ!$B$3:$L$65493,11,0))</f>
        <v/>
      </c>
      <c r="O360" s="25"/>
      <c r="P360" s="24"/>
      <c r="Q360" s="25"/>
      <c r="R360" s="17" t="str">
        <f t="shared" si="32"/>
        <v/>
      </c>
      <c r="S360" s="17" t="str">
        <f>IF(AF360="","",VLOOKUP(AF360,ボランティア図書マスタ!$A$3:$M$65493,13,0))</f>
        <v/>
      </c>
      <c r="T360" s="14"/>
      <c r="U360" s="15"/>
      <c r="V360" s="16"/>
      <c r="W360" s="11"/>
      <c r="X360" s="23" t="str">
        <f>IF(K360="","",VLOOKUP(K360,'ボランティア一覧 '!$A$3:$F$95,4,0))</f>
        <v/>
      </c>
      <c r="Y360" s="23" t="str">
        <f>IF(K360="","",VLOOKUP(K360,'ボランティア一覧 '!$A$3:$F$95,5,0))</f>
        <v/>
      </c>
      <c r="Z360" s="23" t="str">
        <f>IF(K360="","",VLOOKUP(K360,'ボランティア一覧 '!$A$3:$F$95,6,0))</f>
        <v/>
      </c>
      <c r="AA360" s="23" t="str">
        <f>IF(K360="","",VLOOKUP(K360,'ボランティア一覧 '!$A$3:$G$95,7,0))</f>
        <v/>
      </c>
      <c r="AB360" s="69" t="str">
        <f t="shared" si="33"/>
        <v xml:space="preserve"> </v>
      </c>
      <c r="AC360" s="69" t="str">
        <f t="shared" si="34"/>
        <v>　</v>
      </c>
      <c r="AD360" s="69" t="str">
        <f>IF($G360=0," ",VLOOKUP(AB360,入力規則用シート!B:C,2,0))</f>
        <v xml:space="preserve"> </v>
      </c>
      <c r="AE360" s="68">
        <f t="shared" si="35"/>
        <v>0</v>
      </c>
      <c r="AF360" s="69" t="str">
        <f t="shared" si="36"/>
        <v/>
      </c>
      <c r="AG360" s="68" t="str">
        <f>IF(AF360="","",VLOOKUP(AF360,ボランティア図書マスタ!$A$3:$K$65493,11,0))</f>
        <v/>
      </c>
      <c r="AH360" s="69" t="str">
        <f t="shared" si="37"/>
        <v/>
      </c>
      <c r="AJ360" s="129" t="e">
        <f>VLOOKUP($AF360,ボランティア図書マスタ!$A:$T,15,0)</f>
        <v>#N/A</v>
      </c>
      <c r="AK360" s="129" t="e">
        <f>VLOOKUP($AF360,ボランティア図書マスタ!$A:$T,16,0)</f>
        <v>#N/A</v>
      </c>
      <c r="AL360" s="129" t="e">
        <f>VLOOKUP($AF360,ボランティア図書マスタ!$A:$T,17,0)</f>
        <v>#N/A</v>
      </c>
      <c r="AM360" s="129" t="e">
        <f>VLOOKUP($AF360,ボランティア図書マスタ!$A:$T,18,0)</f>
        <v>#N/A</v>
      </c>
      <c r="AN360" s="129" t="e">
        <f>VLOOKUP($AF360,ボランティア図書マスタ!$A:$T,19,0)</f>
        <v>#N/A</v>
      </c>
      <c r="AO360" s="129" t="e">
        <f>VLOOKUP($AF360,ボランティア図書マスタ!$A:$T,20,0)</f>
        <v>#N/A</v>
      </c>
    </row>
    <row r="361" spans="1:41" ht="81" customHeight="1" x14ac:dyDescent="0.15">
      <c r="A361" s="55"/>
      <c r="B361" s="11"/>
      <c r="C361" s="149"/>
      <c r="D361" s="11"/>
      <c r="E361" s="11"/>
      <c r="F361" s="11"/>
      <c r="G361" s="12"/>
      <c r="H361" s="12"/>
      <c r="I361" s="13"/>
      <c r="J361" s="12"/>
      <c r="K361" s="24"/>
      <c r="L361" s="54" t="str">
        <f>IF(K361="","",VLOOKUP(K361,'ボランティア一覧 '!$A:$B,2,0))</f>
        <v/>
      </c>
      <c r="M361" s="24"/>
      <c r="N361" s="61" t="str">
        <f>IF(M361="","",VLOOKUP(M361,ボランティア図書マスタ!$B$3:$L$65493,11,0))</f>
        <v/>
      </c>
      <c r="O361" s="25"/>
      <c r="P361" s="24"/>
      <c r="Q361" s="25"/>
      <c r="R361" s="17" t="str">
        <f t="shared" si="32"/>
        <v/>
      </c>
      <c r="S361" s="17" t="str">
        <f>IF(AF361="","",VLOOKUP(AF361,ボランティア図書マスタ!$A$3:$M$65493,13,0))</f>
        <v/>
      </c>
      <c r="T361" s="14"/>
      <c r="U361" s="15"/>
      <c r="V361" s="16"/>
      <c r="W361" s="11"/>
      <c r="X361" s="23" t="str">
        <f>IF(K361="","",VLOOKUP(K361,'ボランティア一覧 '!$A$3:$F$95,4,0))</f>
        <v/>
      </c>
      <c r="Y361" s="23" t="str">
        <f>IF(K361="","",VLOOKUP(K361,'ボランティア一覧 '!$A$3:$F$95,5,0))</f>
        <v/>
      </c>
      <c r="Z361" s="23" t="str">
        <f>IF(K361="","",VLOOKUP(K361,'ボランティア一覧 '!$A$3:$F$95,6,0))</f>
        <v/>
      </c>
      <c r="AA361" s="23" t="str">
        <f>IF(K361="","",VLOOKUP(K361,'ボランティア一覧 '!$A$3:$G$95,7,0))</f>
        <v/>
      </c>
      <c r="AB361" s="69" t="str">
        <f t="shared" si="33"/>
        <v xml:space="preserve"> </v>
      </c>
      <c r="AC361" s="69" t="str">
        <f t="shared" si="34"/>
        <v>　</v>
      </c>
      <c r="AD361" s="69" t="str">
        <f>IF($G361=0," ",VLOOKUP(AB361,入力規則用シート!B:C,2,0))</f>
        <v xml:space="preserve"> </v>
      </c>
      <c r="AE361" s="68">
        <f t="shared" si="35"/>
        <v>0</v>
      </c>
      <c r="AF361" s="69" t="str">
        <f t="shared" si="36"/>
        <v/>
      </c>
      <c r="AG361" s="68" t="str">
        <f>IF(AF361="","",VLOOKUP(AF361,ボランティア図書マスタ!$A$3:$K$65493,11,0))</f>
        <v/>
      </c>
      <c r="AH361" s="69" t="str">
        <f t="shared" si="37"/>
        <v/>
      </c>
      <c r="AJ361" s="129" t="e">
        <f>VLOOKUP($AF361,ボランティア図書マスタ!$A:$T,15,0)</f>
        <v>#N/A</v>
      </c>
      <c r="AK361" s="129" t="e">
        <f>VLOOKUP($AF361,ボランティア図書マスタ!$A:$T,16,0)</f>
        <v>#N/A</v>
      </c>
      <c r="AL361" s="129" t="e">
        <f>VLOOKUP($AF361,ボランティア図書マスタ!$A:$T,17,0)</f>
        <v>#N/A</v>
      </c>
      <c r="AM361" s="129" t="e">
        <f>VLOOKUP($AF361,ボランティア図書マスタ!$A:$T,18,0)</f>
        <v>#N/A</v>
      </c>
      <c r="AN361" s="129" t="e">
        <f>VLOOKUP($AF361,ボランティア図書マスタ!$A:$T,19,0)</f>
        <v>#N/A</v>
      </c>
      <c r="AO361" s="129" t="e">
        <f>VLOOKUP($AF361,ボランティア図書マスタ!$A:$T,20,0)</f>
        <v>#N/A</v>
      </c>
    </row>
    <row r="362" spans="1:41" ht="81" customHeight="1" x14ac:dyDescent="0.15">
      <c r="A362" s="55"/>
      <c r="B362" s="11"/>
      <c r="C362" s="149"/>
      <c r="D362" s="11"/>
      <c r="E362" s="11"/>
      <c r="F362" s="11"/>
      <c r="G362" s="12"/>
      <c r="H362" s="12"/>
      <c r="I362" s="13"/>
      <c r="J362" s="12"/>
      <c r="K362" s="24"/>
      <c r="L362" s="54" t="str">
        <f>IF(K362="","",VLOOKUP(K362,'ボランティア一覧 '!$A:$B,2,0))</f>
        <v/>
      </c>
      <c r="M362" s="24"/>
      <c r="N362" s="61" t="str">
        <f>IF(M362="","",VLOOKUP(M362,ボランティア図書マスタ!$B$3:$L$65493,11,0))</f>
        <v/>
      </c>
      <c r="O362" s="25"/>
      <c r="P362" s="24"/>
      <c r="Q362" s="25"/>
      <c r="R362" s="17" t="str">
        <f t="shared" si="32"/>
        <v/>
      </c>
      <c r="S362" s="17" t="str">
        <f>IF(AF362="","",VLOOKUP(AF362,ボランティア図書マスタ!$A$3:$M$65493,13,0))</f>
        <v/>
      </c>
      <c r="T362" s="14"/>
      <c r="U362" s="15"/>
      <c r="V362" s="16"/>
      <c r="W362" s="11"/>
      <c r="X362" s="23" t="str">
        <f>IF(K362="","",VLOOKUP(K362,'ボランティア一覧 '!$A$3:$F$95,4,0))</f>
        <v/>
      </c>
      <c r="Y362" s="23" t="str">
        <f>IF(K362="","",VLOOKUP(K362,'ボランティア一覧 '!$A$3:$F$95,5,0))</f>
        <v/>
      </c>
      <c r="Z362" s="23" t="str">
        <f>IF(K362="","",VLOOKUP(K362,'ボランティア一覧 '!$A$3:$F$95,6,0))</f>
        <v/>
      </c>
      <c r="AA362" s="23" t="str">
        <f>IF(K362="","",VLOOKUP(K362,'ボランティア一覧 '!$A$3:$G$95,7,0))</f>
        <v/>
      </c>
      <c r="AB362" s="69" t="str">
        <f t="shared" si="33"/>
        <v xml:space="preserve"> </v>
      </c>
      <c r="AC362" s="69" t="str">
        <f t="shared" si="34"/>
        <v>　</v>
      </c>
      <c r="AD362" s="69" t="str">
        <f>IF($G362=0," ",VLOOKUP(AB362,入力規則用シート!B:C,2,0))</f>
        <v xml:space="preserve"> </v>
      </c>
      <c r="AE362" s="68">
        <f t="shared" si="35"/>
        <v>0</v>
      </c>
      <c r="AF362" s="69" t="str">
        <f t="shared" si="36"/>
        <v/>
      </c>
      <c r="AG362" s="68" t="str">
        <f>IF(AF362="","",VLOOKUP(AF362,ボランティア図書マスタ!$A$3:$K$65493,11,0))</f>
        <v/>
      </c>
      <c r="AH362" s="69" t="str">
        <f t="shared" si="37"/>
        <v/>
      </c>
      <c r="AJ362" s="129" t="e">
        <f>VLOOKUP($AF362,ボランティア図書マスタ!$A:$T,15,0)</f>
        <v>#N/A</v>
      </c>
      <c r="AK362" s="129" t="e">
        <f>VLOOKUP($AF362,ボランティア図書マスタ!$A:$T,16,0)</f>
        <v>#N/A</v>
      </c>
      <c r="AL362" s="129" t="e">
        <f>VLOOKUP($AF362,ボランティア図書マスタ!$A:$T,17,0)</f>
        <v>#N/A</v>
      </c>
      <c r="AM362" s="129" t="e">
        <f>VLOOKUP($AF362,ボランティア図書マスタ!$A:$T,18,0)</f>
        <v>#N/A</v>
      </c>
      <c r="AN362" s="129" t="e">
        <f>VLOOKUP($AF362,ボランティア図書マスタ!$A:$T,19,0)</f>
        <v>#N/A</v>
      </c>
      <c r="AO362" s="129" t="e">
        <f>VLOOKUP($AF362,ボランティア図書マスタ!$A:$T,20,0)</f>
        <v>#N/A</v>
      </c>
    </row>
    <row r="363" spans="1:41" ht="81" customHeight="1" x14ac:dyDescent="0.15">
      <c r="A363" s="55"/>
      <c r="B363" s="11"/>
      <c r="C363" s="149"/>
      <c r="D363" s="11"/>
      <c r="E363" s="11"/>
      <c r="F363" s="11"/>
      <c r="G363" s="12"/>
      <c r="H363" s="12"/>
      <c r="I363" s="13"/>
      <c r="J363" s="12"/>
      <c r="K363" s="24"/>
      <c r="L363" s="54" t="str">
        <f>IF(K363="","",VLOOKUP(K363,'ボランティア一覧 '!$A:$B,2,0))</f>
        <v/>
      </c>
      <c r="M363" s="24"/>
      <c r="N363" s="61" t="str">
        <f>IF(M363="","",VLOOKUP(M363,ボランティア図書マスタ!$B$3:$L$65493,11,0))</f>
        <v/>
      </c>
      <c r="O363" s="25"/>
      <c r="P363" s="24"/>
      <c r="Q363" s="25"/>
      <c r="R363" s="17" t="str">
        <f t="shared" si="32"/>
        <v/>
      </c>
      <c r="S363" s="17" t="str">
        <f>IF(AF363="","",VLOOKUP(AF363,ボランティア図書マスタ!$A$3:$M$65493,13,0))</f>
        <v/>
      </c>
      <c r="T363" s="14"/>
      <c r="U363" s="15"/>
      <c r="V363" s="16"/>
      <c r="W363" s="11"/>
      <c r="X363" s="23" t="str">
        <f>IF(K363="","",VLOOKUP(K363,'ボランティア一覧 '!$A$3:$F$95,4,0))</f>
        <v/>
      </c>
      <c r="Y363" s="23" t="str">
        <f>IF(K363="","",VLOOKUP(K363,'ボランティア一覧 '!$A$3:$F$95,5,0))</f>
        <v/>
      </c>
      <c r="Z363" s="23" t="str">
        <f>IF(K363="","",VLOOKUP(K363,'ボランティア一覧 '!$A$3:$F$95,6,0))</f>
        <v/>
      </c>
      <c r="AA363" s="23" t="str">
        <f>IF(K363="","",VLOOKUP(K363,'ボランティア一覧 '!$A$3:$G$95,7,0))</f>
        <v/>
      </c>
      <c r="AB363" s="69" t="str">
        <f t="shared" si="33"/>
        <v xml:space="preserve"> </v>
      </c>
      <c r="AC363" s="69" t="str">
        <f t="shared" si="34"/>
        <v>　</v>
      </c>
      <c r="AD363" s="69" t="str">
        <f>IF($G363=0," ",VLOOKUP(AB363,入力規則用シート!B:C,2,0))</f>
        <v xml:space="preserve"> </v>
      </c>
      <c r="AE363" s="68">
        <f t="shared" si="35"/>
        <v>0</v>
      </c>
      <c r="AF363" s="69" t="str">
        <f t="shared" si="36"/>
        <v/>
      </c>
      <c r="AG363" s="68" t="str">
        <f>IF(AF363="","",VLOOKUP(AF363,ボランティア図書マスタ!$A$3:$K$65493,11,0))</f>
        <v/>
      </c>
      <c r="AH363" s="69" t="str">
        <f t="shared" si="37"/>
        <v/>
      </c>
      <c r="AJ363" s="129" t="e">
        <f>VLOOKUP($AF363,ボランティア図書マスタ!$A:$T,15,0)</f>
        <v>#N/A</v>
      </c>
      <c r="AK363" s="129" t="e">
        <f>VLOOKUP($AF363,ボランティア図書マスタ!$A:$T,16,0)</f>
        <v>#N/A</v>
      </c>
      <c r="AL363" s="129" t="e">
        <f>VLOOKUP($AF363,ボランティア図書マスタ!$A:$T,17,0)</f>
        <v>#N/A</v>
      </c>
      <c r="AM363" s="129" t="e">
        <f>VLOOKUP($AF363,ボランティア図書マスタ!$A:$T,18,0)</f>
        <v>#N/A</v>
      </c>
      <c r="AN363" s="129" t="e">
        <f>VLOOKUP($AF363,ボランティア図書マスタ!$A:$T,19,0)</f>
        <v>#N/A</v>
      </c>
      <c r="AO363" s="129" t="e">
        <f>VLOOKUP($AF363,ボランティア図書マスタ!$A:$T,20,0)</f>
        <v>#N/A</v>
      </c>
    </row>
    <row r="364" spans="1:41" ht="81" customHeight="1" x14ac:dyDescent="0.15">
      <c r="A364" s="55"/>
      <c r="B364" s="11"/>
      <c r="C364" s="149"/>
      <c r="D364" s="11"/>
      <c r="E364" s="11"/>
      <c r="F364" s="11"/>
      <c r="G364" s="12"/>
      <c r="H364" s="12"/>
      <c r="I364" s="13"/>
      <c r="J364" s="12"/>
      <c r="K364" s="24"/>
      <c r="L364" s="54" t="str">
        <f>IF(K364="","",VLOOKUP(K364,'ボランティア一覧 '!$A:$B,2,0))</f>
        <v/>
      </c>
      <c r="M364" s="24"/>
      <c r="N364" s="61" t="str">
        <f>IF(M364="","",VLOOKUP(M364,ボランティア図書マスタ!$B$3:$L$65493,11,0))</f>
        <v/>
      </c>
      <c r="O364" s="25"/>
      <c r="P364" s="24"/>
      <c r="Q364" s="25"/>
      <c r="R364" s="17" t="str">
        <f t="shared" si="32"/>
        <v/>
      </c>
      <c r="S364" s="17" t="str">
        <f>IF(AF364="","",VLOOKUP(AF364,ボランティア図書マスタ!$A$3:$M$65493,13,0))</f>
        <v/>
      </c>
      <c r="T364" s="14"/>
      <c r="U364" s="15"/>
      <c r="V364" s="16"/>
      <c r="W364" s="11"/>
      <c r="X364" s="23" t="str">
        <f>IF(K364="","",VLOOKUP(K364,'ボランティア一覧 '!$A$3:$F$95,4,0))</f>
        <v/>
      </c>
      <c r="Y364" s="23" t="str">
        <f>IF(K364="","",VLOOKUP(K364,'ボランティア一覧 '!$A$3:$F$95,5,0))</f>
        <v/>
      </c>
      <c r="Z364" s="23" t="str">
        <f>IF(K364="","",VLOOKUP(K364,'ボランティア一覧 '!$A$3:$F$95,6,0))</f>
        <v/>
      </c>
      <c r="AA364" s="23" t="str">
        <f>IF(K364="","",VLOOKUP(K364,'ボランティア一覧 '!$A$3:$G$95,7,0))</f>
        <v/>
      </c>
      <c r="AB364" s="69" t="str">
        <f t="shared" si="33"/>
        <v xml:space="preserve"> </v>
      </c>
      <c r="AC364" s="69" t="str">
        <f t="shared" si="34"/>
        <v>　</v>
      </c>
      <c r="AD364" s="69" t="str">
        <f>IF($G364=0," ",VLOOKUP(AB364,入力規則用シート!B:C,2,0))</f>
        <v xml:space="preserve"> </v>
      </c>
      <c r="AE364" s="68">
        <f t="shared" si="35"/>
        <v>0</v>
      </c>
      <c r="AF364" s="69" t="str">
        <f t="shared" si="36"/>
        <v/>
      </c>
      <c r="AG364" s="68" t="str">
        <f>IF(AF364="","",VLOOKUP(AF364,ボランティア図書マスタ!$A$3:$K$65493,11,0))</f>
        <v/>
      </c>
      <c r="AH364" s="69" t="str">
        <f t="shared" si="37"/>
        <v/>
      </c>
      <c r="AJ364" s="129" t="e">
        <f>VLOOKUP($AF364,ボランティア図書マスタ!$A:$T,15,0)</f>
        <v>#N/A</v>
      </c>
      <c r="AK364" s="129" t="e">
        <f>VLOOKUP($AF364,ボランティア図書マスタ!$A:$T,16,0)</f>
        <v>#N/A</v>
      </c>
      <c r="AL364" s="129" t="e">
        <f>VLOOKUP($AF364,ボランティア図書マスタ!$A:$T,17,0)</f>
        <v>#N/A</v>
      </c>
      <c r="AM364" s="129" t="e">
        <f>VLOOKUP($AF364,ボランティア図書マスタ!$A:$T,18,0)</f>
        <v>#N/A</v>
      </c>
      <c r="AN364" s="129" t="e">
        <f>VLOOKUP($AF364,ボランティア図書マスタ!$A:$T,19,0)</f>
        <v>#N/A</v>
      </c>
      <c r="AO364" s="129" t="e">
        <f>VLOOKUP($AF364,ボランティア図書マスタ!$A:$T,20,0)</f>
        <v>#N/A</v>
      </c>
    </row>
    <row r="365" spans="1:41" ht="81" customHeight="1" x14ac:dyDescent="0.15">
      <c r="A365" s="55"/>
      <c r="B365" s="11"/>
      <c r="C365" s="149"/>
      <c r="D365" s="11"/>
      <c r="E365" s="11"/>
      <c r="F365" s="11"/>
      <c r="G365" s="12"/>
      <c r="H365" s="12"/>
      <c r="I365" s="13"/>
      <c r="J365" s="12"/>
      <c r="K365" s="24"/>
      <c r="L365" s="54" t="str">
        <f>IF(K365="","",VLOOKUP(K365,'ボランティア一覧 '!$A:$B,2,0))</f>
        <v/>
      </c>
      <c r="M365" s="24"/>
      <c r="N365" s="61" t="str">
        <f>IF(M365="","",VLOOKUP(M365,ボランティア図書マスタ!$B$3:$L$65493,11,0))</f>
        <v/>
      </c>
      <c r="O365" s="25"/>
      <c r="P365" s="24"/>
      <c r="Q365" s="25"/>
      <c r="R365" s="17" t="str">
        <f t="shared" si="32"/>
        <v/>
      </c>
      <c r="S365" s="17" t="str">
        <f>IF(AF365="","",VLOOKUP(AF365,ボランティア図書マスタ!$A$3:$M$65493,13,0))</f>
        <v/>
      </c>
      <c r="T365" s="14"/>
      <c r="U365" s="15"/>
      <c r="V365" s="16"/>
      <c r="W365" s="11"/>
      <c r="X365" s="23" t="str">
        <f>IF(K365="","",VLOOKUP(K365,'ボランティア一覧 '!$A$3:$F$95,4,0))</f>
        <v/>
      </c>
      <c r="Y365" s="23" t="str">
        <f>IF(K365="","",VLOOKUP(K365,'ボランティア一覧 '!$A$3:$F$95,5,0))</f>
        <v/>
      </c>
      <c r="Z365" s="23" t="str">
        <f>IF(K365="","",VLOOKUP(K365,'ボランティア一覧 '!$A$3:$F$95,6,0))</f>
        <v/>
      </c>
      <c r="AA365" s="23" t="str">
        <f>IF(K365="","",VLOOKUP(K365,'ボランティア一覧 '!$A$3:$G$95,7,0))</f>
        <v/>
      </c>
      <c r="AB365" s="69" t="str">
        <f t="shared" si="33"/>
        <v xml:space="preserve"> </v>
      </c>
      <c r="AC365" s="69" t="str">
        <f t="shared" si="34"/>
        <v>　</v>
      </c>
      <c r="AD365" s="69" t="str">
        <f>IF($G365=0," ",VLOOKUP(AB365,入力規則用シート!B:C,2,0))</f>
        <v xml:space="preserve"> </v>
      </c>
      <c r="AE365" s="68">
        <f t="shared" si="35"/>
        <v>0</v>
      </c>
      <c r="AF365" s="69" t="str">
        <f t="shared" si="36"/>
        <v/>
      </c>
      <c r="AG365" s="68" t="str">
        <f>IF(AF365="","",VLOOKUP(AF365,ボランティア図書マスタ!$A$3:$K$65493,11,0))</f>
        <v/>
      </c>
      <c r="AH365" s="69" t="str">
        <f t="shared" si="37"/>
        <v/>
      </c>
      <c r="AJ365" s="129" t="e">
        <f>VLOOKUP($AF365,ボランティア図書マスタ!$A:$T,15,0)</f>
        <v>#N/A</v>
      </c>
      <c r="AK365" s="129" t="e">
        <f>VLOOKUP($AF365,ボランティア図書マスタ!$A:$T,16,0)</f>
        <v>#N/A</v>
      </c>
      <c r="AL365" s="129" t="e">
        <f>VLOOKUP($AF365,ボランティア図書マスタ!$A:$T,17,0)</f>
        <v>#N/A</v>
      </c>
      <c r="AM365" s="129" t="e">
        <f>VLOOKUP($AF365,ボランティア図書マスタ!$A:$T,18,0)</f>
        <v>#N/A</v>
      </c>
      <c r="AN365" s="129" t="e">
        <f>VLOOKUP($AF365,ボランティア図書マスタ!$A:$T,19,0)</f>
        <v>#N/A</v>
      </c>
      <c r="AO365" s="129" t="e">
        <f>VLOOKUP($AF365,ボランティア図書マスタ!$A:$T,20,0)</f>
        <v>#N/A</v>
      </c>
    </row>
    <row r="366" spans="1:41" ht="81" customHeight="1" x14ac:dyDescent="0.15">
      <c r="A366" s="55"/>
      <c r="B366" s="11"/>
      <c r="C366" s="149"/>
      <c r="D366" s="11"/>
      <c r="E366" s="11"/>
      <c r="F366" s="11"/>
      <c r="G366" s="12"/>
      <c r="H366" s="12"/>
      <c r="I366" s="13"/>
      <c r="J366" s="12"/>
      <c r="K366" s="24"/>
      <c r="L366" s="54" t="str">
        <f>IF(K366="","",VLOOKUP(K366,'ボランティア一覧 '!$A:$B,2,0))</f>
        <v/>
      </c>
      <c r="M366" s="24"/>
      <c r="N366" s="61" t="str">
        <f>IF(M366="","",VLOOKUP(M366,ボランティア図書マスタ!$B$3:$L$65493,11,0))</f>
        <v/>
      </c>
      <c r="O366" s="25"/>
      <c r="P366" s="24"/>
      <c r="Q366" s="25"/>
      <c r="R366" s="17" t="str">
        <f t="shared" si="32"/>
        <v/>
      </c>
      <c r="S366" s="17" t="str">
        <f>IF(AF366="","",VLOOKUP(AF366,ボランティア図書マスタ!$A$3:$M$65493,13,0))</f>
        <v/>
      </c>
      <c r="T366" s="14"/>
      <c r="U366" s="15"/>
      <c r="V366" s="16"/>
      <c r="W366" s="11"/>
      <c r="X366" s="23" t="str">
        <f>IF(K366="","",VLOOKUP(K366,'ボランティア一覧 '!$A$3:$F$95,4,0))</f>
        <v/>
      </c>
      <c r="Y366" s="23" t="str">
        <f>IF(K366="","",VLOOKUP(K366,'ボランティア一覧 '!$A$3:$F$95,5,0))</f>
        <v/>
      </c>
      <c r="Z366" s="23" t="str">
        <f>IF(K366="","",VLOOKUP(K366,'ボランティア一覧 '!$A$3:$F$95,6,0))</f>
        <v/>
      </c>
      <c r="AA366" s="23" t="str">
        <f>IF(K366="","",VLOOKUP(K366,'ボランティア一覧 '!$A$3:$G$95,7,0))</f>
        <v/>
      </c>
      <c r="AB366" s="69" t="str">
        <f t="shared" si="33"/>
        <v xml:space="preserve"> </v>
      </c>
      <c r="AC366" s="69" t="str">
        <f t="shared" si="34"/>
        <v>　</v>
      </c>
      <c r="AD366" s="69" t="str">
        <f>IF($G366=0," ",VLOOKUP(AB366,入力規則用シート!B:C,2,0))</f>
        <v xml:space="preserve"> </v>
      </c>
      <c r="AE366" s="68">
        <f t="shared" si="35"/>
        <v>0</v>
      </c>
      <c r="AF366" s="69" t="str">
        <f t="shared" si="36"/>
        <v/>
      </c>
      <c r="AG366" s="68" t="str">
        <f>IF(AF366="","",VLOOKUP(AF366,ボランティア図書マスタ!$A$3:$K$65493,11,0))</f>
        <v/>
      </c>
      <c r="AH366" s="69" t="str">
        <f t="shared" si="37"/>
        <v/>
      </c>
      <c r="AJ366" s="129" t="e">
        <f>VLOOKUP($AF366,ボランティア図書マスタ!$A:$T,15,0)</f>
        <v>#N/A</v>
      </c>
      <c r="AK366" s="129" t="e">
        <f>VLOOKUP($AF366,ボランティア図書マスタ!$A:$T,16,0)</f>
        <v>#N/A</v>
      </c>
      <c r="AL366" s="129" t="e">
        <f>VLOOKUP($AF366,ボランティア図書マスタ!$A:$T,17,0)</f>
        <v>#N/A</v>
      </c>
      <c r="AM366" s="129" t="e">
        <f>VLOOKUP($AF366,ボランティア図書マスタ!$A:$T,18,0)</f>
        <v>#N/A</v>
      </c>
      <c r="AN366" s="129" t="e">
        <f>VLOOKUP($AF366,ボランティア図書マスタ!$A:$T,19,0)</f>
        <v>#N/A</v>
      </c>
      <c r="AO366" s="129" t="e">
        <f>VLOOKUP($AF366,ボランティア図書マスタ!$A:$T,20,0)</f>
        <v>#N/A</v>
      </c>
    </row>
    <row r="367" spans="1:41" ht="81" customHeight="1" x14ac:dyDescent="0.15">
      <c r="A367" s="55"/>
      <c r="B367" s="11"/>
      <c r="C367" s="149"/>
      <c r="D367" s="11"/>
      <c r="E367" s="11"/>
      <c r="F367" s="11"/>
      <c r="G367" s="12"/>
      <c r="H367" s="12"/>
      <c r="I367" s="13"/>
      <c r="J367" s="12"/>
      <c r="K367" s="24"/>
      <c r="L367" s="54" t="str">
        <f>IF(K367="","",VLOOKUP(K367,'ボランティア一覧 '!$A:$B,2,0))</f>
        <v/>
      </c>
      <c r="M367" s="24"/>
      <c r="N367" s="61" t="str">
        <f>IF(M367="","",VLOOKUP(M367,ボランティア図書マスタ!$B$3:$L$65493,11,0))</f>
        <v/>
      </c>
      <c r="O367" s="25"/>
      <c r="P367" s="24"/>
      <c r="Q367" s="25"/>
      <c r="R367" s="17" t="str">
        <f t="shared" si="32"/>
        <v/>
      </c>
      <c r="S367" s="17" t="str">
        <f>IF(AF367="","",VLOOKUP(AF367,ボランティア図書マスタ!$A$3:$M$65493,13,0))</f>
        <v/>
      </c>
      <c r="T367" s="14"/>
      <c r="U367" s="15"/>
      <c r="V367" s="16"/>
      <c r="W367" s="11"/>
      <c r="X367" s="23" t="str">
        <f>IF(K367="","",VLOOKUP(K367,'ボランティア一覧 '!$A$3:$F$95,4,0))</f>
        <v/>
      </c>
      <c r="Y367" s="23" t="str">
        <f>IF(K367="","",VLOOKUP(K367,'ボランティア一覧 '!$A$3:$F$95,5,0))</f>
        <v/>
      </c>
      <c r="Z367" s="23" t="str">
        <f>IF(K367="","",VLOOKUP(K367,'ボランティア一覧 '!$A$3:$F$95,6,0))</f>
        <v/>
      </c>
      <c r="AA367" s="23" t="str">
        <f>IF(K367="","",VLOOKUP(K367,'ボランティア一覧 '!$A$3:$G$95,7,0))</f>
        <v/>
      </c>
      <c r="AB367" s="69" t="str">
        <f t="shared" si="33"/>
        <v xml:space="preserve"> </v>
      </c>
      <c r="AC367" s="69" t="str">
        <f t="shared" si="34"/>
        <v>　</v>
      </c>
      <c r="AD367" s="69" t="str">
        <f>IF($G367=0," ",VLOOKUP(AB367,入力規則用シート!B:C,2,0))</f>
        <v xml:space="preserve"> </v>
      </c>
      <c r="AE367" s="68">
        <f t="shared" si="35"/>
        <v>0</v>
      </c>
      <c r="AF367" s="69" t="str">
        <f t="shared" si="36"/>
        <v/>
      </c>
      <c r="AG367" s="68" t="str">
        <f>IF(AF367="","",VLOOKUP(AF367,ボランティア図書マスタ!$A$3:$K$65493,11,0))</f>
        <v/>
      </c>
      <c r="AH367" s="69" t="str">
        <f t="shared" si="37"/>
        <v/>
      </c>
      <c r="AJ367" s="129" t="e">
        <f>VLOOKUP($AF367,ボランティア図書マスタ!$A:$T,15,0)</f>
        <v>#N/A</v>
      </c>
      <c r="AK367" s="129" t="e">
        <f>VLOOKUP($AF367,ボランティア図書マスタ!$A:$T,16,0)</f>
        <v>#N/A</v>
      </c>
      <c r="AL367" s="129" t="e">
        <f>VLOOKUP($AF367,ボランティア図書マスタ!$A:$T,17,0)</f>
        <v>#N/A</v>
      </c>
      <c r="AM367" s="129" t="e">
        <f>VLOOKUP($AF367,ボランティア図書マスタ!$A:$T,18,0)</f>
        <v>#N/A</v>
      </c>
      <c r="AN367" s="129" t="e">
        <f>VLOOKUP($AF367,ボランティア図書マスタ!$A:$T,19,0)</f>
        <v>#N/A</v>
      </c>
      <c r="AO367" s="129" t="e">
        <f>VLOOKUP($AF367,ボランティア図書マスタ!$A:$T,20,0)</f>
        <v>#N/A</v>
      </c>
    </row>
    <row r="368" spans="1:41" ht="81" customHeight="1" x14ac:dyDescent="0.15">
      <c r="A368" s="55"/>
      <c r="B368" s="11"/>
      <c r="C368" s="149"/>
      <c r="D368" s="11"/>
      <c r="E368" s="11"/>
      <c r="F368" s="11"/>
      <c r="G368" s="12"/>
      <c r="H368" s="12"/>
      <c r="I368" s="13"/>
      <c r="J368" s="12"/>
      <c r="K368" s="24"/>
      <c r="L368" s="54" t="str">
        <f>IF(K368="","",VLOOKUP(K368,'ボランティア一覧 '!$A:$B,2,0))</f>
        <v/>
      </c>
      <c r="M368" s="24"/>
      <c r="N368" s="61" t="str">
        <f>IF(M368="","",VLOOKUP(M368,ボランティア図書マスタ!$B$3:$L$65493,11,0))</f>
        <v/>
      </c>
      <c r="O368" s="25"/>
      <c r="P368" s="24"/>
      <c r="Q368" s="25"/>
      <c r="R368" s="17" t="str">
        <f t="shared" si="32"/>
        <v/>
      </c>
      <c r="S368" s="17" t="str">
        <f>IF(AF368="","",VLOOKUP(AF368,ボランティア図書マスタ!$A$3:$M$65493,13,0))</f>
        <v/>
      </c>
      <c r="T368" s="14"/>
      <c r="U368" s="15"/>
      <c r="V368" s="16"/>
      <c r="W368" s="11"/>
      <c r="X368" s="23" t="str">
        <f>IF(K368="","",VLOOKUP(K368,'ボランティア一覧 '!$A$3:$F$95,4,0))</f>
        <v/>
      </c>
      <c r="Y368" s="23" t="str">
        <f>IF(K368="","",VLOOKUP(K368,'ボランティア一覧 '!$A$3:$F$95,5,0))</f>
        <v/>
      </c>
      <c r="Z368" s="23" t="str">
        <f>IF(K368="","",VLOOKUP(K368,'ボランティア一覧 '!$A$3:$F$95,6,0))</f>
        <v/>
      </c>
      <c r="AA368" s="23" t="str">
        <f>IF(K368="","",VLOOKUP(K368,'ボランティア一覧 '!$A$3:$G$95,7,0))</f>
        <v/>
      </c>
      <c r="AB368" s="69" t="str">
        <f t="shared" si="33"/>
        <v xml:space="preserve"> </v>
      </c>
      <c r="AC368" s="69" t="str">
        <f t="shared" si="34"/>
        <v>　</v>
      </c>
      <c r="AD368" s="69" t="str">
        <f>IF($G368=0," ",VLOOKUP(AB368,入力規則用シート!B:C,2,0))</f>
        <v xml:space="preserve"> </v>
      </c>
      <c r="AE368" s="68">
        <f t="shared" si="35"/>
        <v>0</v>
      </c>
      <c r="AF368" s="69" t="str">
        <f t="shared" si="36"/>
        <v/>
      </c>
      <c r="AG368" s="68" t="str">
        <f>IF(AF368="","",VLOOKUP(AF368,ボランティア図書マスタ!$A$3:$K$65493,11,0))</f>
        <v/>
      </c>
      <c r="AH368" s="69" t="str">
        <f t="shared" si="37"/>
        <v/>
      </c>
      <c r="AJ368" s="129" t="e">
        <f>VLOOKUP($AF368,ボランティア図書マスタ!$A:$T,15,0)</f>
        <v>#N/A</v>
      </c>
      <c r="AK368" s="129" t="e">
        <f>VLOOKUP($AF368,ボランティア図書マスタ!$A:$T,16,0)</f>
        <v>#N/A</v>
      </c>
      <c r="AL368" s="129" t="e">
        <f>VLOOKUP($AF368,ボランティア図書マスタ!$A:$T,17,0)</f>
        <v>#N/A</v>
      </c>
      <c r="AM368" s="129" t="e">
        <f>VLOOKUP($AF368,ボランティア図書マスタ!$A:$T,18,0)</f>
        <v>#N/A</v>
      </c>
      <c r="AN368" s="129" t="e">
        <f>VLOOKUP($AF368,ボランティア図書マスタ!$A:$T,19,0)</f>
        <v>#N/A</v>
      </c>
      <c r="AO368" s="129" t="e">
        <f>VLOOKUP($AF368,ボランティア図書マスタ!$A:$T,20,0)</f>
        <v>#N/A</v>
      </c>
    </row>
    <row r="369" spans="1:41" ht="81" customHeight="1" x14ac:dyDescent="0.15">
      <c r="A369" s="55"/>
      <c r="B369" s="11"/>
      <c r="C369" s="149"/>
      <c r="D369" s="11"/>
      <c r="E369" s="11"/>
      <c r="F369" s="11"/>
      <c r="G369" s="12"/>
      <c r="H369" s="12"/>
      <c r="I369" s="13"/>
      <c r="J369" s="12"/>
      <c r="K369" s="24"/>
      <c r="L369" s="54" t="str">
        <f>IF(K369="","",VLOOKUP(K369,'ボランティア一覧 '!$A:$B,2,0))</f>
        <v/>
      </c>
      <c r="M369" s="24"/>
      <c r="N369" s="61" t="str">
        <f>IF(M369="","",VLOOKUP(M369,ボランティア図書マスタ!$B$3:$L$65493,11,0))</f>
        <v/>
      </c>
      <c r="O369" s="25"/>
      <c r="P369" s="24"/>
      <c r="Q369" s="25"/>
      <c r="R369" s="17" t="str">
        <f t="shared" si="32"/>
        <v/>
      </c>
      <c r="S369" s="17" t="str">
        <f>IF(AF369="","",VLOOKUP(AF369,ボランティア図書マスタ!$A$3:$M$65493,13,0))</f>
        <v/>
      </c>
      <c r="T369" s="14"/>
      <c r="U369" s="15"/>
      <c r="V369" s="16"/>
      <c r="W369" s="11"/>
      <c r="X369" s="23" t="str">
        <f>IF(K369="","",VLOOKUP(K369,'ボランティア一覧 '!$A$3:$F$95,4,0))</f>
        <v/>
      </c>
      <c r="Y369" s="23" t="str">
        <f>IF(K369="","",VLOOKUP(K369,'ボランティア一覧 '!$A$3:$F$95,5,0))</f>
        <v/>
      </c>
      <c r="Z369" s="23" t="str">
        <f>IF(K369="","",VLOOKUP(K369,'ボランティア一覧 '!$A$3:$F$95,6,0))</f>
        <v/>
      </c>
      <c r="AA369" s="23" t="str">
        <f>IF(K369="","",VLOOKUP(K369,'ボランティア一覧 '!$A$3:$G$95,7,0))</f>
        <v/>
      </c>
      <c r="AB369" s="69" t="str">
        <f t="shared" si="33"/>
        <v xml:space="preserve"> </v>
      </c>
      <c r="AC369" s="69" t="str">
        <f t="shared" si="34"/>
        <v>　</v>
      </c>
      <c r="AD369" s="69" t="str">
        <f>IF($G369=0," ",VLOOKUP(AB369,入力規則用シート!B:C,2,0))</f>
        <v xml:space="preserve"> </v>
      </c>
      <c r="AE369" s="68">
        <f t="shared" si="35"/>
        <v>0</v>
      </c>
      <c r="AF369" s="69" t="str">
        <f t="shared" si="36"/>
        <v/>
      </c>
      <c r="AG369" s="68" t="str">
        <f>IF(AF369="","",VLOOKUP(AF369,ボランティア図書マスタ!$A$3:$K$65493,11,0))</f>
        <v/>
      </c>
      <c r="AH369" s="69" t="str">
        <f t="shared" si="37"/>
        <v/>
      </c>
      <c r="AJ369" s="129" t="e">
        <f>VLOOKUP($AF369,ボランティア図書マスタ!$A:$T,15,0)</f>
        <v>#N/A</v>
      </c>
      <c r="AK369" s="129" t="e">
        <f>VLOOKUP($AF369,ボランティア図書マスタ!$A:$T,16,0)</f>
        <v>#N/A</v>
      </c>
      <c r="AL369" s="129" t="e">
        <f>VLOOKUP($AF369,ボランティア図書マスタ!$A:$T,17,0)</f>
        <v>#N/A</v>
      </c>
      <c r="AM369" s="129" t="e">
        <f>VLOOKUP($AF369,ボランティア図書マスタ!$A:$T,18,0)</f>
        <v>#N/A</v>
      </c>
      <c r="AN369" s="129" t="e">
        <f>VLOOKUP($AF369,ボランティア図書マスタ!$A:$T,19,0)</f>
        <v>#N/A</v>
      </c>
      <c r="AO369" s="129" t="e">
        <f>VLOOKUP($AF369,ボランティア図書マスタ!$A:$T,20,0)</f>
        <v>#N/A</v>
      </c>
    </row>
    <row r="370" spans="1:41" ht="81" customHeight="1" x14ac:dyDescent="0.15">
      <c r="A370" s="55"/>
      <c r="B370" s="11"/>
      <c r="C370" s="149"/>
      <c r="D370" s="11"/>
      <c r="E370" s="11"/>
      <c r="F370" s="11"/>
      <c r="G370" s="12"/>
      <c r="H370" s="12"/>
      <c r="I370" s="13"/>
      <c r="J370" s="12"/>
      <c r="K370" s="24"/>
      <c r="L370" s="54" t="str">
        <f>IF(K370="","",VLOOKUP(K370,'ボランティア一覧 '!$A:$B,2,0))</f>
        <v/>
      </c>
      <c r="M370" s="24"/>
      <c r="N370" s="61" t="str">
        <f>IF(M370="","",VLOOKUP(M370,ボランティア図書マスタ!$B$3:$L$65493,11,0))</f>
        <v/>
      </c>
      <c r="O370" s="25"/>
      <c r="P370" s="24"/>
      <c r="Q370" s="25"/>
      <c r="R370" s="17" t="str">
        <f t="shared" si="32"/>
        <v/>
      </c>
      <c r="S370" s="17" t="str">
        <f>IF(AF370="","",VLOOKUP(AF370,ボランティア図書マスタ!$A$3:$M$65493,13,0))</f>
        <v/>
      </c>
      <c r="T370" s="14"/>
      <c r="U370" s="15"/>
      <c r="V370" s="16"/>
      <c r="W370" s="11"/>
      <c r="X370" s="23" t="str">
        <f>IF(K370="","",VLOOKUP(K370,'ボランティア一覧 '!$A$3:$F$95,4,0))</f>
        <v/>
      </c>
      <c r="Y370" s="23" t="str">
        <f>IF(K370="","",VLOOKUP(K370,'ボランティア一覧 '!$A$3:$F$95,5,0))</f>
        <v/>
      </c>
      <c r="Z370" s="23" t="str">
        <f>IF(K370="","",VLOOKUP(K370,'ボランティア一覧 '!$A$3:$F$95,6,0))</f>
        <v/>
      </c>
      <c r="AA370" s="23" t="str">
        <f>IF(K370="","",VLOOKUP(K370,'ボランティア一覧 '!$A$3:$G$95,7,0))</f>
        <v/>
      </c>
      <c r="AB370" s="69" t="str">
        <f t="shared" si="33"/>
        <v xml:space="preserve"> </v>
      </c>
      <c r="AC370" s="69" t="str">
        <f t="shared" si="34"/>
        <v>　</v>
      </c>
      <c r="AD370" s="69" t="str">
        <f>IF($G370=0," ",VLOOKUP(AB370,入力規則用シート!B:C,2,0))</f>
        <v xml:space="preserve"> </v>
      </c>
      <c r="AE370" s="68">
        <f t="shared" si="35"/>
        <v>0</v>
      </c>
      <c r="AF370" s="69" t="str">
        <f t="shared" si="36"/>
        <v/>
      </c>
      <c r="AG370" s="68" t="str">
        <f>IF(AF370="","",VLOOKUP(AF370,ボランティア図書マスタ!$A$3:$K$65493,11,0))</f>
        <v/>
      </c>
      <c r="AH370" s="69" t="str">
        <f t="shared" si="37"/>
        <v/>
      </c>
      <c r="AJ370" s="129" t="e">
        <f>VLOOKUP($AF370,ボランティア図書マスタ!$A:$T,15,0)</f>
        <v>#N/A</v>
      </c>
      <c r="AK370" s="129" t="e">
        <f>VLOOKUP($AF370,ボランティア図書マスタ!$A:$T,16,0)</f>
        <v>#N/A</v>
      </c>
      <c r="AL370" s="129" t="e">
        <f>VLOOKUP($AF370,ボランティア図書マスタ!$A:$T,17,0)</f>
        <v>#N/A</v>
      </c>
      <c r="AM370" s="129" t="e">
        <f>VLOOKUP($AF370,ボランティア図書マスタ!$A:$T,18,0)</f>
        <v>#N/A</v>
      </c>
      <c r="AN370" s="129" t="e">
        <f>VLOOKUP($AF370,ボランティア図書マスタ!$A:$T,19,0)</f>
        <v>#N/A</v>
      </c>
      <c r="AO370" s="129" t="e">
        <f>VLOOKUP($AF370,ボランティア図書マスタ!$A:$T,20,0)</f>
        <v>#N/A</v>
      </c>
    </row>
    <row r="371" spans="1:41" ht="81" customHeight="1" x14ac:dyDescent="0.15">
      <c r="A371" s="55"/>
      <c r="B371" s="11"/>
      <c r="C371" s="149"/>
      <c r="D371" s="11"/>
      <c r="E371" s="11"/>
      <c r="F371" s="11"/>
      <c r="G371" s="12"/>
      <c r="H371" s="12"/>
      <c r="I371" s="13"/>
      <c r="J371" s="12"/>
      <c r="K371" s="24"/>
      <c r="L371" s="54" t="str">
        <f>IF(K371="","",VLOOKUP(K371,'ボランティア一覧 '!$A:$B,2,0))</f>
        <v/>
      </c>
      <c r="M371" s="24"/>
      <c r="N371" s="61" t="str">
        <f>IF(M371="","",VLOOKUP(M371,ボランティア図書マスタ!$B$3:$L$65493,11,0))</f>
        <v/>
      </c>
      <c r="O371" s="25"/>
      <c r="P371" s="24"/>
      <c r="Q371" s="25"/>
      <c r="R371" s="17" t="str">
        <f t="shared" si="32"/>
        <v/>
      </c>
      <c r="S371" s="17" t="str">
        <f>IF(AF371="","",VLOOKUP(AF371,ボランティア図書マスタ!$A$3:$M$65493,13,0))</f>
        <v/>
      </c>
      <c r="T371" s="14"/>
      <c r="U371" s="15"/>
      <c r="V371" s="16"/>
      <c r="W371" s="11"/>
      <c r="X371" s="23" t="str">
        <f>IF(K371="","",VLOOKUP(K371,'ボランティア一覧 '!$A$3:$F$95,4,0))</f>
        <v/>
      </c>
      <c r="Y371" s="23" t="str">
        <f>IF(K371="","",VLOOKUP(K371,'ボランティア一覧 '!$A$3:$F$95,5,0))</f>
        <v/>
      </c>
      <c r="Z371" s="23" t="str">
        <f>IF(K371="","",VLOOKUP(K371,'ボランティア一覧 '!$A$3:$F$95,6,0))</f>
        <v/>
      </c>
      <c r="AA371" s="23" t="str">
        <f>IF(K371="","",VLOOKUP(K371,'ボランティア一覧 '!$A$3:$G$95,7,0))</f>
        <v/>
      </c>
      <c r="AB371" s="69" t="str">
        <f t="shared" si="33"/>
        <v xml:space="preserve"> </v>
      </c>
      <c r="AC371" s="69" t="str">
        <f t="shared" si="34"/>
        <v>　</v>
      </c>
      <c r="AD371" s="69" t="str">
        <f>IF($G371=0," ",VLOOKUP(AB371,入力規則用シート!B:C,2,0))</f>
        <v xml:space="preserve"> </v>
      </c>
      <c r="AE371" s="68">
        <f t="shared" si="35"/>
        <v>0</v>
      </c>
      <c r="AF371" s="69" t="str">
        <f t="shared" si="36"/>
        <v/>
      </c>
      <c r="AG371" s="68" t="str">
        <f>IF(AF371="","",VLOOKUP(AF371,ボランティア図書マスタ!$A$3:$K$65493,11,0))</f>
        <v/>
      </c>
      <c r="AH371" s="69" t="str">
        <f t="shared" si="37"/>
        <v/>
      </c>
      <c r="AJ371" s="129" t="e">
        <f>VLOOKUP($AF371,ボランティア図書マスタ!$A:$T,15,0)</f>
        <v>#N/A</v>
      </c>
      <c r="AK371" s="129" t="e">
        <f>VLOOKUP($AF371,ボランティア図書マスタ!$A:$T,16,0)</f>
        <v>#N/A</v>
      </c>
      <c r="AL371" s="129" t="e">
        <f>VLOOKUP($AF371,ボランティア図書マスタ!$A:$T,17,0)</f>
        <v>#N/A</v>
      </c>
      <c r="AM371" s="129" t="e">
        <f>VLOOKUP($AF371,ボランティア図書マスタ!$A:$T,18,0)</f>
        <v>#N/A</v>
      </c>
      <c r="AN371" s="129" t="e">
        <f>VLOOKUP($AF371,ボランティア図書マスタ!$A:$T,19,0)</f>
        <v>#N/A</v>
      </c>
      <c r="AO371" s="129" t="e">
        <f>VLOOKUP($AF371,ボランティア図書マスタ!$A:$T,20,0)</f>
        <v>#N/A</v>
      </c>
    </row>
    <row r="372" spans="1:41" ht="81" customHeight="1" x14ac:dyDescent="0.15">
      <c r="A372" s="55"/>
      <c r="B372" s="11"/>
      <c r="C372" s="149"/>
      <c r="D372" s="11"/>
      <c r="E372" s="11"/>
      <c r="F372" s="11"/>
      <c r="G372" s="12"/>
      <c r="H372" s="12"/>
      <c r="I372" s="13"/>
      <c r="J372" s="12"/>
      <c r="K372" s="24"/>
      <c r="L372" s="54" t="str">
        <f>IF(K372="","",VLOOKUP(K372,'ボランティア一覧 '!$A:$B,2,0))</f>
        <v/>
      </c>
      <c r="M372" s="24"/>
      <c r="N372" s="61" t="str">
        <f>IF(M372="","",VLOOKUP(M372,ボランティア図書マスタ!$B$3:$L$65493,11,0))</f>
        <v/>
      </c>
      <c r="O372" s="25"/>
      <c r="P372" s="24"/>
      <c r="Q372" s="25"/>
      <c r="R372" s="17" t="str">
        <f t="shared" si="32"/>
        <v/>
      </c>
      <c r="S372" s="17" t="str">
        <f>IF(AF372="","",VLOOKUP(AF372,ボランティア図書マスタ!$A$3:$M$65493,13,0))</f>
        <v/>
      </c>
      <c r="T372" s="14"/>
      <c r="U372" s="15"/>
      <c r="V372" s="16"/>
      <c r="W372" s="11"/>
      <c r="X372" s="23" t="str">
        <f>IF(K372="","",VLOOKUP(K372,'ボランティア一覧 '!$A$3:$F$95,4,0))</f>
        <v/>
      </c>
      <c r="Y372" s="23" t="str">
        <f>IF(K372="","",VLOOKUP(K372,'ボランティア一覧 '!$A$3:$F$95,5,0))</f>
        <v/>
      </c>
      <c r="Z372" s="23" t="str">
        <f>IF(K372="","",VLOOKUP(K372,'ボランティア一覧 '!$A$3:$F$95,6,0))</f>
        <v/>
      </c>
      <c r="AA372" s="23" t="str">
        <f>IF(K372="","",VLOOKUP(K372,'ボランティア一覧 '!$A$3:$G$95,7,0))</f>
        <v/>
      </c>
      <c r="AB372" s="69" t="str">
        <f t="shared" si="33"/>
        <v xml:space="preserve"> </v>
      </c>
      <c r="AC372" s="69" t="str">
        <f t="shared" si="34"/>
        <v>　</v>
      </c>
      <c r="AD372" s="69" t="str">
        <f>IF($G372=0," ",VLOOKUP(AB372,入力規則用シート!B:C,2,0))</f>
        <v xml:space="preserve"> </v>
      </c>
      <c r="AE372" s="68">
        <f t="shared" si="35"/>
        <v>0</v>
      </c>
      <c r="AF372" s="69" t="str">
        <f t="shared" si="36"/>
        <v/>
      </c>
      <c r="AG372" s="68" t="str">
        <f>IF(AF372="","",VLOOKUP(AF372,ボランティア図書マスタ!$A$3:$K$65493,11,0))</f>
        <v/>
      </c>
      <c r="AH372" s="69" t="str">
        <f t="shared" si="37"/>
        <v/>
      </c>
      <c r="AJ372" s="129" t="e">
        <f>VLOOKUP($AF372,ボランティア図書マスタ!$A:$T,15,0)</f>
        <v>#N/A</v>
      </c>
      <c r="AK372" s="129" t="e">
        <f>VLOOKUP($AF372,ボランティア図書マスタ!$A:$T,16,0)</f>
        <v>#N/A</v>
      </c>
      <c r="AL372" s="129" t="e">
        <f>VLOOKUP($AF372,ボランティア図書マスタ!$A:$T,17,0)</f>
        <v>#N/A</v>
      </c>
      <c r="AM372" s="129" t="e">
        <f>VLOOKUP($AF372,ボランティア図書マスタ!$A:$T,18,0)</f>
        <v>#N/A</v>
      </c>
      <c r="AN372" s="129" t="e">
        <f>VLOOKUP($AF372,ボランティア図書マスタ!$A:$T,19,0)</f>
        <v>#N/A</v>
      </c>
      <c r="AO372" s="129" t="e">
        <f>VLOOKUP($AF372,ボランティア図書マスタ!$A:$T,20,0)</f>
        <v>#N/A</v>
      </c>
    </row>
    <row r="373" spans="1:41" ht="81" customHeight="1" x14ac:dyDescent="0.15">
      <c r="A373" s="55"/>
      <c r="B373" s="11"/>
      <c r="C373" s="149"/>
      <c r="D373" s="11"/>
      <c r="E373" s="11"/>
      <c r="F373" s="11"/>
      <c r="G373" s="12"/>
      <c r="H373" s="12"/>
      <c r="I373" s="13"/>
      <c r="J373" s="12"/>
      <c r="K373" s="24"/>
      <c r="L373" s="54" t="str">
        <f>IF(K373="","",VLOOKUP(K373,'ボランティア一覧 '!$A:$B,2,0))</f>
        <v/>
      </c>
      <c r="M373" s="24"/>
      <c r="N373" s="61" t="str">
        <f>IF(M373="","",VLOOKUP(M373,ボランティア図書マスタ!$B$3:$L$65493,11,0))</f>
        <v/>
      </c>
      <c r="O373" s="25"/>
      <c r="P373" s="24"/>
      <c r="Q373" s="25"/>
      <c r="R373" s="17" t="str">
        <f t="shared" si="32"/>
        <v/>
      </c>
      <c r="S373" s="17" t="str">
        <f>IF(AF373="","",VLOOKUP(AF373,ボランティア図書マスタ!$A$3:$M$65493,13,0))</f>
        <v/>
      </c>
      <c r="T373" s="14"/>
      <c r="U373" s="15"/>
      <c r="V373" s="16"/>
      <c r="W373" s="11"/>
      <c r="X373" s="23" t="str">
        <f>IF(K373="","",VLOOKUP(K373,'ボランティア一覧 '!$A$3:$F$95,4,0))</f>
        <v/>
      </c>
      <c r="Y373" s="23" t="str">
        <f>IF(K373="","",VLOOKUP(K373,'ボランティア一覧 '!$A$3:$F$95,5,0))</f>
        <v/>
      </c>
      <c r="Z373" s="23" t="str">
        <f>IF(K373="","",VLOOKUP(K373,'ボランティア一覧 '!$A$3:$F$95,6,0))</f>
        <v/>
      </c>
      <c r="AA373" s="23" t="str">
        <f>IF(K373="","",VLOOKUP(K373,'ボランティア一覧 '!$A$3:$G$95,7,0))</f>
        <v/>
      </c>
      <c r="AB373" s="69" t="str">
        <f t="shared" si="33"/>
        <v xml:space="preserve"> </v>
      </c>
      <c r="AC373" s="69" t="str">
        <f t="shared" si="34"/>
        <v>　</v>
      </c>
      <c r="AD373" s="69" t="str">
        <f>IF($G373=0," ",VLOOKUP(AB373,入力規則用シート!B:C,2,0))</f>
        <v xml:space="preserve"> </v>
      </c>
      <c r="AE373" s="68">
        <f t="shared" si="35"/>
        <v>0</v>
      </c>
      <c r="AF373" s="69" t="str">
        <f t="shared" si="36"/>
        <v/>
      </c>
      <c r="AG373" s="68" t="str">
        <f>IF(AF373="","",VLOOKUP(AF373,ボランティア図書マスタ!$A$3:$K$65493,11,0))</f>
        <v/>
      </c>
      <c r="AH373" s="69" t="str">
        <f t="shared" si="37"/>
        <v/>
      </c>
      <c r="AJ373" s="129" t="e">
        <f>VLOOKUP($AF373,ボランティア図書マスタ!$A:$T,15,0)</f>
        <v>#N/A</v>
      </c>
      <c r="AK373" s="129" t="e">
        <f>VLOOKUP($AF373,ボランティア図書マスタ!$A:$T,16,0)</f>
        <v>#N/A</v>
      </c>
      <c r="AL373" s="129" t="e">
        <f>VLOOKUP($AF373,ボランティア図書マスタ!$A:$T,17,0)</f>
        <v>#N/A</v>
      </c>
      <c r="AM373" s="129" t="e">
        <f>VLOOKUP($AF373,ボランティア図書マスタ!$A:$T,18,0)</f>
        <v>#N/A</v>
      </c>
      <c r="AN373" s="129" t="e">
        <f>VLOOKUP($AF373,ボランティア図書マスタ!$A:$T,19,0)</f>
        <v>#N/A</v>
      </c>
      <c r="AO373" s="129" t="e">
        <f>VLOOKUP($AF373,ボランティア図書マスタ!$A:$T,20,0)</f>
        <v>#N/A</v>
      </c>
    </row>
    <row r="374" spans="1:41" ht="81" customHeight="1" x14ac:dyDescent="0.15">
      <c r="A374" s="55"/>
      <c r="B374" s="11"/>
      <c r="C374" s="149"/>
      <c r="D374" s="11"/>
      <c r="E374" s="11"/>
      <c r="F374" s="11"/>
      <c r="G374" s="12"/>
      <c r="H374" s="12"/>
      <c r="I374" s="13"/>
      <c r="J374" s="12"/>
      <c r="K374" s="24"/>
      <c r="L374" s="54" t="str">
        <f>IF(K374="","",VLOOKUP(K374,'ボランティア一覧 '!$A:$B,2,0))</f>
        <v/>
      </c>
      <c r="M374" s="24"/>
      <c r="N374" s="61" t="str">
        <f>IF(M374="","",VLOOKUP(M374,ボランティア図書マスタ!$B$3:$L$65493,11,0))</f>
        <v/>
      </c>
      <c r="O374" s="25"/>
      <c r="P374" s="24"/>
      <c r="Q374" s="25"/>
      <c r="R374" s="17" t="str">
        <f t="shared" si="32"/>
        <v/>
      </c>
      <c r="S374" s="17" t="str">
        <f>IF(AF374="","",VLOOKUP(AF374,ボランティア図書マスタ!$A$3:$M$65493,13,0))</f>
        <v/>
      </c>
      <c r="T374" s="14"/>
      <c r="U374" s="15"/>
      <c r="V374" s="16"/>
      <c r="W374" s="11"/>
      <c r="X374" s="23" t="str">
        <f>IF(K374="","",VLOOKUP(K374,'ボランティア一覧 '!$A$3:$F$95,4,0))</f>
        <v/>
      </c>
      <c r="Y374" s="23" t="str">
        <f>IF(K374="","",VLOOKUP(K374,'ボランティア一覧 '!$A$3:$F$95,5,0))</f>
        <v/>
      </c>
      <c r="Z374" s="23" t="str">
        <f>IF(K374="","",VLOOKUP(K374,'ボランティア一覧 '!$A$3:$F$95,6,0))</f>
        <v/>
      </c>
      <c r="AA374" s="23" t="str">
        <f>IF(K374="","",VLOOKUP(K374,'ボランティア一覧 '!$A$3:$G$95,7,0))</f>
        <v/>
      </c>
      <c r="AB374" s="69" t="str">
        <f t="shared" si="33"/>
        <v xml:space="preserve"> </v>
      </c>
      <c r="AC374" s="69" t="str">
        <f t="shared" si="34"/>
        <v>　</v>
      </c>
      <c r="AD374" s="69" t="str">
        <f>IF($G374=0," ",VLOOKUP(AB374,入力規則用シート!B:C,2,0))</f>
        <v xml:space="preserve"> </v>
      </c>
      <c r="AE374" s="68">
        <f t="shared" si="35"/>
        <v>0</v>
      </c>
      <c r="AF374" s="69" t="str">
        <f t="shared" si="36"/>
        <v/>
      </c>
      <c r="AG374" s="68" t="str">
        <f>IF(AF374="","",VLOOKUP(AF374,ボランティア図書マスタ!$A$3:$K$65493,11,0))</f>
        <v/>
      </c>
      <c r="AH374" s="69" t="str">
        <f t="shared" si="37"/>
        <v/>
      </c>
      <c r="AJ374" s="129" t="e">
        <f>VLOOKUP($AF374,ボランティア図書マスタ!$A:$T,15,0)</f>
        <v>#N/A</v>
      </c>
      <c r="AK374" s="129" t="e">
        <f>VLOOKUP($AF374,ボランティア図書マスタ!$A:$T,16,0)</f>
        <v>#N/A</v>
      </c>
      <c r="AL374" s="129" t="e">
        <f>VLOOKUP($AF374,ボランティア図書マスタ!$A:$T,17,0)</f>
        <v>#N/A</v>
      </c>
      <c r="AM374" s="129" t="e">
        <f>VLOOKUP($AF374,ボランティア図書マスタ!$A:$T,18,0)</f>
        <v>#N/A</v>
      </c>
      <c r="AN374" s="129" t="e">
        <f>VLOOKUP($AF374,ボランティア図書マスタ!$A:$T,19,0)</f>
        <v>#N/A</v>
      </c>
      <c r="AO374" s="129" t="e">
        <f>VLOOKUP($AF374,ボランティア図書マスタ!$A:$T,20,0)</f>
        <v>#N/A</v>
      </c>
    </row>
    <row r="375" spans="1:41" ht="81" customHeight="1" x14ac:dyDescent="0.15">
      <c r="A375" s="55"/>
      <c r="B375" s="11"/>
      <c r="C375" s="149"/>
      <c r="D375" s="11"/>
      <c r="E375" s="11"/>
      <c r="F375" s="11"/>
      <c r="G375" s="12"/>
      <c r="H375" s="12"/>
      <c r="I375" s="13"/>
      <c r="J375" s="12"/>
      <c r="K375" s="24"/>
      <c r="L375" s="54" t="str">
        <f>IF(K375="","",VLOOKUP(K375,'ボランティア一覧 '!$A:$B,2,0))</f>
        <v/>
      </c>
      <c r="M375" s="24"/>
      <c r="N375" s="61" t="str">
        <f>IF(M375="","",VLOOKUP(M375,ボランティア図書マスタ!$B$3:$L$65493,11,0))</f>
        <v/>
      </c>
      <c r="O375" s="25"/>
      <c r="P375" s="24"/>
      <c r="Q375" s="25"/>
      <c r="R375" s="17" t="str">
        <f t="shared" si="32"/>
        <v/>
      </c>
      <c r="S375" s="17" t="str">
        <f>IF(AF375="","",VLOOKUP(AF375,ボランティア図書マスタ!$A$3:$M$65493,13,0))</f>
        <v/>
      </c>
      <c r="T375" s="14"/>
      <c r="U375" s="15"/>
      <c r="V375" s="16"/>
      <c r="W375" s="11"/>
      <c r="X375" s="23" t="str">
        <f>IF(K375="","",VLOOKUP(K375,'ボランティア一覧 '!$A$3:$F$95,4,0))</f>
        <v/>
      </c>
      <c r="Y375" s="23" t="str">
        <f>IF(K375="","",VLOOKUP(K375,'ボランティア一覧 '!$A$3:$F$95,5,0))</f>
        <v/>
      </c>
      <c r="Z375" s="23" t="str">
        <f>IF(K375="","",VLOOKUP(K375,'ボランティア一覧 '!$A$3:$F$95,6,0))</f>
        <v/>
      </c>
      <c r="AA375" s="23" t="str">
        <f>IF(K375="","",VLOOKUP(K375,'ボランティア一覧 '!$A$3:$G$95,7,0))</f>
        <v/>
      </c>
      <c r="AB375" s="69" t="str">
        <f t="shared" si="33"/>
        <v xml:space="preserve"> </v>
      </c>
      <c r="AC375" s="69" t="str">
        <f t="shared" si="34"/>
        <v>　</v>
      </c>
      <c r="AD375" s="69" t="str">
        <f>IF($G375=0," ",VLOOKUP(AB375,入力規則用シート!B:C,2,0))</f>
        <v xml:space="preserve"> </v>
      </c>
      <c r="AE375" s="68">
        <f t="shared" si="35"/>
        <v>0</v>
      </c>
      <c r="AF375" s="69" t="str">
        <f t="shared" si="36"/>
        <v/>
      </c>
      <c r="AG375" s="68" t="str">
        <f>IF(AF375="","",VLOOKUP(AF375,ボランティア図書マスタ!$A$3:$K$65493,11,0))</f>
        <v/>
      </c>
      <c r="AH375" s="69" t="str">
        <f t="shared" si="37"/>
        <v/>
      </c>
      <c r="AJ375" s="129" t="e">
        <f>VLOOKUP($AF375,ボランティア図書マスタ!$A:$T,15,0)</f>
        <v>#N/A</v>
      </c>
      <c r="AK375" s="129" t="e">
        <f>VLOOKUP($AF375,ボランティア図書マスタ!$A:$T,16,0)</f>
        <v>#N/A</v>
      </c>
      <c r="AL375" s="129" t="e">
        <f>VLOOKUP($AF375,ボランティア図書マスタ!$A:$T,17,0)</f>
        <v>#N/A</v>
      </c>
      <c r="AM375" s="129" t="e">
        <f>VLOOKUP($AF375,ボランティア図書マスタ!$A:$T,18,0)</f>
        <v>#N/A</v>
      </c>
      <c r="AN375" s="129" t="e">
        <f>VLOOKUP($AF375,ボランティア図書マスタ!$A:$T,19,0)</f>
        <v>#N/A</v>
      </c>
      <c r="AO375" s="129" t="e">
        <f>VLOOKUP($AF375,ボランティア図書マスタ!$A:$T,20,0)</f>
        <v>#N/A</v>
      </c>
    </row>
    <row r="376" spans="1:41" ht="81" customHeight="1" x14ac:dyDescent="0.15">
      <c r="A376" s="55"/>
      <c r="B376" s="11"/>
      <c r="C376" s="149"/>
      <c r="D376" s="11"/>
      <c r="E376" s="11"/>
      <c r="F376" s="11"/>
      <c r="G376" s="12"/>
      <c r="H376" s="12"/>
      <c r="I376" s="13"/>
      <c r="J376" s="12"/>
      <c r="K376" s="24"/>
      <c r="L376" s="54" t="str">
        <f>IF(K376="","",VLOOKUP(K376,'ボランティア一覧 '!$A:$B,2,0))</f>
        <v/>
      </c>
      <c r="M376" s="24"/>
      <c r="N376" s="61" t="str">
        <f>IF(M376="","",VLOOKUP(M376,ボランティア図書マスタ!$B$3:$L$65493,11,0))</f>
        <v/>
      </c>
      <c r="O376" s="25"/>
      <c r="P376" s="24"/>
      <c r="Q376" s="25"/>
      <c r="R376" s="17" t="str">
        <f t="shared" si="32"/>
        <v/>
      </c>
      <c r="S376" s="17" t="str">
        <f>IF(AF376="","",VLOOKUP(AF376,ボランティア図書マスタ!$A$3:$M$65493,13,0))</f>
        <v/>
      </c>
      <c r="T376" s="14"/>
      <c r="U376" s="15"/>
      <c r="V376" s="16"/>
      <c r="W376" s="11"/>
      <c r="X376" s="23" t="str">
        <f>IF(K376="","",VLOOKUP(K376,'ボランティア一覧 '!$A$3:$F$95,4,0))</f>
        <v/>
      </c>
      <c r="Y376" s="23" t="str">
        <f>IF(K376="","",VLOOKUP(K376,'ボランティア一覧 '!$A$3:$F$95,5,0))</f>
        <v/>
      </c>
      <c r="Z376" s="23" t="str">
        <f>IF(K376="","",VLOOKUP(K376,'ボランティア一覧 '!$A$3:$F$95,6,0))</f>
        <v/>
      </c>
      <c r="AA376" s="23" t="str">
        <f>IF(K376="","",VLOOKUP(K376,'ボランティア一覧 '!$A$3:$G$95,7,0))</f>
        <v/>
      </c>
      <c r="AB376" s="69" t="str">
        <f t="shared" si="33"/>
        <v xml:space="preserve"> </v>
      </c>
      <c r="AC376" s="69" t="str">
        <f t="shared" si="34"/>
        <v>　</v>
      </c>
      <c r="AD376" s="69" t="str">
        <f>IF($G376=0," ",VLOOKUP(AB376,入力規則用シート!B:C,2,0))</f>
        <v xml:space="preserve"> </v>
      </c>
      <c r="AE376" s="68">
        <f t="shared" si="35"/>
        <v>0</v>
      </c>
      <c r="AF376" s="69" t="str">
        <f t="shared" si="36"/>
        <v/>
      </c>
      <c r="AG376" s="68" t="str">
        <f>IF(AF376="","",VLOOKUP(AF376,ボランティア図書マスタ!$A$3:$K$65493,11,0))</f>
        <v/>
      </c>
      <c r="AH376" s="69" t="str">
        <f t="shared" si="37"/>
        <v/>
      </c>
      <c r="AJ376" s="129" t="e">
        <f>VLOOKUP($AF376,ボランティア図書マスタ!$A:$T,15,0)</f>
        <v>#N/A</v>
      </c>
      <c r="AK376" s="129" t="e">
        <f>VLOOKUP($AF376,ボランティア図書マスタ!$A:$T,16,0)</f>
        <v>#N/A</v>
      </c>
      <c r="AL376" s="129" t="e">
        <f>VLOOKUP($AF376,ボランティア図書マスタ!$A:$T,17,0)</f>
        <v>#N/A</v>
      </c>
      <c r="AM376" s="129" t="e">
        <f>VLOOKUP($AF376,ボランティア図書マスタ!$A:$T,18,0)</f>
        <v>#N/A</v>
      </c>
      <c r="AN376" s="129" t="e">
        <f>VLOOKUP($AF376,ボランティア図書マスタ!$A:$T,19,0)</f>
        <v>#N/A</v>
      </c>
      <c r="AO376" s="129" t="e">
        <f>VLOOKUP($AF376,ボランティア図書マスタ!$A:$T,20,0)</f>
        <v>#N/A</v>
      </c>
    </row>
    <row r="377" spans="1:41" ht="81" customHeight="1" x14ac:dyDescent="0.15">
      <c r="A377" s="55"/>
      <c r="B377" s="11"/>
      <c r="C377" s="149"/>
      <c r="D377" s="11"/>
      <c r="E377" s="11"/>
      <c r="F377" s="11"/>
      <c r="G377" s="12"/>
      <c r="H377" s="12"/>
      <c r="I377" s="13"/>
      <c r="J377" s="12"/>
      <c r="K377" s="24"/>
      <c r="L377" s="54" t="str">
        <f>IF(K377="","",VLOOKUP(K377,'ボランティア一覧 '!$A:$B,2,0))</f>
        <v/>
      </c>
      <c r="M377" s="24"/>
      <c r="N377" s="61" t="str">
        <f>IF(M377="","",VLOOKUP(M377,ボランティア図書マスタ!$B$3:$L$65493,11,0))</f>
        <v/>
      </c>
      <c r="O377" s="25"/>
      <c r="P377" s="24"/>
      <c r="Q377" s="25"/>
      <c r="R377" s="17" t="str">
        <f t="shared" si="32"/>
        <v/>
      </c>
      <c r="S377" s="17" t="str">
        <f>IF(AF377="","",VLOOKUP(AF377,ボランティア図書マスタ!$A$3:$M$65493,13,0))</f>
        <v/>
      </c>
      <c r="T377" s="14"/>
      <c r="U377" s="15"/>
      <c r="V377" s="16"/>
      <c r="W377" s="11"/>
      <c r="X377" s="23" t="str">
        <f>IF(K377="","",VLOOKUP(K377,'ボランティア一覧 '!$A$3:$F$95,4,0))</f>
        <v/>
      </c>
      <c r="Y377" s="23" t="str">
        <f>IF(K377="","",VLOOKUP(K377,'ボランティア一覧 '!$A$3:$F$95,5,0))</f>
        <v/>
      </c>
      <c r="Z377" s="23" t="str">
        <f>IF(K377="","",VLOOKUP(K377,'ボランティア一覧 '!$A$3:$F$95,6,0))</f>
        <v/>
      </c>
      <c r="AA377" s="23" t="str">
        <f>IF(K377="","",VLOOKUP(K377,'ボランティア一覧 '!$A$3:$G$95,7,0))</f>
        <v/>
      </c>
      <c r="AB377" s="69" t="str">
        <f t="shared" si="33"/>
        <v xml:space="preserve"> </v>
      </c>
      <c r="AC377" s="69" t="str">
        <f t="shared" si="34"/>
        <v>　</v>
      </c>
      <c r="AD377" s="69" t="str">
        <f>IF($G377=0," ",VLOOKUP(AB377,入力規則用シート!B:C,2,0))</f>
        <v xml:space="preserve"> </v>
      </c>
      <c r="AE377" s="68">
        <f t="shared" si="35"/>
        <v>0</v>
      </c>
      <c r="AF377" s="69" t="str">
        <f t="shared" si="36"/>
        <v/>
      </c>
      <c r="AG377" s="68" t="str">
        <f>IF(AF377="","",VLOOKUP(AF377,ボランティア図書マスタ!$A$3:$K$65493,11,0))</f>
        <v/>
      </c>
      <c r="AH377" s="69" t="str">
        <f t="shared" si="37"/>
        <v/>
      </c>
      <c r="AJ377" s="129" t="e">
        <f>VLOOKUP($AF377,ボランティア図書マスタ!$A:$T,15,0)</f>
        <v>#N/A</v>
      </c>
      <c r="AK377" s="129" t="e">
        <f>VLOOKUP($AF377,ボランティア図書マスタ!$A:$T,16,0)</f>
        <v>#N/A</v>
      </c>
      <c r="AL377" s="129" t="e">
        <f>VLOOKUP($AF377,ボランティア図書マスタ!$A:$T,17,0)</f>
        <v>#N/A</v>
      </c>
      <c r="AM377" s="129" t="e">
        <f>VLOOKUP($AF377,ボランティア図書マスタ!$A:$T,18,0)</f>
        <v>#N/A</v>
      </c>
      <c r="AN377" s="129" t="e">
        <f>VLOOKUP($AF377,ボランティア図書マスタ!$A:$T,19,0)</f>
        <v>#N/A</v>
      </c>
      <c r="AO377" s="129" t="e">
        <f>VLOOKUP($AF377,ボランティア図書マスタ!$A:$T,20,0)</f>
        <v>#N/A</v>
      </c>
    </row>
    <row r="378" spans="1:41" ht="81" customHeight="1" x14ac:dyDescent="0.15">
      <c r="A378" s="55"/>
      <c r="B378" s="11"/>
      <c r="C378" s="149"/>
      <c r="D378" s="11"/>
      <c r="E378" s="11"/>
      <c r="F378" s="11"/>
      <c r="G378" s="12"/>
      <c r="H378" s="12"/>
      <c r="I378" s="13"/>
      <c r="J378" s="12"/>
      <c r="K378" s="24"/>
      <c r="L378" s="54" t="str">
        <f>IF(K378="","",VLOOKUP(K378,'ボランティア一覧 '!$A:$B,2,0))</f>
        <v/>
      </c>
      <c r="M378" s="24"/>
      <c r="N378" s="61" t="str">
        <f>IF(M378="","",VLOOKUP(M378,ボランティア図書マスタ!$B$3:$L$65493,11,0))</f>
        <v/>
      </c>
      <c r="O378" s="25"/>
      <c r="P378" s="24"/>
      <c r="Q378" s="25"/>
      <c r="R378" s="17" t="str">
        <f t="shared" si="32"/>
        <v/>
      </c>
      <c r="S378" s="17" t="str">
        <f>IF(AF378="","",VLOOKUP(AF378,ボランティア図書マスタ!$A$3:$M$65493,13,0))</f>
        <v/>
      </c>
      <c r="T378" s="14"/>
      <c r="U378" s="15"/>
      <c r="V378" s="16"/>
      <c r="W378" s="11"/>
      <c r="X378" s="23" t="str">
        <f>IF(K378="","",VLOOKUP(K378,'ボランティア一覧 '!$A$3:$F$95,4,0))</f>
        <v/>
      </c>
      <c r="Y378" s="23" t="str">
        <f>IF(K378="","",VLOOKUP(K378,'ボランティア一覧 '!$A$3:$F$95,5,0))</f>
        <v/>
      </c>
      <c r="Z378" s="23" t="str">
        <f>IF(K378="","",VLOOKUP(K378,'ボランティア一覧 '!$A$3:$F$95,6,0))</f>
        <v/>
      </c>
      <c r="AA378" s="23" t="str">
        <f>IF(K378="","",VLOOKUP(K378,'ボランティア一覧 '!$A$3:$G$95,7,0))</f>
        <v/>
      </c>
      <c r="AB378" s="69" t="str">
        <f t="shared" si="33"/>
        <v xml:space="preserve"> </v>
      </c>
      <c r="AC378" s="69" t="str">
        <f t="shared" si="34"/>
        <v>　</v>
      </c>
      <c r="AD378" s="69" t="str">
        <f>IF($G378=0," ",VLOOKUP(AB378,入力規則用シート!B:C,2,0))</f>
        <v xml:space="preserve"> </v>
      </c>
      <c r="AE378" s="68">
        <f t="shared" si="35"/>
        <v>0</v>
      </c>
      <c r="AF378" s="69" t="str">
        <f t="shared" si="36"/>
        <v/>
      </c>
      <c r="AG378" s="68" t="str">
        <f>IF(AF378="","",VLOOKUP(AF378,ボランティア図書マスタ!$A$3:$K$65493,11,0))</f>
        <v/>
      </c>
      <c r="AH378" s="69" t="str">
        <f t="shared" si="37"/>
        <v/>
      </c>
      <c r="AJ378" s="129" t="e">
        <f>VLOOKUP($AF378,ボランティア図書マスタ!$A:$T,15,0)</f>
        <v>#N/A</v>
      </c>
      <c r="AK378" s="129" t="e">
        <f>VLOOKUP($AF378,ボランティア図書マスタ!$A:$T,16,0)</f>
        <v>#N/A</v>
      </c>
      <c r="AL378" s="129" t="e">
        <f>VLOOKUP($AF378,ボランティア図書マスタ!$A:$T,17,0)</f>
        <v>#N/A</v>
      </c>
      <c r="AM378" s="129" t="e">
        <f>VLOOKUP($AF378,ボランティア図書マスタ!$A:$T,18,0)</f>
        <v>#N/A</v>
      </c>
      <c r="AN378" s="129" t="e">
        <f>VLOOKUP($AF378,ボランティア図書マスタ!$A:$T,19,0)</f>
        <v>#N/A</v>
      </c>
      <c r="AO378" s="129" t="e">
        <f>VLOOKUP($AF378,ボランティア図書マスタ!$A:$T,20,0)</f>
        <v>#N/A</v>
      </c>
    </row>
    <row r="379" spans="1:41" ht="81" customHeight="1" thickBot="1" x14ac:dyDescent="0.2">
      <c r="A379" s="56"/>
      <c r="B379" s="44"/>
      <c r="C379" s="150"/>
      <c r="D379" s="44"/>
      <c r="E379" s="44"/>
      <c r="F379" s="44"/>
      <c r="G379" s="12"/>
      <c r="H379" s="12"/>
      <c r="I379" s="13"/>
      <c r="J379" s="12"/>
      <c r="K379" s="24"/>
      <c r="L379" s="54" t="str">
        <f>IF(K379="","",VLOOKUP(K379,'ボランティア一覧 '!$A:$B,2,0))</f>
        <v/>
      </c>
      <c r="M379" s="24"/>
      <c r="N379" s="63" t="str">
        <f>IF(M379="","",VLOOKUP(M379,ボランティア図書マスタ!$B$3:$L$65493,11,0))</f>
        <v/>
      </c>
      <c r="O379" s="25"/>
      <c r="P379" s="24"/>
      <c r="Q379" s="25"/>
      <c r="R379" s="45" t="str">
        <f t="shared" si="32"/>
        <v/>
      </c>
      <c r="S379" s="45" t="str">
        <f>IF(AF379="","",VLOOKUP(AF379,ボランティア図書マスタ!$A$3:$M$65493,13,0))</f>
        <v/>
      </c>
      <c r="T379" s="46"/>
      <c r="U379" s="47"/>
      <c r="V379" s="48"/>
      <c r="W379" s="44"/>
      <c r="X379" s="23" t="str">
        <f>IF(K379="","",VLOOKUP(K379,'ボランティア一覧 '!$A$3:$F$95,4,0))</f>
        <v/>
      </c>
      <c r="Y379" s="23" t="str">
        <f>IF(K379="","",VLOOKUP(K379,'ボランティア一覧 '!$A$3:$F$95,5,0))</f>
        <v/>
      </c>
      <c r="Z379" s="23" t="str">
        <f>IF(K379="","",VLOOKUP(K379,'ボランティア一覧 '!$A$3:$F$95,6,0))</f>
        <v/>
      </c>
      <c r="AA379" s="23" t="str">
        <f>IF(K379="","",VLOOKUP(K379,'ボランティア一覧 '!$A$3:$G$95,7,0))</f>
        <v/>
      </c>
      <c r="AB379" s="69" t="str">
        <f t="shared" si="33"/>
        <v xml:space="preserve"> </v>
      </c>
      <c r="AC379" s="69" t="str">
        <f t="shared" si="34"/>
        <v>　</v>
      </c>
      <c r="AD379" s="69" t="str">
        <f>IF($G379=0," ",VLOOKUP(AB379,入力規則用シート!B:C,2,0))</f>
        <v xml:space="preserve"> </v>
      </c>
      <c r="AE379" s="68">
        <f t="shared" si="35"/>
        <v>0</v>
      </c>
      <c r="AF379" s="69" t="str">
        <f t="shared" si="36"/>
        <v/>
      </c>
      <c r="AG379" s="68" t="str">
        <f>IF(AF379="","",VLOOKUP(AF379,ボランティア図書マスタ!$A$3:$K$65493,11,0))</f>
        <v/>
      </c>
      <c r="AH379" s="69" t="str">
        <f t="shared" si="37"/>
        <v/>
      </c>
      <c r="AJ379" s="129" t="e">
        <f>VLOOKUP($AF379,ボランティア図書マスタ!$A:$T,15,0)</f>
        <v>#N/A</v>
      </c>
      <c r="AK379" s="129" t="e">
        <f>VLOOKUP($AF379,ボランティア図書マスタ!$A:$T,16,0)</f>
        <v>#N/A</v>
      </c>
      <c r="AL379" s="129" t="e">
        <f>VLOOKUP($AF379,ボランティア図書マスタ!$A:$T,17,0)</f>
        <v>#N/A</v>
      </c>
      <c r="AM379" s="129" t="e">
        <f>VLOOKUP($AF379,ボランティア図書マスタ!$A:$T,18,0)</f>
        <v>#N/A</v>
      </c>
      <c r="AN379" s="129" t="e">
        <f>VLOOKUP($AF379,ボランティア図書マスタ!$A:$T,19,0)</f>
        <v>#N/A</v>
      </c>
      <c r="AO379" s="129" t="e">
        <f>VLOOKUP($AF379,ボランティア図書マスタ!$A:$T,20,0)</f>
        <v>#N/A</v>
      </c>
    </row>
    <row r="380" spans="1:41" ht="81" customHeight="1" thickTop="1" x14ac:dyDescent="0.15">
      <c r="A380" s="57"/>
      <c r="B380" s="39"/>
      <c r="C380" s="151"/>
      <c r="D380" s="39"/>
      <c r="E380" s="39"/>
      <c r="F380" s="39"/>
      <c r="G380" s="12"/>
      <c r="H380" s="12"/>
      <c r="I380" s="13"/>
      <c r="J380" s="12"/>
      <c r="K380" s="24"/>
      <c r="L380" s="54" t="str">
        <f>IF(K380="","",VLOOKUP(K380,'ボランティア一覧 '!$A:$B,2,0))</f>
        <v/>
      </c>
      <c r="M380" s="24"/>
      <c r="N380" s="62" t="str">
        <f>IF(M380="","",VLOOKUP(M380,ボランティア図書マスタ!$B$3:$L$65493,11,0))</f>
        <v/>
      </c>
      <c r="O380" s="25"/>
      <c r="P380" s="24"/>
      <c r="Q380" s="25"/>
      <c r="R380" s="40" t="str">
        <f t="shared" si="32"/>
        <v/>
      </c>
      <c r="S380" s="40" t="str">
        <f>IF(AF380="","",VLOOKUP(AF380,ボランティア図書マスタ!$A$3:$M$65493,13,0))</f>
        <v/>
      </c>
      <c r="T380" s="41"/>
      <c r="U380" s="42"/>
      <c r="V380" s="43"/>
      <c r="W380" s="39"/>
      <c r="X380" s="23" t="str">
        <f>IF(K380="","",VLOOKUP(K380,'ボランティア一覧 '!$A$3:$F$95,4,0))</f>
        <v/>
      </c>
      <c r="Y380" s="23" t="str">
        <f>IF(K380="","",VLOOKUP(K380,'ボランティア一覧 '!$A$3:$F$95,5,0))</f>
        <v/>
      </c>
      <c r="Z380" s="23" t="str">
        <f>IF(K380="","",VLOOKUP(K380,'ボランティア一覧 '!$A$3:$F$95,6,0))</f>
        <v/>
      </c>
      <c r="AA380" s="23" t="str">
        <f>IF(K380="","",VLOOKUP(K380,'ボランティア一覧 '!$A$3:$G$95,7,0))</f>
        <v/>
      </c>
      <c r="AB380" s="69" t="str">
        <f t="shared" si="33"/>
        <v xml:space="preserve"> </v>
      </c>
      <c r="AC380" s="69" t="str">
        <f t="shared" si="34"/>
        <v>　</v>
      </c>
      <c r="AD380" s="69" t="str">
        <f>IF($G380=0," ",VLOOKUP(AB380,入力規則用シート!B:C,2,0))</f>
        <v xml:space="preserve"> </v>
      </c>
      <c r="AE380" s="68">
        <f t="shared" si="35"/>
        <v>0</v>
      </c>
      <c r="AF380" s="69" t="str">
        <f t="shared" si="36"/>
        <v/>
      </c>
      <c r="AG380" s="68" t="str">
        <f>IF(AF380="","",VLOOKUP(AF380,ボランティア図書マスタ!$A$3:$K$65493,11,0))</f>
        <v/>
      </c>
      <c r="AH380" s="69" t="str">
        <f t="shared" si="37"/>
        <v/>
      </c>
      <c r="AJ380" s="129" t="e">
        <f>VLOOKUP($AF380,ボランティア図書マスタ!$A:$T,15,0)</f>
        <v>#N/A</v>
      </c>
      <c r="AK380" s="129" t="e">
        <f>VLOOKUP($AF380,ボランティア図書マスタ!$A:$T,16,0)</f>
        <v>#N/A</v>
      </c>
      <c r="AL380" s="129" t="e">
        <f>VLOOKUP($AF380,ボランティア図書マスタ!$A:$T,17,0)</f>
        <v>#N/A</v>
      </c>
      <c r="AM380" s="129" t="e">
        <f>VLOOKUP($AF380,ボランティア図書マスタ!$A:$T,18,0)</f>
        <v>#N/A</v>
      </c>
      <c r="AN380" s="129" t="e">
        <f>VLOOKUP($AF380,ボランティア図書マスタ!$A:$T,19,0)</f>
        <v>#N/A</v>
      </c>
      <c r="AO380" s="129" t="e">
        <f>VLOOKUP($AF380,ボランティア図書マスタ!$A:$T,20,0)</f>
        <v>#N/A</v>
      </c>
    </row>
    <row r="381" spans="1:41" ht="81" customHeight="1" x14ac:dyDescent="0.15">
      <c r="A381" s="55"/>
      <c r="B381" s="11"/>
      <c r="C381" s="149"/>
      <c r="D381" s="11"/>
      <c r="E381" s="11"/>
      <c r="F381" s="11"/>
      <c r="G381" s="12"/>
      <c r="H381" s="12"/>
      <c r="I381" s="13"/>
      <c r="J381" s="12"/>
      <c r="K381" s="24"/>
      <c r="L381" s="54" t="str">
        <f>IF(K381="","",VLOOKUP(K381,'ボランティア一覧 '!$A:$B,2,0))</f>
        <v/>
      </c>
      <c r="M381" s="24"/>
      <c r="N381" s="61" t="str">
        <f>IF(M381="","",VLOOKUP(M381,ボランティア図書マスタ!$B$3:$L$65493,11,0))</f>
        <v/>
      </c>
      <c r="O381" s="25"/>
      <c r="P381" s="24"/>
      <c r="Q381" s="25"/>
      <c r="R381" s="17" t="str">
        <f t="shared" si="32"/>
        <v/>
      </c>
      <c r="S381" s="17" t="str">
        <f>IF(AF381="","",VLOOKUP(AF381,ボランティア図書マスタ!$A$3:$M$65493,13,0))</f>
        <v/>
      </c>
      <c r="T381" s="14"/>
      <c r="U381" s="15"/>
      <c r="V381" s="16"/>
      <c r="W381" s="11"/>
      <c r="X381" s="23" t="str">
        <f>IF(K381="","",VLOOKUP(K381,'ボランティア一覧 '!$A$3:$F$95,4,0))</f>
        <v/>
      </c>
      <c r="Y381" s="23" t="str">
        <f>IF(K381="","",VLOOKUP(K381,'ボランティア一覧 '!$A$3:$F$95,5,0))</f>
        <v/>
      </c>
      <c r="Z381" s="23" t="str">
        <f>IF(K381="","",VLOOKUP(K381,'ボランティア一覧 '!$A$3:$F$95,6,0))</f>
        <v/>
      </c>
      <c r="AA381" s="23" t="str">
        <f>IF(K381="","",VLOOKUP(K381,'ボランティア一覧 '!$A$3:$G$95,7,0))</f>
        <v/>
      </c>
      <c r="AB381" s="69" t="str">
        <f t="shared" si="33"/>
        <v xml:space="preserve"> </v>
      </c>
      <c r="AC381" s="69" t="str">
        <f t="shared" si="34"/>
        <v>　</v>
      </c>
      <c r="AD381" s="69" t="str">
        <f>IF($G381=0," ",VLOOKUP(AB381,入力規則用シート!B:C,2,0))</f>
        <v xml:space="preserve"> </v>
      </c>
      <c r="AE381" s="68">
        <f t="shared" si="35"/>
        <v>0</v>
      </c>
      <c r="AF381" s="69" t="str">
        <f t="shared" si="36"/>
        <v/>
      </c>
      <c r="AG381" s="68" t="str">
        <f>IF(AF381="","",VLOOKUP(AF381,ボランティア図書マスタ!$A$3:$K$65493,11,0))</f>
        <v/>
      </c>
      <c r="AH381" s="69" t="str">
        <f t="shared" si="37"/>
        <v/>
      </c>
      <c r="AJ381" s="129" t="e">
        <f>VLOOKUP($AF381,ボランティア図書マスタ!$A:$T,15,0)</f>
        <v>#N/A</v>
      </c>
      <c r="AK381" s="129" t="e">
        <f>VLOOKUP($AF381,ボランティア図書マスタ!$A:$T,16,0)</f>
        <v>#N/A</v>
      </c>
      <c r="AL381" s="129" t="e">
        <f>VLOOKUP($AF381,ボランティア図書マスタ!$A:$T,17,0)</f>
        <v>#N/A</v>
      </c>
      <c r="AM381" s="129" t="e">
        <f>VLOOKUP($AF381,ボランティア図書マスタ!$A:$T,18,0)</f>
        <v>#N/A</v>
      </c>
      <c r="AN381" s="129" t="e">
        <f>VLOOKUP($AF381,ボランティア図書マスタ!$A:$T,19,0)</f>
        <v>#N/A</v>
      </c>
      <c r="AO381" s="129" t="e">
        <f>VLOOKUP($AF381,ボランティア図書マスタ!$A:$T,20,0)</f>
        <v>#N/A</v>
      </c>
    </row>
    <row r="382" spans="1:41" ht="81" customHeight="1" x14ac:dyDescent="0.15">
      <c r="A382" s="55"/>
      <c r="B382" s="11"/>
      <c r="C382" s="149"/>
      <c r="D382" s="11"/>
      <c r="E382" s="11"/>
      <c r="F382" s="11"/>
      <c r="G382" s="12"/>
      <c r="H382" s="12"/>
      <c r="I382" s="13"/>
      <c r="J382" s="12"/>
      <c r="K382" s="24"/>
      <c r="L382" s="54" t="str">
        <f>IF(K382="","",VLOOKUP(K382,'ボランティア一覧 '!$A:$B,2,0))</f>
        <v/>
      </c>
      <c r="M382" s="24"/>
      <c r="N382" s="61" t="str">
        <f>IF(M382="","",VLOOKUP(M382,ボランティア図書マスタ!$B$3:$L$65493,11,0))</f>
        <v/>
      </c>
      <c r="O382" s="25"/>
      <c r="P382" s="24"/>
      <c r="Q382" s="25"/>
      <c r="R382" s="17" t="str">
        <f t="shared" si="32"/>
        <v/>
      </c>
      <c r="S382" s="17" t="str">
        <f>IF(AF382="","",VLOOKUP(AF382,ボランティア図書マスタ!$A$3:$M$65493,13,0))</f>
        <v/>
      </c>
      <c r="T382" s="14"/>
      <c r="U382" s="15"/>
      <c r="V382" s="16"/>
      <c r="W382" s="11"/>
      <c r="X382" s="23" t="str">
        <f>IF(K382="","",VLOOKUP(K382,'ボランティア一覧 '!$A$3:$F$95,4,0))</f>
        <v/>
      </c>
      <c r="Y382" s="23" t="str">
        <f>IF(K382="","",VLOOKUP(K382,'ボランティア一覧 '!$A$3:$F$95,5,0))</f>
        <v/>
      </c>
      <c r="Z382" s="23" t="str">
        <f>IF(K382="","",VLOOKUP(K382,'ボランティア一覧 '!$A$3:$F$95,6,0))</f>
        <v/>
      </c>
      <c r="AA382" s="23" t="str">
        <f>IF(K382="","",VLOOKUP(K382,'ボランティア一覧 '!$A$3:$G$95,7,0))</f>
        <v/>
      </c>
      <c r="AB382" s="69" t="str">
        <f t="shared" si="33"/>
        <v xml:space="preserve"> </v>
      </c>
      <c r="AC382" s="69" t="str">
        <f t="shared" si="34"/>
        <v>　</v>
      </c>
      <c r="AD382" s="69" t="str">
        <f>IF($G382=0," ",VLOOKUP(AB382,入力規則用シート!B:C,2,0))</f>
        <v xml:space="preserve"> </v>
      </c>
      <c r="AE382" s="68">
        <f t="shared" si="35"/>
        <v>0</v>
      </c>
      <c r="AF382" s="69" t="str">
        <f t="shared" si="36"/>
        <v/>
      </c>
      <c r="AG382" s="68" t="str">
        <f>IF(AF382="","",VLOOKUP(AF382,ボランティア図書マスタ!$A$3:$K$65493,11,0))</f>
        <v/>
      </c>
      <c r="AH382" s="69" t="str">
        <f t="shared" si="37"/>
        <v/>
      </c>
      <c r="AJ382" s="129" t="e">
        <f>VLOOKUP($AF382,ボランティア図書マスタ!$A:$T,15,0)</f>
        <v>#N/A</v>
      </c>
      <c r="AK382" s="129" t="e">
        <f>VLOOKUP($AF382,ボランティア図書マスタ!$A:$T,16,0)</f>
        <v>#N/A</v>
      </c>
      <c r="AL382" s="129" t="e">
        <f>VLOOKUP($AF382,ボランティア図書マスタ!$A:$T,17,0)</f>
        <v>#N/A</v>
      </c>
      <c r="AM382" s="129" t="e">
        <f>VLOOKUP($AF382,ボランティア図書マスタ!$A:$T,18,0)</f>
        <v>#N/A</v>
      </c>
      <c r="AN382" s="129" t="e">
        <f>VLOOKUP($AF382,ボランティア図書マスタ!$A:$T,19,0)</f>
        <v>#N/A</v>
      </c>
      <c r="AO382" s="129" t="e">
        <f>VLOOKUP($AF382,ボランティア図書マスタ!$A:$T,20,0)</f>
        <v>#N/A</v>
      </c>
    </row>
    <row r="383" spans="1:41" ht="81" customHeight="1" x14ac:dyDescent="0.15">
      <c r="A383" s="55"/>
      <c r="B383" s="11"/>
      <c r="C383" s="149"/>
      <c r="D383" s="11"/>
      <c r="E383" s="11"/>
      <c r="F383" s="11"/>
      <c r="G383" s="12"/>
      <c r="H383" s="12"/>
      <c r="I383" s="13"/>
      <c r="J383" s="12"/>
      <c r="K383" s="24"/>
      <c r="L383" s="54" t="str">
        <f>IF(K383="","",VLOOKUP(K383,'ボランティア一覧 '!$A:$B,2,0))</f>
        <v/>
      </c>
      <c r="M383" s="24"/>
      <c r="N383" s="61" t="str">
        <f>IF(M383="","",VLOOKUP(M383,ボランティア図書マスタ!$B$3:$L$65493,11,0))</f>
        <v/>
      </c>
      <c r="O383" s="25"/>
      <c r="P383" s="24"/>
      <c r="Q383" s="25"/>
      <c r="R383" s="17" t="str">
        <f t="shared" si="32"/>
        <v/>
      </c>
      <c r="S383" s="17" t="str">
        <f>IF(AF383="","",VLOOKUP(AF383,ボランティア図書マスタ!$A$3:$M$65493,13,0))</f>
        <v/>
      </c>
      <c r="T383" s="14"/>
      <c r="U383" s="15"/>
      <c r="V383" s="16"/>
      <c r="W383" s="11"/>
      <c r="X383" s="23" t="str">
        <f>IF(K383="","",VLOOKUP(K383,'ボランティア一覧 '!$A$3:$F$95,4,0))</f>
        <v/>
      </c>
      <c r="Y383" s="23" t="str">
        <f>IF(K383="","",VLOOKUP(K383,'ボランティア一覧 '!$A$3:$F$95,5,0))</f>
        <v/>
      </c>
      <c r="Z383" s="23" t="str">
        <f>IF(K383="","",VLOOKUP(K383,'ボランティア一覧 '!$A$3:$F$95,6,0))</f>
        <v/>
      </c>
      <c r="AA383" s="23" t="str">
        <f>IF(K383="","",VLOOKUP(K383,'ボランティア一覧 '!$A$3:$G$95,7,0))</f>
        <v/>
      </c>
      <c r="AB383" s="69" t="str">
        <f t="shared" si="33"/>
        <v xml:space="preserve"> </v>
      </c>
      <c r="AC383" s="69" t="str">
        <f t="shared" si="34"/>
        <v>　</v>
      </c>
      <c r="AD383" s="69" t="str">
        <f>IF($G383=0," ",VLOOKUP(AB383,入力規則用シート!B:C,2,0))</f>
        <v xml:space="preserve"> </v>
      </c>
      <c r="AE383" s="68">
        <f t="shared" si="35"/>
        <v>0</v>
      </c>
      <c r="AF383" s="69" t="str">
        <f t="shared" si="36"/>
        <v/>
      </c>
      <c r="AG383" s="68" t="str">
        <f>IF(AF383="","",VLOOKUP(AF383,ボランティア図書マスタ!$A$3:$K$65493,11,0))</f>
        <v/>
      </c>
      <c r="AH383" s="69" t="str">
        <f t="shared" si="37"/>
        <v/>
      </c>
      <c r="AJ383" s="129" t="e">
        <f>VLOOKUP($AF383,ボランティア図書マスタ!$A:$T,15,0)</f>
        <v>#N/A</v>
      </c>
      <c r="AK383" s="129" t="e">
        <f>VLOOKUP($AF383,ボランティア図書マスタ!$A:$T,16,0)</f>
        <v>#N/A</v>
      </c>
      <c r="AL383" s="129" t="e">
        <f>VLOOKUP($AF383,ボランティア図書マスタ!$A:$T,17,0)</f>
        <v>#N/A</v>
      </c>
      <c r="AM383" s="129" t="e">
        <f>VLOOKUP($AF383,ボランティア図書マスタ!$A:$T,18,0)</f>
        <v>#N/A</v>
      </c>
      <c r="AN383" s="129" t="e">
        <f>VLOOKUP($AF383,ボランティア図書マスタ!$A:$T,19,0)</f>
        <v>#N/A</v>
      </c>
      <c r="AO383" s="129" t="e">
        <f>VLOOKUP($AF383,ボランティア図書マスタ!$A:$T,20,0)</f>
        <v>#N/A</v>
      </c>
    </row>
    <row r="384" spans="1:41" ht="81" customHeight="1" x14ac:dyDescent="0.15">
      <c r="A384" s="55"/>
      <c r="B384" s="11"/>
      <c r="C384" s="149"/>
      <c r="D384" s="11"/>
      <c r="E384" s="11"/>
      <c r="F384" s="11"/>
      <c r="G384" s="12"/>
      <c r="H384" s="12"/>
      <c r="I384" s="13"/>
      <c r="J384" s="12"/>
      <c r="K384" s="24"/>
      <c r="L384" s="54" t="str">
        <f>IF(K384="","",VLOOKUP(K384,'ボランティア一覧 '!$A:$B,2,0))</f>
        <v/>
      </c>
      <c r="M384" s="24"/>
      <c r="N384" s="61" t="str">
        <f>IF(M384="","",VLOOKUP(M384,ボランティア図書マスタ!$B$3:$L$65493,11,0))</f>
        <v/>
      </c>
      <c r="O384" s="25"/>
      <c r="P384" s="24"/>
      <c r="Q384" s="25"/>
      <c r="R384" s="17" t="str">
        <f t="shared" si="32"/>
        <v/>
      </c>
      <c r="S384" s="17" t="str">
        <f>IF(AF384="","",VLOOKUP(AF384,ボランティア図書マスタ!$A$3:$M$65493,13,0))</f>
        <v/>
      </c>
      <c r="T384" s="14"/>
      <c r="U384" s="15"/>
      <c r="V384" s="16"/>
      <c r="W384" s="11"/>
      <c r="X384" s="23" t="str">
        <f>IF(K384="","",VLOOKUP(K384,'ボランティア一覧 '!$A$3:$F$95,4,0))</f>
        <v/>
      </c>
      <c r="Y384" s="23" t="str">
        <f>IF(K384="","",VLOOKUP(K384,'ボランティア一覧 '!$A$3:$F$95,5,0))</f>
        <v/>
      </c>
      <c r="Z384" s="23" t="str">
        <f>IF(K384="","",VLOOKUP(K384,'ボランティア一覧 '!$A$3:$F$95,6,0))</f>
        <v/>
      </c>
      <c r="AA384" s="23" t="str">
        <f>IF(K384="","",VLOOKUP(K384,'ボランティア一覧 '!$A$3:$G$95,7,0))</f>
        <v/>
      </c>
      <c r="AB384" s="69" t="str">
        <f t="shared" si="33"/>
        <v xml:space="preserve"> </v>
      </c>
      <c r="AC384" s="69" t="str">
        <f t="shared" si="34"/>
        <v>　</v>
      </c>
      <c r="AD384" s="69" t="str">
        <f>IF($G384=0," ",VLOOKUP(AB384,入力規則用シート!B:C,2,0))</f>
        <v xml:space="preserve"> </v>
      </c>
      <c r="AE384" s="68">
        <f t="shared" si="35"/>
        <v>0</v>
      </c>
      <c r="AF384" s="69" t="str">
        <f t="shared" si="36"/>
        <v/>
      </c>
      <c r="AG384" s="68" t="str">
        <f>IF(AF384="","",VLOOKUP(AF384,ボランティア図書マスタ!$A$3:$K$65493,11,0))</f>
        <v/>
      </c>
      <c r="AH384" s="69" t="str">
        <f t="shared" si="37"/>
        <v/>
      </c>
      <c r="AJ384" s="129" t="e">
        <f>VLOOKUP($AF384,ボランティア図書マスタ!$A:$T,15,0)</f>
        <v>#N/A</v>
      </c>
      <c r="AK384" s="129" t="e">
        <f>VLOOKUP($AF384,ボランティア図書マスタ!$A:$T,16,0)</f>
        <v>#N/A</v>
      </c>
      <c r="AL384" s="129" t="e">
        <f>VLOOKUP($AF384,ボランティア図書マスタ!$A:$T,17,0)</f>
        <v>#N/A</v>
      </c>
      <c r="AM384" s="129" t="e">
        <f>VLOOKUP($AF384,ボランティア図書マスタ!$A:$T,18,0)</f>
        <v>#N/A</v>
      </c>
      <c r="AN384" s="129" t="e">
        <f>VLOOKUP($AF384,ボランティア図書マスタ!$A:$T,19,0)</f>
        <v>#N/A</v>
      </c>
      <c r="AO384" s="129" t="e">
        <f>VLOOKUP($AF384,ボランティア図書マスタ!$A:$T,20,0)</f>
        <v>#N/A</v>
      </c>
    </row>
    <row r="385" spans="1:41" ht="81" customHeight="1" x14ac:dyDescent="0.15">
      <c r="A385" s="55"/>
      <c r="B385" s="11"/>
      <c r="C385" s="149"/>
      <c r="D385" s="11"/>
      <c r="E385" s="11"/>
      <c r="F385" s="11"/>
      <c r="G385" s="12"/>
      <c r="H385" s="12"/>
      <c r="I385" s="13"/>
      <c r="J385" s="12"/>
      <c r="K385" s="24"/>
      <c r="L385" s="54" t="str">
        <f>IF(K385="","",VLOOKUP(K385,'ボランティア一覧 '!$A:$B,2,0))</f>
        <v/>
      </c>
      <c r="M385" s="24"/>
      <c r="N385" s="61" t="str">
        <f>IF(M385="","",VLOOKUP(M385,ボランティア図書マスタ!$B$3:$L$65493,11,0))</f>
        <v/>
      </c>
      <c r="O385" s="25"/>
      <c r="P385" s="24"/>
      <c r="Q385" s="25"/>
      <c r="R385" s="17" t="str">
        <f t="shared" si="32"/>
        <v/>
      </c>
      <c r="S385" s="17" t="str">
        <f>IF(AF385="","",VLOOKUP(AF385,ボランティア図書マスタ!$A$3:$M$65493,13,0))</f>
        <v/>
      </c>
      <c r="T385" s="14"/>
      <c r="U385" s="15"/>
      <c r="V385" s="16"/>
      <c r="W385" s="11"/>
      <c r="X385" s="23" t="str">
        <f>IF(K385="","",VLOOKUP(K385,'ボランティア一覧 '!$A$3:$F$95,4,0))</f>
        <v/>
      </c>
      <c r="Y385" s="23" t="str">
        <f>IF(K385="","",VLOOKUP(K385,'ボランティア一覧 '!$A$3:$F$95,5,0))</f>
        <v/>
      </c>
      <c r="Z385" s="23" t="str">
        <f>IF(K385="","",VLOOKUP(K385,'ボランティア一覧 '!$A$3:$F$95,6,0))</f>
        <v/>
      </c>
      <c r="AA385" s="23" t="str">
        <f>IF(K385="","",VLOOKUP(K385,'ボランティア一覧 '!$A$3:$G$95,7,0))</f>
        <v/>
      </c>
      <c r="AB385" s="69" t="str">
        <f t="shared" si="33"/>
        <v xml:space="preserve"> </v>
      </c>
      <c r="AC385" s="69" t="str">
        <f t="shared" si="34"/>
        <v>　</v>
      </c>
      <c r="AD385" s="69" t="str">
        <f>IF($G385=0," ",VLOOKUP(AB385,入力規則用シート!B:C,2,0))</f>
        <v xml:space="preserve"> </v>
      </c>
      <c r="AE385" s="68">
        <f t="shared" si="35"/>
        <v>0</v>
      </c>
      <c r="AF385" s="69" t="str">
        <f t="shared" si="36"/>
        <v/>
      </c>
      <c r="AG385" s="68" t="str">
        <f>IF(AF385="","",VLOOKUP(AF385,ボランティア図書マスタ!$A$3:$K$65493,11,0))</f>
        <v/>
      </c>
      <c r="AH385" s="69" t="str">
        <f t="shared" si="37"/>
        <v/>
      </c>
      <c r="AJ385" s="129" t="e">
        <f>VLOOKUP($AF385,ボランティア図書マスタ!$A:$T,15,0)</f>
        <v>#N/A</v>
      </c>
      <c r="AK385" s="129" t="e">
        <f>VLOOKUP($AF385,ボランティア図書マスタ!$A:$T,16,0)</f>
        <v>#N/A</v>
      </c>
      <c r="AL385" s="129" t="e">
        <f>VLOOKUP($AF385,ボランティア図書マスタ!$A:$T,17,0)</f>
        <v>#N/A</v>
      </c>
      <c r="AM385" s="129" t="e">
        <f>VLOOKUP($AF385,ボランティア図書マスタ!$A:$T,18,0)</f>
        <v>#N/A</v>
      </c>
      <c r="AN385" s="129" t="e">
        <f>VLOOKUP($AF385,ボランティア図書マスタ!$A:$T,19,0)</f>
        <v>#N/A</v>
      </c>
      <c r="AO385" s="129" t="e">
        <f>VLOOKUP($AF385,ボランティア図書マスタ!$A:$T,20,0)</f>
        <v>#N/A</v>
      </c>
    </row>
    <row r="386" spans="1:41" ht="81" customHeight="1" x14ac:dyDescent="0.15">
      <c r="A386" s="55"/>
      <c r="B386" s="11"/>
      <c r="C386" s="149"/>
      <c r="D386" s="11"/>
      <c r="E386" s="11"/>
      <c r="F386" s="11"/>
      <c r="G386" s="12"/>
      <c r="H386" s="12"/>
      <c r="I386" s="13"/>
      <c r="J386" s="12"/>
      <c r="K386" s="24"/>
      <c r="L386" s="54" t="str">
        <f>IF(K386="","",VLOOKUP(K386,'ボランティア一覧 '!$A:$B,2,0))</f>
        <v/>
      </c>
      <c r="M386" s="24"/>
      <c r="N386" s="61" t="str">
        <f>IF(M386="","",VLOOKUP(M386,ボランティア図書マスタ!$B$3:$L$65493,11,0))</f>
        <v/>
      </c>
      <c r="O386" s="25"/>
      <c r="P386" s="24"/>
      <c r="Q386" s="25"/>
      <c r="R386" s="17" t="str">
        <f t="shared" si="32"/>
        <v/>
      </c>
      <c r="S386" s="17" t="str">
        <f>IF(AF386="","",VLOOKUP(AF386,ボランティア図書マスタ!$A$3:$M$65493,13,0))</f>
        <v/>
      </c>
      <c r="T386" s="14"/>
      <c r="U386" s="15"/>
      <c r="V386" s="16"/>
      <c r="W386" s="11"/>
      <c r="X386" s="23" t="str">
        <f>IF(K386="","",VLOOKUP(K386,'ボランティア一覧 '!$A$3:$F$95,4,0))</f>
        <v/>
      </c>
      <c r="Y386" s="23" t="str">
        <f>IF(K386="","",VLOOKUP(K386,'ボランティア一覧 '!$A$3:$F$95,5,0))</f>
        <v/>
      </c>
      <c r="Z386" s="23" t="str">
        <f>IF(K386="","",VLOOKUP(K386,'ボランティア一覧 '!$A$3:$F$95,6,0))</f>
        <v/>
      </c>
      <c r="AA386" s="23" t="str">
        <f>IF(K386="","",VLOOKUP(K386,'ボランティア一覧 '!$A$3:$G$95,7,0))</f>
        <v/>
      </c>
      <c r="AB386" s="69" t="str">
        <f t="shared" si="33"/>
        <v xml:space="preserve"> </v>
      </c>
      <c r="AC386" s="69" t="str">
        <f t="shared" si="34"/>
        <v>　</v>
      </c>
      <c r="AD386" s="69" t="str">
        <f>IF($G386=0," ",VLOOKUP(AB386,入力規則用シート!B:C,2,0))</f>
        <v xml:space="preserve"> </v>
      </c>
      <c r="AE386" s="68">
        <f t="shared" si="35"/>
        <v>0</v>
      </c>
      <c r="AF386" s="69" t="str">
        <f t="shared" si="36"/>
        <v/>
      </c>
      <c r="AG386" s="68" t="str">
        <f>IF(AF386="","",VLOOKUP(AF386,ボランティア図書マスタ!$A$3:$K$65493,11,0))</f>
        <v/>
      </c>
      <c r="AH386" s="69" t="str">
        <f t="shared" si="37"/>
        <v/>
      </c>
      <c r="AJ386" s="129" t="e">
        <f>VLOOKUP($AF386,ボランティア図書マスタ!$A:$T,15,0)</f>
        <v>#N/A</v>
      </c>
      <c r="AK386" s="129" t="e">
        <f>VLOOKUP($AF386,ボランティア図書マスタ!$A:$T,16,0)</f>
        <v>#N/A</v>
      </c>
      <c r="AL386" s="129" t="e">
        <f>VLOOKUP($AF386,ボランティア図書マスタ!$A:$T,17,0)</f>
        <v>#N/A</v>
      </c>
      <c r="AM386" s="129" t="e">
        <f>VLOOKUP($AF386,ボランティア図書マスタ!$A:$T,18,0)</f>
        <v>#N/A</v>
      </c>
      <c r="AN386" s="129" t="e">
        <f>VLOOKUP($AF386,ボランティア図書マスタ!$A:$T,19,0)</f>
        <v>#N/A</v>
      </c>
      <c r="AO386" s="129" t="e">
        <f>VLOOKUP($AF386,ボランティア図書マスタ!$A:$T,20,0)</f>
        <v>#N/A</v>
      </c>
    </row>
    <row r="387" spans="1:41" ht="81" customHeight="1" x14ac:dyDescent="0.15">
      <c r="A387" s="55"/>
      <c r="B387" s="11"/>
      <c r="C387" s="149"/>
      <c r="D387" s="11"/>
      <c r="E387" s="11"/>
      <c r="F387" s="11"/>
      <c r="G387" s="12"/>
      <c r="H387" s="12"/>
      <c r="I387" s="13"/>
      <c r="J387" s="12"/>
      <c r="K387" s="24"/>
      <c r="L387" s="54" t="str">
        <f>IF(K387="","",VLOOKUP(K387,'ボランティア一覧 '!$A:$B,2,0))</f>
        <v/>
      </c>
      <c r="M387" s="24"/>
      <c r="N387" s="61" t="str">
        <f>IF(M387="","",VLOOKUP(M387,ボランティア図書マスタ!$B$3:$L$65493,11,0))</f>
        <v/>
      </c>
      <c r="O387" s="25"/>
      <c r="P387" s="24"/>
      <c r="Q387" s="25"/>
      <c r="R387" s="17" t="str">
        <f t="shared" si="32"/>
        <v/>
      </c>
      <c r="S387" s="17" t="str">
        <f>IF(AF387="","",VLOOKUP(AF387,ボランティア図書マスタ!$A$3:$M$65493,13,0))</f>
        <v/>
      </c>
      <c r="T387" s="14"/>
      <c r="U387" s="15"/>
      <c r="V387" s="16"/>
      <c r="W387" s="11"/>
      <c r="X387" s="23" t="str">
        <f>IF(K387="","",VLOOKUP(K387,'ボランティア一覧 '!$A$3:$F$95,4,0))</f>
        <v/>
      </c>
      <c r="Y387" s="23" t="str">
        <f>IF(K387="","",VLOOKUP(K387,'ボランティア一覧 '!$A$3:$F$95,5,0))</f>
        <v/>
      </c>
      <c r="Z387" s="23" t="str">
        <f>IF(K387="","",VLOOKUP(K387,'ボランティア一覧 '!$A$3:$F$95,6,0))</f>
        <v/>
      </c>
      <c r="AA387" s="23" t="str">
        <f>IF(K387="","",VLOOKUP(K387,'ボランティア一覧 '!$A$3:$G$95,7,0))</f>
        <v/>
      </c>
      <c r="AB387" s="69" t="str">
        <f t="shared" si="33"/>
        <v xml:space="preserve"> </v>
      </c>
      <c r="AC387" s="69" t="str">
        <f t="shared" si="34"/>
        <v>　</v>
      </c>
      <c r="AD387" s="69" t="str">
        <f>IF($G387=0," ",VLOOKUP(AB387,入力規則用シート!B:C,2,0))</f>
        <v xml:space="preserve"> </v>
      </c>
      <c r="AE387" s="68">
        <f t="shared" si="35"/>
        <v>0</v>
      </c>
      <c r="AF387" s="69" t="str">
        <f t="shared" si="36"/>
        <v/>
      </c>
      <c r="AG387" s="68" t="str">
        <f>IF(AF387="","",VLOOKUP(AF387,ボランティア図書マスタ!$A$3:$K$65493,11,0))</f>
        <v/>
      </c>
      <c r="AH387" s="69" t="str">
        <f t="shared" si="37"/>
        <v/>
      </c>
      <c r="AJ387" s="129" t="e">
        <f>VLOOKUP($AF387,ボランティア図書マスタ!$A:$T,15,0)</f>
        <v>#N/A</v>
      </c>
      <c r="AK387" s="129" t="e">
        <f>VLOOKUP($AF387,ボランティア図書マスタ!$A:$T,16,0)</f>
        <v>#N/A</v>
      </c>
      <c r="AL387" s="129" t="e">
        <f>VLOOKUP($AF387,ボランティア図書マスタ!$A:$T,17,0)</f>
        <v>#N/A</v>
      </c>
      <c r="AM387" s="129" t="e">
        <f>VLOOKUP($AF387,ボランティア図書マスタ!$A:$T,18,0)</f>
        <v>#N/A</v>
      </c>
      <c r="AN387" s="129" t="e">
        <f>VLOOKUP($AF387,ボランティア図書マスタ!$A:$T,19,0)</f>
        <v>#N/A</v>
      </c>
      <c r="AO387" s="129" t="e">
        <f>VLOOKUP($AF387,ボランティア図書マスタ!$A:$T,20,0)</f>
        <v>#N/A</v>
      </c>
    </row>
    <row r="388" spans="1:41" ht="81" customHeight="1" x14ac:dyDescent="0.15">
      <c r="A388" s="55"/>
      <c r="B388" s="11"/>
      <c r="C388" s="149"/>
      <c r="D388" s="11"/>
      <c r="E388" s="11"/>
      <c r="F388" s="11"/>
      <c r="G388" s="12"/>
      <c r="H388" s="12"/>
      <c r="I388" s="13"/>
      <c r="J388" s="12"/>
      <c r="K388" s="24"/>
      <c r="L388" s="54" t="str">
        <f>IF(K388="","",VLOOKUP(K388,'ボランティア一覧 '!$A:$B,2,0))</f>
        <v/>
      </c>
      <c r="M388" s="24"/>
      <c r="N388" s="61" t="str">
        <f>IF(M388="","",VLOOKUP(M388,ボランティア図書マスタ!$B$3:$L$65493,11,0))</f>
        <v/>
      </c>
      <c r="O388" s="25"/>
      <c r="P388" s="24"/>
      <c r="Q388" s="25"/>
      <c r="R388" s="17" t="str">
        <f t="shared" si="32"/>
        <v/>
      </c>
      <c r="S388" s="17" t="str">
        <f>IF(AF388="","",VLOOKUP(AF388,ボランティア図書マスタ!$A$3:$M$65493,13,0))</f>
        <v/>
      </c>
      <c r="T388" s="14"/>
      <c r="U388" s="15"/>
      <c r="V388" s="16"/>
      <c r="W388" s="11"/>
      <c r="X388" s="23" t="str">
        <f>IF(K388="","",VLOOKUP(K388,'ボランティア一覧 '!$A$3:$F$95,4,0))</f>
        <v/>
      </c>
      <c r="Y388" s="23" t="str">
        <f>IF(K388="","",VLOOKUP(K388,'ボランティア一覧 '!$A$3:$F$95,5,0))</f>
        <v/>
      </c>
      <c r="Z388" s="23" t="str">
        <f>IF(K388="","",VLOOKUP(K388,'ボランティア一覧 '!$A$3:$F$95,6,0))</f>
        <v/>
      </c>
      <c r="AA388" s="23" t="str">
        <f>IF(K388="","",VLOOKUP(K388,'ボランティア一覧 '!$A$3:$G$95,7,0))</f>
        <v/>
      </c>
      <c r="AB388" s="69" t="str">
        <f t="shared" si="33"/>
        <v xml:space="preserve"> </v>
      </c>
      <c r="AC388" s="69" t="str">
        <f t="shared" si="34"/>
        <v>　</v>
      </c>
      <c r="AD388" s="69" t="str">
        <f>IF($G388=0," ",VLOOKUP(AB388,入力規則用シート!B:C,2,0))</f>
        <v xml:space="preserve"> </v>
      </c>
      <c r="AE388" s="68">
        <f t="shared" si="35"/>
        <v>0</v>
      </c>
      <c r="AF388" s="69" t="str">
        <f t="shared" si="36"/>
        <v/>
      </c>
      <c r="AG388" s="68" t="str">
        <f>IF(AF388="","",VLOOKUP(AF388,ボランティア図書マスタ!$A$3:$K$65493,11,0))</f>
        <v/>
      </c>
      <c r="AH388" s="69" t="str">
        <f t="shared" si="37"/>
        <v/>
      </c>
      <c r="AJ388" s="129" t="e">
        <f>VLOOKUP($AF388,ボランティア図書マスタ!$A:$T,15,0)</f>
        <v>#N/A</v>
      </c>
      <c r="AK388" s="129" t="e">
        <f>VLOOKUP($AF388,ボランティア図書マスタ!$A:$T,16,0)</f>
        <v>#N/A</v>
      </c>
      <c r="AL388" s="129" t="e">
        <f>VLOOKUP($AF388,ボランティア図書マスタ!$A:$T,17,0)</f>
        <v>#N/A</v>
      </c>
      <c r="AM388" s="129" t="e">
        <f>VLOOKUP($AF388,ボランティア図書マスタ!$A:$T,18,0)</f>
        <v>#N/A</v>
      </c>
      <c r="AN388" s="129" t="e">
        <f>VLOOKUP($AF388,ボランティア図書マスタ!$A:$T,19,0)</f>
        <v>#N/A</v>
      </c>
      <c r="AO388" s="129" t="e">
        <f>VLOOKUP($AF388,ボランティア図書マスタ!$A:$T,20,0)</f>
        <v>#N/A</v>
      </c>
    </row>
    <row r="389" spans="1:41" ht="81" customHeight="1" x14ac:dyDescent="0.15">
      <c r="A389" s="55"/>
      <c r="B389" s="11"/>
      <c r="C389" s="149"/>
      <c r="D389" s="11"/>
      <c r="E389" s="11"/>
      <c r="F389" s="11"/>
      <c r="G389" s="12"/>
      <c r="H389" s="12"/>
      <c r="I389" s="13"/>
      <c r="J389" s="12"/>
      <c r="K389" s="24"/>
      <c r="L389" s="54" t="str">
        <f>IF(K389="","",VLOOKUP(K389,'ボランティア一覧 '!$A:$B,2,0))</f>
        <v/>
      </c>
      <c r="M389" s="24"/>
      <c r="N389" s="61" t="str">
        <f>IF(M389="","",VLOOKUP(M389,ボランティア図書マスタ!$B$3:$L$65493,11,0))</f>
        <v/>
      </c>
      <c r="O389" s="25"/>
      <c r="P389" s="24"/>
      <c r="Q389" s="25"/>
      <c r="R389" s="17" t="str">
        <f t="shared" si="32"/>
        <v/>
      </c>
      <c r="S389" s="17" t="str">
        <f>IF(AF389="","",VLOOKUP(AF389,ボランティア図書マスタ!$A$3:$M$65493,13,0))</f>
        <v/>
      </c>
      <c r="T389" s="14"/>
      <c r="U389" s="15"/>
      <c r="V389" s="16"/>
      <c r="W389" s="11"/>
      <c r="X389" s="23" t="str">
        <f>IF(K389="","",VLOOKUP(K389,'ボランティア一覧 '!$A$3:$F$95,4,0))</f>
        <v/>
      </c>
      <c r="Y389" s="23" t="str">
        <f>IF(K389="","",VLOOKUP(K389,'ボランティア一覧 '!$A$3:$F$95,5,0))</f>
        <v/>
      </c>
      <c r="Z389" s="23" t="str">
        <f>IF(K389="","",VLOOKUP(K389,'ボランティア一覧 '!$A$3:$F$95,6,0))</f>
        <v/>
      </c>
      <c r="AA389" s="23" t="str">
        <f>IF(K389="","",VLOOKUP(K389,'ボランティア一覧 '!$A$3:$G$95,7,0))</f>
        <v/>
      </c>
      <c r="AB389" s="69" t="str">
        <f t="shared" si="33"/>
        <v xml:space="preserve"> </v>
      </c>
      <c r="AC389" s="69" t="str">
        <f t="shared" si="34"/>
        <v>　</v>
      </c>
      <c r="AD389" s="69" t="str">
        <f>IF($G389=0," ",VLOOKUP(AB389,入力規則用シート!B:C,2,0))</f>
        <v xml:space="preserve"> </v>
      </c>
      <c r="AE389" s="68">
        <f t="shared" si="35"/>
        <v>0</v>
      </c>
      <c r="AF389" s="69" t="str">
        <f t="shared" si="36"/>
        <v/>
      </c>
      <c r="AG389" s="68" t="str">
        <f>IF(AF389="","",VLOOKUP(AF389,ボランティア図書マスタ!$A$3:$K$65493,11,0))</f>
        <v/>
      </c>
      <c r="AH389" s="69" t="str">
        <f t="shared" si="37"/>
        <v/>
      </c>
      <c r="AJ389" s="129" t="e">
        <f>VLOOKUP($AF389,ボランティア図書マスタ!$A:$T,15,0)</f>
        <v>#N/A</v>
      </c>
      <c r="AK389" s="129" t="e">
        <f>VLOOKUP($AF389,ボランティア図書マスタ!$A:$T,16,0)</f>
        <v>#N/A</v>
      </c>
      <c r="AL389" s="129" t="e">
        <f>VLOOKUP($AF389,ボランティア図書マスタ!$A:$T,17,0)</f>
        <v>#N/A</v>
      </c>
      <c r="AM389" s="129" t="e">
        <f>VLOOKUP($AF389,ボランティア図書マスタ!$A:$T,18,0)</f>
        <v>#N/A</v>
      </c>
      <c r="AN389" s="129" t="e">
        <f>VLOOKUP($AF389,ボランティア図書マスタ!$A:$T,19,0)</f>
        <v>#N/A</v>
      </c>
      <c r="AO389" s="129" t="e">
        <f>VLOOKUP($AF389,ボランティア図書マスタ!$A:$T,20,0)</f>
        <v>#N/A</v>
      </c>
    </row>
    <row r="390" spans="1:41" ht="81" customHeight="1" x14ac:dyDescent="0.15">
      <c r="A390" s="55"/>
      <c r="B390" s="11"/>
      <c r="C390" s="149"/>
      <c r="D390" s="11"/>
      <c r="E390" s="11"/>
      <c r="F390" s="11"/>
      <c r="G390" s="12"/>
      <c r="H390" s="12"/>
      <c r="I390" s="13"/>
      <c r="J390" s="12"/>
      <c r="K390" s="24"/>
      <c r="L390" s="54" t="str">
        <f>IF(K390="","",VLOOKUP(K390,'ボランティア一覧 '!$A:$B,2,0))</f>
        <v/>
      </c>
      <c r="M390" s="24"/>
      <c r="N390" s="61" t="str">
        <f>IF(M390="","",VLOOKUP(M390,ボランティア図書マスタ!$B$3:$L$65493,11,0))</f>
        <v/>
      </c>
      <c r="O390" s="25"/>
      <c r="P390" s="24"/>
      <c r="Q390" s="25"/>
      <c r="R390" s="17" t="str">
        <f t="shared" si="32"/>
        <v/>
      </c>
      <c r="S390" s="17" t="str">
        <f>IF(AF390="","",VLOOKUP(AF390,ボランティア図書マスタ!$A$3:$M$65493,13,0))</f>
        <v/>
      </c>
      <c r="T390" s="14"/>
      <c r="U390" s="15"/>
      <c r="V390" s="16"/>
      <c r="W390" s="11"/>
      <c r="X390" s="23" t="str">
        <f>IF(K390="","",VLOOKUP(K390,'ボランティア一覧 '!$A$3:$F$95,4,0))</f>
        <v/>
      </c>
      <c r="Y390" s="23" t="str">
        <f>IF(K390="","",VLOOKUP(K390,'ボランティア一覧 '!$A$3:$F$95,5,0))</f>
        <v/>
      </c>
      <c r="Z390" s="23" t="str">
        <f>IF(K390="","",VLOOKUP(K390,'ボランティア一覧 '!$A$3:$F$95,6,0))</f>
        <v/>
      </c>
      <c r="AA390" s="23" t="str">
        <f>IF(K390="","",VLOOKUP(K390,'ボランティア一覧 '!$A$3:$G$95,7,0))</f>
        <v/>
      </c>
      <c r="AB390" s="69" t="str">
        <f t="shared" si="33"/>
        <v xml:space="preserve"> </v>
      </c>
      <c r="AC390" s="69" t="str">
        <f t="shared" si="34"/>
        <v>　</v>
      </c>
      <c r="AD390" s="69" t="str">
        <f>IF($G390=0," ",VLOOKUP(AB390,入力規則用シート!B:C,2,0))</f>
        <v xml:space="preserve"> </v>
      </c>
      <c r="AE390" s="68">
        <f t="shared" si="35"/>
        <v>0</v>
      </c>
      <c r="AF390" s="69" t="str">
        <f t="shared" si="36"/>
        <v/>
      </c>
      <c r="AG390" s="68" t="str">
        <f>IF(AF390="","",VLOOKUP(AF390,ボランティア図書マスタ!$A$3:$K$65493,11,0))</f>
        <v/>
      </c>
      <c r="AH390" s="69" t="str">
        <f t="shared" si="37"/>
        <v/>
      </c>
      <c r="AJ390" s="129" t="e">
        <f>VLOOKUP($AF390,ボランティア図書マスタ!$A:$T,15,0)</f>
        <v>#N/A</v>
      </c>
      <c r="AK390" s="129" t="e">
        <f>VLOOKUP($AF390,ボランティア図書マスタ!$A:$T,16,0)</f>
        <v>#N/A</v>
      </c>
      <c r="AL390" s="129" t="e">
        <f>VLOOKUP($AF390,ボランティア図書マスタ!$A:$T,17,0)</f>
        <v>#N/A</v>
      </c>
      <c r="AM390" s="129" t="e">
        <f>VLOOKUP($AF390,ボランティア図書マスタ!$A:$T,18,0)</f>
        <v>#N/A</v>
      </c>
      <c r="AN390" s="129" t="e">
        <f>VLOOKUP($AF390,ボランティア図書マスタ!$A:$T,19,0)</f>
        <v>#N/A</v>
      </c>
      <c r="AO390" s="129" t="e">
        <f>VLOOKUP($AF390,ボランティア図書マスタ!$A:$T,20,0)</f>
        <v>#N/A</v>
      </c>
    </row>
    <row r="391" spans="1:41" ht="81" customHeight="1" x14ac:dyDescent="0.15">
      <c r="A391" s="55"/>
      <c r="B391" s="11"/>
      <c r="C391" s="149"/>
      <c r="D391" s="11"/>
      <c r="E391" s="11"/>
      <c r="F391" s="11"/>
      <c r="G391" s="12"/>
      <c r="H391" s="12"/>
      <c r="I391" s="13"/>
      <c r="J391" s="12"/>
      <c r="K391" s="24"/>
      <c r="L391" s="54" t="str">
        <f>IF(K391="","",VLOOKUP(K391,'ボランティア一覧 '!$A:$B,2,0))</f>
        <v/>
      </c>
      <c r="M391" s="24"/>
      <c r="N391" s="61" t="str">
        <f>IF(M391="","",VLOOKUP(M391,ボランティア図書マスタ!$B$3:$L$65493,11,0))</f>
        <v/>
      </c>
      <c r="O391" s="25"/>
      <c r="P391" s="24"/>
      <c r="Q391" s="25"/>
      <c r="R391" s="17" t="str">
        <f t="shared" si="32"/>
        <v/>
      </c>
      <c r="S391" s="17" t="str">
        <f>IF(AF391="","",VLOOKUP(AF391,ボランティア図書マスタ!$A$3:$M$65493,13,0))</f>
        <v/>
      </c>
      <c r="T391" s="14"/>
      <c r="U391" s="15"/>
      <c r="V391" s="16"/>
      <c r="W391" s="11"/>
      <c r="X391" s="23" t="str">
        <f>IF(K391="","",VLOOKUP(K391,'ボランティア一覧 '!$A$3:$F$95,4,0))</f>
        <v/>
      </c>
      <c r="Y391" s="23" t="str">
        <f>IF(K391="","",VLOOKUP(K391,'ボランティア一覧 '!$A$3:$F$95,5,0))</f>
        <v/>
      </c>
      <c r="Z391" s="23" t="str">
        <f>IF(K391="","",VLOOKUP(K391,'ボランティア一覧 '!$A$3:$F$95,6,0))</f>
        <v/>
      </c>
      <c r="AA391" s="23" t="str">
        <f>IF(K391="","",VLOOKUP(K391,'ボランティア一覧 '!$A$3:$G$95,7,0))</f>
        <v/>
      </c>
      <c r="AB391" s="69" t="str">
        <f t="shared" si="33"/>
        <v xml:space="preserve"> </v>
      </c>
      <c r="AC391" s="69" t="str">
        <f t="shared" si="34"/>
        <v>　</v>
      </c>
      <c r="AD391" s="69" t="str">
        <f>IF($G391=0," ",VLOOKUP(AB391,入力規則用シート!B:C,2,0))</f>
        <v xml:space="preserve"> </v>
      </c>
      <c r="AE391" s="68">
        <f t="shared" si="35"/>
        <v>0</v>
      </c>
      <c r="AF391" s="69" t="str">
        <f t="shared" si="36"/>
        <v/>
      </c>
      <c r="AG391" s="68" t="str">
        <f>IF(AF391="","",VLOOKUP(AF391,ボランティア図書マスタ!$A$3:$K$65493,11,0))</f>
        <v/>
      </c>
      <c r="AH391" s="69" t="str">
        <f t="shared" si="37"/>
        <v/>
      </c>
      <c r="AJ391" s="129" t="e">
        <f>VLOOKUP($AF391,ボランティア図書マスタ!$A:$T,15,0)</f>
        <v>#N/A</v>
      </c>
      <c r="AK391" s="129" t="e">
        <f>VLOOKUP($AF391,ボランティア図書マスタ!$A:$T,16,0)</f>
        <v>#N/A</v>
      </c>
      <c r="AL391" s="129" t="e">
        <f>VLOOKUP($AF391,ボランティア図書マスタ!$A:$T,17,0)</f>
        <v>#N/A</v>
      </c>
      <c r="AM391" s="129" t="e">
        <f>VLOOKUP($AF391,ボランティア図書マスタ!$A:$T,18,0)</f>
        <v>#N/A</v>
      </c>
      <c r="AN391" s="129" t="e">
        <f>VLOOKUP($AF391,ボランティア図書マスタ!$A:$T,19,0)</f>
        <v>#N/A</v>
      </c>
      <c r="AO391" s="129" t="e">
        <f>VLOOKUP($AF391,ボランティア図書マスタ!$A:$T,20,0)</f>
        <v>#N/A</v>
      </c>
    </row>
    <row r="392" spans="1:41" ht="81" customHeight="1" x14ac:dyDescent="0.15">
      <c r="A392" s="55"/>
      <c r="B392" s="11"/>
      <c r="C392" s="149"/>
      <c r="D392" s="11"/>
      <c r="E392" s="11"/>
      <c r="F392" s="11"/>
      <c r="G392" s="12"/>
      <c r="H392" s="12"/>
      <c r="I392" s="13"/>
      <c r="J392" s="12"/>
      <c r="K392" s="24"/>
      <c r="L392" s="54" t="str">
        <f>IF(K392="","",VLOOKUP(K392,'ボランティア一覧 '!$A:$B,2,0))</f>
        <v/>
      </c>
      <c r="M392" s="24"/>
      <c r="N392" s="61" t="str">
        <f>IF(M392="","",VLOOKUP(M392,ボランティア図書マスタ!$B$3:$L$65493,11,0))</f>
        <v/>
      </c>
      <c r="O392" s="25"/>
      <c r="P392" s="24"/>
      <c r="Q392" s="25"/>
      <c r="R392" s="17" t="str">
        <f t="shared" si="32"/>
        <v/>
      </c>
      <c r="S392" s="17" t="str">
        <f>IF(AF392="","",VLOOKUP(AF392,ボランティア図書マスタ!$A$3:$M$65493,13,0))</f>
        <v/>
      </c>
      <c r="T392" s="14"/>
      <c r="U392" s="15"/>
      <c r="V392" s="16"/>
      <c r="W392" s="11"/>
      <c r="X392" s="23" t="str">
        <f>IF(K392="","",VLOOKUP(K392,'ボランティア一覧 '!$A$3:$F$95,4,0))</f>
        <v/>
      </c>
      <c r="Y392" s="23" t="str">
        <f>IF(K392="","",VLOOKUP(K392,'ボランティア一覧 '!$A$3:$F$95,5,0))</f>
        <v/>
      </c>
      <c r="Z392" s="23" t="str">
        <f>IF(K392="","",VLOOKUP(K392,'ボランティア一覧 '!$A$3:$F$95,6,0))</f>
        <v/>
      </c>
      <c r="AA392" s="23" t="str">
        <f>IF(K392="","",VLOOKUP(K392,'ボランティア一覧 '!$A$3:$G$95,7,0))</f>
        <v/>
      </c>
      <c r="AB392" s="69" t="str">
        <f t="shared" si="33"/>
        <v xml:space="preserve"> </v>
      </c>
      <c r="AC392" s="69" t="str">
        <f t="shared" si="34"/>
        <v>　</v>
      </c>
      <c r="AD392" s="69" t="str">
        <f>IF($G392=0," ",VLOOKUP(AB392,入力規則用シート!B:C,2,0))</f>
        <v xml:space="preserve"> </v>
      </c>
      <c r="AE392" s="68">
        <f t="shared" si="35"/>
        <v>0</v>
      </c>
      <c r="AF392" s="69" t="str">
        <f t="shared" si="36"/>
        <v/>
      </c>
      <c r="AG392" s="68" t="str">
        <f>IF(AF392="","",VLOOKUP(AF392,ボランティア図書マスタ!$A$3:$K$65493,11,0))</f>
        <v/>
      </c>
      <c r="AH392" s="69" t="str">
        <f t="shared" si="37"/>
        <v/>
      </c>
      <c r="AJ392" s="129" t="e">
        <f>VLOOKUP($AF392,ボランティア図書マスタ!$A:$T,15,0)</f>
        <v>#N/A</v>
      </c>
      <c r="AK392" s="129" t="e">
        <f>VLOOKUP($AF392,ボランティア図書マスタ!$A:$T,16,0)</f>
        <v>#N/A</v>
      </c>
      <c r="AL392" s="129" t="e">
        <f>VLOOKUP($AF392,ボランティア図書マスタ!$A:$T,17,0)</f>
        <v>#N/A</v>
      </c>
      <c r="AM392" s="129" t="e">
        <f>VLOOKUP($AF392,ボランティア図書マスタ!$A:$T,18,0)</f>
        <v>#N/A</v>
      </c>
      <c r="AN392" s="129" t="e">
        <f>VLOOKUP($AF392,ボランティア図書マスタ!$A:$T,19,0)</f>
        <v>#N/A</v>
      </c>
      <c r="AO392" s="129" t="e">
        <f>VLOOKUP($AF392,ボランティア図書マスタ!$A:$T,20,0)</f>
        <v>#N/A</v>
      </c>
    </row>
    <row r="393" spans="1:41" ht="81" customHeight="1" x14ac:dyDescent="0.15">
      <c r="A393" s="55"/>
      <c r="B393" s="11"/>
      <c r="C393" s="149"/>
      <c r="D393" s="11"/>
      <c r="E393" s="11"/>
      <c r="F393" s="11"/>
      <c r="G393" s="12"/>
      <c r="H393" s="12"/>
      <c r="I393" s="13"/>
      <c r="J393" s="12"/>
      <c r="K393" s="24"/>
      <c r="L393" s="54" t="str">
        <f>IF(K393="","",VLOOKUP(K393,'ボランティア一覧 '!$A:$B,2,0))</f>
        <v/>
      </c>
      <c r="M393" s="24"/>
      <c r="N393" s="61" t="str">
        <f>IF(M393="","",VLOOKUP(M393,ボランティア図書マスタ!$B$3:$L$65493,11,0))</f>
        <v/>
      </c>
      <c r="O393" s="25"/>
      <c r="P393" s="24"/>
      <c r="Q393" s="25"/>
      <c r="R393" s="17" t="str">
        <f t="shared" si="32"/>
        <v/>
      </c>
      <c r="S393" s="17" t="str">
        <f>IF(AF393="","",VLOOKUP(AF393,ボランティア図書マスタ!$A$3:$M$65493,13,0))</f>
        <v/>
      </c>
      <c r="T393" s="14"/>
      <c r="U393" s="15"/>
      <c r="V393" s="16"/>
      <c r="W393" s="11"/>
      <c r="X393" s="23" t="str">
        <f>IF(K393="","",VLOOKUP(K393,'ボランティア一覧 '!$A$3:$F$95,4,0))</f>
        <v/>
      </c>
      <c r="Y393" s="23" t="str">
        <f>IF(K393="","",VLOOKUP(K393,'ボランティア一覧 '!$A$3:$F$95,5,0))</f>
        <v/>
      </c>
      <c r="Z393" s="23" t="str">
        <f>IF(K393="","",VLOOKUP(K393,'ボランティア一覧 '!$A$3:$F$95,6,0))</f>
        <v/>
      </c>
      <c r="AA393" s="23" t="str">
        <f>IF(K393="","",VLOOKUP(K393,'ボランティア一覧 '!$A$3:$G$95,7,0))</f>
        <v/>
      </c>
      <c r="AB393" s="69" t="str">
        <f t="shared" si="33"/>
        <v xml:space="preserve"> </v>
      </c>
      <c r="AC393" s="69" t="str">
        <f t="shared" si="34"/>
        <v>　</v>
      </c>
      <c r="AD393" s="69" t="str">
        <f>IF($G393=0," ",VLOOKUP(AB393,入力規則用シート!B:C,2,0))</f>
        <v xml:space="preserve"> </v>
      </c>
      <c r="AE393" s="68">
        <f t="shared" si="35"/>
        <v>0</v>
      </c>
      <c r="AF393" s="69" t="str">
        <f t="shared" si="36"/>
        <v/>
      </c>
      <c r="AG393" s="68" t="str">
        <f>IF(AF393="","",VLOOKUP(AF393,ボランティア図書マスタ!$A$3:$K$65493,11,0))</f>
        <v/>
      </c>
      <c r="AH393" s="69" t="str">
        <f t="shared" si="37"/>
        <v/>
      </c>
      <c r="AJ393" s="129" t="e">
        <f>VLOOKUP($AF393,ボランティア図書マスタ!$A:$T,15,0)</f>
        <v>#N/A</v>
      </c>
      <c r="AK393" s="129" t="e">
        <f>VLOOKUP($AF393,ボランティア図書マスタ!$A:$T,16,0)</f>
        <v>#N/A</v>
      </c>
      <c r="AL393" s="129" t="e">
        <f>VLOOKUP($AF393,ボランティア図書マスタ!$A:$T,17,0)</f>
        <v>#N/A</v>
      </c>
      <c r="AM393" s="129" t="e">
        <f>VLOOKUP($AF393,ボランティア図書マスタ!$A:$T,18,0)</f>
        <v>#N/A</v>
      </c>
      <c r="AN393" s="129" t="e">
        <f>VLOOKUP($AF393,ボランティア図書マスタ!$A:$T,19,0)</f>
        <v>#N/A</v>
      </c>
      <c r="AO393" s="129" t="e">
        <f>VLOOKUP($AF393,ボランティア図書マスタ!$A:$T,20,0)</f>
        <v>#N/A</v>
      </c>
    </row>
    <row r="394" spans="1:41" ht="81" customHeight="1" x14ac:dyDescent="0.15">
      <c r="A394" s="55"/>
      <c r="B394" s="11"/>
      <c r="C394" s="149"/>
      <c r="D394" s="11"/>
      <c r="E394" s="11"/>
      <c r="F394" s="11"/>
      <c r="G394" s="12"/>
      <c r="H394" s="12"/>
      <c r="I394" s="13"/>
      <c r="J394" s="12"/>
      <c r="K394" s="24"/>
      <c r="L394" s="54" t="str">
        <f>IF(K394="","",VLOOKUP(K394,'ボランティア一覧 '!$A:$B,2,0))</f>
        <v/>
      </c>
      <c r="M394" s="24"/>
      <c r="N394" s="61" t="str">
        <f>IF(M394="","",VLOOKUP(M394,ボランティア図書マスタ!$B$3:$L$65493,11,0))</f>
        <v/>
      </c>
      <c r="O394" s="25"/>
      <c r="P394" s="24"/>
      <c r="Q394" s="25"/>
      <c r="R394" s="17" t="str">
        <f t="shared" si="32"/>
        <v/>
      </c>
      <c r="S394" s="17" t="str">
        <f>IF(AF394="","",VLOOKUP(AF394,ボランティア図書マスタ!$A$3:$M$65493,13,0))</f>
        <v/>
      </c>
      <c r="T394" s="14"/>
      <c r="U394" s="15"/>
      <c r="V394" s="16"/>
      <c r="W394" s="11"/>
      <c r="X394" s="23" t="str">
        <f>IF(K394="","",VLOOKUP(K394,'ボランティア一覧 '!$A$3:$F$95,4,0))</f>
        <v/>
      </c>
      <c r="Y394" s="23" t="str">
        <f>IF(K394="","",VLOOKUP(K394,'ボランティア一覧 '!$A$3:$F$95,5,0))</f>
        <v/>
      </c>
      <c r="Z394" s="23" t="str">
        <f>IF(K394="","",VLOOKUP(K394,'ボランティア一覧 '!$A$3:$F$95,6,0))</f>
        <v/>
      </c>
      <c r="AA394" s="23" t="str">
        <f>IF(K394="","",VLOOKUP(K394,'ボランティア一覧 '!$A$3:$G$95,7,0))</f>
        <v/>
      </c>
      <c r="AB394" s="69" t="str">
        <f t="shared" si="33"/>
        <v xml:space="preserve"> </v>
      </c>
      <c r="AC394" s="69" t="str">
        <f t="shared" si="34"/>
        <v>　</v>
      </c>
      <c r="AD394" s="69" t="str">
        <f>IF($G394=0," ",VLOOKUP(AB394,入力規則用シート!B:C,2,0))</f>
        <v xml:space="preserve"> </v>
      </c>
      <c r="AE394" s="68">
        <f t="shared" si="35"/>
        <v>0</v>
      </c>
      <c r="AF394" s="69" t="str">
        <f t="shared" si="36"/>
        <v/>
      </c>
      <c r="AG394" s="68" t="str">
        <f>IF(AF394="","",VLOOKUP(AF394,ボランティア図書マスタ!$A$3:$K$65493,11,0))</f>
        <v/>
      </c>
      <c r="AH394" s="69" t="str">
        <f t="shared" si="37"/>
        <v/>
      </c>
      <c r="AJ394" s="129" t="e">
        <f>VLOOKUP($AF394,ボランティア図書マスタ!$A:$T,15,0)</f>
        <v>#N/A</v>
      </c>
      <c r="AK394" s="129" t="e">
        <f>VLOOKUP($AF394,ボランティア図書マスタ!$A:$T,16,0)</f>
        <v>#N/A</v>
      </c>
      <c r="AL394" s="129" t="e">
        <f>VLOOKUP($AF394,ボランティア図書マスタ!$A:$T,17,0)</f>
        <v>#N/A</v>
      </c>
      <c r="AM394" s="129" t="e">
        <f>VLOOKUP($AF394,ボランティア図書マスタ!$A:$T,18,0)</f>
        <v>#N/A</v>
      </c>
      <c r="AN394" s="129" t="e">
        <f>VLOOKUP($AF394,ボランティア図書マスタ!$A:$T,19,0)</f>
        <v>#N/A</v>
      </c>
      <c r="AO394" s="129" t="e">
        <f>VLOOKUP($AF394,ボランティア図書マスタ!$A:$T,20,0)</f>
        <v>#N/A</v>
      </c>
    </row>
    <row r="395" spans="1:41" ht="81" customHeight="1" x14ac:dyDescent="0.15">
      <c r="A395" s="55"/>
      <c r="B395" s="11"/>
      <c r="C395" s="149"/>
      <c r="D395" s="11"/>
      <c r="E395" s="11"/>
      <c r="F395" s="11"/>
      <c r="G395" s="12"/>
      <c r="H395" s="12"/>
      <c r="I395" s="13"/>
      <c r="J395" s="12"/>
      <c r="K395" s="24"/>
      <c r="L395" s="54" t="str">
        <f>IF(K395="","",VLOOKUP(K395,'ボランティア一覧 '!$A:$B,2,0))</f>
        <v/>
      </c>
      <c r="M395" s="24"/>
      <c r="N395" s="61" t="str">
        <f>IF(M395="","",VLOOKUP(M395,ボランティア図書マスタ!$B$3:$L$65493,11,0))</f>
        <v/>
      </c>
      <c r="O395" s="25"/>
      <c r="P395" s="24"/>
      <c r="Q395" s="25"/>
      <c r="R395" s="17" t="str">
        <f t="shared" si="32"/>
        <v/>
      </c>
      <c r="S395" s="17" t="str">
        <f>IF(AF395="","",VLOOKUP(AF395,ボランティア図書マスタ!$A$3:$M$65493,13,0))</f>
        <v/>
      </c>
      <c r="T395" s="14"/>
      <c r="U395" s="15"/>
      <c r="V395" s="16"/>
      <c r="W395" s="11"/>
      <c r="X395" s="23" t="str">
        <f>IF(K395="","",VLOOKUP(K395,'ボランティア一覧 '!$A$3:$F$95,4,0))</f>
        <v/>
      </c>
      <c r="Y395" s="23" t="str">
        <f>IF(K395="","",VLOOKUP(K395,'ボランティア一覧 '!$A$3:$F$95,5,0))</f>
        <v/>
      </c>
      <c r="Z395" s="23" t="str">
        <f>IF(K395="","",VLOOKUP(K395,'ボランティア一覧 '!$A$3:$F$95,6,0))</f>
        <v/>
      </c>
      <c r="AA395" s="23" t="str">
        <f>IF(K395="","",VLOOKUP(K395,'ボランティア一覧 '!$A$3:$G$95,7,0))</f>
        <v/>
      </c>
      <c r="AB395" s="69" t="str">
        <f t="shared" si="33"/>
        <v xml:space="preserve"> </v>
      </c>
      <c r="AC395" s="69" t="str">
        <f t="shared" si="34"/>
        <v>　</v>
      </c>
      <c r="AD395" s="69" t="str">
        <f>IF($G395=0," ",VLOOKUP(AB395,入力規則用シート!B:C,2,0))</f>
        <v xml:space="preserve"> </v>
      </c>
      <c r="AE395" s="68">
        <f t="shared" si="35"/>
        <v>0</v>
      </c>
      <c r="AF395" s="69" t="str">
        <f t="shared" si="36"/>
        <v/>
      </c>
      <c r="AG395" s="68" t="str">
        <f>IF(AF395="","",VLOOKUP(AF395,ボランティア図書マスタ!$A$3:$K$65493,11,0))</f>
        <v/>
      </c>
      <c r="AH395" s="69" t="str">
        <f t="shared" si="37"/>
        <v/>
      </c>
      <c r="AJ395" s="129" t="e">
        <f>VLOOKUP($AF395,ボランティア図書マスタ!$A:$T,15,0)</f>
        <v>#N/A</v>
      </c>
      <c r="AK395" s="129" t="e">
        <f>VLOOKUP($AF395,ボランティア図書マスタ!$A:$T,16,0)</f>
        <v>#N/A</v>
      </c>
      <c r="AL395" s="129" t="e">
        <f>VLOOKUP($AF395,ボランティア図書マスタ!$A:$T,17,0)</f>
        <v>#N/A</v>
      </c>
      <c r="AM395" s="129" t="e">
        <f>VLOOKUP($AF395,ボランティア図書マスタ!$A:$T,18,0)</f>
        <v>#N/A</v>
      </c>
      <c r="AN395" s="129" t="e">
        <f>VLOOKUP($AF395,ボランティア図書マスタ!$A:$T,19,0)</f>
        <v>#N/A</v>
      </c>
      <c r="AO395" s="129" t="e">
        <f>VLOOKUP($AF395,ボランティア図書マスタ!$A:$T,20,0)</f>
        <v>#N/A</v>
      </c>
    </row>
    <row r="396" spans="1:41" ht="81" customHeight="1" x14ac:dyDescent="0.15">
      <c r="A396" s="55"/>
      <c r="B396" s="11"/>
      <c r="C396" s="149"/>
      <c r="D396" s="11"/>
      <c r="E396" s="11"/>
      <c r="F396" s="11"/>
      <c r="G396" s="12"/>
      <c r="H396" s="12"/>
      <c r="I396" s="13"/>
      <c r="J396" s="12"/>
      <c r="K396" s="24"/>
      <c r="L396" s="54" t="str">
        <f>IF(K396="","",VLOOKUP(K396,'ボランティア一覧 '!$A:$B,2,0))</f>
        <v/>
      </c>
      <c r="M396" s="24"/>
      <c r="N396" s="61" t="str">
        <f>IF(M396="","",VLOOKUP(M396,ボランティア図書マスタ!$B$3:$L$65493,11,0))</f>
        <v/>
      </c>
      <c r="O396" s="25"/>
      <c r="P396" s="24"/>
      <c r="Q396" s="25"/>
      <c r="R396" s="17" t="str">
        <f t="shared" si="32"/>
        <v/>
      </c>
      <c r="S396" s="17" t="str">
        <f>IF(AF396="","",VLOOKUP(AF396,ボランティア図書マスタ!$A$3:$M$65493,13,0))</f>
        <v/>
      </c>
      <c r="T396" s="14"/>
      <c r="U396" s="15"/>
      <c r="V396" s="16"/>
      <c r="W396" s="11"/>
      <c r="X396" s="23" t="str">
        <f>IF(K396="","",VLOOKUP(K396,'ボランティア一覧 '!$A$3:$F$95,4,0))</f>
        <v/>
      </c>
      <c r="Y396" s="23" t="str">
        <f>IF(K396="","",VLOOKUP(K396,'ボランティア一覧 '!$A$3:$F$95,5,0))</f>
        <v/>
      </c>
      <c r="Z396" s="23" t="str">
        <f>IF(K396="","",VLOOKUP(K396,'ボランティア一覧 '!$A$3:$F$95,6,0))</f>
        <v/>
      </c>
      <c r="AA396" s="23" t="str">
        <f>IF(K396="","",VLOOKUP(K396,'ボランティア一覧 '!$A$3:$G$95,7,0))</f>
        <v/>
      </c>
      <c r="AB396" s="69" t="str">
        <f t="shared" si="33"/>
        <v xml:space="preserve"> </v>
      </c>
      <c r="AC396" s="69" t="str">
        <f t="shared" si="34"/>
        <v>　</v>
      </c>
      <c r="AD396" s="69" t="str">
        <f>IF($G396=0," ",VLOOKUP(AB396,入力規則用シート!B:C,2,0))</f>
        <v xml:space="preserve"> </v>
      </c>
      <c r="AE396" s="68">
        <f t="shared" si="35"/>
        <v>0</v>
      </c>
      <c r="AF396" s="69" t="str">
        <f t="shared" si="36"/>
        <v/>
      </c>
      <c r="AG396" s="68" t="str">
        <f>IF(AF396="","",VLOOKUP(AF396,ボランティア図書マスタ!$A$3:$K$65493,11,0))</f>
        <v/>
      </c>
      <c r="AH396" s="69" t="str">
        <f t="shared" si="37"/>
        <v/>
      </c>
      <c r="AJ396" s="129" t="e">
        <f>VLOOKUP($AF396,ボランティア図書マスタ!$A:$T,15,0)</f>
        <v>#N/A</v>
      </c>
      <c r="AK396" s="129" t="e">
        <f>VLOOKUP($AF396,ボランティア図書マスタ!$A:$T,16,0)</f>
        <v>#N/A</v>
      </c>
      <c r="AL396" s="129" t="e">
        <f>VLOOKUP($AF396,ボランティア図書マスタ!$A:$T,17,0)</f>
        <v>#N/A</v>
      </c>
      <c r="AM396" s="129" t="e">
        <f>VLOOKUP($AF396,ボランティア図書マスタ!$A:$T,18,0)</f>
        <v>#N/A</v>
      </c>
      <c r="AN396" s="129" t="e">
        <f>VLOOKUP($AF396,ボランティア図書マスタ!$A:$T,19,0)</f>
        <v>#N/A</v>
      </c>
      <c r="AO396" s="129" t="e">
        <f>VLOOKUP($AF396,ボランティア図書マスタ!$A:$T,20,0)</f>
        <v>#N/A</v>
      </c>
    </row>
    <row r="397" spans="1:41" ht="81" customHeight="1" x14ac:dyDescent="0.15">
      <c r="A397" s="55"/>
      <c r="B397" s="11"/>
      <c r="C397" s="149"/>
      <c r="D397" s="11"/>
      <c r="E397" s="11"/>
      <c r="F397" s="11"/>
      <c r="G397" s="12"/>
      <c r="H397" s="12"/>
      <c r="I397" s="13"/>
      <c r="J397" s="12"/>
      <c r="K397" s="24"/>
      <c r="L397" s="54" t="str">
        <f>IF(K397="","",VLOOKUP(K397,'ボランティア一覧 '!$A:$B,2,0))</f>
        <v/>
      </c>
      <c r="M397" s="24"/>
      <c r="N397" s="61" t="str">
        <f>IF(M397="","",VLOOKUP(M397,ボランティア図書マスタ!$B$3:$L$65493,11,0))</f>
        <v/>
      </c>
      <c r="O397" s="25"/>
      <c r="P397" s="24"/>
      <c r="Q397" s="25"/>
      <c r="R397" s="17" t="str">
        <f>IF(P397="","",CONCATENATE(O397,"　",AG397,"　","－"&amp;AH397))</f>
        <v/>
      </c>
      <c r="S397" s="17" t="str">
        <f>IF(AF397="","",VLOOKUP(AF397,ボランティア図書マスタ!$A$3:$M$65493,13,0))</f>
        <v/>
      </c>
      <c r="T397" s="14"/>
      <c r="U397" s="15"/>
      <c r="V397" s="16"/>
      <c r="W397" s="11"/>
      <c r="X397" s="23" t="str">
        <f>IF(K397="","",VLOOKUP(K397,'ボランティア一覧 '!$A$3:$F$95,4,0))</f>
        <v/>
      </c>
      <c r="Y397" s="23" t="str">
        <f>IF(K397="","",VLOOKUP(K397,'ボランティア一覧 '!$A$3:$F$95,5,0))</f>
        <v/>
      </c>
      <c r="Z397" s="23" t="str">
        <f>IF(K397="","",VLOOKUP(K397,'ボランティア一覧 '!$A$3:$F$95,6,0))</f>
        <v/>
      </c>
      <c r="AA397" s="23" t="str">
        <f>IF(K397="","",VLOOKUP(K397,'ボランティア一覧 '!$A$3:$G$95,7,0))</f>
        <v/>
      </c>
      <c r="AB397" s="69" t="str">
        <f t="shared" si="33"/>
        <v xml:space="preserve"> </v>
      </c>
      <c r="AC397" s="69" t="str">
        <f t="shared" si="34"/>
        <v>　</v>
      </c>
      <c r="AD397" s="69" t="str">
        <f>IF($G397=0," ",VLOOKUP(AB397,入力規則用シート!B:C,2,0))</f>
        <v xml:space="preserve"> </v>
      </c>
      <c r="AE397" s="68">
        <f t="shared" si="35"/>
        <v>0</v>
      </c>
      <c r="AF397" s="69" t="str">
        <f t="shared" si="36"/>
        <v/>
      </c>
      <c r="AG397" s="68" t="str">
        <f>IF(AF397="","",VLOOKUP(AF397,ボランティア図書マスタ!$A$3:$K$65493,11,0))</f>
        <v/>
      </c>
      <c r="AH397" s="69" t="str">
        <f t="shared" si="37"/>
        <v/>
      </c>
      <c r="AJ397" s="129" t="e">
        <f>VLOOKUP($AF397,ボランティア図書マスタ!$A:$T,15,0)</f>
        <v>#N/A</v>
      </c>
      <c r="AK397" s="129" t="e">
        <f>VLOOKUP($AF397,ボランティア図書マスタ!$A:$T,16,0)</f>
        <v>#N/A</v>
      </c>
      <c r="AL397" s="129" t="e">
        <f>VLOOKUP($AF397,ボランティア図書マスタ!$A:$T,17,0)</f>
        <v>#N/A</v>
      </c>
      <c r="AM397" s="129" t="e">
        <f>VLOOKUP($AF397,ボランティア図書マスタ!$A:$T,18,0)</f>
        <v>#N/A</v>
      </c>
      <c r="AN397" s="129" t="e">
        <f>VLOOKUP($AF397,ボランティア図書マスタ!$A:$T,19,0)</f>
        <v>#N/A</v>
      </c>
      <c r="AO397" s="129" t="e">
        <f>VLOOKUP($AF397,ボランティア図書マスタ!$A:$T,20,0)</f>
        <v>#N/A</v>
      </c>
    </row>
    <row r="398" spans="1:41" ht="81" customHeight="1" x14ac:dyDescent="0.15">
      <c r="A398" s="55"/>
      <c r="B398" s="11"/>
      <c r="C398" s="149"/>
      <c r="D398" s="11"/>
      <c r="E398" s="11"/>
      <c r="F398" s="11"/>
      <c r="G398" s="12"/>
      <c r="H398" s="12"/>
      <c r="I398" s="13"/>
      <c r="J398" s="12"/>
      <c r="K398" s="24"/>
      <c r="L398" s="54" t="str">
        <f>IF(K398="","",VLOOKUP(K398,'ボランティア一覧 '!$A:$B,2,0))</f>
        <v/>
      </c>
      <c r="M398" s="24"/>
      <c r="N398" s="61" t="str">
        <f>IF(M398="","",VLOOKUP(M398,ボランティア図書マスタ!$B$3:$L$65493,11,0))</f>
        <v/>
      </c>
      <c r="O398" s="25"/>
      <c r="P398" s="24"/>
      <c r="Q398" s="25"/>
      <c r="R398" s="17" t="str">
        <f>IF(P398="","",CONCATENATE(O398,"　",AG398,"　","－"&amp;AH398))</f>
        <v/>
      </c>
      <c r="S398" s="17" t="str">
        <f>IF(AF398="","",VLOOKUP(AF398,ボランティア図書マスタ!$A$3:$M$65493,13,0))</f>
        <v/>
      </c>
      <c r="T398" s="14"/>
      <c r="U398" s="15"/>
      <c r="V398" s="16"/>
      <c r="W398" s="11"/>
      <c r="X398" s="23" t="str">
        <f>IF(K398="","",VLOOKUP(K398,'ボランティア一覧 '!$A$3:$F$95,4,0))</f>
        <v/>
      </c>
      <c r="Y398" s="23" t="str">
        <f>IF(K398="","",VLOOKUP(K398,'ボランティア一覧 '!$A$3:$F$95,5,0))</f>
        <v/>
      </c>
      <c r="Z398" s="23" t="str">
        <f>IF(K398="","",VLOOKUP(K398,'ボランティア一覧 '!$A$3:$F$95,6,0))</f>
        <v/>
      </c>
      <c r="AA398" s="23" t="str">
        <f>IF(K398="","",VLOOKUP(K398,'ボランティア一覧 '!$A$3:$G$95,7,0))</f>
        <v/>
      </c>
      <c r="AB398" s="69" t="str">
        <f t="shared" si="33"/>
        <v xml:space="preserve"> </v>
      </c>
      <c r="AC398" s="69" t="str">
        <f t="shared" si="34"/>
        <v>　</v>
      </c>
      <c r="AD398" s="69" t="str">
        <f>IF($G398=0," ",VLOOKUP(AB398,入力規則用シート!B:C,2,0))</f>
        <v xml:space="preserve"> </v>
      </c>
      <c r="AE398" s="68">
        <f t="shared" si="35"/>
        <v>0</v>
      </c>
      <c r="AF398" s="69" t="str">
        <f t="shared" si="36"/>
        <v/>
      </c>
      <c r="AG398" s="68" t="str">
        <f>IF(AF398="","",VLOOKUP(AF398,ボランティア図書マスタ!$A$3:$K$65493,11,0))</f>
        <v/>
      </c>
      <c r="AH398" s="69" t="str">
        <f t="shared" si="37"/>
        <v/>
      </c>
      <c r="AJ398" s="129" t="e">
        <f>VLOOKUP($AF398,ボランティア図書マスタ!$A:$T,15,0)</f>
        <v>#N/A</v>
      </c>
      <c r="AK398" s="129" t="e">
        <f>VLOOKUP($AF398,ボランティア図書マスタ!$A:$T,16,0)</f>
        <v>#N/A</v>
      </c>
      <c r="AL398" s="129" t="e">
        <f>VLOOKUP($AF398,ボランティア図書マスタ!$A:$T,17,0)</f>
        <v>#N/A</v>
      </c>
      <c r="AM398" s="129" t="e">
        <f>VLOOKUP($AF398,ボランティア図書マスタ!$A:$T,18,0)</f>
        <v>#N/A</v>
      </c>
      <c r="AN398" s="129" t="e">
        <f>VLOOKUP($AF398,ボランティア図書マスタ!$A:$T,19,0)</f>
        <v>#N/A</v>
      </c>
      <c r="AO398" s="129" t="e">
        <f>VLOOKUP($AF398,ボランティア図書マスタ!$A:$T,20,0)</f>
        <v>#N/A</v>
      </c>
    </row>
    <row r="399" spans="1:41" ht="81" customHeight="1" x14ac:dyDescent="0.15">
      <c r="A399" s="55"/>
      <c r="B399" s="11"/>
      <c r="C399" s="149"/>
      <c r="D399" s="11"/>
      <c r="E399" s="11"/>
      <c r="F399" s="11"/>
      <c r="G399" s="12"/>
      <c r="H399" s="12"/>
      <c r="I399" s="13"/>
      <c r="J399" s="12"/>
      <c r="K399" s="24"/>
      <c r="L399" s="54" t="str">
        <f>IF(K399="","",VLOOKUP(K399,'ボランティア一覧 '!$A:$B,2,0))</f>
        <v/>
      </c>
      <c r="M399" s="24"/>
      <c r="N399" s="61" t="str">
        <f>IF(M399="","",VLOOKUP(M399,ボランティア図書マスタ!$B$3:$L$65493,11,0))</f>
        <v/>
      </c>
      <c r="O399" s="25"/>
      <c r="P399" s="24"/>
      <c r="Q399" s="25"/>
      <c r="R399" s="17" t="str">
        <f t="shared" ref="R399:R462" si="38">IF(P399="","",CONCATENATE(O399,"　",AG399,"　","－"&amp;AH399))</f>
        <v/>
      </c>
      <c r="S399" s="17" t="str">
        <f>IF(AF399="","",VLOOKUP(AF399,ボランティア図書マスタ!$A$3:$M$65493,13,0))</f>
        <v/>
      </c>
      <c r="T399" s="14"/>
      <c r="U399" s="15"/>
      <c r="V399" s="16"/>
      <c r="W399" s="11"/>
      <c r="X399" s="23" t="str">
        <f>IF(K399="","",VLOOKUP(K399,'ボランティア一覧 '!$A$3:$F$95,4,0))</f>
        <v/>
      </c>
      <c r="Y399" s="23" t="str">
        <f>IF(K399="","",VLOOKUP(K399,'ボランティア一覧 '!$A$3:$F$95,5,0))</f>
        <v/>
      </c>
      <c r="Z399" s="23" t="str">
        <f>IF(K399="","",VLOOKUP(K399,'ボランティア一覧 '!$A$3:$F$95,6,0))</f>
        <v/>
      </c>
      <c r="AA399" s="23" t="str">
        <f>IF(K399="","",VLOOKUP(K399,'ボランティア一覧 '!$A$3:$G$95,7,0))</f>
        <v/>
      </c>
      <c r="AB399" s="69" t="str">
        <f t="shared" si="33"/>
        <v xml:space="preserve"> </v>
      </c>
      <c r="AC399" s="69" t="str">
        <f t="shared" si="34"/>
        <v>　</v>
      </c>
      <c r="AD399" s="69" t="str">
        <f>IF($G399=0," ",VLOOKUP(AB399,入力規則用シート!B:C,2,0))</f>
        <v xml:space="preserve"> </v>
      </c>
      <c r="AE399" s="68">
        <f t="shared" si="35"/>
        <v>0</v>
      </c>
      <c r="AF399" s="69" t="str">
        <f t="shared" si="36"/>
        <v/>
      </c>
      <c r="AG399" s="68" t="str">
        <f>IF(AF399="","",VLOOKUP(AF399,ボランティア図書マスタ!$A$3:$K$65493,11,0))</f>
        <v/>
      </c>
      <c r="AH399" s="69" t="str">
        <f t="shared" si="37"/>
        <v/>
      </c>
      <c r="AJ399" s="129" t="e">
        <f>VLOOKUP($AF399,ボランティア図書マスタ!$A:$T,15,0)</f>
        <v>#N/A</v>
      </c>
      <c r="AK399" s="129" t="e">
        <f>VLOOKUP($AF399,ボランティア図書マスタ!$A:$T,16,0)</f>
        <v>#N/A</v>
      </c>
      <c r="AL399" s="129" t="e">
        <f>VLOOKUP($AF399,ボランティア図書マスタ!$A:$T,17,0)</f>
        <v>#N/A</v>
      </c>
      <c r="AM399" s="129" t="e">
        <f>VLOOKUP($AF399,ボランティア図書マスタ!$A:$T,18,0)</f>
        <v>#N/A</v>
      </c>
      <c r="AN399" s="129" t="e">
        <f>VLOOKUP($AF399,ボランティア図書マスタ!$A:$T,19,0)</f>
        <v>#N/A</v>
      </c>
      <c r="AO399" s="129" t="e">
        <f>VLOOKUP($AF399,ボランティア図書マスタ!$A:$T,20,0)</f>
        <v>#N/A</v>
      </c>
    </row>
    <row r="400" spans="1:41" ht="81" customHeight="1" x14ac:dyDescent="0.15">
      <c r="A400" s="55"/>
      <c r="B400" s="11"/>
      <c r="C400" s="149"/>
      <c r="D400" s="11"/>
      <c r="E400" s="11"/>
      <c r="F400" s="11"/>
      <c r="G400" s="12"/>
      <c r="H400" s="12"/>
      <c r="I400" s="13"/>
      <c r="J400" s="12"/>
      <c r="K400" s="24"/>
      <c r="L400" s="54" t="str">
        <f>IF(K400="","",VLOOKUP(K400,'ボランティア一覧 '!$A:$B,2,0))</f>
        <v/>
      </c>
      <c r="M400" s="24"/>
      <c r="N400" s="61" t="str">
        <f>IF(M400="","",VLOOKUP(M400,ボランティア図書マスタ!$B$3:$L$65493,11,0))</f>
        <v/>
      </c>
      <c r="O400" s="25"/>
      <c r="P400" s="24"/>
      <c r="Q400" s="25"/>
      <c r="R400" s="17" t="str">
        <f t="shared" si="38"/>
        <v/>
      </c>
      <c r="S400" s="17" t="str">
        <f>IF(AF400="","",VLOOKUP(AF400,ボランティア図書マスタ!$A$3:$M$65493,13,0))</f>
        <v/>
      </c>
      <c r="T400" s="14"/>
      <c r="U400" s="15"/>
      <c r="V400" s="16"/>
      <c r="W400" s="11"/>
      <c r="X400" s="23" t="str">
        <f>IF(K400="","",VLOOKUP(K400,'ボランティア一覧 '!$A$3:$F$95,4,0))</f>
        <v/>
      </c>
      <c r="Y400" s="23" t="str">
        <f>IF(K400="","",VLOOKUP(K400,'ボランティア一覧 '!$A$3:$F$95,5,0))</f>
        <v/>
      </c>
      <c r="Z400" s="23" t="str">
        <f>IF(K400="","",VLOOKUP(K400,'ボランティア一覧 '!$A$3:$F$95,6,0))</f>
        <v/>
      </c>
      <c r="AA400" s="23" t="str">
        <f>IF(K400="","",VLOOKUP(K400,'ボランティア一覧 '!$A$3:$G$95,7,0))</f>
        <v/>
      </c>
      <c r="AB400" s="69" t="str">
        <f t="shared" si="33"/>
        <v xml:space="preserve"> </v>
      </c>
      <c r="AC400" s="69" t="str">
        <f t="shared" si="34"/>
        <v>　</v>
      </c>
      <c r="AD400" s="69" t="str">
        <f>IF($G400=0," ",VLOOKUP(AB400,入力規則用シート!B:C,2,0))</f>
        <v xml:space="preserve"> </v>
      </c>
      <c r="AE400" s="68">
        <f t="shared" si="35"/>
        <v>0</v>
      </c>
      <c r="AF400" s="69" t="str">
        <f t="shared" si="36"/>
        <v/>
      </c>
      <c r="AG400" s="68" t="str">
        <f>IF(AF400="","",VLOOKUP(AF400,ボランティア図書マスタ!$A$3:$K$65493,11,0))</f>
        <v/>
      </c>
      <c r="AH400" s="69" t="str">
        <f t="shared" si="37"/>
        <v/>
      </c>
      <c r="AJ400" s="129" t="e">
        <f>VLOOKUP($AF400,ボランティア図書マスタ!$A:$T,15,0)</f>
        <v>#N/A</v>
      </c>
      <c r="AK400" s="129" t="e">
        <f>VLOOKUP($AF400,ボランティア図書マスタ!$A:$T,16,0)</f>
        <v>#N/A</v>
      </c>
      <c r="AL400" s="129" t="e">
        <f>VLOOKUP($AF400,ボランティア図書マスタ!$A:$T,17,0)</f>
        <v>#N/A</v>
      </c>
      <c r="AM400" s="129" t="e">
        <f>VLOOKUP($AF400,ボランティア図書マスタ!$A:$T,18,0)</f>
        <v>#N/A</v>
      </c>
      <c r="AN400" s="129" t="e">
        <f>VLOOKUP($AF400,ボランティア図書マスタ!$A:$T,19,0)</f>
        <v>#N/A</v>
      </c>
      <c r="AO400" s="129" t="e">
        <f>VLOOKUP($AF400,ボランティア図書マスタ!$A:$T,20,0)</f>
        <v>#N/A</v>
      </c>
    </row>
    <row r="401" spans="1:41" ht="81" customHeight="1" x14ac:dyDescent="0.15">
      <c r="A401" s="55"/>
      <c r="B401" s="11"/>
      <c r="C401" s="149"/>
      <c r="D401" s="11"/>
      <c r="E401" s="11"/>
      <c r="F401" s="11"/>
      <c r="G401" s="12"/>
      <c r="H401" s="12"/>
      <c r="I401" s="13"/>
      <c r="J401" s="12"/>
      <c r="K401" s="24"/>
      <c r="L401" s="54" t="str">
        <f>IF(K401="","",VLOOKUP(K401,'ボランティア一覧 '!$A:$B,2,0))</f>
        <v/>
      </c>
      <c r="M401" s="24"/>
      <c r="N401" s="61" t="str">
        <f>IF(M401="","",VLOOKUP(M401,ボランティア図書マスタ!$B$3:$L$65493,11,0))</f>
        <v/>
      </c>
      <c r="O401" s="25"/>
      <c r="P401" s="24"/>
      <c r="Q401" s="25"/>
      <c r="R401" s="17" t="str">
        <f t="shared" si="38"/>
        <v/>
      </c>
      <c r="S401" s="17" t="str">
        <f>IF(AF401="","",VLOOKUP(AF401,ボランティア図書マスタ!$A$3:$M$65493,13,0))</f>
        <v/>
      </c>
      <c r="T401" s="14"/>
      <c r="U401" s="15"/>
      <c r="V401" s="16"/>
      <c r="W401" s="11"/>
      <c r="X401" s="23" t="str">
        <f>IF(K401="","",VLOOKUP(K401,'ボランティア一覧 '!$A$3:$F$95,4,0))</f>
        <v/>
      </c>
      <c r="Y401" s="23" t="str">
        <f>IF(K401="","",VLOOKUP(K401,'ボランティア一覧 '!$A$3:$F$95,5,0))</f>
        <v/>
      </c>
      <c r="Z401" s="23" t="str">
        <f>IF(K401="","",VLOOKUP(K401,'ボランティア一覧 '!$A$3:$F$95,6,0))</f>
        <v/>
      </c>
      <c r="AA401" s="23" t="str">
        <f>IF(K401="","",VLOOKUP(K401,'ボランティア一覧 '!$A$3:$G$95,7,0))</f>
        <v/>
      </c>
      <c r="AB401" s="69" t="str">
        <f t="shared" si="33"/>
        <v xml:space="preserve"> </v>
      </c>
      <c r="AC401" s="69" t="str">
        <f t="shared" si="34"/>
        <v>　</v>
      </c>
      <c r="AD401" s="69" t="str">
        <f>IF($G401=0," ",VLOOKUP(AB401,入力規則用シート!B:C,2,0))</f>
        <v xml:space="preserve"> </v>
      </c>
      <c r="AE401" s="68">
        <f t="shared" si="35"/>
        <v>0</v>
      </c>
      <c r="AF401" s="69" t="str">
        <f t="shared" si="36"/>
        <v/>
      </c>
      <c r="AG401" s="68" t="str">
        <f>IF(AF401="","",VLOOKUP(AF401,ボランティア図書マスタ!$A$3:$K$65493,11,0))</f>
        <v/>
      </c>
      <c r="AH401" s="69" t="str">
        <f t="shared" si="37"/>
        <v/>
      </c>
      <c r="AJ401" s="129" t="e">
        <f>VLOOKUP($AF401,ボランティア図書マスタ!$A:$T,15,0)</f>
        <v>#N/A</v>
      </c>
      <c r="AK401" s="129" t="e">
        <f>VLOOKUP($AF401,ボランティア図書マスタ!$A:$T,16,0)</f>
        <v>#N/A</v>
      </c>
      <c r="AL401" s="129" t="e">
        <f>VLOOKUP($AF401,ボランティア図書マスタ!$A:$T,17,0)</f>
        <v>#N/A</v>
      </c>
      <c r="AM401" s="129" t="e">
        <f>VLOOKUP($AF401,ボランティア図書マスタ!$A:$T,18,0)</f>
        <v>#N/A</v>
      </c>
      <c r="AN401" s="129" t="e">
        <f>VLOOKUP($AF401,ボランティア図書マスタ!$A:$T,19,0)</f>
        <v>#N/A</v>
      </c>
      <c r="AO401" s="129" t="e">
        <f>VLOOKUP($AF401,ボランティア図書マスタ!$A:$T,20,0)</f>
        <v>#N/A</v>
      </c>
    </row>
    <row r="402" spans="1:41" ht="81" customHeight="1" x14ac:dyDescent="0.15">
      <c r="A402" s="55"/>
      <c r="B402" s="11"/>
      <c r="C402" s="149"/>
      <c r="D402" s="11"/>
      <c r="E402" s="11"/>
      <c r="F402" s="11"/>
      <c r="G402" s="12"/>
      <c r="H402" s="12"/>
      <c r="I402" s="13"/>
      <c r="J402" s="12"/>
      <c r="K402" s="24"/>
      <c r="L402" s="54" t="str">
        <f>IF(K402="","",VLOOKUP(K402,'ボランティア一覧 '!$A:$B,2,0))</f>
        <v/>
      </c>
      <c r="M402" s="24"/>
      <c r="N402" s="61" t="str">
        <f>IF(M402="","",VLOOKUP(M402,ボランティア図書マスタ!$B$3:$L$65493,11,0))</f>
        <v/>
      </c>
      <c r="O402" s="25"/>
      <c r="P402" s="24"/>
      <c r="Q402" s="25"/>
      <c r="R402" s="17" t="str">
        <f t="shared" si="38"/>
        <v/>
      </c>
      <c r="S402" s="17" t="str">
        <f>IF(AF402="","",VLOOKUP(AF402,ボランティア図書マスタ!$A$3:$M$65493,13,0))</f>
        <v/>
      </c>
      <c r="T402" s="14"/>
      <c r="U402" s="15"/>
      <c r="V402" s="16"/>
      <c r="W402" s="11"/>
      <c r="X402" s="23" t="str">
        <f>IF(K402="","",VLOOKUP(K402,'ボランティア一覧 '!$A$3:$F$95,4,0))</f>
        <v/>
      </c>
      <c r="Y402" s="23" t="str">
        <f>IF(K402="","",VLOOKUP(K402,'ボランティア一覧 '!$A$3:$F$95,5,0))</f>
        <v/>
      </c>
      <c r="Z402" s="23" t="str">
        <f>IF(K402="","",VLOOKUP(K402,'ボランティア一覧 '!$A$3:$F$95,6,0))</f>
        <v/>
      </c>
      <c r="AA402" s="23" t="str">
        <f>IF(K402="","",VLOOKUP(K402,'ボランティア一覧 '!$A$3:$G$95,7,0))</f>
        <v/>
      </c>
      <c r="AB402" s="69" t="str">
        <f t="shared" si="33"/>
        <v xml:space="preserve"> </v>
      </c>
      <c r="AC402" s="69" t="str">
        <f t="shared" si="34"/>
        <v>　</v>
      </c>
      <c r="AD402" s="69" t="str">
        <f>IF($G402=0," ",VLOOKUP(AB402,入力規則用シート!B:C,2,0))</f>
        <v xml:space="preserve"> </v>
      </c>
      <c r="AE402" s="68">
        <f t="shared" si="35"/>
        <v>0</v>
      </c>
      <c r="AF402" s="69" t="str">
        <f t="shared" si="36"/>
        <v/>
      </c>
      <c r="AG402" s="68" t="str">
        <f>IF(AF402="","",VLOOKUP(AF402,ボランティア図書マスタ!$A$3:$K$65493,11,0))</f>
        <v/>
      </c>
      <c r="AH402" s="69" t="str">
        <f t="shared" si="37"/>
        <v/>
      </c>
      <c r="AJ402" s="129" t="e">
        <f>VLOOKUP($AF402,ボランティア図書マスタ!$A:$T,15,0)</f>
        <v>#N/A</v>
      </c>
      <c r="AK402" s="129" t="e">
        <f>VLOOKUP($AF402,ボランティア図書マスタ!$A:$T,16,0)</f>
        <v>#N/A</v>
      </c>
      <c r="AL402" s="129" t="e">
        <f>VLOOKUP($AF402,ボランティア図書マスタ!$A:$T,17,0)</f>
        <v>#N/A</v>
      </c>
      <c r="AM402" s="129" t="e">
        <f>VLOOKUP($AF402,ボランティア図書マスタ!$A:$T,18,0)</f>
        <v>#N/A</v>
      </c>
      <c r="AN402" s="129" t="e">
        <f>VLOOKUP($AF402,ボランティア図書マスタ!$A:$T,19,0)</f>
        <v>#N/A</v>
      </c>
      <c r="AO402" s="129" t="e">
        <f>VLOOKUP($AF402,ボランティア図書マスタ!$A:$T,20,0)</f>
        <v>#N/A</v>
      </c>
    </row>
    <row r="403" spans="1:41" ht="81" customHeight="1" x14ac:dyDescent="0.15">
      <c r="A403" s="55"/>
      <c r="B403" s="11"/>
      <c r="C403" s="149"/>
      <c r="D403" s="11"/>
      <c r="E403" s="11"/>
      <c r="F403" s="11"/>
      <c r="G403" s="12"/>
      <c r="H403" s="12"/>
      <c r="I403" s="13"/>
      <c r="J403" s="12"/>
      <c r="K403" s="24"/>
      <c r="L403" s="54" t="str">
        <f>IF(K403="","",VLOOKUP(K403,'ボランティア一覧 '!$A:$B,2,0))</f>
        <v/>
      </c>
      <c r="M403" s="24"/>
      <c r="N403" s="61" t="str">
        <f>IF(M403="","",VLOOKUP(M403,ボランティア図書マスタ!$B$3:$L$65493,11,0))</f>
        <v/>
      </c>
      <c r="O403" s="25"/>
      <c r="P403" s="24"/>
      <c r="Q403" s="25"/>
      <c r="R403" s="17" t="str">
        <f t="shared" si="38"/>
        <v/>
      </c>
      <c r="S403" s="17" t="str">
        <f>IF(AF403="","",VLOOKUP(AF403,ボランティア図書マスタ!$A$3:$M$65493,13,0))</f>
        <v/>
      </c>
      <c r="T403" s="14"/>
      <c r="U403" s="15"/>
      <c r="V403" s="16"/>
      <c r="W403" s="11"/>
      <c r="X403" s="23" t="str">
        <f>IF(K403="","",VLOOKUP(K403,'ボランティア一覧 '!$A$3:$F$95,4,0))</f>
        <v/>
      </c>
      <c r="Y403" s="23" t="str">
        <f>IF(K403="","",VLOOKUP(K403,'ボランティア一覧 '!$A$3:$F$95,5,0))</f>
        <v/>
      </c>
      <c r="Z403" s="23" t="str">
        <f>IF(K403="","",VLOOKUP(K403,'ボランティア一覧 '!$A$3:$F$95,6,0))</f>
        <v/>
      </c>
      <c r="AA403" s="23" t="str">
        <f>IF(K403="","",VLOOKUP(K403,'ボランティア一覧 '!$A$3:$G$95,7,0))</f>
        <v/>
      </c>
      <c r="AB403" s="69" t="str">
        <f t="shared" si="33"/>
        <v xml:space="preserve"> </v>
      </c>
      <c r="AC403" s="69" t="str">
        <f t="shared" si="34"/>
        <v>　</v>
      </c>
      <c r="AD403" s="69" t="str">
        <f>IF($G403=0," ",VLOOKUP(AB403,入力規則用シート!B:C,2,0))</f>
        <v xml:space="preserve"> </v>
      </c>
      <c r="AE403" s="68">
        <f t="shared" si="35"/>
        <v>0</v>
      </c>
      <c r="AF403" s="69" t="str">
        <f t="shared" si="36"/>
        <v/>
      </c>
      <c r="AG403" s="68" t="str">
        <f>IF(AF403="","",VLOOKUP(AF403,ボランティア図書マスタ!$A$3:$K$65493,11,0))</f>
        <v/>
      </c>
      <c r="AH403" s="69" t="str">
        <f t="shared" si="37"/>
        <v/>
      </c>
      <c r="AJ403" s="129" t="e">
        <f>VLOOKUP($AF403,ボランティア図書マスタ!$A:$T,15,0)</f>
        <v>#N/A</v>
      </c>
      <c r="AK403" s="129" t="e">
        <f>VLOOKUP($AF403,ボランティア図書マスタ!$A:$T,16,0)</f>
        <v>#N/A</v>
      </c>
      <c r="AL403" s="129" t="e">
        <f>VLOOKUP($AF403,ボランティア図書マスタ!$A:$T,17,0)</f>
        <v>#N/A</v>
      </c>
      <c r="AM403" s="129" t="e">
        <f>VLOOKUP($AF403,ボランティア図書マスタ!$A:$T,18,0)</f>
        <v>#N/A</v>
      </c>
      <c r="AN403" s="129" t="e">
        <f>VLOOKUP($AF403,ボランティア図書マスタ!$A:$T,19,0)</f>
        <v>#N/A</v>
      </c>
      <c r="AO403" s="129" t="e">
        <f>VLOOKUP($AF403,ボランティア図書マスタ!$A:$T,20,0)</f>
        <v>#N/A</v>
      </c>
    </row>
    <row r="404" spans="1:41" ht="81" customHeight="1" x14ac:dyDescent="0.15">
      <c r="A404" s="55"/>
      <c r="B404" s="11"/>
      <c r="C404" s="149"/>
      <c r="D404" s="11"/>
      <c r="E404" s="11"/>
      <c r="F404" s="11"/>
      <c r="G404" s="12"/>
      <c r="H404" s="12"/>
      <c r="I404" s="13"/>
      <c r="J404" s="12"/>
      <c r="K404" s="24"/>
      <c r="L404" s="54" t="str">
        <f>IF(K404="","",VLOOKUP(K404,'ボランティア一覧 '!$A:$B,2,0))</f>
        <v/>
      </c>
      <c r="M404" s="24"/>
      <c r="N404" s="61" t="str">
        <f>IF(M404="","",VLOOKUP(M404,ボランティア図書マスタ!$B$3:$L$65493,11,0))</f>
        <v/>
      </c>
      <c r="O404" s="25"/>
      <c r="P404" s="24"/>
      <c r="Q404" s="25"/>
      <c r="R404" s="17" t="str">
        <f t="shared" si="38"/>
        <v/>
      </c>
      <c r="S404" s="17" t="str">
        <f>IF(AF404="","",VLOOKUP(AF404,ボランティア図書マスタ!$A$3:$M$65493,13,0))</f>
        <v/>
      </c>
      <c r="T404" s="14"/>
      <c r="U404" s="15"/>
      <c r="V404" s="16"/>
      <c r="W404" s="11"/>
      <c r="X404" s="23" t="str">
        <f>IF(K404="","",VLOOKUP(K404,'ボランティア一覧 '!$A$3:$F$95,4,0))</f>
        <v/>
      </c>
      <c r="Y404" s="23" t="str">
        <f>IF(K404="","",VLOOKUP(K404,'ボランティア一覧 '!$A$3:$F$95,5,0))</f>
        <v/>
      </c>
      <c r="Z404" s="23" t="str">
        <f>IF(K404="","",VLOOKUP(K404,'ボランティア一覧 '!$A$3:$F$95,6,0))</f>
        <v/>
      </c>
      <c r="AA404" s="23" t="str">
        <f>IF(K404="","",VLOOKUP(K404,'ボランティア一覧 '!$A$3:$G$95,7,0))</f>
        <v/>
      </c>
      <c r="AB404" s="69" t="str">
        <f t="shared" ref="AB404:AB467" si="39">IF(K404=0," ",$L$2)</f>
        <v xml:space="preserve"> </v>
      </c>
      <c r="AC404" s="69" t="str">
        <f t="shared" ref="AC404:AC467" si="40">IF(K404=0,"　",G404)</f>
        <v>　</v>
      </c>
      <c r="AD404" s="69" t="str">
        <f>IF($G404=0," ",VLOOKUP(AB404,入力規則用シート!B:C,2,0))</f>
        <v xml:space="preserve"> </v>
      </c>
      <c r="AE404" s="68">
        <f t="shared" ref="AE404:AE467" si="41">H404</f>
        <v>0</v>
      </c>
      <c r="AF404" s="69" t="str">
        <f t="shared" ref="AF404:AF467" si="42">IF(M404&amp;P404="","",CONCATENATE(M404,P404))</f>
        <v/>
      </c>
      <c r="AG404" s="68" t="str">
        <f>IF(AF404="","",VLOOKUP(AF404,ボランティア図書マスタ!$A$3:$K$65493,11,0))</f>
        <v/>
      </c>
      <c r="AH404" s="69" t="str">
        <f t="shared" ref="AH404:AH467" si="43">DBCS(Q404)</f>
        <v/>
      </c>
      <c r="AJ404" s="129" t="e">
        <f>VLOOKUP($AF404,ボランティア図書マスタ!$A:$T,15,0)</f>
        <v>#N/A</v>
      </c>
      <c r="AK404" s="129" t="e">
        <f>VLOOKUP($AF404,ボランティア図書マスタ!$A:$T,16,0)</f>
        <v>#N/A</v>
      </c>
      <c r="AL404" s="129" t="e">
        <f>VLOOKUP($AF404,ボランティア図書マスタ!$A:$T,17,0)</f>
        <v>#N/A</v>
      </c>
      <c r="AM404" s="129" t="e">
        <f>VLOOKUP($AF404,ボランティア図書マスタ!$A:$T,18,0)</f>
        <v>#N/A</v>
      </c>
      <c r="AN404" s="129" t="e">
        <f>VLOOKUP($AF404,ボランティア図書マスタ!$A:$T,19,0)</f>
        <v>#N/A</v>
      </c>
      <c r="AO404" s="129" t="e">
        <f>VLOOKUP($AF404,ボランティア図書マスタ!$A:$T,20,0)</f>
        <v>#N/A</v>
      </c>
    </row>
    <row r="405" spans="1:41" ht="81" customHeight="1" x14ac:dyDescent="0.15">
      <c r="A405" s="55"/>
      <c r="B405" s="11"/>
      <c r="C405" s="149"/>
      <c r="D405" s="11"/>
      <c r="E405" s="11"/>
      <c r="F405" s="11"/>
      <c r="G405" s="12"/>
      <c r="H405" s="12"/>
      <c r="I405" s="13"/>
      <c r="J405" s="12"/>
      <c r="K405" s="24"/>
      <c r="L405" s="54" t="str">
        <f>IF(K405="","",VLOOKUP(K405,'ボランティア一覧 '!$A:$B,2,0))</f>
        <v/>
      </c>
      <c r="M405" s="24"/>
      <c r="N405" s="61" t="str">
        <f>IF(M405="","",VLOOKUP(M405,ボランティア図書マスタ!$B$3:$L$65493,11,0))</f>
        <v/>
      </c>
      <c r="O405" s="25"/>
      <c r="P405" s="24"/>
      <c r="Q405" s="25"/>
      <c r="R405" s="17" t="str">
        <f t="shared" si="38"/>
        <v/>
      </c>
      <c r="S405" s="17" t="str">
        <f>IF(AF405="","",VLOOKUP(AF405,ボランティア図書マスタ!$A$3:$M$65493,13,0))</f>
        <v/>
      </c>
      <c r="T405" s="14"/>
      <c r="U405" s="15"/>
      <c r="V405" s="16"/>
      <c r="W405" s="11"/>
      <c r="X405" s="23" t="str">
        <f>IF(K405="","",VLOOKUP(K405,'ボランティア一覧 '!$A$3:$F$95,4,0))</f>
        <v/>
      </c>
      <c r="Y405" s="23" t="str">
        <f>IF(K405="","",VLOOKUP(K405,'ボランティア一覧 '!$A$3:$F$95,5,0))</f>
        <v/>
      </c>
      <c r="Z405" s="23" t="str">
        <f>IF(K405="","",VLOOKUP(K405,'ボランティア一覧 '!$A$3:$F$95,6,0))</f>
        <v/>
      </c>
      <c r="AA405" s="23" t="str">
        <f>IF(K405="","",VLOOKUP(K405,'ボランティア一覧 '!$A$3:$G$95,7,0))</f>
        <v/>
      </c>
      <c r="AB405" s="69" t="str">
        <f t="shared" si="39"/>
        <v xml:space="preserve"> </v>
      </c>
      <c r="AC405" s="69" t="str">
        <f t="shared" si="40"/>
        <v>　</v>
      </c>
      <c r="AD405" s="69" t="str">
        <f>IF($G405=0," ",VLOOKUP(AB405,入力規則用シート!B:C,2,0))</f>
        <v xml:space="preserve"> </v>
      </c>
      <c r="AE405" s="68">
        <f t="shared" si="41"/>
        <v>0</v>
      </c>
      <c r="AF405" s="69" t="str">
        <f t="shared" si="42"/>
        <v/>
      </c>
      <c r="AG405" s="68" t="str">
        <f>IF(AF405="","",VLOOKUP(AF405,ボランティア図書マスタ!$A$3:$K$65493,11,0))</f>
        <v/>
      </c>
      <c r="AH405" s="69" t="str">
        <f t="shared" si="43"/>
        <v/>
      </c>
      <c r="AJ405" s="129" t="e">
        <f>VLOOKUP($AF405,ボランティア図書マスタ!$A:$T,15,0)</f>
        <v>#N/A</v>
      </c>
      <c r="AK405" s="129" t="e">
        <f>VLOOKUP($AF405,ボランティア図書マスタ!$A:$T,16,0)</f>
        <v>#N/A</v>
      </c>
      <c r="AL405" s="129" t="e">
        <f>VLOOKUP($AF405,ボランティア図書マスタ!$A:$T,17,0)</f>
        <v>#N/A</v>
      </c>
      <c r="AM405" s="129" t="e">
        <f>VLOOKUP($AF405,ボランティア図書マスタ!$A:$T,18,0)</f>
        <v>#N/A</v>
      </c>
      <c r="AN405" s="129" t="e">
        <f>VLOOKUP($AF405,ボランティア図書マスタ!$A:$T,19,0)</f>
        <v>#N/A</v>
      </c>
      <c r="AO405" s="129" t="e">
        <f>VLOOKUP($AF405,ボランティア図書マスタ!$A:$T,20,0)</f>
        <v>#N/A</v>
      </c>
    </row>
    <row r="406" spans="1:41" ht="81" customHeight="1" x14ac:dyDescent="0.15">
      <c r="A406" s="55"/>
      <c r="B406" s="11"/>
      <c r="C406" s="149"/>
      <c r="D406" s="11"/>
      <c r="E406" s="11"/>
      <c r="F406" s="11"/>
      <c r="G406" s="12"/>
      <c r="H406" s="12"/>
      <c r="I406" s="13"/>
      <c r="J406" s="12"/>
      <c r="K406" s="24"/>
      <c r="L406" s="54" t="str">
        <f>IF(K406="","",VLOOKUP(K406,'ボランティア一覧 '!$A:$B,2,0))</f>
        <v/>
      </c>
      <c r="M406" s="24"/>
      <c r="N406" s="61" t="str">
        <f>IF(M406="","",VLOOKUP(M406,ボランティア図書マスタ!$B$3:$L$65493,11,0))</f>
        <v/>
      </c>
      <c r="O406" s="25"/>
      <c r="P406" s="24"/>
      <c r="Q406" s="25"/>
      <c r="R406" s="17" t="str">
        <f t="shared" si="38"/>
        <v/>
      </c>
      <c r="S406" s="17" t="str">
        <f>IF(AF406="","",VLOOKUP(AF406,ボランティア図書マスタ!$A$3:$M$65493,13,0))</f>
        <v/>
      </c>
      <c r="T406" s="14"/>
      <c r="U406" s="15"/>
      <c r="V406" s="16"/>
      <c r="W406" s="11"/>
      <c r="X406" s="23" t="str">
        <f>IF(K406="","",VLOOKUP(K406,'ボランティア一覧 '!$A$3:$F$95,4,0))</f>
        <v/>
      </c>
      <c r="Y406" s="23" t="str">
        <f>IF(K406="","",VLOOKUP(K406,'ボランティア一覧 '!$A$3:$F$95,5,0))</f>
        <v/>
      </c>
      <c r="Z406" s="23" t="str">
        <f>IF(K406="","",VLOOKUP(K406,'ボランティア一覧 '!$A$3:$F$95,6,0))</f>
        <v/>
      </c>
      <c r="AA406" s="23" t="str">
        <f>IF(K406="","",VLOOKUP(K406,'ボランティア一覧 '!$A$3:$G$95,7,0))</f>
        <v/>
      </c>
      <c r="AB406" s="69" t="str">
        <f t="shared" si="39"/>
        <v xml:space="preserve"> </v>
      </c>
      <c r="AC406" s="69" t="str">
        <f t="shared" si="40"/>
        <v>　</v>
      </c>
      <c r="AD406" s="69" t="str">
        <f>IF($G406=0," ",VLOOKUP(AB406,入力規則用シート!B:C,2,0))</f>
        <v xml:space="preserve"> </v>
      </c>
      <c r="AE406" s="68">
        <f t="shared" si="41"/>
        <v>0</v>
      </c>
      <c r="AF406" s="69" t="str">
        <f t="shared" si="42"/>
        <v/>
      </c>
      <c r="AG406" s="68" t="str">
        <f>IF(AF406="","",VLOOKUP(AF406,ボランティア図書マスタ!$A$3:$K$65493,11,0))</f>
        <v/>
      </c>
      <c r="AH406" s="69" t="str">
        <f t="shared" si="43"/>
        <v/>
      </c>
      <c r="AJ406" s="129" t="e">
        <f>VLOOKUP($AF406,ボランティア図書マスタ!$A:$T,15,0)</f>
        <v>#N/A</v>
      </c>
      <c r="AK406" s="129" t="e">
        <f>VLOOKUP($AF406,ボランティア図書マスタ!$A:$T,16,0)</f>
        <v>#N/A</v>
      </c>
      <c r="AL406" s="129" t="e">
        <f>VLOOKUP($AF406,ボランティア図書マスタ!$A:$T,17,0)</f>
        <v>#N/A</v>
      </c>
      <c r="AM406" s="129" t="e">
        <f>VLOOKUP($AF406,ボランティア図書マスタ!$A:$T,18,0)</f>
        <v>#N/A</v>
      </c>
      <c r="AN406" s="129" t="e">
        <f>VLOOKUP($AF406,ボランティア図書マスタ!$A:$T,19,0)</f>
        <v>#N/A</v>
      </c>
      <c r="AO406" s="129" t="e">
        <f>VLOOKUP($AF406,ボランティア図書マスタ!$A:$T,20,0)</f>
        <v>#N/A</v>
      </c>
    </row>
    <row r="407" spans="1:41" ht="81" customHeight="1" x14ac:dyDescent="0.15">
      <c r="A407" s="55"/>
      <c r="B407" s="11"/>
      <c r="C407" s="149"/>
      <c r="D407" s="11"/>
      <c r="E407" s="11"/>
      <c r="F407" s="11"/>
      <c r="G407" s="12"/>
      <c r="H407" s="12"/>
      <c r="I407" s="13"/>
      <c r="J407" s="12"/>
      <c r="K407" s="24"/>
      <c r="L407" s="54" t="str">
        <f>IF(K407="","",VLOOKUP(K407,'ボランティア一覧 '!$A:$B,2,0))</f>
        <v/>
      </c>
      <c r="M407" s="24"/>
      <c r="N407" s="61" t="str">
        <f>IF(M407="","",VLOOKUP(M407,ボランティア図書マスタ!$B$3:$L$65493,11,0))</f>
        <v/>
      </c>
      <c r="O407" s="25"/>
      <c r="P407" s="24"/>
      <c r="Q407" s="25"/>
      <c r="R407" s="17" t="str">
        <f t="shared" si="38"/>
        <v/>
      </c>
      <c r="S407" s="17" t="str">
        <f>IF(AF407="","",VLOOKUP(AF407,ボランティア図書マスタ!$A$3:$M$65493,13,0))</f>
        <v/>
      </c>
      <c r="T407" s="14"/>
      <c r="U407" s="15"/>
      <c r="V407" s="16"/>
      <c r="W407" s="11"/>
      <c r="X407" s="23" t="str">
        <f>IF(K407="","",VLOOKUP(K407,'ボランティア一覧 '!$A$3:$F$95,4,0))</f>
        <v/>
      </c>
      <c r="Y407" s="23" t="str">
        <f>IF(K407="","",VLOOKUP(K407,'ボランティア一覧 '!$A$3:$F$95,5,0))</f>
        <v/>
      </c>
      <c r="Z407" s="23" t="str">
        <f>IF(K407="","",VLOOKUP(K407,'ボランティア一覧 '!$A$3:$F$95,6,0))</f>
        <v/>
      </c>
      <c r="AA407" s="23" t="str">
        <f>IF(K407="","",VLOOKUP(K407,'ボランティア一覧 '!$A$3:$G$95,7,0))</f>
        <v/>
      </c>
      <c r="AB407" s="69" t="str">
        <f t="shared" si="39"/>
        <v xml:space="preserve"> </v>
      </c>
      <c r="AC407" s="69" t="str">
        <f t="shared" si="40"/>
        <v>　</v>
      </c>
      <c r="AD407" s="69" t="str">
        <f>IF($G407=0," ",VLOOKUP(AB407,入力規則用シート!B:C,2,0))</f>
        <v xml:space="preserve"> </v>
      </c>
      <c r="AE407" s="68">
        <f t="shared" si="41"/>
        <v>0</v>
      </c>
      <c r="AF407" s="69" t="str">
        <f t="shared" si="42"/>
        <v/>
      </c>
      <c r="AG407" s="68" t="str">
        <f>IF(AF407="","",VLOOKUP(AF407,ボランティア図書マスタ!$A$3:$K$65493,11,0))</f>
        <v/>
      </c>
      <c r="AH407" s="69" t="str">
        <f t="shared" si="43"/>
        <v/>
      </c>
      <c r="AJ407" s="129" t="e">
        <f>VLOOKUP($AF407,ボランティア図書マスタ!$A:$T,15,0)</f>
        <v>#N/A</v>
      </c>
      <c r="AK407" s="129" t="e">
        <f>VLOOKUP($AF407,ボランティア図書マスタ!$A:$T,16,0)</f>
        <v>#N/A</v>
      </c>
      <c r="AL407" s="129" t="e">
        <f>VLOOKUP($AF407,ボランティア図書マスタ!$A:$T,17,0)</f>
        <v>#N/A</v>
      </c>
      <c r="AM407" s="129" t="e">
        <f>VLOOKUP($AF407,ボランティア図書マスタ!$A:$T,18,0)</f>
        <v>#N/A</v>
      </c>
      <c r="AN407" s="129" t="e">
        <f>VLOOKUP($AF407,ボランティア図書マスタ!$A:$T,19,0)</f>
        <v>#N/A</v>
      </c>
      <c r="AO407" s="129" t="e">
        <f>VLOOKUP($AF407,ボランティア図書マスタ!$A:$T,20,0)</f>
        <v>#N/A</v>
      </c>
    </row>
    <row r="408" spans="1:41" ht="81" customHeight="1" x14ac:dyDescent="0.15">
      <c r="A408" s="55"/>
      <c r="B408" s="11"/>
      <c r="C408" s="149"/>
      <c r="D408" s="11"/>
      <c r="E408" s="11"/>
      <c r="F408" s="11"/>
      <c r="G408" s="12"/>
      <c r="H408" s="12"/>
      <c r="I408" s="13"/>
      <c r="J408" s="12"/>
      <c r="K408" s="24"/>
      <c r="L408" s="54" t="str">
        <f>IF(K408="","",VLOOKUP(K408,'ボランティア一覧 '!$A:$B,2,0))</f>
        <v/>
      </c>
      <c r="M408" s="24"/>
      <c r="N408" s="61" t="str">
        <f>IF(M408="","",VLOOKUP(M408,ボランティア図書マスタ!$B$3:$L$65493,11,0))</f>
        <v/>
      </c>
      <c r="O408" s="25"/>
      <c r="P408" s="24"/>
      <c r="Q408" s="25"/>
      <c r="R408" s="17" t="str">
        <f t="shared" si="38"/>
        <v/>
      </c>
      <c r="S408" s="17" t="str">
        <f>IF(AF408="","",VLOOKUP(AF408,ボランティア図書マスタ!$A$3:$M$65493,13,0))</f>
        <v/>
      </c>
      <c r="T408" s="14"/>
      <c r="U408" s="15"/>
      <c r="V408" s="16"/>
      <c r="W408" s="11"/>
      <c r="X408" s="23" t="str">
        <f>IF(K408="","",VLOOKUP(K408,'ボランティア一覧 '!$A$3:$F$95,4,0))</f>
        <v/>
      </c>
      <c r="Y408" s="23" t="str">
        <f>IF(K408="","",VLOOKUP(K408,'ボランティア一覧 '!$A$3:$F$95,5,0))</f>
        <v/>
      </c>
      <c r="Z408" s="23" t="str">
        <f>IF(K408="","",VLOOKUP(K408,'ボランティア一覧 '!$A$3:$F$95,6,0))</f>
        <v/>
      </c>
      <c r="AA408" s="23" t="str">
        <f>IF(K408="","",VLOOKUP(K408,'ボランティア一覧 '!$A$3:$G$95,7,0))</f>
        <v/>
      </c>
      <c r="AB408" s="69" t="str">
        <f t="shared" si="39"/>
        <v xml:space="preserve"> </v>
      </c>
      <c r="AC408" s="69" t="str">
        <f t="shared" si="40"/>
        <v>　</v>
      </c>
      <c r="AD408" s="69" t="str">
        <f>IF($G408=0," ",VLOOKUP(AB408,入力規則用シート!B:C,2,0))</f>
        <v xml:space="preserve"> </v>
      </c>
      <c r="AE408" s="68">
        <f t="shared" si="41"/>
        <v>0</v>
      </c>
      <c r="AF408" s="69" t="str">
        <f t="shared" si="42"/>
        <v/>
      </c>
      <c r="AG408" s="68" t="str">
        <f>IF(AF408="","",VLOOKUP(AF408,ボランティア図書マスタ!$A$3:$K$65493,11,0))</f>
        <v/>
      </c>
      <c r="AH408" s="69" t="str">
        <f t="shared" si="43"/>
        <v/>
      </c>
      <c r="AJ408" s="129" t="e">
        <f>VLOOKUP($AF408,ボランティア図書マスタ!$A:$T,15,0)</f>
        <v>#N/A</v>
      </c>
      <c r="AK408" s="129" t="e">
        <f>VLOOKUP($AF408,ボランティア図書マスタ!$A:$T,16,0)</f>
        <v>#N/A</v>
      </c>
      <c r="AL408" s="129" t="e">
        <f>VLOOKUP($AF408,ボランティア図書マスタ!$A:$T,17,0)</f>
        <v>#N/A</v>
      </c>
      <c r="AM408" s="129" t="e">
        <f>VLOOKUP($AF408,ボランティア図書マスタ!$A:$T,18,0)</f>
        <v>#N/A</v>
      </c>
      <c r="AN408" s="129" t="e">
        <f>VLOOKUP($AF408,ボランティア図書マスタ!$A:$T,19,0)</f>
        <v>#N/A</v>
      </c>
      <c r="AO408" s="129" t="e">
        <f>VLOOKUP($AF408,ボランティア図書マスタ!$A:$T,20,0)</f>
        <v>#N/A</v>
      </c>
    </row>
    <row r="409" spans="1:41" ht="81" customHeight="1" x14ac:dyDescent="0.15">
      <c r="A409" s="55"/>
      <c r="B409" s="11"/>
      <c r="C409" s="149"/>
      <c r="D409" s="11"/>
      <c r="E409" s="11"/>
      <c r="F409" s="11"/>
      <c r="G409" s="12"/>
      <c r="H409" s="12"/>
      <c r="I409" s="13"/>
      <c r="J409" s="12"/>
      <c r="K409" s="24"/>
      <c r="L409" s="54" t="str">
        <f>IF(K409="","",VLOOKUP(K409,'ボランティア一覧 '!$A:$B,2,0))</f>
        <v/>
      </c>
      <c r="M409" s="24"/>
      <c r="N409" s="61" t="str">
        <f>IF(M409="","",VLOOKUP(M409,ボランティア図書マスタ!$B$3:$L$65493,11,0))</f>
        <v/>
      </c>
      <c r="O409" s="25"/>
      <c r="P409" s="24"/>
      <c r="Q409" s="25"/>
      <c r="R409" s="17" t="str">
        <f t="shared" si="38"/>
        <v/>
      </c>
      <c r="S409" s="17" t="str">
        <f>IF(AF409="","",VLOOKUP(AF409,ボランティア図書マスタ!$A$3:$M$65493,13,0))</f>
        <v/>
      </c>
      <c r="T409" s="14"/>
      <c r="U409" s="15"/>
      <c r="V409" s="16"/>
      <c r="W409" s="11"/>
      <c r="X409" s="23" t="str">
        <f>IF(K409="","",VLOOKUP(K409,'ボランティア一覧 '!$A$3:$F$95,4,0))</f>
        <v/>
      </c>
      <c r="Y409" s="23" t="str">
        <f>IF(K409="","",VLOOKUP(K409,'ボランティア一覧 '!$A$3:$F$95,5,0))</f>
        <v/>
      </c>
      <c r="Z409" s="23" t="str">
        <f>IF(K409="","",VLOOKUP(K409,'ボランティア一覧 '!$A$3:$F$95,6,0))</f>
        <v/>
      </c>
      <c r="AA409" s="23" t="str">
        <f>IF(K409="","",VLOOKUP(K409,'ボランティア一覧 '!$A$3:$G$95,7,0))</f>
        <v/>
      </c>
      <c r="AB409" s="69" t="str">
        <f t="shared" si="39"/>
        <v xml:space="preserve"> </v>
      </c>
      <c r="AC409" s="69" t="str">
        <f t="shared" si="40"/>
        <v>　</v>
      </c>
      <c r="AD409" s="69" t="str">
        <f>IF($G409=0," ",VLOOKUP(AB409,入力規則用シート!B:C,2,0))</f>
        <v xml:space="preserve"> </v>
      </c>
      <c r="AE409" s="68">
        <f t="shared" si="41"/>
        <v>0</v>
      </c>
      <c r="AF409" s="69" t="str">
        <f t="shared" si="42"/>
        <v/>
      </c>
      <c r="AG409" s="68" t="str">
        <f>IF(AF409="","",VLOOKUP(AF409,ボランティア図書マスタ!$A$3:$K$65493,11,0))</f>
        <v/>
      </c>
      <c r="AH409" s="69" t="str">
        <f t="shared" si="43"/>
        <v/>
      </c>
      <c r="AJ409" s="129" t="e">
        <f>VLOOKUP($AF409,ボランティア図書マスタ!$A:$T,15,0)</f>
        <v>#N/A</v>
      </c>
      <c r="AK409" s="129" t="e">
        <f>VLOOKUP($AF409,ボランティア図書マスタ!$A:$T,16,0)</f>
        <v>#N/A</v>
      </c>
      <c r="AL409" s="129" t="e">
        <f>VLOOKUP($AF409,ボランティア図書マスタ!$A:$T,17,0)</f>
        <v>#N/A</v>
      </c>
      <c r="AM409" s="129" t="e">
        <f>VLOOKUP($AF409,ボランティア図書マスタ!$A:$T,18,0)</f>
        <v>#N/A</v>
      </c>
      <c r="AN409" s="129" t="e">
        <f>VLOOKUP($AF409,ボランティア図書マスタ!$A:$T,19,0)</f>
        <v>#N/A</v>
      </c>
      <c r="AO409" s="129" t="e">
        <f>VLOOKUP($AF409,ボランティア図書マスタ!$A:$T,20,0)</f>
        <v>#N/A</v>
      </c>
    </row>
    <row r="410" spans="1:41" ht="81" customHeight="1" x14ac:dyDescent="0.15">
      <c r="A410" s="55"/>
      <c r="B410" s="11"/>
      <c r="C410" s="149"/>
      <c r="D410" s="11"/>
      <c r="E410" s="11"/>
      <c r="F410" s="11"/>
      <c r="G410" s="12"/>
      <c r="H410" s="12"/>
      <c r="I410" s="13"/>
      <c r="J410" s="12"/>
      <c r="K410" s="24"/>
      <c r="L410" s="54" t="str">
        <f>IF(K410="","",VLOOKUP(K410,'ボランティア一覧 '!$A:$B,2,0))</f>
        <v/>
      </c>
      <c r="M410" s="24"/>
      <c r="N410" s="61" t="str">
        <f>IF(M410="","",VLOOKUP(M410,ボランティア図書マスタ!$B$3:$L$65493,11,0))</f>
        <v/>
      </c>
      <c r="O410" s="25"/>
      <c r="P410" s="24"/>
      <c r="Q410" s="25"/>
      <c r="R410" s="17" t="str">
        <f t="shared" si="38"/>
        <v/>
      </c>
      <c r="S410" s="17" t="str">
        <f>IF(AF410="","",VLOOKUP(AF410,ボランティア図書マスタ!$A$3:$M$65493,13,0))</f>
        <v/>
      </c>
      <c r="T410" s="14"/>
      <c r="U410" s="15"/>
      <c r="V410" s="16"/>
      <c r="W410" s="11"/>
      <c r="X410" s="23" t="str">
        <f>IF(K410="","",VLOOKUP(K410,'ボランティア一覧 '!$A$3:$F$95,4,0))</f>
        <v/>
      </c>
      <c r="Y410" s="23" t="str">
        <f>IF(K410="","",VLOOKUP(K410,'ボランティア一覧 '!$A$3:$F$95,5,0))</f>
        <v/>
      </c>
      <c r="Z410" s="23" t="str">
        <f>IF(K410="","",VLOOKUP(K410,'ボランティア一覧 '!$A$3:$F$95,6,0))</f>
        <v/>
      </c>
      <c r="AA410" s="23" t="str">
        <f>IF(K410="","",VLOOKUP(K410,'ボランティア一覧 '!$A$3:$G$95,7,0))</f>
        <v/>
      </c>
      <c r="AB410" s="69" t="str">
        <f t="shared" si="39"/>
        <v xml:space="preserve"> </v>
      </c>
      <c r="AC410" s="69" t="str">
        <f t="shared" si="40"/>
        <v>　</v>
      </c>
      <c r="AD410" s="69" t="str">
        <f>IF($G410=0," ",VLOOKUP(AB410,入力規則用シート!B:C,2,0))</f>
        <v xml:space="preserve"> </v>
      </c>
      <c r="AE410" s="68">
        <f t="shared" si="41"/>
        <v>0</v>
      </c>
      <c r="AF410" s="69" t="str">
        <f t="shared" si="42"/>
        <v/>
      </c>
      <c r="AG410" s="68" t="str">
        <f>IF(AF410="","",VLOOKUP(AF410,ボランティア図書マスタ!$A$3:$K$65493,11,0))</f>
        <v/>
      </c>
      <c r="AH410" s="69" t="str">
        <f t="shared" si="43"/>
        <v/>
      </c>
      <c r="AJ410" s="129" t="e">
        <f>VLOOKUP($AF410,ボランティア図書マスタ!$A:$T,15,0)</f>
        <v>#N/A</v>
      </c>
      <c r="AK410" s="129" t="e">
        <f>VLOOKUP($AF410,ボランティア図書マスタ!$A:$T,16,0)</f>
        <v>#N/A</v>
      </c>
      <c r="AL410" s="129" t="e">
        <f>VLOOKUP($AF410,ボランティア図書マスタ!$A:$T,17,0)</f>
        <v>#N/A</v>
      </c>
      <c r="AM410" s="129" t="e">
        <f>VLOOKUP($AF410,ボランティア図書マスタ!$A:$T,18,0)</f>
        <v>#N/A</v>
      </c>
      <c r="AN410" s="129" t="e">
        <f>VLOOKUP($AF410,ボランティア図書マスタ!$A:$T,19,0)</f>
        <v>#N/A</v>
      </c>
      <c r="AO410" s="129" t="e">
        <f>VLOOKUP($AF410,ボランティア図書マスタ!$A:$T,20,0)</f>
        <v>#N/A</v>
      </c>
    </row>
    <row r="411" spans="1:41" ht="81" customHeight="1" x14ac:dyDescent="0.15">
      <c r="A411" s="55"/>
      <c r="B411" s="11"/>
      <c r="C411" s="149"/>
      <c r="D411" s="11"/>
      <c r="E411" s="11"/>
      <c r="F411" s="11"/>
      <c r="G411" s="12"/>
      <c r="H411" s="12"/>
      <c r="I411" s="13"/>
      <c r="J411" s="12"/>
      <c r="K411" s="24"/>
      <c r="L411" s="54" t="str">
        <f>IF(K411="","",VLOOKUP(K411,'ボランティア一覧 '!$A:$B,2,0))</f>
        <v/>
      </c>
      <c r="M411" s="24"/>
      <c r="N411" s="61" t="str">
        <f>IF(M411="","",VLOOKUP(M411,ボランティア図書マスタ!$B$3:$L$65493,11,0))</f>
        <v/>
      </c>
      <c r="O411" s="25"/>
      <c r="P411" s="24"/>
      <c r="Q411" s="25"/>
      <c r="R411" s="17" t="str">
        <f t="shared" si="38"/>
        <v/>
      </c>
      <c r="S411" s="17" t="str">
        <f>IF(AF411="","",VLOOKUP(AF411,ボランティア図書マスタ!$A$3:$M$65493,13,0))</f>
        <v/>
      </c>
      <c r="T411" s="14"/>
      <c r="U411" s="15"/>
      <c r="V411" s="16"/>
      <c r="W411" s="11"/>
      <c r="X411" s="23" t="str">
        <f>IF(K411="","",VLOOKUP(K411,'ボランティア一覧 '!$A$3:$F$95,4,0))</f>
        <v/>
      </c>
      <c r="Y411" s="23" t="str">
        <f>IF(K411="","",VLOOKUP(K411,'ボランティア一覧 '!$A$3:$F$95,5,0))</f>
        <v/>
      </c>
      <c r="Z411" s="23" t="str">
        <f>IF(K411="","",VLOOKUP(K411,'ボランティア一覧 '!$A$3:$F$95,6,0))</f>
        <v/>
      </c>
      <c r="AA411" s="23" t="str">
        <f>IF(K411="","",VLOOKUP(K411,'ボランティア一覧 '!$A$3:$G$95,7,0))</f>
        <v/>
      </c>
      <c r="AB411" s="69" t="str">
        <f t="shared" si="39"/>
        <v xml:space="preserve"> </v>
      </c>
      <c r="AC411" s="69" t="str">
        <f t="shared" si="40"/>
        <v>　</v>
      </c>
      <c r="AD411" s="69" t="str">
        <f>IF($G411=0," ",VLOOKUP(AB411,入力規則用シート!B:C,2,0))</f>
        <v xml:space="preserve"> </v>
      </c>
      <c r="AE411" s="68">
        <f t="shared" si="41"/>
        <v>0</v>
      </c>
      <c r="AF411" s="69" t="str">
        <f t="shared" si="42"/>
        <v/>
      </c>
      <c r="AG411" s="68" t="str">
        <f>IF(AF411="","",VLOOKUP(AF411,ボランティア図書マスタ!$A$3:$K$65493,11,0))</f>
        <v/>
      </c>
      <c r="AH411" s="69" t="str">
        <f t="shared" si="43"/>
        <v/>
      </c>
      <c r="AJ411" s="129" t="e">
        <f>VLOOKUP($AF411,ボランティア図書マスタ!$A:$T,15,0)</f>
        <v>#N/A</v>
      </c>
      <c r="AK411" s="129" t="e">
        <f>VLOOKUP($AF411,ボランティア図書マスタ!$A:$T,16,0)</f>
        <v>#N/A</v>
      </c>
      <c r="AL411" s="129" t="e">
        <f>VLOOKUP($AF411,ボランティア図書マスタ!$A:$T,17,0)</f>
        <v>#N/A</v>
      </c>
      <c r="AM411" s="129" t="e">
        <f>VLOOKUP($AF411,ボランティア図書マスタ!$A:$T,18,0)</f>
        <v>#N/A</v>
      </c>
      <c r="AN411" s="129" t="e">
        <f>VLOOKUP($AF411,ボランティア図書マスタ!$A:$T,19,0)</f>
        <v>#N/A</v>
      </c>
      <c r="AO411" s="129" t="e">
        <f>VLOOKUP($AF411,ボランティア図書マスタ!$A:$T,20,0)</f>
        <v>#N/A</v>
      </c>
    </row>
    <row r="412" spans="1:41" ht="81" customHeight="1" x14ac:dyDescent="0.15">
      <c r="A412" s="55"/>
      <c r="B412" s="11"/>
      <c r="C412" s="149"/>
      <c r="D412" s="11"/>
      <c r="E412" s="11"/>
      <c r="F412" s="11"/>
      <c r="G412" s="12"/>
      <c r="H412" s="12"/>
      <c r="I412" s="13"/>
      <c r="J412" s="12"/>
      <c r="K412" s="24"/>
      <c r="L412" s="54" t="str">
        <f>IF(K412="","",VLOOKUP(K412,'ボランティア一覧 '!$A:$B,2,0))</f>
        <v/>
      </c>
      <c r="M412" s="24"/>
      <c r="N412" s="61" t="str">
        <f>IF(M412="","",VLOOKUP(M412,ボランティア図書マスタ!$B$3:$L$65493,11,0))</f>
        <v/>
      </c>
      <c r="O412" s="25"/>
      <c r="P412" s="24"/>
      <c r="Q412" s="25"/>
      <c r="R412" s="17" t="str">
        <f t="shared" si="38"/>
        <v/>
      </c>
      <c r="S412" s="17" t="str">
        <f>IF(AF412="","",VLOOKUP(AF412,ボランティア図書マスタ!$A$3:$M$65493,13,0))</f>
        <v/>
      </c>
      <c r="T412" s="14"/>
      <c r="U412" s="15"/>
      <c r="V412" s="16"/>
      <c r="W412" s="11"/>
      <c r="X412" s="23" t="str">
        <f>IF(K412="","",VLOOKUP(K412,'ボランティア一覧 '!$A$3:$F$95,4,0))</f>
        <v/>
      </c>
      <c r="Y412" s="23" t="str">
        <f>IF(K412="","",VLOOKUP(K412,'ボランティア一覧 '!$A$3:$F$95,5,0))</f>
        <v/>
      </c>
      <c r="Z412" s="23" t="str">
        <f>IF(K412="","",VLOOKUP(K412,'ボランティア一覧 '!$A$3:$F$95,6,0))</f>
        <v/>
      </c>
      <c r="AA412" s="23" t="str">
        <f>IF(K412="","",VLOOKUP(K412,'ボランティア一覧 '!$A$3:$G$95,7,0))</f>
        <v/>
      </c>
      <c r="AB412" s="69" t="str">
        <f t="shared" si="39"/>
        <v xml:space="preserve"> </v>
      </c>
      <c r="AC412" s="69" t="str">
        <f t="shared" si="40"/>
        <v>　</v>
      </c>
      <c r="AD412" s="69" t="str">
        <f>IF($G412=0," ",VLOOKUP(AB412,入力規則用シート!B:C,2,0))</f>
        <v xml:space="preserve"> </v>
      </c>
      <c r="AE412" s="68">
        <f t="shared" si="41"/>
        <v>0</v>
      </c>
      <c r="AF412" s="69" t="str">
        <f t="shared" si="42"/>
        <v/>
      </c>
      <c r="AG412" s="68" t="str">
        <f>IF(AF412="","",VLOOKUP(AF412,ボランティア図書マスタ!$A$3:$K$65493,11,0))</f>
        <v/>
      </c>
      <c r="AH412" s="69" t="str">
        <f t="shared" si="43"/>
        <v/>
      </c>
      <c r="AJ412" s="129" t="e">
        <f>VLOOKUP($AF412,ボランティア図書マスタ!$A:$T,15,0)</f>
        <v>#N/A</v>
      </c>
      <c r="AK412" s="129" t="e">
        <f>VLOOKUP($AF412,ボランティア図書マスタ!$A:$T,16,0)</f>
        <v>#N/A</v>
      </c>
      <c r="AL412" s="129" t="e">
        <f>VLOOKUP($AF412,ボランティア図書マスタ!$A:$T,17,0)</f>
        <v>#N/A</v>
      </c>
      <c r="AM412" s="129" t="e">
        <f>VLOOKUP($AF412,ボランティア図書マスタ!$A:$T,18,0)</f>
        <v>#N/A</v>
      </c>
      <c r="AN412" s="129" t="e">
        <f>VLOOKUP($AF412,ボランティア図書マスタ!$A:$T,19,0)</f>
        <v>#N/A</v>
      </c>
      <c r="AO412" s="129" t="e">
        <f>VLOOKUP($AF412,ボランティア図書マスタ!$A:$T,20,0)</f>
        <v>#N/A</v>
      </c>
    </row>
    <row r="413" spans="1:41" ht="81" customHeight="1" x14ac:dyDescent="0.15">
      <c r="A413" s="55"/>
      <c r="B413" s="11"/>
      <c r="C413" s="149"/>
      <c r="D413" s="11"/>
      <c r="E413" s="11"/>
      <c r="F413" s="11"/>
      <c r="G413" s="12"/>
      <c r="H413" s="12"/>
      <c r="I413" s="13"/>
      <c r="J413" s="12"/>
      <c r="K413" s="24"/>
      <c r="L413" s="54" t="str">
        <f>IF(K413="","",VLOOKUP(K413,'ボランティア一覧 '!$A:$B,2,0))</f>
        <v/>
      </c>
      <c r="M413" s="24"/>
      <c r="N413" s="61" t="str">
        <f>IF(M413="","",VLOOKUP(M413,ボランティア図書マスタ!$B$3:$L$65493,11,0))</f>
        <v/>
      </c>
      <c r="O413" s="25"/>
      <c r="P413" s="24"/>
      <c r="Q413" s="25"/>
      <c r="R413" s="17" t="str">
        <f t="shared" si="38"/>
        <v/>
      </c>
      <c r="S413" s="17" t="str">
        <f>IF(AF413="","",VLOOKUP(AF413,ボランティア図書マスタ!$A$3:$M$65493,13,0))</f>
        <v/>
      </c>
      <c r="T413" s="14"/>
      <c r="U413" s="15"/>
      <c r="V413" s="16"/>
      <c r="W413" s="11"/>
      <c r="X413" s="23" t="str">
        <f>IF(K413="","",VLOOKUP(K413,'ボランティア一覧 '!$A$3:$F$95,4,0))</f>
        <v/>
      </c>
      <c r="Y413" s="23" t="str">
        <f>IF(K413="","",VLOOKUP(K413,'ボランティア一覧 '!$A$3:$F$95,5,0))</f>
        <v/>
      </c>
      <c r="Z413" s="23" t="str">
        <f>IF(K413="","",VLOOKUP(K413,'ボランティア一覧 '!$A$3:$F$95,6,0))</f>
        <v/>
      </c>
      <c r="AA413" s="23" t="str">
        <f>IF(K413="","",VLOOKUP(K413,'ボランティア一覧 '!$A$3:$G$95,7,0))</f>
        <v/>
      </c>
      <c r="AB413" s="69" t="str">
        <f t="shared" si="39"/>
        <v xml:space="preserve"> </v>
      </c>
      <c r="AC413" s="69" t="str">
        <f t="shared" si="40"/>
        <v>　</v>
      </c>
      <c r="AD413" s="69" t="str">
        <f>IF($G413=0," ",VLOOKUP(AB413,入力規則用シート!B:C,2,0))</f>
        <v xml:space="preserve"> </v>
      </c>
      <c r="AE413" s="68">
        <f t="shared" si="41"/>
        <v>0</v>
      </c>
      <c r="AF413" s="69" t="str">
        <f t="shared" si="42"/>
        <v/>
      </c>
      <c r="AG413" s="68" t="str">
        <f>IF(AF413="","",VLOOKUP(AF413,ボランティア図書マスタ!$A$3:$K$65493,11,0))</f>
        <v/>
      </c>
      <c r="AH413" s="69" t="str">
        <f t="shared" si="43"/>
        <v/>
      </c>
      <c r="AJ413" s="129" t="e">
        <f>VLOOKUP($AF413,ボランティア図書マスタ!$A:$T,15,0)</f>
        <v>#N/A</v>
      </c>
      <c r="AK413" s="129" t="e">
        <f>VLOOKUP($AF413,ボランティア図書マスタ!$A:$T,16,0)</f>
        <v>#N/A</v>
      </c>
      <c r="AL413" s="129" t="e">
        <f>VLOOKUP($AF413,ボランティア図書マスタ!$A:$T,17,0)</f>
        <v>#N/A</v>
      </c>
      <c r="AM413" s="129" t="e">
        <f>VLOOKUP($AF413,ボランティア図書マスタ!$A:$T,18,0)</f>
        <v>#N/A</v>
      </c>
      <c r="AN413" s="129" t="e">
        <f>VLOOKUP($AF413,ボランティア図書マスタ!$A:$T,19,0)</f>
        <v>#N/A</v>
      </c>
      <c r="AO413" s="129" t="e">
        <f>VLOOKUP($AF413,ボランティア図書マスタ!$A:$T,20,0)</f>
        <v>#N/A</v>
      </c>
    </row>
    <row r="414" spans="1:41" ht="81" customHeight="1" x14ac:dyDescent="0.15">
      <c r="A414" s="55"/>
      <c r="B414" s="11"/>
      <c r="C414" s="149"/>
      <c r="D414" s="11"/>
      <c r="E414" s="11"/>
      <c r="F414" s="11"/>
      <c r="G414" s="12"/>
      <c r="H414" s="12"/>
      <c r="I414" s="13"/>
      <c r="J414" s="12"/>
      <c r="K414" s="24"/>
      <c r="L414" s="54" t="str">
        <f>IF(K414="","",VLOOKUP(K414,'ボランティア一覧 '!$A:$B,2,0))</f>
        <v/>
      </c>
      <c r="M414" s="24"/>
      <c r="N414" s="61" t="str">
        <f>IF(M414="","",VLOOKUP(M414,ボランティア図書マスタ!$B$3:$L$65493,11,0))</f>
        <v/>
      </c>
      <c r="O414" s="25"/>
      <c r="P414" s="24"/>
      <c r="Q414" s="25"/>
      <c r="R414" s="17" t="str">
        <f t="shared" si="38"/>
        <v/>
      </c>
      <c r="S414" s="17" t="str">
        <f>IF(AF414="","",VLOOKUP(AF414,ボランティア図書マスタ!$A$3:$M$65493,13,0))</f>
        <v/>
      </c>
      <c r="T414" s="14"/>
      <c r="U414" s="15"/>
      <c r="V414" s="16"/>
      <c r="W414" s="11"/>
      <c r="X414" s="23" t="str">
        <f>IF(K414="","",VLOOKUP(K414,'ボランティア一覧 '!$A$3:$F$95,4,0))</f>
        <v/>
      </c>
      <c r="Y414" s="23" t="str">
        <f>IF(K414="","",VLOOKUP(K414,'ボランティア一覧 '!$A$3:$F$95,5,0))</f>
        <v/>
      </c>
      <c r="Z414" s="23" t="str">
        <f>IF(K414="","",VLOOKUP(K414,'ボランティア一覧 '!$A$3:$F$95,6,0))</f>
        <v/>
      </c>
      <c r="AA414" s="23" t="str">
        <f>IF(K414="","",VLOOKUP(K414,'ボランティア一覧 '!$A$3:$G$95,7,0))</f>
        <v/>
      </c>
      <c r="AB414" s="69" t="str">
        <f t="shared" si="39"/>
        <v xml:space="preserve"> </v>
      </c>
      <c r="AC414" s="69" t="str">
        <f t="shared" si="40"/>
        <v>　</v>
      </c>
      <c r="AD414" s="69" t="str">
        <f>IF($G414=0," ",VLOOKUP(AB414,入力規則用シート!B:C,2,0))</f>
        <v xml:space="preserve"> </v>
      </c>
      <c r="AE414" s="68">
        <f t="shared" si="41"/>
        <v>0</v>
      </c>
      <c r="AF414" s="69" t="str">
        <f t="shared" si="42"/>
        <v/>
      </c>
      <c r="AG414" s="68" t="str">
        <f>IF(AF414="","",VLOOKUP(AF414,ボランティア図書マスタ!$A$3:$K$65493,11,0))</f>
        <v/>
      </c>
      <c r="AH414" s="69" t="str">
        <f t="shared" si="43"/>
        <v/>
      </c>
      <c r="AJ414" s="129" t="e">
        <f>VLOOKUP($AF414,ボランティア図書マスタ!$A:$T,15,0)</f>
        <v>#N/A</v>
      </c>
      <c r="AK414" s="129" t="e">
        <f>VLOOKUP($AF414,ボランティア図書マスタ!$A:$T,16,0)</f>
        <v>#N/A</v>
      </c>
      <c r="AL414" s="129" t="e">
        <f>VLOOKUP($AF414,ボランティア図書マスタ!$A:$T,17,0)</f>
        <v>#N/A</v>
      </c>
      <c r="AM414" s="129" t="e">
        <f>VLOOKUP($AF414,ボランティア図書マスタ!$A:$T,18,0)</f>
        <v>#N/A</v>
      </c>
      <c r="AN414" s="129" t="e">
        <f>VLOOKUP($AF414,ボランティア図書マスタ!$A:$T,19,0)</f>
        <v>#N/A</v>
      </c>
      <c r="AO414" s="129" t="e">
        <f>VLOOKUP($AF414,ボランティア図書マスタ!$A:$T,20,0)</f>
        <v>#N/A</v>
      </c>
    </row>
    <row r="415" spans="1:41" ht="81" customHeight="1" x14ac:dyDescent="0.15">
      <c r="A415" s="55"/>
      <c r="B415" s="11"/>
      <c r="C415" s="149"/>
      <c r="D415" s="11"/>
      <c r="E415" s="11"/>
      <c r="F415" s="11"/>
      <c r="G415" s="12"/>
      <c r="H415" s="12"/>
      <c r="I415" s="13"/>
      <c r="J415" s="12"/>
      <c r="K415" s="24"/>
      <c r="L415" s="54" t="str">
        <f>IF(K415="","",VLOOKUP(K415,'ボランティア一覧 '!$A:$B,2,0))</f>
        <v/>
      </c>
      <c r="M415" s="24"/>
      <c r="N415" s="61" t="str">
        <f>IF(M415="","",VLOOKUP(M415,ボランティア図書マスタ!$B$3:$L$65493,11,0))</f>
        <v/>
      </c>
      <c r="O415" s="25"/>
      <c r="P415" s="24"/>
      <c r="Q415" s="25"/>
      <c r="R415" s="17" t="str">
        <f t="shared" si="38"/>
        <v/>
      </c>
      <c r="S415" s="17" t="str">
        <f>IF(AF415="","",VLOOKUP(AF415,ボランティア図書マスタ!$A$3:$M$65493,13,0))</f>
        <v/>
      </c>
      <c r="T415" s="14"/>
      <c r="U415" s="15"/>
      <c r="V415" s="16"/>
      <c r="W415" s="11"/>
      <c r="X415" s="23" t="str">
        <f>IF(K415="","",VLOOKUP(K415,'ボランティア一覧 '!$A$3:$F$95,4,0))</f>
        <v/>
      </c>
      <c r="Y415" s="23" t="str">
        <f>IF(K415="","",VLOOKUP(K415,'ボランティア一覧 '!$A$3:$F$95,5,0))</f>
        <v/>
      </c>
      <c r="Z415" s="23" t="str">
        <f>IF(K415="","",VLOOKUP(K415,'ボランティア一覧 '!$A$3:$F$95,6,0))</f>
        <v/>
      </c>
      <c r="AA415" s="23" t="str">
        <f>IF(K415="","",VLOOKUP(K415,'ボランティア一覧 '!$A$3:$G$95,7,0))</f>
        <v/>
      </c>
      <c r="AB415" s="69" t="str">
        <f t="shared" si="39"/>
        <v xml:space="preserve"> </v>
      </c>
      <c r="AC415" s="69" t="str">
        <f t="shared" si="40"/>
        <v>　</v>
      </c>
      <c r="AD415" s="69" t="str">
        <f>IF($G415=0," ",VLOOKUP(AB415,入力規則用シート!B:C,2,0))</f>
        <v xml:space="preserve"> </v>
      </c>
      <c r="AE415" s="68">
        <f t="shared" si="41"/>
        <v>0</v>
      </c>
      <c r="AF415" s="69" t="str">
        <f t="shared" si="42"/>
        <v/>
      </c>
      <c r="AG415" s="68" t="str">
        <f>IF(AF415="","",VLOOKUP(AF415,ボランティア図書マスタ!$A$3:$K$65493,11,0))</f>
        <v/>
      </c>
      <c r="AH415" s="69" t="str">
        <f t="shared" si="43"/>
        <v/>
      </c>
      <c r="AJ415" s="129" t="e">
        <f>VLOOKUP($AF415,ボランティア図書マスタ!$A:$T,15,0)</f>
        <v>#N/A</v>
      </c>
      <c r="AK415" s="129" t="e">
        <f>VLOOKUP($AF415,ボランティア図書マスタ!$A:$T,16,0)</f>
        <v>#N/A</v>
      </c>
      <c r="AL415" s="129" t="e">
        <f>VLOOKUP($AF415,ボランティア図書マスタ!$A:$T,17,0)</f>
        <v>#N/A</v>
      </c>
      <c r="AM415" s="129" t="e">
        <f>VLOOKUP($AF415,ボランティア図書マスタ!$A:$T,18,0)</f>
        <v>#N/A</v>
      </c>
      <c r="AN415" s="129" t="e">
        <f>VLOOKUP($AF415,ボランティア図書マスタ!$A:$T,19,0)</f>
        <v>#N/A</v>
      </c>
      <c r="AO415" s="129" t="e">
        <f>VLOOKUP($AF415,ボランティア図書マスタ!$A:$T,20,0)</f>
        <v>#N/A</v>
      </c>
    </row>
    <row r="416" spans="1:41" ht="81" customHeight="1" x14ac:dyDescent="0.15">
      <c r="A416" s="55"/>
      <c r="B416" s="11"/>
      <c r="C416" s="149"/>
      <c r="D416" s="11"/>
      <c r="E416" s="11"/>
      <c r="F416" s="11"/>
      <c r="G416" s="12"/>
      <c r="H416" s="12"/>
      <c r="I416" s="13"/>
      <c r="J416" s="12"/>
      <c r="K416" s="24"/>
      <c r="L416" s="54" t="str">
        <f>IF(K416="","",VLOOKUP(K416,'ボランティア一覧 '!$A:$B,2,0))</f>
        <v/>
      </c>
      <c r="M416" s="24"/>
      <c r="N416" s="61" t="str">
        <f>IF(M416="","",VLOOKUP(M416,ボランティア図書マスタ!$B$3:$L$65493,11,0))</f>
        <v/>
      </c>
      <c r="O416" s="25"/>
      <c r="P416" s="24"/>
      <c r="Q416" s="25"/>
      <c r="R416" s="17" t="str">
        <f t="shared" si="38"/>
        <v/>
      </c>
      <c r="S416" s="17" t="str">
        <f>IF(AF416="","",VLOOKUP(AF416,ボランティア図書マスタ!$A$3:$M$65493,13,0))</f>
        <v/>
      </c>
      <c r="T416" s="14"/>
      <c r="U416" s="15"/>
      <c r="V416" s="16"/>
      <c r="W416" s="11"/>
      <c r="X416" s="23" t="str">
        <f>IF(K416="","",VLOOKUP(K416,'ボランティア一覧 '!$A$3:$F$95,4,0))</f>
        <v/>
      </c>
      <c r="Y416" s="23" t="str">
        <f>IF(K416="","",VLOOKUP(K416,'ボランティア一覧 '!$A$3:$F$95,5,0))</f>
        <v/>
      </c>
      <c r="Z416" s="23" t="str">
        <f>IF(K416="","",VLOOKUP(K416,'ボランティア一覧 '!$A$3:$F$95,6,0))</f>
        <v/>
      </c>
      <c r="AA416" s="23" t="str">
        <f>IF(K416="","",VLOOKUP(K416,'ボランティア一覧 '!$A$3:$G$95,7,0))</f>
        <v/>
      </c>
      <c r="AB416" s="69" t="str">
        <f t="shared" si="39"/>
        <v xml:space="preserve"> </v>
      </c>
      <c r="AC416" s="69" t="str">
        <f t="shared" si="40"/>
        <v>　</v>
      </c>
      <c r="AD416" s="69" t="str">
        <f>IF($G416=0," ",VLOOKUP(AB416,入力規則用シート!B:C,2,0))</f>
        <v xml:space="preserve"> </v>
      </c>
      <c r="AE416" s="68">
        <f t="shared" si="41"/>
        <v>0</v>
      </c>
      <c r="AF416" s="69" t="str">
        <f t="shared" si="42"/>
        <v/>
      </c>
      <c r="AG416" s="68" t="str">
        <f>IF(AF416="","",VLOOKUP(AF416,ボランティア図書マスタ!$A$3:$K$65493,11,0))</f>
        <v/>
      </c>
      <c r="AH416" s="69" t="str">
        <f t="shared" si="43"/>
        <v/>
      </c>
      <c r="AJ416" s="129" t="e">
        <f>VLOOKUP($AF416,ボランティア図書マスタ!$A:$T,15,0)</f>
        <v>#N/A</v>
      </c>
      <c r="AK416" s="129" t="e">
        <f>VLOOKUP($AF416,ボランティア図書マスタ!$A:$T,16,0)</f>
        <v>#N/A</v>
      </c>
      <c r="AL416" s="129" t="e">
        <f>VLOOKUP($AF416,ボランティア図書マスタ!$A:$T,17,0)</f>
        <v>#N/A</v>
      </c>
      <c r="AM416" s="129" t="e">
        <f>VLOOKUP($AF416,ボランティア図書マスタ!$A:$T,18,0)</f>
        <v>#N/A</v>
      </c>
      <c r="AN416" s="129" t="e">
        <f>VLOOKUP($AF416,ボランティア図書マスタ!$A:$T,19,0)</f>
        <v>#N/A</v>
      </c>
      <c r="AO416" s="129" t="e">
        <f>VLOOKUP($AF416,ボランティア図書マスタ!$A:$T,20,0)</f>
        <v>#N/A</v>
      </c>
    </row>
    <row r="417" spans="1:41" ht="81" customHeight="1" x14ac:dyDescent="0.15">
      <c r="A417" s="55"/>
      <c r="B417" s="11"/>
      <c r="C417" s="149"/>
      <c r="D417" s="11"/>
      <c r="E417" s="11"/>
      <c r="F417" s="11"/>
      <c r="G417" s="12"/>
      <c r="H417" s="12"/>
      <c r="I417" s="13"/>
      <c r="J417" s="12"/>
      <c r="K417" s="24"/>
      <c r="L417" s="54" t="str">
        <f>IF(K417="","",VLOOKUP(K417,'ボランティア一覧 '!$A:$B,2,0))</f>
        <v/>
      </c>
      <c r="M417" s="24"/>
      <c r="N417" s="61" t="str">
        <f>IF(M417="","",VLOOKUP(M417,ボランティア図書マスタ!$B$3:$L$65493,11,0))</f>
        <v/>
      </c>
      <c r="O417" s="25"/>
      <c r="P417" s="24"/>
      <c r="Q417" s="25"/>
      <c r="R417" s="17" t="str">
        <f t="shared" si="38"/>
        <v/>
      </c>
      <c r="S417" s="17" t="str">
        <f>IF(AF417="","",VLOOKUP(AF417,ボランティア図書マスタ!$A$3:$M$65493,13,0))</f>
        <v/>
      </c>
      <c r="T417" s="14"/>
      <c r="U417" s="15"/>
      <c r="V417" s="16"/>
      <c r="W417" s="11"/>
      <c r="X417" s="23" t="str">
        <f>IF(K417="","",VLOOKUP(K417,'ボランティア一覧 '!$A$3:$F$95,4,0))</f>
        <v/>
      </c>
      <c r="Y417" s="23" t="str">
        <f>IF(K417="","",VLOOKUP(K417,'ボランティア一覧 '!$A$3:$F$95,5,0))</f>
        <v/>
      </c>
      <c r="Z417" s="23" t="str">
        <f>IF(K417="","",VLOOKUP(K417,'ボランティア一覧 '!$A$3:$F$95,6,0))</f>
        <v/>
      </c>
      <c r="AA417" s="23" t="str">
        <f>IF(K417="","",VLOOKUP(K417,'ボランティア一覧 '!$A$3:$G$95,7,0))</f>
        <v/>
      </c>
      <c r="AB417" s="69" t="str">
        <f t="shared" si="39"/>
        <v xml:space="preserve"> </v>
      </c>
      <c r="AC417" s="69" t="str">
        <f t="shared" si="40"/>
        <v>　</v>
      </c>
      <c r="AD417" s="69" t="str">
        <f>IF($G417=0," ",VLOOKUP(AB417,入力規則用シート!B:C,2,0))</f>
        <v xml:space="preserve"> </v>
      </c>
      <c r="AE417" s="68">
        <f t="shared" si="41"/>
        <v>0</v>
      </c>
      <c r="AF417" s="69" t="str">
        <f t="shared" si="42"/>
        <v/>
      </c>
      <c r="AG417" s="68" t="str">
        <f>IF(AF417="","",VLOOKUP(AF417,ボランティア図書マスタ!$A$3:$K$65493,11,0))</f>
        <v/>
      </c>
      <c r="AH417" s="69" t="str">
        <f t="shared" si="43"/>
        <v/>
      </c>
      <c r="AJ417" s="129" t="e">
        <f>VLOOKUP($AF417,ボランティア図書マスタ!$A:$T,15,0)</f>
        <v>#N/A</v>
      </c>
      <c r="AK417" s="129" t="e">
        <f>VLOOKUP($AF417,ボランティア図書マスタ!$A:$T,16,0)</f>
        <v>#N/A</v>
      </c>
      <c r="AL417" s="129" t="e">
        <f>VLOOKUP($AF417,ボランティア図書マスタ!$A:$T,17,0)</f>
        <v>#N/A</v>
      </c>
      <c r="AM417" s="129" t="e">
        <f>VLOOKUP($AF417,ボランティア図書マスタ!$A:$T,18,0)</f>
        <v>#N/A</v>
      </c>
      <c r="AN417" s="129" t="e">
        <f>VLOOKUP($AF417,ボランティア図書マスタ!$A:$T,19,0)</f>
        <v>#N/A</v>
      </c>
      <c r="AO417" s="129" t="e">
        <f>VLOOKUP($AF417,ボランティア図書マスタ!$A:$T,20,0)</f>
        <v>#N/A</v>
      </c>
    </row>
    <row r="418" spans="1:41" ht="81" customHeight="1" x14ac:dyDescent="0.15">
      <c r="A418" s="55"/>
      <c r="B418" s="11"/>
      <c r="C418" s="149"/>
      <c r="D418" s="11"/>
      <c r="E418" s="11"/>
      <c r="F418" s="11"/>
      <c r="G418" s="12"/>
      <c r="H418" s="12"/>
      <c r="I418" s="13"/>
      <c r="J418" s="12"/>
      <c r="K418" s="24"/>
      <c r="L418" s="54" t="str">
        <f>IF(K418="","",VLOOKUP(K418,'ボランティア一覧 '!$A:$B,2,0))</f>
        <v/>
      </c>
      <c r="M418" s="24"/>
      <c r="N418" s="61" t="str">
        <f>IF(M418="","",VLOOKUP(M418,ボランティア図書マスタ!$B$3:$L$65493,11,0))</f>
        <v/>
      </c>
      <c r="O418" s="25"/>
      <c r="P418" s="24"/>
      <c r="Q418" s="25"/>
      <c r="R418" s="17" t="str">
        <f t="shared" si="38"/>
        <v/>
      </c>
      <c r="S418" s="17" t="str">
        <f>IF(AF418="","",VLOOKUP(AF418,ボランティア図書マスタ!$A$3:$M$65493,13,0))</f>
        <v/>
      </c>
      <c r="T418" s="14"/>
      <c r="U418" s="15"/>
      <c r="V418" s="16"/>
      <c r="W418" s="11"/>
      <c r="X418" s="23" t="str">
        <f>IF(K418="","",VLOOKUP(K418,'ボランティア一覧 '!$A$3:$F$95,4,0))</f>
        <v/>
      </c>
      <c r="Y418" s="23" t="str">
        <f>IF(K418="","",VLOOKUP(K418,'ボランティア一覧 '!$A$3:$F$95,5,0))</f>
        <v/>
      </c>
      <c r="Z418" s="23" t="str">
        <f>IF(K418="","",VLOOKUP(K418,'ボランティア一覧 '!$A$3:$F$95,6,0))</f>
        <v/>
      </c>
      <c r="AA418" s="23" t="str">
        <f>IF(K418="","",VLOOKUP(K418,'ボランティア一覧 '!$A$3:$G$95,7,0))</f>
        <v/>
      </c>
      <c r="AB418" s="69" t="str">
        <f t="shared" si="39"/>
        <v xml:space="preserve"> </v>
      </c>
      <c r="AC418" s="69" t="str">
        <f t="shared" si="40"/>
        <v>　</v>
      </c>
      <c r="AD418" s="69" t="str">
        <f>IF($G418=0," ",VLOOKUP(AB418,入力規則用シート!B:C,2,0))</f>
        <v xml:space="preserve"> </v>
      </c>
      <c r="AE418" s="68">
        <f t="shared" si="41"/>
        <v>0</v>
      </c>
      <c r="AF418" s="69" t="str">
        <f t="shared" si="42"/>
        <v/>
      </c>
      <c r="AG418" s="68" t="str">
        <f>IF(AF418="","",VLOOKUP(AF418,ボランティア図書マスタ!$A$3:$K$65493,11,0))</f>
        <v/>
      </c>
      <c r="AH418" s="69" t="str">
        <f t="shared" si="43"/>
        <v/>
      </c>
      <c r="AJ418" s="129" t="e">
        <f>VLOOKUP($AF418,ボランティア図書マスタ!$A:$T,15,0)</f>
        <v>#N/A</v>
      </c>
      <c r="AK418" s="129" t="e">
        <f>VLOOKUP($AF418,ボランティア図書マスタ!$A:$T,16,0)</f>
        <v>#N/A</v>
      </c>
      <c r="AL418" s="129" t="e">
        <f>VLOOKUP($AF418,ボランティア図書マスタ!$A:$T,17,0)</f>
        <v>#N/A</v>
      </c>
      <c r="AM418" s="129" t="e">
        <f>VLOOKUP($AF418,ボランティア図書マスタ!$A:$T,18,0)</f>
        <v>#N/A</v>
      </c>
      <c r="AN418" s="129" t="e">
        <f>VLOOKUP($AF418,ボランティア図書マスタ!$A:$T,19,0)</f>
        <v>#N/A</v>
      </c>
      <c r="AO418" s="129" t="e">
        <f>VLOOKUP($AF418,ボランティア図書マスタ!$A:$T,20,0)</f>
        <v>#N/A</v>
      </c>
    </row>
    <row r="419" spans="1:41" ht="81" customHeight="1" x14ac:dyDescent="0.15">
      <c r="A419" s="55"/>
      <c r="B419" s="11"/>
      <c r="C419" s="149"/>
      <c r="D419" s="11"/>
      <c r="E419" s="11"/>
      <c r="F419" s="11"/>
      <c r="G419" s="12"/>
      <c r="H419" s="12"/>
      <c r="I419" s="13"/>
      <c r="J419" s="12"/>
      <c r="K419" s="24"/>
      <c r="L419" s="54" t="str">
        <f>IF(K419="","",VLOOKUP(K419,'ボランティア一覧 '!$A:$B,2,0))</f>
        <v/>
      </c>
      <c r="M419" s="24"/>
      <c r="N419" s="61" t="str">
        <f>IF(M419="","",VLOOKUP(M419,ボランティア図書マスタ!$B$3:$L$65493,11,0))</f>
        <v/>
      </c>
      <c r="O419" s="25"/>
      <c r="P419" s="24"/>
      <c r="Q419" s="25"/>
      <c r="R419" s="17" t="str">
        <f t="shared" si="38"/>
        <v/>
      </c>
      <c r="S419" s="17" t="str">
        <f>IF(AF419="","",VLOOKUP(AF419,ボランティア図書マスタ!$A$3:$M$65493,13,0))</f>
        <v/>
      </c>
      <c r="T419" s="14"/>
      <c r="U419" s="15"/>
      <c r="V419" s="16"/>
      <c r="W419" s="11"/>
      <c r="X419" s="23" t="str">
        <f>IF(K419="","",VLOOKUP(K419,'ボランティア一覧 '!$A$3:$F$95,4,0))</f>
        <v/>
      </c>
      <c r="Y419" s="23" t="str">
        <f>IF(K419="","",VLOOKUP(K419,'ボランティア一覧 '!$A$3:$F$95,5,0))</f>
        <v/>
      </c>
      <c r="Z419" s="23" t="str">
        <f>IF(K419="","",VLOOKUP(K419,'ボランティア一覧 '!$A$3:$F$95,6,0))</f>
        <v/>
      </c>
      <c r="AA419" s="23" t="str">
        <f>IF(K419="","",VLOOKUP(K419,'ボランティア一覧 '!$A$3:$G$95,7,0))</f>
        <v/>
      </c>
      <c r="AB419" s="69" t="str">
        <f t="shared" si="39"/>
        <v xml:space="preserve"> </v>
      </c>
      <c r="AC419" s="69" t="str">
        <f t="shared" si="40"/>
        <v>　</v>
      </c>
      <c r="AD419" s="69" t="str">
        <f>IF($G419=0," ",VLOOKUP(AB419,入力規則用シート!B:C,2,0))</f>
        <v xml:space="preserve"> </v>
      </c>
      <c r="AE419" s="68">
        <f t="shared" si="41"/>
        <v>0</v>
      </c>
      <c r="AF419" s="69" t="str">
        <f t="shared" si="42"/>
        <v/>
      </c>
      <c r="AG419" s="68" t="str">
        <f>IF(AF419="","",VLOOKUP(AF419,ボランティア図書マスタ!$A$3:$K$65493,11,0))</f>
        <v/>
      </c>
      <c r="AH419" s="69" t="str">
        <f t="shared" si="43"/>
        <v/>
      </c>
      <c r="AJ419" s="129" t="e">
        <f>VLOOKUP($AF419,ボランティア図書マスタ!$A:$T,15,0)</f>
        <v>#N/A</v>
      </c>
      <c r="AK419" s="129" t="e">
        <f>VLOOKUP($AF419,ボランティア図書マスタ!$A:$T,16,0)</f>
        <v>#N/A</v>
      </c>
      <c r="AL419" s="129" t="e">
        <f>VLOOKUP($AF419,ボランティア図書マスタ!$A:$T,17,0)</f>
        <v>#N/A</v>
      </c>
      <c r="AM419" s="129" t="e">
        <f>VLOOKUP($AF419,ボランティア図書マスタ!$A:$T,18,0)</f>
        <v>#N/A</v>
      </c>
      <c r="AN419" s="129" t="e">
        <f>VLOOKUP($AF419,ボランティア図書マスタ!$A:$T,19,0)</f>
        <v>#N/A</v>
      </c>
      <c r="AO419" s="129" t="e">
        <f>VLOOKUP($AF419,ボランティア図書マスタ!$A:$T,20,0)</f>
        <v>#N/A</v>
      </c>
    </row>
    <row r="420" spans="1:41" ht="81" customHeight="1" x14ac:dyDescent="0.15">
      <c r="A420" s="55"/>
      <c r="B420" s="11"/>
      <c r="C420" s="149"/>
      <c r="D420" s="11"/>
      <c r="E420" s="11"/>
      <c r="F420" s="11"/>
      <c r="G420" s="12"/>
      <c r="H420" s="12"/>
      <c r="I420" s="13"/>
      <c r="J420" s="12"/>
      <c r="K420" s="24"/>
      <c r="L420" s="54" t="str">
        <f>IF(K420="","",VLOOKUP(K420,'ボランティア一覧 '!$A:$B,2,0))</f>
        <v/>
      </c>
      <c r="M420" s="24"/>
      <c r="N420" s="61" t="str">
        <f>IF(M420="","",VLOOKUP(M420,ボランティア図書マスタ!$B$3:$L$65493,11,0))</f>
        <v/>
      </c>
      <c r="O420" s="25"/>
      <c r="P420" s="24"/>
      <c r="Q420" s="25"/>
      <c r="R420" s="17" t="str">
        <f t="shared" si="38"/>
        <v/>
      </c>
      <c r="S420" s="17" t="str">
        <f>IF(AF420="","",VLOOKUP(AF420,ボランティア図書マスタ!$A$3:$M$65493,13,0))</f>
        <v/>
      </c>
      <c r="T420" s="14"/>
      <c r="U420" s="15"/>
      <c r="V420" s="16"/>
      <c r="W420" s="11"/>
      <c r="X420" s="23" t="str">
        <f>IF(K420="","",VLOOKUP(K420,'ボランティア一覧 '!$A$3:$F$95,4,0))</f>
        <v/>
      </c>
      <c r="Y420" s="23" t="str">
        <f>IF(K420="","",VLOOKUP(K420,'ボランティア一覧 '!$A$3:$F$95,5,0))</f>
        <v/>
      </c>
      <c r="Z420" s="23" t="str">
        <f>IF(K420="","",VLOOKUP(K420,'ボランティア一覧 '!$A$3:$F$95,6,0))</f>
        <v/>
      </c>
      <c r="AA420" s="23" t="str">
        <f>IF(K420="","",VLOOKUP(K420,'ボランティア一覧 '!$A$3:$G$95,7,0))</f>
        <v/>
      </c>
      <c r="AB420" s="69" t="str">
        <f t="shared" si="39"/>
        <v xml:space="preserve"> </v>
      </c>
      <c r="AC420" s="69" t="str">
        <f t="shared" si="40"/>
        <v>　</v>
      </c>
      <c r="AD420" s="69" t="str">
        <f>IF($G420=0," ",VLOOKUP(AB420,入力規則用シート!B:C,2,0))</f>
        <v xml:space="preserve"> </v>
      </c>
      <c r="AE420" s="68">
        <f t="shared" si="41"/>
        <v>0</v>
      </c>
      <c r="AF420" s="69" t="str">
        <f t="shared" si="42"/>
        <v/>
      </c>
      <c r="AG420" s="68" t="str">
        <f>IF(AF420="","",VLOOKUP(AF420,ボランティア図書マスタ!$A$3:$K$65493,11,0))</f>
        <v/>
      </c>
      <c r="AH420" s="69" t="str">
        <f t="shared" si="43"/>
        <v/>
      </c>
      <c r="AJ420" s="129" t="e">
        <f>VLOOKUP($AF420,ボランティア図書マスタ!$A:$T,15,0)</f>
        <v>#N/A</v>
      </c>
      <c r="AK420" s="129" t="e">
        <f>VLOOKUP($AF420,ボランティア図書マスタ!$A:$T,16,0)</f>
        <v>#N/A</v>
      </c>
      <c r="AL420" s="129" t="e">
        <f>VLOOKUP($AF420,ボランティア図書マスタ!$A:$T,17,0)</f>
        <v>#N/A</v>
      </c>
      <c r="AM420" s="129" t="e">
        <f>VLOOKUP($AF420,ボランティア図書マスタ!$A:$T,18,0)</f>
        <v>#N/A</v>
      </c>
      <c r="AN420" s="129" t="e">
        <f>VLOOKUP($AF420,ボランティア図書マスタ!$A:$T,19,0)</f>
        <v>#N/A</v>
      </c>
      <c r="AO420" s="129" t="e">
        <f>VLOOKUP($AF420,ボランティア図書マスタ!$A:$T,20,0)</f>
        <v>#N/A</v>
      </c>
    </row>
    <row r="421" spans="1:41" ht="81" customHeight="1" x14ac:dyDescent="0.15">
      <c r="A421" s="55"/>
      <c r="B421" s="11"/>
      <c r="C421" s="149"/>
      <c r="D421" s="11"/>
      <c r="E421" s="11"/>
      <c r="F421" s="11"/>
      <c r="G421" s="12"/>
      <c r="H421" s="12"/>
      <c r="I421" s="13"/>
      <c r="J421" s="12"/>
      <c r="K421" s="24"/>
      <c r="L421" s="54" t="str">
        <f>IF(K421="","",VLOOKUP(K421,'ボランティア一覧 '!$A:$B,2,0))</f>
        <v/>
      </c>
      <c r="M421" s="24"/>
      <c r="N421" s="61" t="str">
        <f>IF(M421="","",VLOOKUP(M421,ボランティア図書マスタ!$B$3:$L$65493,11,0))</f>
        <v/>
      </c>
      <c r="O421" s="25"/>
      <c r="P421" s="24"/>
      <c r="Q421" s="25"/>
      <c r="R421" s="17" t="str">
        <f t="shared" si="38"/>
        <v/>
      </c>
      <c r="S421" s="17" t="str">
        <f>IF(AF421="","",VLOOKUP(AF421,ボランティア図書マスタ!$A$3:$M$65493,13,0))</f>
        <v/>
      </c>
      <c r="T421" s="14"/>
      <c r="U421" s="15"/>
      <c r="V421" s="16"/>
      <c r="W421" s="11"/>
      <c r="X421" s="23" t="str">
        <f>IF(K421="","",VLOOKUP(K421,'ボランティア一覧 '!$A$3:$F$95,4,0))</f>
        <v/>
      </c>
      <c r="Y421" s="23" t="str">
        <f>IF(K421="","",VLOOKUP(K421,'ボランティア一覧 '!$A$3:$F$95,5,0))</f>
        <v/>
      </c>
      <c r="Z421" s="23" t="str">
        <f>IF(K421="","",VLOOKUP(K421,'ボランティア一覧 '!$A$3:$F$95,6,0))</f>
        <v/>
      </c>
      <c r="AA421" s="23" t="str">
        <f>IF(K421="","",VLOOKUP(K421,'ボランティア一覧 '!$A$3:$G$95,7,0))</f>
        <v/>
      </c>
      <c r="AB421" s="69" t="str">
        <f t="shared" si="39"/>
        <v xml:space="preserve"> </v>
      </c>
      <c r="AC421" s="69" t="str">
        <f t="shared" si="40"/>
        <v>　</v>
      </c>
      <c r="AD421" s="69" t="str">
        <f>IF($G421=0," ",VLOOKUP(AB421,入力規則用シート!B:C,2,0))</f>
        <v xml:space="preserve"> </v>
      </c>
      <c r="AE421" s="68">
        <f t="shared" si="41"/>
        <v>0</v>
      </c>
      <c r="AF421" s="69" t="str">
        <f t="shared" si="42"/>
        <v/>
      </c>
      <c r="AG421" s="68" t="str">
        <f>IF(AF421="","",VLOOKUP(AF421,ボランティア図書マスタ!$A$3:$K$65493,11,0))</f>
        <v/>
      </c>
      <c r="AH421" s="69" t="str">
        <f t="shared" si="43"/>
        <v/>
      </c>
      <c r="AJ421" s="129" t="e">
        <f>VLOOKUP($AF421,ボランティア図書マスタ!$A:$T,15,0)</f>
        <v>#N/A</v>
      </c>
      <c r="AK421" s="129" t="e">
        <f>VLOOKUP($AF421,ボランティア図書マスタ!$A:$T,16,0)</f>
        <v>#N/A</v>
      </c>
      <c r="AL421" s="129" t="e">
        <f>VLOOKUP($AF421,ボランティア図書マスタ!$A:$T,17,0)</f>
        <v>#N/A</v>
      </c>
      <c r="AM421" s="129" t="e">
        <f>VLOOKUP($AF421,ボランティア図書マスタ!$A:$T,18,0)</f>
        <v>#N/A</v>
      </c>
      <c r="AN421" s="129" t="e">
        <f>VLOOKUP($AF421,ボランティア図書マスタ!$A:$T,19,0)</f>
        <v>#N/A</v>
      </c>
      <c r="AO421" s="129" t="e">
        <f>VLOOKUP($AF421,ボランティア図書マスタ!$A:$T,20,0)</f>
        <v>#N/A</v>
      </c>
    </row>
    <row r="422" spans="1:41" ht="81" customHeight="1" x14ac:dyDescent="0.15">
      <c r="A422" s="55"/>
      <c r="B422" s="11"/>
      <c r="C422" s="149"/>
      <c r="D422" s="11"/>
      <c r="E422" s="11"/>
      <c r="F422" s="11"/>
      <c r="G422" s="12"/>
      <c r="H422" s="12"/>
      <c r="I422" s="13"/>
      <c r="J422" s="12"/>
      <c r="K422" s="24"/>
      <c r="L422" s="54" t="str">
        <f>IF(K422="","",VLOOKUP(K422,'ボランティア一覧 '!$A:$B,2,0))</f>
        <v/>
      </c>
      <c r="M422" s="24"/>
      <c r="N422" s="61" t="str">
        <f>IF(M422="","",VLOOKUP(M422,ボランティア図書マスタ!$B$3:$L$65493,11,0))</f>
        <v/>
      </c>
      <c r="O422" s="25"/>
      <c r="P422" s="24"/>
      <c r="Q422" s="25"/>
      <c r="R422" s="17" t="str">
        <f t="shared" si="38"/>
        <v/>
      </c>
      <c r="S422" s="17" t="str">
        <f>IF(AF422="","",VLOOKUP(AF422,ボランティア図書マスタ!$A$3:$M$65493,13,0))</f>
        <v/>
      </c>
      <c r="T422" s="14"/>
      <c r="U422" s="15"/>
      <c r="V422" s="16"/>
      <c r="W422" s="11"/>
      <c r="X422" s="23" t="str">
        <f>IF(K422="","",VLOOKUP(K422,'ボランティア一覧 '!$A$3:$F$95,4,0))</f>
        <v/>
      </c>
      <c r="Y422" s="23" t="str">
        <f>IF(K422="","",VLOOKUP(K422,'ボランティア一覧 '!$A$3:$F$95,5,0))</f>
        <v/>
      </c>
      <c r="Z422" s="23" t="str">
        <f>IF(K422="","",VLOOKUP(K422,'ボランティア一覧 '!$A$3:$F$95,6,0))</f>
        <v/>
      </c>
      <c r="AA422" s="23" t="str">
        <f>IF(K422="","",VLOOKUP(K422,'ボランティア一覧 '!$A$3:$G$95,7,0))</f>
        <v/>
      </c>
      <c r="AB422" s="69" t="str">
        <f t="shared" si="39"/>
        <v xml:space="preserve"> </v>
      </c>
      <c r="AC422" s="69" t="str">
        <f t="shared" si="40"/>
        <v>　</v>
      </c>
      <c r="AD422" s="69" t="str">
        <f>IF($G422=0," ",VLOOKUP(AB422,入力規則用シート!B:C,2,0))</f>
        <v xml:space="preserve"> </v>
      </c>
      <c r="AE422" s="68">
        <f t="shared" si="41"/>
        <v>0</v>
      </c>
      <c r="AF422" s="69" t="str">
        <f t="shared" si="42"/>
        <v/>
      </c>
      <c r="AG422" s="68" t="str">
        <f>IF(AF422="","",VLOOKUP(AF422,ボランティア図書マスタ!$A$3:$K$65493,11,0))</f>
        <v/>
      </c>
      <c r="AH422" s="69" t="str">
        <f t="shared" si="43"/>
        <v/>
      </c>
      <c r="AJ422" s="129" t="e">
        <f>VLOOKUP($AF422,ボランティア図書マスタ!$A:$T,15,0)</f>
        <v>#N/A</v>
      </c>
      <c r="AK422" s="129" t="e">
        <f>VLOOKUP($AF422,ボランティア図書マスタ!$A:$T,16,0)</f>
        <v>#N/A</v>
      </c>
      <c r="AL422" s="129" t="e">
        <f>VLOOKUP($AF422,ボランティア図書マスタ!$A:$T,17,0)</f>
        <v>#N/A</v>
      </c>
      <c r="AM422" s="129" t="e">
        <f>VLOOKUP($AF422,ボランティア図書マスタ!$A:$T,18,0)</f>
        <v>#N/A</v>
      </c>
      <c r="AN422" s="129" t="e">
        <f>VLOOKUP($AF422,ボランティア図書マスタ!$A:$T,19,0)</f>
        <v>#N/A</v>
      </c>
      <c r="AO422" s="129" t="e">
        <f>VLOOKUP($AF422,ボランティア図書マスタ!$A:$T,20,0)</f>
        <v>#N/A</v>
      </c>
    </row>
    <row r="423" spans="1:41" ht="81" customHeight="1" x14ac:dyDescent="0.15">
      <c r="A423" s="55"/>
      <c r="B423" s="11"/>
      <c r="C423" s="149"/>
      <c r="D423" s="11"/>
      <c r="E423" s="11"/>
      <c r="F423" s="11"/>
      <c r="G423" s="12"/>
      <c r="H423" s="12"/>
      <c r="I423" s="13"/>
      <c r="J423" s="12"/>
      <c r="K423" s="24"/>
      <c r="L423" s="54" t="str">
        <f>IF(K423="","",VLOOKUP(K423,'ボランティア一覧 '!$A:$B,2,0))</f>
        <v/>
      </c>
      <c r="M423" s="24"/>
      <c r="N423" s="61" t="str">
        <f>IF(M423="","",VLOOKUP(M423,ボランティア図書マスタ!$B$3:$L$65493,11,0))</f>
        <v/>
      </c>
      <c r="O423" s="25"/>
      <c r="P423" s="24"/>
      <c r="Q423" s="25"/>
      <c r="R423" s="17" t="str">
        <f t="shared" si="38"/>
        <v/>
      </c>
      <c r="S423" s="17" t="str">
        <f>IF(AF423="","",VLOOKUP(AF423,ボランティア図書マスタ!$A$3:$M$65493,13,0))</f>
        <v/>
      </c>
      <c r="T423" s="14"/>
      <c r="U423" s="15"/>
      <c r="V423" s="16"/>
      <c r="W423" s="11"/>
      <c r="X423" s="23" t="str">
        <f>IF(K423="","",VLOOKUP(K423,'ボランティア一覧 '!$A$3:$F$95,4,0))</f>
        <v/>
      </c>
      <c r="Y423" s="23" t="str">
        <f>IF(K423="","",VLOOKUP(K423,'ボランティア一覧 '!$A$3:$F$95,5,0))</f>
        <v/>
      </c>
      <c r="Z423" s="23" t="str">
        <f>IF(K423="","",VLOOKUP(K423,'ボランティア一覧 '!$A$3:$F$95,6,0))</f>
        <v/>
      </c>
      <c r="AA423" s="23" t="str">
        <f>IF(K423="","",VLOOKUP(K423,'ボランティア一覧 '!$A$3:$G$95,7,0))</f>
        <v/>
      </c>
      <c r="AB423" s="69" t="str">
        <f t="shared" si="39"/>
        <v xml:space="preserve"> </v>
      </c>
      <c r="AC423" s="69" t="str">
        <f t="shared" si="40"/>
        <v>　</v>
      </c>
      <c r="AD423" s="69" t="str">
        <f>IF($G423=0," ",VLOOKUP(AB423,入力規則用シート!B:C,2,0))</f>
        <v xml:space="preserve"> </v>
      </c>
      <c r="AE423" s="68">
        <f t="shared" si="41"/>
        <v>0</v>
      </c>
      <c r="AF423" s="69" t="str">
        <f t="shared" si="42"/>
        <v/>
      </c>
      <c r="AG423" s="68" t="str">
        <f>IF(AF423="","",VLOOKUP(AF423,ボランティア図書マスタ!$A$3:$K$65493,11,0))</f>
        <v/>
      </c>
      <c r="AH423" s="69" t="str">
        <f t="shared" si="43"/>
        <v/>
      </c>
      <c r="AJ423" s="129" t="e">
        <f>VLOOKUP($AF423,ボランティア図書マスタ!$A:$T,15,0)</f>
        <v>#N/A</v>
      </c>
      <c r="AK423" s="129" t="e">
        <f>VLOOKUP($AF423,ボランティア図書マスタ!$A:$T,16,0)</f>
        <v>#N/A</v>
      </c>
      <c r="AL423" s="129" t="e">
        <f>VLOOKUP($AF423,ボランティア図書マスタ!$A:$T,17,0)</f>
        <v>#N/A</v>
      </c>
      <c r="AM423" s="129" t="e">
        <f>VLOOKUP($AF423,ボランティア図書マスタ!$A:$T,18,0)</f>
        <v>#N/A</v>
      </c>
      <c r="AN423" s="129" t="e">
        <f>VLOOKUP($AF423,ボランティア図書マスタ!$A:$T,19,0)</f>
        <v>#N/A</v>
      </c>
      <c r="AO423" s="129" t="e">
        <f>VLOOKUP($AF423,ボランティア図書マスタ!$A:$T,20,0)</f>
        <v>#N/A</v>
      </c>
    </row>
    <row r="424" spans="1:41" ht="81" customHeight="1" x14ac:dyDescent="0.15">
      <c r="A424" s="55"/>
      <c r="B424" s="11"/>
      <c r="C424" s="149"/>
      <c r="D424" s="11"/>
      <c r="E424" s="11"/>
      <c r="F424" s="11"/>
      <c r="G424" s="12"/>
      <c r="H424" s="12"/>
      <c r="I424" s="13"/>
      <c r="J424" s="12"/>
      <c r="K424" s="24"/>
      <c r="L424" s="54" t="str">
        <f>IF(K424="","",VLOOKUP(K424,'ボランティア一覧 '!$A:$B,2,0))</f>
        <v/>
      </c>
      <c r="M424" s="24"/>
      <c r="N424" s="61" t="str">
        <f>IF(M424="","",VLOOKUP(M424,ボランティア図書マスタ!$B$3:$L$65493,11,0))</f>
        <v/>
      </c>
      <c r="O424" s="25"/>
      <c r="P424" s="24"/>
      <c r="Q424" s="25"/>
      <c r="R424" s="17" t="str">
        <f t="shared" si="38"/>
        <v/>
      </c>
      <c r="S424" s="17" t="str">
        <f>IF(AF424="","",VLOOKUP(AF424,ボランティア図書マスタ!$A$3:$M$65493,13,0))</f>
        <v/>
      </c>
      <c r="T424" s="14"/>
      <c r="U424" s="15"/>
      <c r="V424" s="16"/>
      <c r="W424" s="11"/>
      <c r="X424" s="23" t="str">
        <f>IF(K424="","",VLOOKUP(K424,'ボランティア一覧 '!$A$3:$F$95,4,0))</f>
        <v/>
      </c>
      <c r="Y424" s="23" t="str">
        <f>IF(K424="","",VLOOKUP(K424,'ボランティア一覧 '!$A$3:$F$95,5,0))</f>
        <v/>
      </c>
      <c r="Z424" s="23" t="str">
        <f>IF(K424="","",VLOOKUP(K424,'ボランティア一覧 '!$A$3:$F$95,6,0))</f>
        <v/>
      </c>
      <c r="AA424" s="23" t="str">
        <f>IF(K424="","",VLOOKUP(K424,'ボランティア一覧 '!$A$3:$G$95,7,0))</f>
        <v/>
      </c>
      <c r="AB424" s="69" t="str">
        <f t="shared" si="39"/>
        <v xml:space="preserve"> </v>
      </c>
      <c r="AC424" s="69" t="str">
        <f t="shared" si="40"/>
        <v>　</v>
      </c>
      <c r="AD424" s="69" t="str">
        <f>IF($G424=0," ",VLOOKUP(AB424,入力規則用シート!B:C,2,0))</f>
        <v xml:space="preserve"> </v>
      </c>
      <c r="AE424" s="68">
        <f t="shared" si="41"/>
        <v>0</v>
      </c>
      <c r="AF424" s="69" t="str">
        <f t="shared" si="42"/>
        <v/>
      </c>
      <c r="AG424" s="68" t="str">
        <f>IF(AF424="","",VLOOKUP(AF424,ボランティア図書マスタ!$A$3:$K$65493,11,0))</f>
        <v/>
      </c>
      <c r="AH424" s="69" t="str">
        <f t="shared" si="43"/>
        <v/>
      </c>
      <c r="AJ424" s="129" t="e">
        <f>VLOOKUP($AF424,ボランティア図書マスタ!$A:$T,15,0)</f>
        <v>#N/A</v>
      </c>
      <c r="AK424" s="129" t="e">
        <f>VLOOKUP($AF424,ボランティア図書マスタ!$A:$T,16,0)</f>
        <v>#N/A</v>
      </c>
      <c r="AL424" s="129" t="e">
        <f>VLOOKUP($AF424,ボランティア図書マスタ!$A:$T,17,0)</f>
        <v>#N/A</v>
      </c>
      <c r="AM424" s="129" t="e">
        <f>VLOOKUP($AF424,ボランティア図書マスタ!$A:$T,18,0)</f>
        <v>#N/A</v>
      </c>
      <c r="AN424" s="129" t="e">
        <f>VLOOKUP($AF424,ボランティア図書マスタ!$A:$T,19,0)</f>
        <v>#N/A</v>
      </c>
      <c r="AO424" s="129" t="e">
        <f>VLOOKUP($AF424,ボランティア図書マスタ!$A:$T,20,0)</f>
        <v>#N/A</v>
      </c>
    </row>
    <row r="425" spans="1:41" ht="81" customHeight="1" x14ac:dyDescent="0.15">
      <c r="A425" s="55"/>
      <c r="B425" s="11"/>
      <c r="C425" s="149"/>
      <c r="D425" s="11"/>
      <c r="E425" s="11"/>
      <c r="F425" s="11"/>
      <c r="G425" s="12"/>
      <c r="H425" s="12"/>
      <c r="I425" s="13"/>
      <c r="J425" s="12"/>
      <c r="K425" s="24"/>
      <c r="L425" s="54" t="str">
        <f>IF(K425="","",VLOOKUP(K425,'ボランティア一覧 '!$A:$B,2,0))</f>
        <v/>
      </c>
      <c r="M425" s="24"/>
      <c r="N425" s="61" t="str">
        <f>IF(M425="","",VLOOKUP(M425,ボランティア図書マスタ!$B$3:$L$65493,11,0))</f>
        <v/>
      </c>
      <c r="O425" s="25"/>
      <c r="P425" s="24"/>
      <c r="Q425" s="25"/>
      <c r="R425" s="17" t="str">
        <f t="shared" si="38"/>
        <v/>
      </c>
      <c r="S425" s="17" t="str">
        <f>IF(AF425="","",VLOOKUP(AF425,ボランティア図書マスタ!$A$3:$M$65493,13,0))</f>
        <v/>
      </c>
      <c r="T425" s="14"/>
      <c r="U425" s="15"/>
      <c r="V425" s="16"/>
      <c r="W425" s="11"/>
      <c r="X425" s="23" t="str">
        <f>IF(K425="","",VLOOKUP(K425,'ボランティア一覧 '!$A$3:$F$95,4,0))</f>
        <v/>
      </c>
      <c r="Y425" s="23" t="str">
        <f>IF(K425="","",VLOOKUP(K425,'ボランティア一覧 '!$A$3:$F$95,5,0))</f>
        <v/>
      </c>
      <c r="Z425" s="23" t="str">
        <f>IF(K425="","",VLOOKUP(K425,'ボランティア一覧 '!$A$3:$F$95,6,0))</f>
        <v/>
      </c>
      <c r="AA425" s="23" t="str">
        <f>IF(K425="","",VLOOKUP(K425,'ボランティア一覧 '!$A$3:$G$95,7,0))</f>
        <v/>
      </c>
      <c r="AB425" s="69" t="str">
        <f t="shared" si="39"/>
        <v xml:space="preserve"> </v>
      </c>
      <c r="AC425" s="69" t="str">
        <f t="shared" si="40"/>
        <v>　</v>
      </c>
      <c r="AD425" s="69" t="str">
        <f>IF($G425=0," ",VLOOKUP(AB425,入力規則用シート!B:C,2,0))</f>
        <v xml:space="preserve"> </v>
      </c>
      <c r="AE425" s="68">
        <f t="shared" si="41"/>
        <v>0</v>
      </c>
      <c r="AF425" s="69" t="str">
        <f t="shared" si="42"/>
        <v/>
      </c>
      <c r="AG425" s="68" t="str">
        <f>IF(AF425="","",VLOOKUP(AF425,ボランティア図書マスタ!$A$3:$K$65493,11,0))</f>
        <v/>
      </c>
      <c r="AH425" s="69" t="str">
        <f t="shared" si="43"/>
        <v/>
      </c>
      <c r="AJ425" s="129" t="e">
        <f>VLOOKUP($AF425,ボランティア図書マスタ!$A:$T,15,0)</f>
        <v>#N/A</v>
      </c>
      <c r="AK425" s="129" t="e">
        <f>VLOOKUP($AF425,ボランティア図書マスタ!$A:$T,16,0)</f>
        <v>#N/A</v>
      </c>
      <c r="AL425" s="129" t="e">
        <f>VLOOKUP($AF425,ボランティア図書マスタ!$A:$T,17,0)</f>
        <v>#N/A</v>
      </c>
      <c r="AM425" s="129" t="e">
        <f>VLOOKUP($AF425,ボランティア図書マスタ!$A:$T,18,0)</f>
        <v>#N/A</v>
      </c>
      <c r="AN425" s="129" t="e">
        <f>VLOOKUP($AF425,ボランティア図書マスタ!$A:$T,19,0)</f>
        <v>#N/A</v>
      </c>
      <c r="AO425" s="129" t="e">
        <f>VLOOKUP($AF425,ボランティア図書マスタ!$A:$T,20,0)</f>
        <v>#N/A</v>
      </c>
    </row>
    <row r="426" spans="1:41" ht="81" customHeight="1" x14ac:dyDescent="0.15">
      <c r="A426" s="55"/>
      <c r="B426" s="11"/>
      <c r="C426" s="149"/>
      <c r="D426" s="11"/>
      <c r="E426" s="11"/>
      <c r="F426" s="11"/>
      <c r="G426" s="12"/>
      <c r="H426" s="12"/>
      <c r="I426" s="13"/>
      <c r="J426" s="12"/>
      <c r="K426" s="24"/>
      <c r="L426" s="54" t="str">
        <f>IF(K426="","",VLOOKUP(K426,'ボランティア一覧 '!$A:$B,2,0))</f>
        <v/>
      </c>
      <c r="M426" s="24"/>
      <c r="N426" s="61" t="str">
        <f>IF(M426="","",VLOOKUP(M426,ボランティア図書マスタ!$B$3:$L$65493,11,0))</f>
        <v/>
      </c>
      <c r="O426" s="25"/>
      <c r="P426" s="24"/>
      <c r="Q426" s="25"/>
      <c r="R426" s="17" t="str">
        <f t="shared" si="38"/>
        <v/>
      </c>
      <c r="S426" s="17" t="str">
        <f>IF(AF426="","",VLOOKUP(AF426,ボランティア図書マスタ!$A$3:$M$65493,13,0))</f>
        <v/>
      </c>
      <c r="T426" s="14"/>
      <c r="U426" s="15"/>
      <c r="V426" s="16"/>
      <c r="W426" s="11"/>
      <c r="X426" s="23" t="str">
        <f>IF(K426="","",VLOOKUP(K426,'ボランティア一覧 '!$A$3:$F$95,4,0))</f>
        <v/>
      </c>
      <c r="Y426" s="23" t="str">
        <f>IF(K426="","",VLOOKUP(K426,'ボランティア一覧 '!$A$3:$F$95,5,0))</f>
        <v/>
      </c>
      <c r="Z426" s="23" t="str">
        <f>IF(K426="","",VLOOKUP(K426,'ボランティア一覧 '!$A$3:$F$95,6,0))</f>
        <v/>
      </c>
      <c r="AA426" s="23" t="str">
        <f>IF(K426="","",VLOOKUP(K426,'ボランティア一覧 '!$A$3:$G$95,7,0))</f>
        <v/>
      </c>
      <c r="AB426" s="69" t="str">
        <f t="shared" si="39"/>
        <v xml:space="preserve"> </v>
      </c>
      <c r="AC426" s="69" t="str">
        <f t="shared" si="40"/>
        <v>　</v>
      </c>
      <c r="AD426" s="69" t="str">
        <f>IF($G426=0," ",VLOOKUP(AB426,入力規則用シート!B:C,2,0))</f>
        <v xml:space="preserve"> </v>
      </c>
      <c r="AE426" s="68">
        <f t="shared" si="41"/>
        <v>0</v>
      </c>
      <c r="AF426" s="69" t="str">
        <f t="shared" si="42"/>
        <v/>
      </c>
      <c r="AG426" s="68" t="str">
        <f>IF(AF426="","",VLOOKUP(AF426,ボランティア図書マスタ!$A$3:$K$65493,11,0))</f>
        <v/>
      </c>
      <c r="AH426" s="69" t="str">
        <f t="shared" si="43"/>
        <v/>
      </c>
      <c r="AJ426" s="129" t="e">
        <f>VLOOKUP($AF426,ボランティア図書マスタ!$A:$T,15,0)</f>
        <v>#N/A</v>
      </c>
      <c r="AK426" s="129" t="e">
        <f>VLOOKUP($AF426,ボランティア図書マスタ!$A:$T,16,0)</f>
        <v>#N/A</v>
      </c>
      <c r="AL426" s="129" t="e">
        <f>VLOOKUP($AF426,ボランティア図書マスタ!$A:$T,17,0)</f>
        <v>#N/A</v>
      </c>
      <c r="AM426" s="129" t="e">
        <f>VLOOKUP($AF426,ボランティア図書マスタ!$A:$T,18,0)</f>
        <v>#N/A</v>
      </c>
      <c r="AN426" s="129" t="e">
        <f>VLOOKUP($AF426,ボランティア図書マスタ!$A:$T,19,0)</f>
        <v>#N/A</v>
      </c>
      <c r="AO426" s="129" t="e">
        <f>VLOOKUP($AF426,ボランティア図書マスタ!$A:$T,20,0)</f>
        <v>#N/A</v>
      </c>
    </row>
    <row r="427" spans="1:41" ht="81" customHeight="1" x14ac:dyDescent="0.15">
      <c r="A427" s="55"/>
      <c r="B427" s="11"/>
      <c r="C427" s="149"/>
      <c r="D427" s="11"/>
      <c r="E427" s="11"/>
      <c r="F427" s="11"/>
      <c r="G427" s="12"/>
      <c r="H427" s="12"/>
      <c r="I427" s="13"/>
      <c r="J427" s="12"/>
      <c r="K427" s="24"/>
      <c r="L427" s="54" t="str">
        <f>IF(K427="","",VLOOKUP(K427,'ボランティア一覧 '!$A:$B,2,0))</f>
        <v/>
      </c>
      <c r="M427" s="24"/>
      <c r="N427" s="61" t="str">
        <f>IF(M427="","",VLOOKUP(M427,ボランティア図書マスタ!$B$3:$L$65493,11,0))</f>
        <v/>
      </c>
      <c r="O427" s="25"/>
      <c r="P427" s="24"/>
      <c r="Q427" s="25"/>
      <c r="R427" s="17" t="str">
        <f t="shared" si="38"/>
        <v/>
      </c>
      <c r="S427" s="17" t="str">
        <f>IF(AF427="","",VLOOKUP(AF427,ボランティア図書マスタ!$A$3:$M$65493,13,0))</f>
        <v/>
      </c>
      <c r="T427" s="14"/>
      <c r="U427" s="15"/>
      <c r="V427" s="16"/>
      <c r="W427" s="11"/>
      <c r="X427" s="23" t="str">
        <f>IF(K427="","",VLOOKUP(K427,'ボランティア一覧 '!$A$3:$F$95,4,0))</f>
        <v/>
      </c>
      <c r="Y427" s="23" t="str">
        <f>IF(K427="","",VLOOKUP(K427,'ボランティア一覧 '!$A$3:$F$95,5,0))</f>
        <v/>
      </c>
      <c r="Z427" s="23" t="str">
        <f>IF(K427="","",VLOOKUP(K427,'ボランティア一覧 '!$A$3:$F$95,6,0))</f>
        <v/>
      </c>
      <c r="AA427" s="23" t="str">
        <f>IF(K427="","",VLOOKUP(K427,'ボランティア一覧 '!$A$3:$G$95,7,0))</f>
        <v/>
      </c>
      <c r="AB427" s="69" t="str">
        <f t="shared" si="39"/>
        <v xml:space="preserve"> </v>
      </c>
      <c r="AC427" s="69" t="str">
        <f t="shared" si="40"/>
        <v>　</v>
      </c>
      <c r="AD427" s="69" t="str">
        <f>IF($G427=0," ",VLOOKUP(AB427,入力規則用シート!B:C,2,0))</f>
        <v xml:space="preserve"> </v>
      </c>
      <c r="AE427" s="68">
        <f t="shared" si="41"/>
        <v>0</v>
      </c>
      <c r="AF427" s="69" t="str">
        <f t="shared" si="42"/>
        <v/>
      </c>
      <c r="AG427" s="68" t="str">
        <f>IF(AF427="","",VLOOKUP(AF427,ボランティア図書マスタ!$A$3:$K$65493,11,0))</f>
        <v/>
      </c>
      <c r="AH427" s="69" t="str">
        <f t="shared" si="43"/>
        <v/>
      </c>
      <c r="AJ427" s="129" t="e">
        <f>VLOOKUP($AF427,ボランティア図書マスタ!$A:$T,15,0)</f>
        <v>#N/A</v>
      </c>
      <c r="AK427" s="129" t="e">
        <f>VLOOKUP($AF427,ボランティア図書マスタ!$A:$T,16,0)</f>
        <v>#N/A</v>
      </c>
      <c r="AL427" s="129" t="e">
        <f>VLOOKUP($AF427,ボランティア図書マスタ!$A:$T,17,0)</f>
        <v>#N/A</v>
      </c>
      <c r="AM427" s="129" t="e">
        <f>VLOOKUP($AF427,ボランティア図書マスタ!$A:$T,18,0)</f>
        <v>#N/A</v>
      </c>
      <c r="AN427" s="129" t="e">
        <f>VLOOKUP($AF427,ボランティア図書マスタ!$A:$T,19,0)</f>
        <v>#N/A</v>
      </c>
      <c r="AO427" s="129" t="e">
        <f>VLOOKUP($AF427,ボランティア図書マスタ!$A:$T,20,0)</f>
        <v>#N/A</v>
      </c>
    </row>
    <row r="428" spans="1:41" ht="81" customHeight="1" x14ac:dyDescent="0.15">
      <c r="A428" s="55"/>
      <c r="B428" s="11"/>
      <c r="C428" s="149"/>
      <c r="D428" s="11"/>
      <c r="E428" s="11"/>
      <c r="F428" s="11"/>
      <c r="G428" s="12"/>
      <c r="H428" s="12"/>
      <c r="I428" s="13"/>
      <c r="J428" s="12"/>
      <c r="K428" s="24"/>
      <c r="L428" s="54" t="str">
        <f>IF(K428="","",VLOOKUP(K428,'ボランティア一覧 '!$A:$B,2,0))</f>
        <v/>
      </c>
      <c r="M428" s="24"/>
      <c r="N428" s="61" t="str">
        <f>IF(M428="","",VLOOKUP(M428,ボランティア図書マスタ!$B$3:$L$65493,11,0))</f>
        <v/>
      </c>
      <c r="O428" s="25"/>
      <c r="P428" s="24"/>
      <c r="Q428" s="25"/>
      <c r="R428" s="17" t="str">
        <f t="shared" si="38"/>
        <v/>
      </c>
      <c r="S428" s="17" t="str">
        <f>IF(AF428="","",VLOOKUP(AF428,ボランティア図書マスタ!$A$3:$M$65493,13,0))</f>
        <v/>
      </c>
      <c r="T428" s="14"/>
      <c r="U428" s="15"/>
      <c r="V428" s="16"/>
      <c r="W428" s="11"/>
      <c r="X428" s="23" t="str">
        <f>IF(K428="","",VLOOKUP(K428,'ボランティア一覧 '!$A$3:$F$95,4,0))</f>
        <v/>
      </c>
      <c r="Y428" s="23" t="str">
        <f>IF(K428="","",VLOOKUP(K428,'ボランティア一覧 '!$A$3:$F$95,5,0))</f>
        <v/>
      </c>
      <c r="Z428" s="23" t="str">
        <f>IF(K428="","",VLOOKUP(K428,'ボランティア一覧 '!$A$3:$F$95,6,0))</f>
        <v/>
      </c>
      <c r="AA428" s="23" t="str">
        <f>IF(K428="","",VLOOKUP(K428,'ボランティア一覧 '!$A$3:$G$95,7,0))</f>
        <v/>
      </c>
      <c r="AB428" s="69" t="str">
        <f t="shared" si="39"/>
        <v xml:space="preserve"> </v>
      </c>
      <c r="AC428" s="69" t="str">
        <f t="shared" si="40"/>
        <v>　</v>
      </c>
      <c r="AD428" s="69" t="str">
        <f>IF($G428=0," ",VLOOKUP(AB428,入力規則用シート!B:C,2,0))</f>
        <v xml:space="preserve"> </v>
      </c>
      <c r="AE428" s="68">
        <f t="shared" si="41"/>
        <v>0</v>
      </c>
      <c r="AF428" s="69" t="str">
        <f t="shared" si="42"/>
        <v/>
      </c>
      <c r="AG428" s="68" t="str">
        <f>IF(AF428="","",VLOOKUP(AF428,ボランティア図書マスタ!$A$3:$K$65493,11,0))</f>
        <v/>
      </c>
      <c r="AH428" s="69" t="str">
        <f t="shared" si="43"/>
        <v/>
      </c>
      <c r="AJ428" s="129" t="e">
        <f>VLOOKUP($AF428,ボランティア図書マスタ!$A:$T,15,0)</f>
        <v>#N/A</v>
      </c>
      <c r="AK428" s="129" t="e">
        <f>VLOOKUP($AF428,ボランティア図書マスタ!$A:$T,16,0)</f>
        <v>#N/A</v>
      </c>
      <c r="AL428" s="129" t="e">
        <f>VLOOKUP($AF428,ボランティア図書マスタ!$A:$T,17,0)</f>
        <v>#N/A</v>
      </c>
      <c r="AM428" s="129" t="e">
        <f>VLOOKUP($AF428,ボランティア図書マスタ!$A:$T,18,0)</f>
        <v>#N/A</v>
      </c>
      <c r="AN428" s="129" t="e">
        <f>VLOOKUP($AF428,ボランティア図書マスタ!$A:$T,19,0)</f>
        <v>#N/A</v>
      </c>
      <c r="AO428" s="129" t="e">
        <f>VLOOKUP($AF428,ボランティア図書マスタ!$A:$T,20,0)</f>
        <v>#N/A</v>
      </c>
    </row>
    <row r="429" spans="1:41" ht="81" customHeight="1" x14ac:dyDescent="0.15">
      <c r="A429" s="55"/>
      <c r="B429" s="11"/>
      <c r="C429" s="149"/>
      <c r="D429" s="11"/>
      <c r="E429" s="11"/>
      <c r="F429" s="11"/>
      <c r="G429" s="12"/>
      <c r="H429" s="12"/>
      <c r="I429" s="13"/>
      <c r="J429" s="12"/>
      <c r="K429" s="24"/>
      <c r="L429" s="54" t="str">
        <f>IF(K429="","",VLOOKUP(K429,'ボランティア一覧 '!$A:$B,2,0))</f>
        <v/>
      </c>
      <c r="M429" s="24"/>
      <c r="N429" s="61" t="str">
        <f>IF(M429="","",VLOOKUP(M429,ボランティア図書マスタ!$B$3:$L$65493,11,0))</f>
        <v/>
      </c>
      <c r="O429" s="25"/>
      <c r="P429" s="24"/>
      <c r="Q429" s="25"/>
      <c r="R429" s="17" t="str">
        <f t="shared" si="38"/>
        <v/>
      </c>
      <c r="S429" s="17" t="str">
        <f>IF(AF429="","",VLOOKUP(AF429,ボランティア図書マスタ!$A$3:$M$65493,13,0))</f>
        <v/>
      </c>
      <c r="T429" s="14"/>
      <c r="U429" s="15"/>
      <c r="V429" s="16"/>
      <c r="W429" s="11"/>
      <c r="X429" s="23" t="str">
        <f>IF(K429="","",VLOOKUP(K429,'ボランティア一覧 '!$A$3:$F$95,4,0))</f>
        <v/>
      </c>
      <c r="Y429" s="23" t="str">
        <f>IF(K429="","",VLOOKUP(K429,'ボランティア一覧 '!$A$3:$F$95,5,0))</f>
        <v/>
      </c>
      <c r="Z429" s="23" t="str">
        <f>IF(K429="","",VLOOKUP(K429,'ボランティア一覧 '!$A$3:$F$95,6,0))</f>
        <v/>
      </c>
      <c r="AA429" s="23" t="str">
        <f>IF(K429="","",VLOOKUP(K429,'ボランティア一覧 '!$A$3:$G$95,7,0))</f>
        <v/>
      </c>
      <c r="AB429" s="69" t="str">
        <f t="shared" si="39"/>
        <v xml:space="preserve"> </v>
      </c>
      <c r="AC429" s="69" t="str">
        <f t="shared" si="40"/>
        <v>　</v>
      </c>
      <c r="AD429" s="69" t="str">
        <f>IF($G429=0," ",VLOOKUP(AB429,入力規則用シート!B:C,2,0))</f>
        <v xml:space="preserve"> </v>
      </c>
      <c r="AE429" s="68">
        <f t="shared" si="41"/>
        <v>0</v>
      </c>
      <c r="AF429" s="69" t="str">
        <f t="shared" si="42"/>
        <v/>
      </c>
      <c r="AG429" s="68" t="str">
        <f>IF(AF429="","",VLOOKUP(AF429,ボランティア図書マスタ!$A$3:$K$65493,11,0))</f>
        <v/>
      </c>
      <c r="AH429" s="69" t="str">
        <f t="shared" si="43"/>
        <v/>
      </c>
      <c r="AJ429" s="129" t="e">
        <f>VLOOKUP($AF429,ボランティア図書マスタ!$A:$T,15,0)</f>
        <v>#N/A</v>
      </c>
      <c r="AK429" s="129" t="e">
        <f>VLOOKUP($AF429,ボランティア図書マスタ!$A:$T,16,0)</f>
        <v>#N/A</v>
      </c>
      <c r="AL429" s="129" t="e">
        <f>VLOOKUP($AF429,ボランティア図書マスタ!$A:$T,17,0)</f>
        <v>#N/A</v>
      </c>
      <c r="AM429" s="129" t="e">
        <f>VLOOKUP($AF429,ボランティア図書マスタ!$A:$T,18,0)</f>
        <v>#N/A</v>
      </c>
      <c r="AN429" s="129" t="e">
        <f>VLOOKUP($AF429,ボランティア図書マスタ!$A:$T,19,0)</f>
        <v>#N/A</v>
      </c>
      <c r="AO429" s="129" t="e">
        <f>VLOOKUP($AF429,ボランティア図書マスタ!$A:$T,20,0)</f>
        <v>#N/A</v>
      </c>
    </row>
    <row r="430" spans="1:41" ht="81" customHeight="1" x14ac:dyDescent="0.15">
      <c r="A430" s="55"/>
      <c r="B430" s="11"/>
      <c r="C430" s="149"/>
      <c r="D430" s="11"/>
      <c r="E430" s="11"/>
      <c r="F430" s="11"/>
      <c r="G430" s="12"/>
      <c r="H430" s="12"/>
      <c r="I430" s="13"/>
      <c r="J430" s="12"/>
      <c r="K430" s="24"/>
      <c r="L430" s="54" t="str">
        <f>IF(K430="","",VLOOKUP(K430,'ボランティア一覧 '!$A:$B,2,0))</f>
        <v/>
      </c>
      <c r="M430" s="24"/>
      <c r="N430" s="61" t="str">
        <f>IF(M430="","",VLOOKUP(M430,ボランティア図書マスタ!$B$3:$L$65493,11,0))</f>
        <v/>
      </c>
      <c r="O430" s="25"/>
      <c r="P430" s="24"/>
      <c r="Q430" s="25"/>
      <c r="R430" s="17" t="str">
        <f t="shared" si="38"/>
        <v/>
      </c>
      <c r="S430" s="17" t="str">
        <f>IF(AF430="","",VLOOKUP(AF430,ボランティア図書マスタ!$A$3:$M$65493,13,0))</f>
        <v/>
      </c>
      <c r="T430" s="14"/>
      <c r="U430" s="15"/>
      <c r="V430" s="16"/>
      <c r="W430" s="11"/>
      <c r="X430" s="23" t="str">
        <f>IF(K430="","",VLOOKUP(K430,'ボランティア一覧 '!$A$3:$F$95,4,0))</f>
        <v/>
      </c>
      <c r="Y430" s="23" t="str">
        <f>IF(K430="","",VLOOKUP(K430,'ボランティア一覧 '!$A$3:$F$95,5,0))</f>
        <v/>
      </c>
      <c r="Z430" s="23" t="str">
        <f>IF(K430="","",VLOOKUP(K430,'ボランティア一覧 '!$A$3:$F$95,6,0))</f>
        <v/>
      </c>
      <c r="AA430" s="23" t="str">
        <f>IF(K430="","",VLOOKUP(K430,'ボランティア一覧 '!$A$3:$G$95,7,0))</f>
        <v/>
      </c>
      <c r="AB430" s="69" t="str">
        <f t="shared" si="39"/>
        <v xml:space="preserve"> </v>
      </c>
      <c r="AC430" s="69" t="str">
        <f t="shared" si="40"/>
        <v>　</v>
      </c>
      <c r="AD430" s="69" t="str">
        <f>IF($G430=0," ",VLOOKUP(AB430,入力規則用シート!B:C,2,0))</f>
        <v xml:space="preserve"> </v>
      </c>
      <c r="AE430" s="68">
        <f t="shared" si="41"/>
        <v>0</v>
      </c>
      <c r="AF430" s="69" t="str">
        <f t="shared" si="42"/>
        <v/>
      </c>
      <c r="AG430" s="68" t="str">
        <f>IF(AF430="","",VLOOKUP(AF430,ボランティア図書マスタ!$A$3:$K$65493,11,0))</f>
        <v/>
      </c>
      <c r="AH430" s="69" t="str">
        <f t="shared" si="43"/>
        <v/>
      </c>
      <c r="AJ430" s="129" t="e">
        <f>VLOOKUP($AF430,ボランティア図書マスタ!$A:$T,15,0)</f>
        <v>#N/A</v>
      </c>
      <c r="AK430" s="129" t="e">
        <f>VLOOKUP($AF430,ボランティア図書マスタ!$A:$T,16,0)</f>
        <v>#N/A</v>
      </c>
      <c r="AL430" s="129" t="e">
        <f>VLOOKUP($AF430,ボランティア図書マスタ!$A:$T,17,0)</f>
        <v>#N/A</v>
      </c>
      <c r="AM430" s="129" t="e">
        <f>VLOOKUP($AF430,ボランティア図書マスタ!$A:$T,18,0)</f>
        <v>#N/A</v>
      </c>
      <c r="AN430" s="129" t="e">
        <f>VLOOKUP($AF430,ボランティア図書マスタ!$A:$T,19,0)</f>
        <v>#N/A</v>
      </c>
      <c r="AO430" s="129" t="e">
        <f>VLOOKUP($AF430,ボランティア図書マスタ!$A:$T,20,0)</f>
        <v>#N/A</v>
      </c>
    </row>
    <row r="431" spans="1:41" ht="81" customHeight="1" x14ac:dyDescent="0.15">
      <c r="A431" s="55"/>
      <c r="B431" s="11"/>
      <c r="C431" s="149"/>
      <c r="D431" s="11"/>
      <c r="E431" s="11"/>
      <c r="F431" s="11"/>
      <c r="G431" s="12"/>
      <c r="H431" s="12"/>
      <c r="I431" s="13"/>
      <c r="J431" s="12"/>
      <c r="K431" s="24"/>
      <c r="L431" s="54" t="str">
        <f>IF(K431="","",VLOOKUP(K431,'ボランティア一覧 '!$A:$B,2,0))</f>
        <v/>
      </c>
      <c r="M431" s="24"/>
      <c r="N431" s="61" t="str">
        <f>IF(M431="","",VLOOKUP(M431,ボランティア図書マスタ!$B$3:$L$65493,11,0))</f>
        <v/>
      </c>
      <c r="O431" s="25"/>
      <c r="P431" s="24"/>
      <c r="Q431" s="25"/>
      <c r="R431" s="17" t="str">
        <f t="shared" si="38"/>
        <v/>
      </c>
      <c r="S431" s="17" t="str">
        <f>IF(AF431="","",VLOOKUP(AF431,ボランティア図書マスタ!$A$3:$M$65493,13,0))</f>
        <v/>
      </c>
      <c r="T431" s="14"/>
      <c r="U431" s="15"/>
      <c r="V431" s="16"/>
      <c r="W431" s="11"/>
      <c r="X431" s="23" t="str">
        <f>IF(K431="","",VLOOKUP(K431,'ボランティア一覧 '!$A$3:$F$95,4,0))</f>
        <v/>
      </c>
      <c r="Y431" s="23" t="str">
        <f>IF(K431="","",VLOOKUP(K431,'ボランティア一覧 '!$A$3:$F$95,5,0))</f>
        <v/>
      </c>
      <c r="Z431" s="23" t="str">
        <f>IF(K431="","",VLOOKUP(K431,'ボランティア一覧 '!$A$3:$F$95,6,0))</f>
        <v/>
      </c>
      <c r="AA431" s="23" t="str">
        <f>IF(K431="","",VLOOKUP(K431,'ボランティア一覧 '!$A$3:$G$95,7,0))</f>
        <v/>
      </c>
      <c r="AB431" s="69" t="str">
        <f t="shared" si="39"/>
        <v xml:space="preserve"> </v>
      </c>
      <c r="AC431" s="69" t="str">
        <f t="shared" si="40"/>
        <v>　</v>
      </c>
      <c r="AD431" s="69" t="str">
        <f>IF($G431=0," ",VLOOKUP(AB431,入力規則用シート!B:C,2,0))</f>
        <v xml:space="preserve"> </v>
      </c>
      <c r="AE431" s="68">
        <f t="shared" si="41"/>
        <v>0</v>
      </c>
      <c r="AF431" s="69" t="str">
        <f t="shared" si="42"/>
        <v/>
      </c>
      <c r="AG431" s="68" t="str">
        <f>IF(AF431="","",VLOOKUP(AF431,ボランティア図書マスタ!$A$3:$K$65493,11,0))</f>
        <v/>
      </c>
      <c r="AH431" s="69" t="str">
        <f t="shared" si="43"/>
        <v/>
      </c>
      <c r="AJ431" s="129" t="e">
        <f>VLOOKUP($AF431,ボランティア図書マスタ!$A:$T,15,0)</f>
        <v>#N/A</v>
      </c>
      <c r="AK431" s="129" t="e">
        <f>VLOOKUP($AF431,ボランティア図書マスタ!$A:$T,16,0)</f>
        <v>#N/A</v>
      </c>
      <c r="AL431" s="129" t="e">
        <f>VLOOKUP($AF431,ボランティア図書マスタ!$A:$T,17,0)</f>
        <v>#N/A</v>
      </c>
      <c r="AM431" s="129" t="e">
        <f>VLOOKUP($AF431,ボランティア図書マスタ!$A:$T,18,0)</f>
        <v>#N/A</v>
      </c>
      <c r="AN431" s="129" t="e">
        <f>VLOOKUP($AF431,ボランティア図書マスタ!$A:$T,19,0)</f>
        <v>#N/A</v>
      </c>
      <c r="AO431" s="129" t="e">
        <f>VLOOKUP($AF431,ボランティア図書マスタ!$A:$T,20,0)</f>
        <v>#N/A</v>
      </c>
    </row>
    <row r="432" spans="1:41" ht="81" customHeight="1" x14ac:dyDescent="0.15">
      <c r="A432" s="55"/>
      <c r="B432" s="11"/>
      <c r="C432" s="149"/>
      <c r="D432" s="11"/>
      <c r="E432" s="11"/>
      <c r="F432" s="11"/>
      <c r="G432" s="12"/>
      <c r="H432" s="12"/>
      <c r="I432" s="13"/>
      <c r="J432" s="12"/>
      <c r="K432" s="24"/>
      <c r="L432" s="54" t="str">
        <f>IF(K432="","",VLOOKUP(K432,'ボランティア一覧 '!$A:$B,2,0))</f>
        <v/>
      </c>
      <c r="M432" s="24"/>
      <c r="N432" s="61" t="str">
        <f>IF(M432="","",VLOOKUP(M432,ボランティア図書マスタ!$B$3:$L$65493,11,0))</f>
        <v/>
      </c>
      <c r="O432" s="25"/>
      <c r="P432" s="24"/>
      <c r="Q432" s="25"/>
      <c r="R432" s="17" t="str">
        <f t="shared" si="38"/>
        <v/>
      </c>
      <c r="S432" s="17" t="str">
        <f>IF(AF432="","",VLOOKUP(AF432,ボランティア図書マスタ!$A$3:$M$65493,13,0))</f>
        <v/>
      </c>
      <c r="T432" s="14"/>
      <c r="U432" s="15"/>
      <c r="V432" s="16"/>
      <c r="W432" s="11"/>
      <c r="X432" s="23" t="str">
        <f>IF(K432="","",VLOOKUP(K432,'ボランティア一覧 '!$A$3:$F$95,4,0))</f>
        <v/>
      </c>
      <c r="Y432" s="23" t="str">
        <f>IF(K432="","",VLOOKUP(K432,'ボランティア一覧 '!$A$3:$F$95,5,0))</f>
        <v/>
      </c>
      <c r="Z432" s="23" t="str">
        <f>IF(K432="","",VLOOKUP(K432,'ボランティア一覧 '!$A$3:$F$95,6,0))</f>
        <v/>
      </c>
      <c r="AA432" s="23" t="str">
        <f>IF(K432="","",VLOOKUP(K432,'ボランティア一覧 '!$A$3:$G$95,7,0))</f>
        <v/>
      </c>
      <c r="AB432" s="69" t="str">
        <f t="shared" si="39"/>
        <v xml:space="preserve"> </v>
      </c>
      <c r="AC432" s="69" t="str">
        <f t="shared" si="40"/>
        <v>　</v>
      </c>
      <c r="AD432" s="69" t="str">
        <f>IF($G432=0," ",VLOOKUP(AB432,入力規則用シート!B:C,2,0))</f>
        <v xml:space="preserve"> </v>
      </c>
      <c r="AE432" s="68">
        <f t="shared" si="41"/>
        <v>0</v>
      </c>
      <c r="AF432" s="69" t="str">
        <f t="shared" si="42"/>
        <v/>
      </c>
      <c r="AG432" s="68" t="str">
        <f>IF(AF432="","",VLOOKUP(AF432,ボランティア図書マスタ!$A$3:$K$65493,11,0))</f>
        <v/>
      </c>
      <c r="AH432" s="69" t="str">
        <f t="shared" si="43"/>
        <v/>
      </c>
      <c r="AJ432" s="129" t="e">
        <f>VLOOKUP($AF432,ボランティア図書マスタ!$A:$T,15,0)</f>
        <v>#N/A</v>
      </c>
      <c r="AK432" s="129" t="e">
        <f>VLOOKUP($AF432,ボランティア図書マスタ!$A:$T,16,0)</f>
        <v>#N/A</v>
      </c>
      <c r="AL432" s="129" t="e">
        <f>VLOOKUP($AF432,ボランティア図書マスタ!$A:$T,17,0)</f>
        <v>#N/A</v>
      </c>
      <c r="AM432" s="129" t="e">
        <f>VLOOKUP($AF432,ボランティア図書マスタ!$A:$T,18,0)</f>
        <v>#N/A</v>
      </c>
      <c r="AN432" s="129" t="e">
        <f>VLOOKUP($AF432,ボランティア図書マスタ!$A:$T,19,0)</f>
        <v>#N/A</v>
      </c>
      <c r="AO432" s="129" t="e">
        <f>VLOOKUP($AF432,ボランティア図書マスタ!$A:$T,20,0)</f>
        <v>#N/A</v>
      </c>
    </row>
    <row r="433" spans="1:41" ht="81" customHeight="1" x14ac:dyDescent="0.15">
      <c r="A433" s="55"/>
      <c r="B433" s="11"/>
      <c r="C433" s="149"/>
      <c r="D433" s="11"/>
      <c r="E433" s="11"/>
      <c r="F433" s="11"/>
      <c r="G433" s="12"/>
      <c r="H433" s="12"/>
      <c r="I433" s="13"/>
      <c r="J433" s="12"/>
      <c r="K433" s="24"/>
      <c r="L433" s="54" t="str">
        <f>IF(K433="","",VLOOKUP(K433,'ボランティア一覧 '!$A:$B,2,0))</f>
        <v/>
      </c>
      <c r="M433" s="24"/>
      <c r="N433" s="61" t="str">
        <f>IF(M433="","",VLOOKUP(M433,ボランティア図書マスタ!$B$3:$L$65493,11,0))</f>
        <v/>
      </c>
      <c r="O433" s="25"/>
      <c r="P433" s="24"/>
      <c r="Q433" s="25"/>
      <c r="R433" s="17" t="str">
        <f t="shared" si="38"/>
        <v/>
      </c>
      <c r="S433" s="17" t="str">
        <f>IF(AF433="","",VLOOKUP(AF433,ボランティア図書マスタ!$A$3:$M$65493,13,0))</f>
        <v/>
      </c>
      <c r="T433" s="14"/>
      <c r="U433" s="15"/>
      <c r="V433" s="16"/>
      <c r="W433" s="11"/>
      <c r="X433" s="23" t="str">
        <f>IF(K433="","",VLOOKUP(K433,'ボランティア一覧 '!$A$3:$F$95,4,0))</f>
        <v/>
      </c>
      <c r="Y433" s="23" t="str">
        <f>IF(K433="","",VLOOKUP(K433,'ボランティア一覧 '!$A$3:$F$95,5,0))</f>
        <v/>
      </c>
      <c r="Z433" s="23" t="str">
        <f>IF(K433="","",VLOOKUP(K433,'ボランティア一覧 '!$A$3:$F$95,6,0))</f>
        <v/>
      </c>
      <c r="AA433" s="23" t="str">
        <f>IF(K433="","",VLOOKUP(K433,'ボランティア一覧 '!$A$3:$G$95,7,0))</f>
        <v/>
      </c>
      <c r="AB433" s="69" t="str">
        <f t="shared" si="39"/>
        <v xml:space="preserve"> </v>
      </c>
      <c r="AC433" s="69" t="str">
        <f t="shared" si="40"/>
        <v>　</v>
      </c>
      <c r="AD433" s="69" t="str">
        <f>IF($G433=0," ",VLOOKUP(AB433,入力規則用シート!B:C,2,0))</f>
        <v xml:space="preserve"> </v>
      </c>
      <c r="AE433" s="68">
        <f t="shared" si="41"/>
        <v>0</v>
      </c>
      <c r="AF433" s="69" t="str">
        <f t="shared" si="42"/>
        <v/>
      </c>
      <c r="AG433" s="68" t="str">
        <f>IF(AF433="","",VLOOKUP(AF433,ボランティア図書マスタ!$A$3:$K$65493,11,0))</f>
        <v/>
      </c>
      <c r="AH433" s="69" t="str">
        <f t="shared" si="43"/>
        <v/>
      </c>
      <c r="AJ433" s="129" t="e">
        <f>VLOOKUP($AF433,ボランティア図書マスタ!$A:$T,15,0)</f>
        <v>#N/A</v>
      </c>
      <c r="AK433" s="129" t="e">
        <f>VLOOKUP($AF433,ボランティア図書マスタ!$A:$T,16,0)</f>
        <v>#N/A</v>
      </c>
      <c r="AL433" s="129" t="e">
        <f>VLOOKUP($AF433,ボランティア図書マスタ!$A:$T,17,0)</f>
        <v>#N/A</v>
      </c>
      <c r="AM433" s="129" t="e">
        <f>VLOOKUP($AF433,ボランティア図書マスタ!$A:$T,18,0)</f>
        <v>#N/A</v>
      </c>
      <c r="AN433" s="129" t="e">
        <f>VLOOKUP($AF433,ボランティア図書マスタ!$A:$T,19,0)</f>
        <v>#N/A</v>
      </c>
      <c r="AO433" s="129" t="e">
        <f>VLOOKUP($AF433,ボランティア図書マスタ!$A:$T,20,0)</f>
        <v>#N/A</v>
      </c>
    </row>
    <row r="434" spans="1:41" ht="81" customHeight="1" x14ac:dyDescent="0.15">
      <c r="A434" s="55"/>
      <c r="B434" s="11"/>
      <c r="C434" s="149"/>
      <c r="D434" s="11"/>
      <c r="E434" s="11"/>
      <c r="F434" s="11"/>
      <c r="G434" s="12"/>
      <c r="H434" s="12"/>
      <c r="I434" s="13"/>
      <c r="J434" s="12"/>
      <c r="K434" s="24"/>
      <c r="L434" s="54" t="str">
        <f>IF(K434="","",VLOOKUP(K434,'ボランティア一覧 '!$A:$B,2,0))</f>
        <v/>
      </c>
      <c r="M434" s="24"/>
      <c r="N434" s="61" t="str">
        <f>IF(M434="","",VLOOKUP(M434,ボランティア図書マスタ!$B$3:$L$65493,11,0))</f>
        <v/>
      </c>
      <c r="O434" s="25"/>
      <c r="P434" s="24"/>
      <c r="Q434" s="25"/>
      <c r="R434" s="17" t="str">
        <f t="shared" si="38"/>
        <v/>
      </c>
      <c r="S434" s="17" t="str">
        <f>IF(AF434="","",VLOOKUP(AF434,ボランティア図書マスタ!$A$3:$M$65493,13,0))</f>
        <v/>
      </c>
      <c r="T434" s="14"/>
      <c r="U434" s="15"/>
      <c r="V434" s="16"/>
      <c r="W434" s="11"/>
      <c r="X434" s="23" t="str">
        <f>IF(K434="","",VLOOKUP(K434,'ボランティア一覧 '!$A$3:$F$95,4,0))</f>
        <v/>
      </c>
      <c r="Y434" s="23" t="str">
        <f>IF(K434="","",VLOOKUP(K434,'ボランティア一覧 '!$A$3:$F$95,5,0))</f>
        <v/>
      </c>
      <c r="Z434" s="23" t="str">
        <f>IF(K434="","",VLOOKUP(K434,'ボランティア一覧 '!$A$3:$F$95,6,0))</f>
        <v/>
      </c>
      <c r="AA434" s="23" t="str">
        <f>IF(K434="","",VLOOKUP(K434,'ボランティア一覧 '!$A$3:$G$95,7,0))</f>
        <v/>
      </c>
      <c r="AB434" s="69" t="str">
        <f t="shared" si="39"/>
        <v xml:space="preserve"> </v>
      </c>
      <c r="AC434" s="69" t="str">
        <f t="shared" si="40"/>
        <v>　</v>
      </c>
      <c r="AD434" s="69" t="str">
        <f>IF($G434=0," ",VLOOKUP(AB434,入力規則用シート!B:C,2,0))</f>
        <v xml:space="preserve"> </v>
      </c>
      <c r="AE434" s="68">
        <f t="shared" si="41"/>
        <v>0</v>
      </c>
      <c r="AF434" s="69" t="str">
        <f t="shared" si="42"/>
        <v/>
      </c>
      <c r="AG434" s="68" t="str">
        <f>IF(AF434="","",VLOOKUP(AF434,ボランティア図書マスタ!$A$3:$K$65493,11,0))</f>
        <v/>
      </c>
      <c r="AH434" s="69" t="str">
        <f t="shared" si="43"/>
        <v/>
      </c>
      <c r="AJ434" s="129" t="e">
        <f>VLOOKUP($AF434,ボランティア図書マスタ!$A:$T,15,0)</f>
        <v>#N/A</v>
      </c>
      <c r="AK434" s="129" t="e">
        <f>VLOOKUP($AF434,ボランティア図書マスタ!$A:$T,16,0)</f>
        <v>#N/A</v>
      </c>
      <c r="AL434" s="129" t="e">
        <f>VLOOKUP($AF434,ボランティア図書マスタ!$A:$T,17,0)</f>
        <v>#N/A</v>
      </c>
      <c r="AM434" s="129" t="e">
        <f>VLOOKUP($AF434,ボランティア図書マスタ!$A:$T,18,0)</f>
        <v>#N/A</v>
      </c>
      <c r="AN434" s="129" t="e">
        <f>VLOOKUP($AF434,ボランティア図書マスタ!$A:$T,19,0)</f>
        <v>#N/A</v>
      </c>
      <c r="AO434" s="129" t="e">
        <f>VLOOKUP($AF434,ボランティア図書マスタ!$A:$T,20,0)</f>
        <v>#N/A</v>
      </c>
    </row>
    <row r="435" spans="1:41" ht="81" customHeight="1" x14ac:dyDescent="0.15">
      <c r="A435" s="55"/>
      <c r="B435" s="11"/>
      <c r="C435" s="149"/>
      <c r="D435" s="11"/>
      <c r="E435" s="11"/>
      <c r="F435" s="11"/>
      <c r="G435" s="12"/>
      <c r="H435" s="12"/>
      <c r="I435" s="13"/>
      <c r="J435" s="12"/>
      <c r="K435" s="24"/>
      <c r="L435" s="54" t="str">
        <f>IF(K435="","",VLOOKUP(K435,'ボランティア一覧 '!$A:$B,2,0))</f>
        <v/>
      </c>
      <c r="M435" s="24"/>
      <c r="N435" s="61" t="str">
        <f>IF(M435="","",VLOOKUP(M435,ボランティア図書マスタ!$B$3:$L$65493,11,0))</f>
        <v/>
      </c>
      <c r="O435" s="25"/>
      <c r="P435" s="24"/>
      <c r="Q435" s="25"/>
      <c r="R435" s="17" t="str">
        <f t="shared" si="38"/>
        <v/>
      </c>
      <c r="S435" s="17" t="str">
        <f>IF(AF435="","",VLOOKUP(AF435,ボランティア図書マスタ!$A$3:$M$65493,13,0))</f>
        <v/>
      </c>
      <c r="T435" s="14"/>
      <c r="U435" s="15"/>
      <c r="V435" s="16"/>
      <c r="W435" s="11"/>
      <c r="X435" s="23" t="str">
        <f>IF(K435="","",VLOOKUP(K435,'ボランティア一覧 '!$A$3:$F$95,4,0))</f>
        <v/>
      </c>
      <c r="Y435" s="23" t="str">
        <f>IF(K435="","",VLOOKUP(K435,'ボランティア一覧 '!$A$3:$F$95,5,0))</f>
        <v/>
      </c>
      <c r="Z435" s="23" t="str">
        <f>IF(K435="","",VLOOKUP(K435,'ボランティア一覧 '!$A$3:$F$95,6,0))</f>
        <v/>
      </c>
      <c r="AA435" s="23" t="str">
        <f>IF(K435="","",VLOOKUP(K435,'ボランティア一覧 '!$A$3:$G$95,7,0))</f>
        <v/>
      </c>
      <c r="AB435" s="69" t="str">
        <f t="shared" si="39"/>
        <v xml:space="preserve"> </v>
      </c>
      <c r="AC435" s="69" t="str">
        <f t="shared" si="40"/>
        <v>　</v>
      </c>
      <c r="AD435" s="69" t="str">
        <f>IF($G435=0," ",VLOOKUP(AB435,入力規則用シート!B:C,2,0))</f>
        <v xml:space="preserve"> </v>
      </c>
      <c r="AE435" s="68">
        <f t="shared" si="41"/>
        <v>0</v>
      </c>
      <c r="AF435" s="69" t="str">
        <f t="shared" si="42"/>
        <v/>
      </c>
      <c r="AG435" s="68" t="str">
        <f>IF(AF435="","",VLOOKUP(AF435,ボランティア図書マスタ!$A$3:$K$65493,11,0))</f>
        <v/>
      </c>
      <c r="AH435" s="69" t="str">
        <f t="shared" si="43"/>
        <v/>
      </c>
      <c r="AJ435" s="129" t="e">
        <f>VLOOKUP($AF435,ボランティア図書マスタ!$A:$T,15,0)</f>
        <v>#N/A</v>
      </c>
      <c r="AK435" s="129" t="e">
        <f>VLOOKUP($AF435,ボランティア図書マスタ!$A:$T,16,0)</f>
        <v>#N/A</v>
      </c>
      <c r="AL435" s="129" t="e">
        <f>VLOOKUP($AF435,ボランティア図書マスタ!$A:$T,17,0)</f>
        <v>#N/A</v>
      </c>
      <c r="AM435" s="129" t="e">
        <f>VLOOKUP($AF435,ボランティア図書マスタ!$A:$T,18,0)</f>
        <v>#N/A</v>
      </c>
      <c r="AN435" s="129" t="e">
        <f>VLOOKUP($AF435,ボランティア図書マスタ!$A:$T,19,0)</f>
        <v>#N/A</v>
      </c>
      <c r="AO435" s="129" t="e">
        <f>VLOOKUP($AF435,ボランティア図書マスタ!$A:$T,20,0)</f>
        <v>#N/A</v>
      </c>
    </row>
    <row r="436" spans="1:41" ht="81" customHeight="1" x14ac:dyDescent="0.15">
      <c r="A436" s="55"/>
      <c r="B436" s="11"/>
      <c r="C436" s="149"/>
      <c r="D436" s="11"/>
      <c r="E436" s="11"/>
      <c r="F436" s="11"/>
      <c r="G436" s="12"/>
      <c r="H436" s="12"/>
      <c r="I436" s="13"/>
      <c r="J436" s="12"/>
      <c r="K436" s="24"/>
      <c r="L436" s="54" t="str">
        <f>IF(K436="","",VLOOKUP(K436,'ボランティア一覧 '!$A:$B,2,0))</f>
        <v/>
      </c>
      <c r="M436" s="24"/>
      <c r="N436" s="61" t="str">
        <f>IF(M436="","",VLOOKUP(M436,ボランティア図書マスタ!$B$3:$L$65493,11,0))</f>
        <v/>
      </c>
      <c r="O436" s="25"/>
      <c r="P436" s="24"/>
      <c r="Q436" s="25"/>
      <c r="R436" s="17" t="str">
        <f t="shared" si="38"/>
        <v/>
      </c>
      <c r="S436" s="17" t="str">
        <f>IF(AF436="","",VLOOKUP(AF436,ボランティア図書マスタ!$A$3:$M$65493,13,0))</f>
        <v/>
      </c>
      <c r="T436" s="14"/>
      <c r="U436" s="15"/>
      <c r="V436" s="16"/>
      <c r="W436" s="11"/>
      <c r="X436" s="23" t="str">
        <f>IF(K436="","",VLOOKUP(K436,'ボランティア一覧 '!$A$3:$F$95,4,0))</f>
        <v/>
      </c>
      <c r="Y436" s="23" t="str">
        <f>IF(K436="","",VLOOKUP(K436,'ボランティア一覧 '!$A$3:$F$95,5,0))</f>
        <v/>
      </c>
      <c r="Z436" s="23" t="str">
        <f>IF(K436="","",VLOOKUP(K436,'ボランティア一覧 '!$A$3:$F$95,6,0))</f>
        <v/>
      </c>
      <c r="AA436" s="23" t="str">
        <f>IF(K436="","",VLOOKUP(K436,'ボランティア一覧 '!$A$3:$G$95,7,0))</f>
        <v/>
      </c>
      <c r="AB436" s="69" t="str">
        <f t="shared" si="39"/>
        <v xml:space="preserve"> </v>
      </c>
      <c r="AC436" s="69" t="str">
        <f t="shared" si="40"/>
        <v>　</v>
      </c>
      <c r="AD436" s="69" t="str">
        <f>IF($G436=0," ",VLOOKUP(AB436,入力規則用シート!B:C,2,0))</f>
        <v xml:space="preserve"> </v>
      </c>
      <c r="AE436" s="68">
        <f t="shared" si="41"/>
        <v>0</v>
      </c>
      <c r="AF436" s="69" t="str">
        <f t="shared" si="42"/>
        <v/>
      </c>
      <c r="AG436" s="68" t="str">
        <f>IF(AF436="","",VLOOKUP(AF436,ボランティア図書マスタ!$A$3:$K$65493,11,0))</f>
        <v/>
      </c>
      <c r="AH436" s="69" t="str">
        <f t="shared" si="43"/>
        <v/>
      </c>
      <c r="AJ436" s="129" t="e">
        <f>VLOOKUP($AF436,ボランティア図書マスタ!$A:$T,15,0)</f>
        <v>#N/A</v>
      </c>
      <c r="AK436" s="129" t="e">
        <f>VLOOKUP($AF436,ボランティア図書マスタ!$A:$T,16,0)</f>
        <v>#N/A</v>
      </c>
      <c r="AL436" s="129" t="e">
        <f>VLOOKUP($AF436,ボランティア図書マスタ!$A:$T,17,0)</f>
        <v>#N/A</v>
      </c>
      <c r="AM436" s="129" t="e">
        <f>VLOOKUP($AF436,ボランティア図書マスタ!$A:$T,18,0)</f>
        <v>#N/A</v>
      </c>
      <c r="AN436" s="129" t="e">
        <f>VLOOKUP($AF436,ボランティア図書マスタ!$A:$T,19,0)</f>
        <v>#N/A</v>
      </c>
      <c r="AO436" s="129" t="e">
        <f>VLOOKUP($AF436,ボランティア図書マスタ!$A:$T,20,0)</f>
        <v>#N/A</v>
      </c>
    </row>
    <row r="437" spans="1:41" ht="81" customHeight="1" x14ac:dyDescent="0.15">
      <c r="A437" s="55"/>
      <c r="B437" s="11"/>
      <c r="C437" s="149"/>
      <c r="D437" s="11"/>
      <c r="E437" s="11"/>
      <c r="F437" s="11"/>
      <c r="G437" s="12"/>
      <c r="H437" s="12"/>
      <c r="I437" s="13"/>
      <c r="J437" s="12"/>
      <c r="K437" s="24"/>
      <c r="L437" s="54" t="str">
        <f>IF(K437="","",VLOOKUP(K437,'ボランティア一覧 '!$A:$B,2,0))</f>
        <v/>
      </c>
      <c r="M437" s="24"/>
      <c r="N437" s="61" t="str">
        <f>IF(M437="","",VLOOKUP(M437,ボランティア図書マスタ!$B$3:$L$65493,11,0))</f>
        <v/>
      </c>
      <c r="O437" s="25"/>
      <c r="P437" s="24"/>
      <c r="Q437" s="25"/>
      <c r="R437" s="17" t="str">
        <f t="shared" si="38"/>
        <v/>
      </c>
      <c r="S437" s="17" t="str">
        <f>IF(AF437="","",VLOOKUP(AF437,ボランティア図書マスタ!$A$3:$M$65493,13,0))</f>
        <v/>
      </c>
      <c r="T437" s="14"/>
      <c r="U437" s="15"/>
      <c r="V437" s="16"/>
      <c r="W437" s="11"/>
      <c r="X437" s="23" t="str">
        <f>IF(K437="","",VLOOKUP(K437,'ボランティア一覧 '!$A$3:$F$95,4,0))</f>
        <v/>
      </c>
      <c r="Y437" s="23" t="str">
        <f>IF(K437="","",VLOOKUP(K437,'ボランティア一覧 '!$A$3:$F$95,5,0))</f>
        <v/>
      </c>
      <c r="Z437" s="23" t="str">
        <f>IF(K437="","",VLOOKUP(K437,'ボランティア一覧 '!$A$3:$F$95,6,0))</f>
        <v/>
      </c>
      <c r="AA437" s="23" t="str">
        <f>IF(K437="","",VLOOKUP(K437,'ボランティア一覧 '!$A$3:$G$95,7,0))</f>
        <v/>
      </c>
      <c r="AB437" s="69" t="str">
        <f t="shared" si="39"/>
        <v xml:space="preserve"> </v>
      </c>
      <c r="AC437" s="69" t="str">
        <f t="shared" si="40"/>
        <v>　</v>
      </c>
      <c r="AD437" s="69" t="str">
        <f>IF($G437=0," ",VLOOKUP(AB437,入力規則用シート!B:C,2,0))</f>
        <v xml:space="preserve"> </v>
      </c>
      <c r="AE437" s="68">
        <f t="shared" si="41"/>
        <v>0</v>
      </c>
      <c r="AF437" s="69" t="str">
        <f t="shared" si="42"/>
        <v/>
      </c>
      <c r="AG437" s="68" t="str">
        <f>IF(AF437="","",VLOOKUP(AF437,ボランティア図書マスタ!$A$3:$K$65493,11,0))</f>
        <v/>
      </c>
      <c r="AH437" s="69" t="str">
        <f t="shared" si="43"/>
        <v/>
      </c>
      <c r="AJ437" s="129" t="e">
        <f>VLOOKUP($AF437,ボランティア図書マスタ!$A:$T,15,0)</f>
        <v>#N/A</v>
      </c>
      <c r="AK437" s="129" t="e">
        <f>VLOOKUP($AF437,ボランティア図書マスタ!$A:$T,16,0)</f>
        <v>#N/A</v>
      </c>
      <c r="AL437" s="129" t="e">
        <f>VLOOKUP($AF437,ボランティア図書マスタ!$A:$T,17,0)</f>
        <v>#N/A</v>
      </c>
      <c r="AM437" s="129" t="e">
        <f>VLOOKUP($AF437,ボランティア図書マスタ!$A:$T,18,0)</f>
        <v>#N/A</v>
      </c>
      <c r="AN437" s="129" t="e">
        <f>VLOOKUP($AF437,ボランティア図書マスタ!$A:$T,19,0)</f>
        <v>#N/A</v>
      </c>
      <c r="AO437" s="129" t="e">
        <f>VLOOKUP($AF437,ボランティア図書マスタ!$A:$T,20,0)</f>
        <v>#N/A</v>
      </c>
    </row>
    <row r="438" spans="1:41" ht="81" customHeight="1" x14ac:dyDescent="0.15">
      <c r="A438" s="55"/>
      <c r="B438" s="11"/>
      <c r="C438" s="149"/>
      <c r="D438" s="11"/>
      <c r="E438" s="11"/>
      <c r="F438" s="11"/>
      <c r="G438" s="12"/>
      <c r="H438" s="12"/>
      <c r="I438" s="13"/>
      <c r="J438" s="12"/>
      <c r="K438" s="24"/>
      <c r="L438" s="54" t="str">
        <f>IF(K438="","",VLOOKUP(K438,'ボランティア一覧 '!$A:$B,2,0))</f>
        <v/>
      </c>
      <c r="M438" s="24"/>
      <c r="N438" s="61" t="str">
        <f>IF(M438="","",VLOOKUP(M438,ボランティア図書マスタ!$B$3:$L$65493,11,0))</f>
        <v/>
      </c>
      <c r="O438" s="25"/>
      <c r="P438" s="24"/>
      <c r="Q438" s="25"/>
      <c r="R438" s="17" t="str">
        <f t="shared" si="38"/>
        <v/>
      </c>
      <c r="S438" s="17" t="str">
        <f>IF(AF438="","",VLOOKUP(AF438,ボランティア図書マスタ!$A$3:$M$65493,13,0))</f>
        <v/>
      </c>
      <c r="T438" s="14"/>
      <c r="U438" s="15"/>
      <c r="V438" s="16"/>
      <c r="W438" s="11"/>
      <c r="X438" s="23" t="str">
        <f>IF(K438="","",VLOOKUP(K438,'ボランティア一覧 '!$A$3:$F$95,4,0))</f>
        <v/>
      </c>
      <c r="Y438" s="23" t="str">
        <f>IF(K438="","",VLOOKUP(K438,'ボランティア一覧 '!$A$3:$F$95,5,0))</f>
        <v/>
      </c>
      <c r="Z438" s="23" t="str">
        <f>IF(K438="","",VLOOKUP(K438,'ボランティア一覧 '!$A$3:$F$95,6,0))</f>
        <v/>
      </c>
      <c r="AA438" s="23" t="str">
        <f>IF(K438="","",VLOOKUP(K438,'ボランティア一覧 '!$A$3:$G$95,7,0))</f>
        <v/>
      </c>
      <c r="AB438" s="69" t="str">
        <f t="shared" si="39"/>
        <v xml:space="preserve"> </v>
      </c>
      <c r="AC438" s="69" t="str">
        <f t="shared" si="40"/>
        <v>　</v>
      </c>
      <c r="AD438" s="69" t="str">
        <f>IF($G438=0," ",VLOOKUP(AB438,入力規則用シート!B:C,2,0))</f>
        <v xml:space="preserve"> </v>
      </c>
      <c r="AE438" s="68">
        <f t="shared" si="41"/>
        <v>0</v>
      </c>
      <c r="AF438" s="69" t="str">
        <f t="shared" si="42"/>
        <v/>
      </c>
      <c r="AG438" s="68" t="str">
        <f>IF(AF438="","",VLOOKUP(AF438,ボランティア図書マスタ!$A$3:$K$65493,11,0))</f>
        <v/>
      </c>
      <c r="AH438" s="69" t="str">
        <f t="shared" si="43"/>
        <v/>
      </c>
      <c r="AJ438" s="129" t="e">
        <f>VLOOKUP($AF438,ボランティア図書マスタ!$A:$T,15,0)</f>
        <v>#N/A</v>
      </c>
      <c r="AK438" s="129" t="e">
        <f>VLOOKUP($AF438,ボランティア図書マスタ!$A:$T,16,0)</f>
        <v>#N/A</v>
      </c>
      <c r="AL438" s="129" t="e">
        <f>VLOOKUP($AF438,ボランティア図書マスタ!$A:$T,17,0)</f>
        <v>#N/A</v>
      </c>
      <c r="AM438" s="129" t="e">
        <f>VLOOKUP($AF438,ボランティア図書マスタ!$A:$T,18,0)</f>
        <v>#N/A</v>
      </c>
      <c r="AN438" s="129" t="e">
        <f>VLOOKUP($AF438,ボランティア図書マスタ!$A:$T,19,0)</f>
        <v>#N/A</v>
      </c>
      <c r="AO438" s="129" t="e">
        <f>VLOOKUP($AF438,ボランティア図書マスタ!$A:$T,20,0)</f>
        <v>#N/A</v>
      </c>
    </row>
    <row r="439" spans="1:41" ht="81" customHeight="1" x14ac:dyDescent="0.15">
      <c r="A439" s="55"/>
      <c r="B439" s="11"/>
      <c r="C439" s="149"/>
      <c r="D439" s="11"/>
      <c r="E439" s="11"/>
      <c r="F439" s="11"/>
      <c r="G439" s="12"/>
      <c r="H439" s="12"/>
      <c r="I439" s="13"/>
      <c r="J439" s="12"/>
      <c r="K439" s="24"/>
      <c r="L439" s="54" t="str">
        <f>IF(K439="","",VLOOKUP(K439,'ボランティア一覧 '!$A:$B,2,0))</f>
        <v/>
      </c>
      <c r="M439" s="24"/>
      <c r="N439" s="61" t="str">
        <f>IF(M439="","",VLOOKUP(M439,ボランティア図書マスタ!$B$3:$L$65493,11,0))</f>
        <v/>
      </c>
      <c r="O439" s="25"/>
      <c r="P439" s="24"/>
      <c r="Q439" s="25"/>
      <c r="R439" s="17" t="str">
        <f t="shared" si="38"/>
        <v/>
      </c>
      <c r="S439" s="17" t="str">
        <f>IF(AF439="","",VLOOKUP(AF439,ボランティア図書マスタ!$A$3:$M$65493,13,0))</f>
        <v/>
      </c>
      <c r="T439" s="14"/>
      <c r="U439" s="15"/>
      <c r="V439" s="16"/>
      <c r="W439" s="11"/>
      <c r="X439" s="23" t="str">
        <f>IF(K439="","",VLOOKUP(K439,'ボランティア一覧 '!$A$3:$F$95,4,0))</f>
        <v/>
      </c>
      <c r="Y439" s="23" t="str">
        <f>IF(K439="","",VLOOKUP(K439,'ボランティア一覧 '!$A$3:$F$95,5,0))</f>
        <v/>
      </c>
      <c r="Z439" s="23" t="str">
        <f>IF(K439="","",VLOOKUP(K439,'ボランティア一覧 '!$A$3:$F$95,6,0))</f>
        <v/>
      </c>
      <c r="AA439" s="23" t="str">
        <f>IF(K439="","",VLOOKUP(K439,'ボランティア一覧 '!$A$3:$G$95,7,0))</f>
        <v/>
      </c>
      <c r="AB439" s="69" t="str">
        <f t="shared" si="39"/>
        <v xml:space="preserve"> </v>
      </c>
      <c r="AC439" s="69" t="str">
        <f t="shared" si="40"/>
        <v>　</v>
      </c>
      <c r="AD439" s="69" t="str">
        <f>IF($G439=0," ",VLOOKUP(AB439,入力規則用シート!B:C,2,0))</f>
        <v xml:space="preserve"> </v>
      </c>
      <c r="AE439" s="68">
        <f t="shared" si="41"/>
        <v>0</v>
      </c>
      <c r="AF439" s="69" t="str">
        <f t="shared" si="42"/>
        <v/>
      </c>
      <c r="AG439" s="68" t="str">
        <f>IF(AF439="","",VLOOKUP(AF439,ボランティア図書マスタ!$A$3:$K$65493,11,0))</f>
        <v/>
      </c>
      <c r="AH439" s="69" t="str">
        <f t="shared" si="43"/>
        <v/>
      </c>
      <c r="AJ439" s="129" t="e">
        <f>VLOOKUP($AF439,ボランティア図書マスタ!$A:$T,15,0)</f>
        <v>#N/A</v>
      </c>
      <c r="AK439" s="129" t="e">
        <f>VLOOKUP($AF439,ボランティア図書マスタ!$A:$T,16,0)</f>
        <v>#N/A</v>
      </c>
      <c r="AL439" s="129" t="e">
        <f>VLOOKUP($AF439,ボランティア図書マスタ!$A:$T,17,0)</f>
        <v>#N/A</v>
      </c>
      <c r="AM439" s="129" t="e">
        <f>VLOOKUP($AF439,ボランティア図書マスタ!$A:$T,18,0)</f>
        <v>#N/A</v>
      </c>
      <c r="AN439" s="129" t="e">
        <f>VLOOKUP($AF439,ボランティア図書マスタ!$A:$T,19,0)</f>
        <v>#N/A</v>
      </c>
      <c r="AO439" s="129" t="e">
        <f>VLOOKUP($AF439,ボランティア図書マスタ!$A:$T,20,0)</f>
        <v>#N/A</v>
      </c>
    </row>
    <row r="440" spans="1:41" ht="81" customHeight="1" x14ac:dyDescent="0.15">
      <c r="A440" s="55"/>
      <c r="B440" s="11"/>
      <c r="C440" s="149"/>
      <c r="D440" s="11"/>
      <c r="E440" s="11"/>
      <c r="F440" s="11"/>
      <c r="G440" s="12"/>
      <c r="H440" s="12"/>
      <c r="I440" s="13"/>
      <c r="J440" s="12"/>
      <c r="K440" s="24"/>
      <c r="L440" s="54" t="str">
        <f>IF(K440="","",VLOOKUP(K440,'ボランティア一覧 '!$A:$B,2,0))</f>
        <v/>
      </c>
      <c r="M440" s="24"/>
      <c r="N440" s="61" t="str">
        <f>IF(M440="","",VLOOKUP(M440,ボランティア図書マスタ!$B$3:$L$65493,11,0))</f>
        <v/>
      </c>
      <c r="O440" s="25"/>
      <c r="P440" s="24"/>
      <c r="Q440" s="25"/>
      <c r="R440" s="17" t="str">
        <f t="shared" si="38"/>
        <v/>
      </c>
      <c r="S440" s="17" t="str">
        <f>IF(AF440="","",VLOOKUP(AF440,ボランティア図書マスタ!$A$3:$M$65493,13,0))</f>
        <v/>
      </c>
      <c r="T440" s="14"/>
      <c r="U440" s="15"/>
      <c r="V440" s="16"/>
      <c r="W440" s="11"/>
      <c r="X440" s="23" t="str">
        <f>IF(K440="","",VLOOKUP(K440,'ボランティア一覧 '!$A$3:$F$95,4,0))</f>
        <v/>
      </c>
      <c r="Y440" s="23" t="str">
        <f>IF(K440="","",VLOOKUP(K440,'ボランティア一覧 '!$A$3:$F$95,5,0))</f>
        <v/>
      </c>
      <c r="Z440" s="23" t="str">
        <f>IF(K440="","",VLOOKUP(K440,'ボランティア一覧 '!$A$3:$F$95,6,0))</f>
        <v/>
      </c>
      <c r="AA440" s="23" t="str">
        <f>IF(K440="","",VLOOKUP(K440,'ボランティア一覧 '!$A$3:$G$95,7,0))</f>
        <v/>
      </c>
      <c r="AB440" s="69" t="str">
        <f t="shared" si="39"/>
        <v xml:space="preserve"> </v>
      </c>
      <c r="AC440" s="69" t="str">
        <f t="shared" si="40"/>
        <v>　</v>
      </c>
      <c r="AD440" s="69" t="str">
        <f>IF($G440=0," ",VLOOKUP(AB440,入力規則用シート!B:C,2,0))</f>
        <v xml:space="preserve"> </v>
      </c>
      <c r="AE440" s="68">
        <f t="shared" si="41"/>
        <v>0</v>
      </c>
      <c r="AF440" s="69" t="str">
        <f t="shared" si="42"/>
        <v/>
      </c>
      <c r="AG440" s="68" t="str">
        <f>IF(AF440="","",VLOOKUP(AF440,ボランティア図書マスタ!$A$3:$K$65493,11,0))</f>
        <v/>
      </c>
      <c r="AH440" s="69" t="str">
        <f t="shared" si="43"/>
        <v/>
      </c>
      <c r="AJ440" s="129" t="e">
        <f>VLOOKUP($AF440,ボランティア図書マスタ!$A:$T,15,0)</f>
        <v>#N/A</v>
      </c>
      <c r="AK440" s="129" t="e">
        <f>VLOOKUP($AF440,ボランティア図書マスタ!$A:$T,16,0)</f>
        <v>#N/A</v>
      </c>
      <c r="AL440" s="129" t="e">
        <f>VLOOKUP($AF440,ボランティア図書マスタ!$A:$T,17,0)</f>
        <v>#N/A</v>
      </c>
      <c r="AM440" s="129" t="e">
        <f>VLOOKUP($AF440,ボランティア図書マスタ!$A:$T,18,0)</f>
        <v>#N/A</v>
      </c>
      <c r="AN440" s="129" t="e">
        <f>VLOOKUP($AF440,ボランティア図書マスタ!$A:$T,19,0)</f>
        <v>#N/A</v>
      </c>
      <c r="AO440" s="129" t="e">
        <f>VLOOKUP($AF440,ボランティア図書マスタ!$A:$T,20,0)</f>
        <v>#N/A</v>
      </c>
    </row>
    <row r="441" spans="1:41" ht="81" customHeight="1" x14ac:dyDescent="0.15">
      <c r="A441" s="55"/>
      <c r="B441" s="11"/>
      <c r="C441" s="149"/>
      <c r="D441" s="11"/>
      <c r="E441" s="11"/>
      <c r="F441" s="11"/>
      <c r="G441" s="12"/>
      <c r="H441" s="12"/>
      <c r="I441" s="13"/>
      <c r="J441" s="12"/>
      <c r="K441" s="24"/>
      <c r="L441" s="54" t="str">
        <f>IF(K441="","",VLOOKUP(K441,'ボランティア一覧 '!$A:$B,2,0))</f>
        <v/>
      </c>
      <c r="M441" s="24"/>
      <c r="N441" s="61" t="str">
        <f>IF(M441="","",VLOOKUP(M441,ボランティア図書マスタ!$B$3:$L$65493,11,0))</f>
        <v/>
      </c>
      <c r="O441" s="25"/>
      <c r="P441" s="24"/>
      <c r="Q441" s="25"/>
      <c r="R441" s="17" t="str">
        <f t="shared" si="38"/>
        <v/>
      </c>
      <c r="S441" s="17" t="str">
        <f>IF(AF441="","",VLOOKUP(AF441,ボランティア図書マスタ!$A$3:$M$65493,13,0))</f>
        <v/>
      </c>
      <c r="T441" s="14"/>
      <c r="U441" s="15"/>
      <c r="V441" s="16"/>
      <c r="W441" s="11"/>
      <c r="X441" s="23" t="str">
        <f>IF(K441="","",VLOOKUP(K441,'ボランティア一覧 '!$A$3:$F$95,4,0))</f>
        <v/>
      </c>
      <c r="Y441" s="23" t="str">
        <f>IF(K441="","",VLOOKUP(K441,'ボランティア一覧 '!$A$3:$F$95,5,0))</f>
        <v/>
      </c>
      <c r="Z441" s="23" t="str">
        <f>IF(K441="","",VLOOKUP(K441,'ボランティア一覧 '!$A$3:$F$95,6,0))</f>
        <v/>
      </c>
      <c r="AA441" s="23" t="str">
        <f>IF(K441="","",VLOOKUP(K441,'ボランティア一覧 '!$A$3:$G$95,7,0))</f>
        <v/>
      </c>
      <c r="AB441" s="69" t="str">
        <f t="shared" si="39"/>
        <v xml:space="preserve"> </v>
      </c>
      <c r="AC441" s="69" t="str">
        <f t="shared" si="40"/>
        <v>　</v>
      </c>
      <c r="AD441" s="69" t="str">
        <f>IF($G441=0," ",VLOOKUP(AB441,入力規則用シート!B:C,2,0))</f>
        <v xml:space="preserve"> </v>
      </c>
      <c r="AE441" s="68">
        <f t="shared" si="41"/>
        <v>0</v>
      </c>
      <c r="AF441" s="69" t="str">
        <f t="shared" si="42"/>
        <v/>
      </c>
      <c r="AG441" s="68" t="str">
        <f>IF(AF441="","",VLOOKUP(AF441,ボランティア図書マスタ!$A$3:$K$65493,11,0))</f>
        <v/>
      </c>
      <c r="AH441" s="69" t="str">
        <f t="shared" si="43"/>
        <v/>
      </c>
      <c r="AJ441" s="129" t="e">
        <f>VLOOKUP($AF441,ボランティア図書マスタ!$A:$T,15,0)</f>
        <v>#N/A</v>
      </c>
      <c r="AK441" s="129" t="e">
        <f>VLOOKUP($AF441,ボランティア図書マスタ!$A:$T,16,0)</f>
        <v>#N/A</v>
      </c>
      <c r="AL441" s="129" t="e">
        <f>VLOOKUP($AF441,ボランティア図書マスタ!$A:$T,17,0)</f>
        <v>#N/A</v>
      </c>
      <c r="AM441" s="129" t="e">
        <f>VLOOKUP($AF441,ボランティア図書マスタ!$A:$T,18,0)</f>
        <v>#N/A</v>
      </c>
      <c r="AN441" s="129" t="e">
        <f>VLOOKUP($AF441,ボランティア図書マスタ!$A:$T,19,0)</f>
        <v>#N/A</v>
      </c>
      <c r="AO441" s="129" t="e">
        <f>VLOOKUP($AF441,ボランティア図書マスタ!$A:$T,20,0)</f>
        <v>#N/A</v>
      </c>
    </row>
    <row r="442" spans="1:41" ht="81" customHeight="1" x14ac:dyDescent="0.15">
      <c r="A442" s="55"/>
      <c r="B442" s="11"/>
      <c r="C442" s="149"/>
      <c r="D442" s="11"/>
      <c r="E442" s="11"/>
      <c r="F442" s="11"/>
      <c r="G442" s="12"/>
      <c r="H442" s="12"/>
      <c r="I442" s="13"/>
      <c r="J442" s="12"/>
      <c r="K442" s="24"/>
      <c r="L442" s="54" t="str">
        <f>IF(K442="","",VLOOKUP(K442,'ボランティア一覧 '!$A:$B,2,0))</f>
        <v/>
      </c>
      <c r="M442" s="24"/>
      <c r="N442" s="61" t="str">
        <f>IF(M442="","",VLOOKUP(M442,ボランティア図書マスタ!$B$3:$L$65493,11,0))</f>
        <v/>
      </c>
      <c r="O442" s="25"/>
      <c r="P442" s="24"/>
      <c r="Q442" s="25"/>
      <c r="R442" s="17" t="str">
        <f t="shared" si="38"/>
        <v/>
      </c>
      <c r="S442" s="17" t="str">
        <f>IF(AF442="","",VLOOKUP(AF442,ボランティア図書マスタ!$A$3:$M$65493,13,0))</f>
        <v/>
      </c>
      <c r="T442" s="14"/>
      <c r="U442" s="15"/>
      <c r="V442" s="16"/>
      <c r="W442" s="11"/>
      <c r="X442" s="23" t="str">
        <f>IF(K442="","",VLOOKUP(K442,'ボランティア一覧 '!$A$3:$F$95,4,0))</f>
        <v/>
      </c>
      <c r="Y442" s="23" t="str">
        <f>IF(K442="","",VLOOKUP(K442,'ボランティア一覧 '!$A$3:$F$95,5,0))</f>
        <v/>
      </c>
      <c r="Z442" s="23" t="str">
        <f>IF(K442="","",VLOOKUP(K442,'ボランティア一覧 '!$A$3:$F$95,6,0))</f>
        <v/>
      </c>
      <c r="AA442" s="23" t="str">
        <f>IF(K442="","",VLOOKUP(K442,'ボランティア一覧 '!$A$3:$G$95,7,0))</f>
        <v/>
      </c>
      <c r="AB442" s="69" t="str">
        <f t="shared" si="39"/>
        <v xml:space="preserve"> </v>
      </c>
      <c r="AC442" s="69" t="str">
        <f t="shared" si="40"/>
        <v>　</v>
      </c>
      <c r="AD442" s="69" t="str">
        <f>IF($G442=0," ",VLOOKUP(AB442,入力規則用シート!B:C,2,0))</f>
        <v xml:space="preserve"> </v>
      </c>
      <c r="AE442" s="68">
        <f t="shared" si="41"/>
        <v>0</v>
      </c>
      <c r="AF442" s="69" t="str">
        <f t="shared" si="42"/>
        <v/>
      </c>
      <c r="AG442" s="68" t="str">
        <f>IF(AF442="","",VLOOKUP(AF442,ボランティア図書マスタ!$A$3:$K$65493,11,0))</f>
        <v/>
      </c>
      <c r="AH442" s="69" t="str">
        <f t="shared" si="43"/>
        <v/>
      </c>
      <c r="AJ442" s="129" t="e">
        <f>VLOOKUP($AF442,ボランティア図書マスタ!$A:$T,15,0)</f>
        <v>#N/A</v>
      </c>
      <c r="AK442" s="129" t="e">
        <f>VLOOKUP($AF442,ボランティア図書マスタ!$A:$T,16,0)</f>
        <v>#N/A</v>
      </c>
      <c r="AL442" s="129" t="e">
        <f>VLOOKUP($AF442,ボランティア図書マスタ!$A:$T,17,0)</f>
        <v>#N/A</v>
      </c>
      <c r="AM442" s="129" t="e">
        <f>VLOOKUP($AF442,ボランティア図書マスタ!$A:$T,18,0)</f>
        <v>#N/A</v>
      </c>
      <c r="AN442" s="129" t="e">
        <f>VLOOKUP($AF442,ボランティア図書マスタ!$A:$T,19,0)</f>
        <v>#N/A</v>
      </c>
      <c r="AO442" s="129" t="e">
        <f>VLOOKUP($AF442,ボランティア図書マスタ!$A:$T,20,0)</f>
        <v>#N/A</v>
      </c>
    </row>
    <row r="443" spans="1:41" ht="81" customHeight="1" x14ac:dyDescent="0.15">
      <c r="A443" s="55"/>
      <c r="B443" s="11"/>
      <c r="C443" s="149"/>
      <c r="D443" s="11"/>
      <c r="E443" s="11"/>
      <c r="F443" s="11"/>
      <c r="G443" s="12"/>
      <c r="H443" s="12"/>
      <c r="I443" s="13"/>
      <c r="J443" s="12"/>
      <c r="K443" s="24"/>
      <c r="L443" s="54" t="str">
        <f>IF(K443="","",VLOOKUP(K443,'ボランティア一覧 '!$A:$B,2,0))</f>
        <v/>
      </c>
      <c r="M443" s="24"/>
      <c r="N443" s="61" t="str">
        <f>IF(M443="","",VLOOKUP(M443,ボランティア図書マスタ!$B$3:$L$65493,11,0))</f>
        <v/>
      </c>
      <c r="O443" s="25"/>
      <c r="P443" s="24"/>
      <c r="Q443" s="25"/>
      <c r="R443" s="17" t="str">
        <f t="shared" si="38"/>
        <v/>
      </c>
      <c r="S443" s="17" t="str">
        <f>IF(AF443="","",VLOOKUP(AF443,ボランティア図書マスタ!$A$3:$M$65493,13,0))</f>
        <v/>
      </c>
      <c r="T443" s="14"/>
      <c r="U443" s="15"/>
      <c r="V443" s="16"/>
      <c r="W443" s="11"/>
      <c r="X443" s="23" t="str">
        <f>IF(K443="","",VLOOKUP(K443,'ボランティア一覧 '!$A$3:$F$95,4,0))</f>
        <v/>
      </c>
      <c r="Y443" s="23" t="str">
        <f>IF(K443="","",VLOOKUP(K443,'ボランティア一覧 '!$A$3:$F$95,5,0))</f>
        <v/>
      </c>
      <c r="Z443" s="23" t="str">
        <f>IF(K443="","",VLOOKUP(K443,'ボランティア一覧 '!$A$3:$F$95,6,0))</f>
        <v/>
      </c>
      <c r="AA443" s="23" t="str">
        <f>IF(K443="","",VLOOKUP(K443,'ボランティア一覧 '!$A$3:$G$95,7,0))</f>
        <v/>
      </c>
      <c r="AB443" s="69" t="str">
        <f t="shared" si="39"/>
        <v xml:space="preserve"> </v>
      </c>
      <c r="AC443" s="69" t="str">
        <f t="shared" si="40"/>
        <v>　</v>
      </c>
      <c r="AD443" s="69" t="str">
        <f>IF($G443=0," ",VLOOKUP(AB443,入力規則用シート!B:C,2,0))</f>
        <v xml:space="preserve"> </v>
      </c>
      <c r="AE443" s="68">
        <f t="shared" si="41"/>
        <v>0</v>
      </c>
      <c r="AF443" s="69" t="str">
        <f t="shared" si="42"/>
        <v/>
      </c>
      <c r="AG443" s="68" t="str">
        <f>IF(AF443="","",VLOOKUP(AF443,ボランティア図書マスタ!$A$3:$K$65493,11,0))</f>
        <v/>
      </c>
      <c r="AH443" s="69" t="str">
        <f t="shared" si="43"/>
        <v/>
      </c>
      <c r="AJ443" s="129" t="e">
        <f>VLOOKUP($AF443,ボランティア図書マスタ!$A:$T,15,0)</f>
        <v>#N/A</v>
      </c>
      <c r="AK443" s="129" t="e">
        <f>VLOOKUP($AF443,ボランティア図書マスタ!$A:$T,16,0)</f>
        <v>#N/A</v>
      </c>
      <c r="AL443" s="129" t="e">
        <f>VLOOKUP($AF443,ボランティア図書マスタ!$A:$T,17,0)</f>
        <v>#N/A</v>
      </c>
      <c r="AM443" s="129" t="e">
        <f>VLOOKUP($AF443,ボランティア図書マスタ!$A:$T,18,0)</f>
        <v>#N/A</v>
      </c>
      <c r="AN443" s="129" t="e">
        <f>VLOOKUP($AF443,ボランティア図書マスタ!$A:$T,19,0)</f>
        <v>#N/A</v>
      </c>
      <c r="AO443" s="129" t="e">
        <f>VLOOKUP($AF443,ボランティア図書マスタ!$A:$T,20,0)</f>
        <v>#N/A</v>
      </c>
    </row>
    <row r="444" spans="1:41" ht="81" customHeight="1" x14ac:dyDescent="0.15">
      <c r="A444" s="55"/>
      <c r="B444" s="11"/>
      <c r="C444" s="149"/>
      <c r="D444" s="11"/>
      <c r="E444" s="11"/>
      <c r="F444" s="11"/>
      <c r="G444" s="12"/>
      <c r="H444" s="12"/>
      <c r="I444" s="13"/>
      <c r="J444" s="12"/>
      <c r="K444" s="24"/>
      <c r="L444" s="54" t="str">
        <f>IF(K444="","",VLOOKUP(K444,'ボランティア一覧 '!$A:$B,2,0))</f>
        <v/>
      </c>
      <c r="M444" s="24"/>
      <c r="N444" s="61" t="str">
        <f>IF(M444="","",VLOOKUP(M444,ボランティア図書マスタ!$B$3:$L$65493,11,0))</f>
        <v/>
      </c>
      <c r="O444" s="25"/>
      <c r="P444" s="24"/>
      <c r="Q444" s="25"/>
      <c r="R444" s="17" t="str">
        <f t="shared" si="38"/>
        <v/>
      </c>
      <c r="S444" s="17" t="str">
        <f>IF(AF444="","",VLOOKUP(AF444,ボランティア図書マスタ!$A$3:$M$65493,13,0))</f>
        <v/>
      </c>
      <c r="T444" s="14"/>
      <c r="U444" s="15"/>
      <c r="V444" s="16"/>
      <c r="W444" s="11"/>
      <c r="X444" s="23" t="str">
        <f>IF(K444="","",VLOOKUP(K444,'ボランティア一覧 '!$A$3:$F$95,4,0))</f>
        <v/>
      </c>
      <c r="Y444" s="23" t="str">
        <f>IF(K444="","",VLOOKUP(K444,'ボランティア一覧 '!$A$3:$F$95,5,0))</f>
        <v/>
      </c>
      <c r="Z444" s="23" t="str">
        <f>IF(K444="","",VLOOKUP(K444,'ボランティア一覧 '!$A$3:$F$95,6,0))</f>
        <v/>
      </c>
      <c r="AA444" s="23" t="str">
        <f>IF(K444="","",VLOOKUP(K444,'ボランティア一覧 '!$A$3:$G$95,7,0))</f>
        <v/>
      </c>
      <c r="AB444" s="69" t="str">
        <f t="shared" si="39"/>
        <v xml:space="preserve"> </v>
      </c>
      <c r="AC444" s="69" t="str">
        <f t="shared" si="40"/>
        <v>　</v>
      </c>
      <c r="AD444" s="69" t="str">
        <f>IF($G444=0," ",VLOOKUP(AB444,入力規則用シート!B:C,2,0))</f>
        <v xml:space="preserve"> </v>
      </c>
      <c r="AE444" s="68">
        <f t="shared" si="41"/>
        <v>0</v>
      </c>
      <c r="AF444" s="69" t="str">
        <f t="shared" si="42"/>
        <v/>
      </c>
      <c r="AG444" s="68" t="str">
        <f>IF(AF444="","",VLOOKUP(AF444,ボランティア図書マスタ!$A$3:$K$65493,11,0))</f>
        <v/>
      </c>
      <c r="AH444" s="69" t="str">
        <f t="shared" si="43"/>
        <v/>
      </c>
      <c r="AJ444" s="129" t="e">
        <f>VLOOKUP($AF444,ボランティア図書マスタ!$A:$T,15,0)</f>
        <v>#N/A</v>
      </c>
      <c r="AK444" s="129" t="e">
        <f>VLOOKUP($AF444,ボランティア図書マスタ!$A:$T,16,0)</f>
        <v>#N/A</v>
      </c>
      <c r="AL444" s="129" t="e">
        <f>VLOOKUP($AF444,ボランティア図書マスタ!$A:$T,17,0)</f>
        <v>#N/A</v>
      </c>
      <c r="AM444" s="129" t="e">
        <f>VLOOKUP($AF444,ボランティア図書マスタ!$A:$T,18,0)</f>
        <v>#N/A</v>
      </c>
      <c r="AN444" s="129" t="e">
        <f>VLOOKUP($AF444,ボランティア図書マスタ!$A:$T,19,0)</f>
        <v>#N/A</v>
      </c>
      <c r="AO444" s="129" t="e">
        <f>VLOOKUP($AF444,ボランティア図書マスタ!$A:$T,20,0)</f>
        <v>#N/A</v>
      </c>
    </row>
    <row r="445" spans="1:41" ht="81" customHeight="1" x14ac:dyDescent="0.15">
      <c r="A445" s="55"/>
      <c r="B445" s="11"/>
      <c r="C445" s="149"/>
      <c r="D445" s="11"/>
      <c r="E445" s="11"/>
      <c r="F445" s="11"/>
      <c r="G445" s="12"/>
      <c r="H445" s="12"/>
      <c r="I445" s="13"/>
      <c r="J445" s="12"/>
      <c r="K445" s="24"/>
      <c r="L445" s="54" t="str">
        <f>IF(K445="","",VLOOKUP(K445,'ボランティア一覧 '!$A:$B,2,0))</f>
        <v/>
      </c>
      <c r="M445" s="24"/>
      <c r="N445" s="61" t="str">
        <f>IF(M445="","",VLOOKUP(M445,ボランティア図書マスタ!$B$3:$L$65493,11,0))</f>
        <v/>
      </c>
      <c r="O445" s="25"/>
      <c r="P445" s="24"/>
      <c r="Q445" s="25"/>
      <c r="R445" s="17" t="str">
        <f t="shared" si="38"/>
        <v/>
      </c>
      <c r="S445" s="17" t="str">
        <f>IF(AF445="","",VLOOKUP(AF445,ボランティア図書マスタ!$A$3:$M$65493,13,0))</f>
        <v/>
      </c>
      <c r="T445" s="14"/>
      <c r="U445" s="15"/>
      <c r="V445" s="16"/>
      <c r="W445" s="11"/>
      <c r="X445" s="23" t="str">
        <f>IF(K445="","",VLOOKUP(K445,'ボランティア一覧 '!$A$3:$F$95,4,0))</f>
        <v/>
      </c>
      <c r="Y445" s="23" t="str">
        <f>IF(K445="","",VLOOKUP(K445,'ボランティア一覧 '!$A$3:$F$95,5,0))</f>
        <v/>
      </c>
      <c r="Z445" s="23" t="str">
        <f>IF(K445="","",VLOOKUP(K445,'ボランティア一覧 '!$A$3:$F$95,6,0))</f>
        <v/>
      </c>
      <c r="AA445" s="23" t="str">
        <f>IF(K445="","",VLOOKUP(K445,'ボランティア一覧 '!$A$3:$G$95,7,0))</f>
        <v/>
      </c>
      <c r="AB445" s="69" t="str">
        <f t="shared" si="39"/>
        <v xml:space="preserve"> </v>
      </c>
      <c r="AC445" s="69" t="str">
        <f t="shared" si="40"/>
        <v>　</v>
      </c>
      <c r="AD445" s="69" t="str">
        <f>IF($G445=0," ",VLOOKUP(AB445,入力規則用シート!B:C,2,0))</f>
        <v xml:space="preserve"> </v>
      </c>
      <c r="AE445" s="68">
        <f t="shared" si="41"/>
        <v>0</v>
      </c>
      <c r="AF445" s="69" t="str">
        <f t="shared" si="42"/>
        <v/>
      </c>
      <c r="AG445" s="68" t="str">
        <f>IF(AF445="","",VLOOKUP(AF445,ボランティア図書マスタ!$A$3:$K$65493,11,0))</f>
        <v/>
      </c>
      <c r="AH445" s="69" t="str">
        <f t="shared" si="43"/>
        <v/>
      </c>
      <c r="AJ445" s="129" t="e">
        <f>VLOOKUP($AF445,ボランティア図書マスタ!$A:$T,15,0)</f>
        <v>#N/A</v>
      </c>
      <c r="AK445" s="129" t="e">
        <f>VLOOKUP($AF445,ボランティア図書マスタ!$A:$T,16,0)</f>
        <v>#N/A</v>
      </c>
      <c r="AL445" s="129" t="e">
        <f>VLOOKUP($AF445,ボランティア図書マスタ!$A:$T,17,0)</f>
        <v>#N/A</v>
      </c>
      <c r="AM445" s="129" t="e">
        <f>VLOOKUP($AF445,ボランティア図書マスタ!$A:$T,18,0)</f>
        <v>#N/A</v>
      </c>
      <c r="AN445" s="129" t="e">
        <f>VLOOKUP($AF445,ボランティア図書マスタ!$A:$T,19,0)</f>
        <v>#N/A</v>
      </c>
      <c r="AO445" s="129" t="e">
        <f>VLOOKUP($AF445,ボランティア図書マスタ!$A:$T,20,0)</f>
        <v>#N/A</v>
      </c>
    </row>
    <row r="446" spans="1:41" ht="81" customHeight="1" x14ac:dyDescent="0.15">
      <c r="A446" s="55"/>
      <c r="B446" s="11"/>
      <c r="C446" s="149"/>
      <c r="D446" s="11"/>
      <c r="E446" s="11"/>
      <c r="F446" s="11"/>
      <c r="G446" s="12"/>
      <c r="H446" s="12"/>
      <c r="I446" s="13"/>
      <c r="J446" s="12"/>
      <c r="K446" s="24"/>
      <c r="L446" s="54" t="str">
        <f>IF(K446="","",VLOOKUP(K446,'ボランティア一覧 '!$A:$B,2,0))</f>
        <v/>
      </c>
      <c r="M446" s="24"/>
      <c r="N446" s="61" t="str">
        <f>IF(M446="","",VLOOKUP(M446,ボランティア図書マスタ!$B$3:$L$65493,11,0))</f>
        <v/>
      </c>
      <c r="O446" s="25"/>
      <c r="P446" s="24"/>
      <c r="Q446" s="25"/>
      <c r="R446" s="17" t="str">
        <f t="shared" si="38"/>
        <v/>
      </c>
      <c r="S446" s="17" t="str">
        <f>IF(AF446="","",VLOOKUP(AF446,ボランティア図書マスタ!$A$3:$M$65493,13,0))</f>
        <v/>
      </c>
      <c r="T446" s="14"/>
      <c r="U446" s="15"/>
      <c r="V446" s="16"/>
      <c r="W446" s="11"/>
      <c r="X446" s="23" t="str">
        <f>IF(K446="","",VLOOKUP(K446,'ボランティア一覧 '!$A$3:$F$95,4,0))</f>
        <v/>
      </c>
      <c r="Y446" s="23" t="str">
        <f>IF(K446="","",VLOOKUP(K446,'ボランティア一覧 '!$A$3:$F$95,5,0))</f>
        <v/>
      </c>
      <c r="Z446" s="23" t="str">
        <f>IF(K446="","",VLOOKUP(K446,'ボランティア一覧 '!$A$3:$F$95,6,0))</f>
        <v/>
      </c>
      <c r="AA446" s="23" t="str">
        <f>IF(K446="","",VLOOKUP(K446,'ボランティア一覧 '!$A$3:$G$95,7,0))</f>
        <v/>
      </c>
      <c r="AB446" s="69" t="str">
        <f t="shared" si="39"/>
        <v xml:space="preserve"> </v>
      </c>
      <c r="AC446" s="69" t="str">
        <f t="shared" si="40"/>
        <v>　</v>
      </c>
      <c r="AD446" s="69" t="str">
        <f>IF($G446=0," ",VLOOKUP(AB446,入力規則用シート!B:C,2,0))</f>
        <v xml:space="preserve"> </v>
      </c>
      <c r="AE446" s="68">
        <f t="shared" si="41"/>
        <v>0</v>
      </c>
      <c r="AF446" s="69" t="str">
        <f t="shared" si="42"/>
        <v/>
      </c>
      <c r="AG446" s="68" t="str">
        <f>IF(AF446="","",VLOOKUP(AF446,ボランティア図書マスタ!$A$3:$K$65493,11,0))</f>
        <v/>
      </c>
      <c r="AH446" s="69" t="str">
        <f t="shared" si="43"/>
        <v/>
      </c>
      <c r="AJ446" s="129" t="e">
        <f>VLOOKUP($AF446,ボランティア図書マスタ!$A:$T,15,0)</f>
        <v>#N/A</v>
      </c>
      <c r="AK446" s="129" t="e">
        <f>VLOOKUP($AF446,ボランティア図書マスタ!$A:$T,16,0)</f>
        <v>#N/A</v>
      </c>
      <c r="AL446" s="129" t="e">
        <f>VLOOKUP($AF446,ボランティア図書マスタ!$A:$T,17,0)</f>
        <v>#N/A</v>
      </c>
      <c r="AM446" s="129" t="e">
        <f>VLOOKUP($AF446,ボランティア図書マスタ!$A:$T,18,0)</f>
        <v>#N/A</v>
      </c>
      <c r="AN446" s="129" t="e">
        <f>VLOOKUP($AF446,ボランティア図書マスタ!$A:$T,19,0)</f>
        <v>#N/A</v>
      </c>
      <c r="AO446" s="129" t="e">
        <f>VLOOKUP($AF446,ボランティア図書マスタ!$A:$T,20,0)</f>
        <v>#N/A</v>
      </c>
    </row>
    <row r="447" spans="1:41" ht="81" customHeight="1" x14ac:dyDescent="0.15">
      <c r="A447" s="55"/>
      <c r="B447" s="11"/>
      <c r="C447" s="149"/>
      <c r="D447" s="11"/>
      <c r="E447" s="11"/>
      <c r="F447" s="11"/>
      <c r="G447" s="12"/>
      <c r="H447" s="12"/>
      <c r="I447" s="13"/>
      <c r="J447" s="12"/>
      <c r="K447" s="24"/>
      <c r="L447" s="54" t="str">
        <f>IF(K447="","",VLOOKUP(K447,'ボランティア一覧 '!$A:$B,2,0))</f>
        <v/>
      </c>
      <c r="M447" s="24"/>
      <c r="N447" s="61" t="str">
        <f>IF(M447="","",VLOOKUP(M447,ボランティア図書マスタ!$B$3:$L$65493,11,0))</f>
        <v/>
      </c>
      <c r="O447" s="25"/>
      <c r="P447" s="24"/>
      <c r="Q447" s="25"/>
      <c r="R447" s="17" t="str">
        <f t="shared" si="38"/>
        <v/>
      </c>
      <c r="S447" s="17" t="str">
        <f>IF(AF447="","",VLOOKUP(AF447,ボランティア図書マスタ!$A$3:$M$65493,13,0))</f>
        <v/>
      </c>
      <c r="T447" s="14"/>
      <c r="U447" s="15"/>
      <c r="V447" s="16"/>
      <c r="W447" s="11"/>
      <c r="X447" s="23" t="str">
        <f>IF(K447="","",VLOOKUP(K447,'ボランティア一覧 '!$A$3:$F$95,4,0))</f>
        <v/>
      </c>
      <c r="Y447" s="23" t="str">
        <f>IF(K447="","",VLOOKUP(K447,'ボランティア一覧 '!$A$3:$F$95,5,0))</f>
        <v/>
      </c>
      <c r="Z447" s="23" t="str">
        <f>IF(K447="","",VLOOKUP(K447,'ボランティア一覧 '!$A$3:$F$95,6,0))</f>
        <v/>
      </c>
      <c r="AA447" s="23" t="str">
        <f>IF(K447="","",VLOOKUP(K447,'ボランティア一覧 '!$A$3:$G$95,7,0))</f>
        <v/>
      </c>
      <c r="AB447" s="69" t="str">
        <f t="shared" si="39"/>
        <v xml:space="preserve"> </v>
      </c>
      <c r="AC447" s="69" t="str">
        <f t="shared" si="40"/>
        <v>　</v>
      </c>
      <c r="AD447" s="69" t="str">
        <f>IF($G447=0," ",VLOOKUP(AB447,入力規則用シート!B:C,2,0))</f>
        <v xml:space="preserve"> </v>
      </c>
      <c r="AE447" s="68">
        <f t="shared" si="41"/>
        <v>0</v>
      </c>
      <c r="AF447" s="69" t="str">
        <f t="shared" si="42"/>
        <v/>
      </c>
      <c r="AG447" s="68" t="str">
        <f>IF(AF447="","",VLOOKUP(AF447,ボランティア図書マスタ!$A$3:$K$65493,11,0))</f>
        <v/>
      </c>
      <c r="AH447" s="69" t="str">
        <f t="shared" si="43"/>
        <v/>
      </c>
      <c r="AJ447" s="129" t="e">
        <f>VLOOKUP($AF447,ボランティア図書マスタ!$A:$T,15,0)</f>
        <v>#N/A</v>
      </c>
      <c r="AK447" s="129" t="e">
        <f>VLOOKUP($AF447,ボランティア図書マスタ!$A:$T,16,0)</f>
        <v>#N/A</v>
      </c>
      <c r="AL447" s="129" t="e">
        <f>VLOOKUP($AF447,ボランティア図書マスタ!$A:$T,17,0)</f>
        <v>#N/A</v>
      </c>
      <c r="AM447" s="129" t="e">
        <f>VLOOKUP($AF447,ボランティア図書マスタ!$A:$T,18,0)</f>
        <v>#N/A</v>
      </c>
      <c r="AN447" s="129" t="e">
        <f>VLOOKUP($AF447,ボランティア図書マスタ!$A:$T,19,0)</f>
        <v>#N/A</v>
      </c>
      <c r="AO447" s="129" t="e">
        <f>VLOOKUP($AF447,ボランティア図書マスタ!$A:$T,20,0)</f>
        <v>#N/A</v>
      </c>
    </row>
    <row r="448" spans="1:41" ht="81" customHeight="1" x14ac:dyDescent="0.15">
      <c r="A448" s="55"/>
      <c r="B448" s="11"/>
      <c r="C448" s="149"/>
      <c r="D448" s="11"/>
      <c r="E448" s="11"/>
      <c r="F448" s="11"/>
      <c r="G448" s="12"/>
      <c r="H448" s="12"/>
      <c r="I448" s="13"/>
      <c r="J448" s="12"/>
      <c r="K448" s="24"/>
      <c r="L448" s="54" t="str">
        <f>IF(K448="","",VLOOKUP(K448,'ボランティア一覧 '!$A:$B,2,0))</f>
        <v/>
      </c>
      <c r="M448" s="24"/>
      <c r="N448" s="61" t="str">
        <f>IF(M448="","",VLOOKUP(M448,ボランティア図書マスタ!$B$3:$L$65493,11,0))</f>
        <v/>
      </c>
      <c r="O448" s="25"/>
      <c r="P448" s="24"/>
      <c r="Q448" s="25"/>
      <c r="R448" s="17" t="str">
        <f t="shared" si="38"/>
        <v/>
      </c>
      <c r="S448" s="17" t="str">
        <f>IF(AF448="","",VLOOKUP(AF448,ボランティア図書マスタ!$A$3:$M$65493,13,0))</f>
        <v/>
      </c>
      <c r="T448" s="14"/>
      <c r="U448" s="15"/>
      <c r="V448" s="16"/>
      <c r="W448" s="11"/>
      <c r="X448" s="23" t="str">
        <f>IF(K448="","",VLOOKUP(K448,'ボランティア一覧 '!$A$3:$F$95,4,0))</f>
        <v/>
      </c>
      <c r="Y448" s="23" t="str">
        <f>IF(K448="","",VLOOKUP(K448,'ボランティア一覧 '!$A$3:$F$95,5,0))</f>
        <v/>
      </c>
      <c r="Z448" s="23" t="str">
        <f>IF(K448="","",VLOOKUP(K448,'ボランティア一覧 '!$A$3:$F$95,6,0))</f>
        <v/>
      </c>
      <c r="AA448" s="23" t="str">
        <f>IF(K448="","",VLOOKUP(K448,'ボランティア一覧 '!$A$3:$G$95,7,0))</f>
        <v/>
      </c>
      <c r="AB448" s="69" t="str">
        <f t="shared" si="39"/>
        <v xml:space="preserve"> </v>
      </c>
      <c r="AC448" s="69" t="str">
        <f t="shared" si="40"/>
        <v>　</v>
      </c>
      <c r="AD448" s="69" t="str">
        <f>IF($G448=0," ",VLOOKUP(AB448,入力規則用シート!B:C,2,0))</f>
        <v xml:space="preserve"> </v>
      </c>
      <c r="AE448" s="68">
        <f t="shared" si="41"/>
        <v>0</v>
      </c>
      <c r="AF448" s="69" t="str">
        <f t="shared" si="42"/>
        <v/>
      </c>
      <c r="AG448" s="68" t="str">
        <f>IF(AF448="","",VLOOKUP(AF448,ボランティア図書マスタ!$A$3:$K$65493,11,0))</f>
        <v/>
      </c>
      <c r="AH448" s="69" t="str">
        <f t="shared" si="43"/>
        <v/>
      </c>
      <c r="AJ448" s="129" t="e">
        <f>VLOOKUP($AF448,ボランティア図書マスタ!$A:$T,15,0)</f>
        <v>#N/A</v>
      </c>
      <c r="AK448" s="129" t="e">
        <f>VLOOKUP($AF448,ボランティア図書マスタ!$A:$T,16,0)</f>
        <v>#N/A</v>
      </c>
      <c r="AL448" s="129" t="e">
        <f>VLOOKUP($AF448,ボランティア図書マスタ!$A:$T,17,0)</f>
        <v>#N/A</v>
      </c>
      <c r="AM448" s="129" t="e">
        <f>VLOOKUP($AF448,ボランティア図書マスタ!$A:$T,18,0)</f>
        <v>#N/A</v>
      </c>
      <c r="AN448" s="129" t="e">
        <f>VLOOKUP($AF448,ボランティア図書マスタ!$A:$T,19,0)</f>
        <v>#N/A</v>
      </c>
      <c r="AO448" s="129" t="e">
        <f>VLOOKUP($AF448,ボランティア図書マスタ!$A:$T,20,0)</f>
        <v>#N/A</v>
      </c>
    </row>
    <row r="449" spans="1:41" ht="81" customHeight="1" x14ac:dyDescent="0.15">
      <c r="A449" s="55"/>
      <c r="B449" s="11"/>
      <c r="C449" s="149"/>
      <c r="D449" s="11"/>
      <c r="E449" s="11"/>
      <c r="F449" s="11"/>
      <c r="G449" s="12"/>
      <c r="H449" s="12"/>
      <c r="I449" s="13"/>
      <c r="J449" s="12"/>
      <c r="K449" s="24"/>
      <c r="L449" s="54" t="str">
        <f>IF(K449="","",VLOOKUP(K449,'ボランティア一覧 '!$A:$B,2,0))</f>
        <v/>
      </c>
      <c r="M449" s="24"/>
      <c r="N449" s="61" t="str">
        <f>IF(M449="","",VLOOKUP(M449,ボランティア図書マスタ!$B$3:$L$65493,11,0))</f>
        <v/>
      </c>
      <c r="O449" s="25"/>
      <c r="P449" s="24"/>
      <c r="Q449" s="25"/>
      <c r="R449" s="17" t="str">
        <f t="shared" si="38"/>
        <v/>
      </c>
      <c r="S449" s="17" t="str">
        <f>IF(AF449="","",VLOOKUP(AF449,ボランティア図書マスタ!$A$3:$M$65493,13,0))</f>
        <v/>
      </c>
      <c r="T449" s="14"/>
      <c r="U449" s="15"/>
      <c r="V449" s="16"/>
      <c r="W449" s="11"/>
      <c r="X449" s="23" t="str">
        <f>IF(K449="","",VLOOKUP(K449,'ボランティア一覧 '!$A$3:$F$95,4,0))</f>
        <v/>
      </c>
      <c r="Y449" s="23" t="str">
        <f>IF(K449="","",VLOOKUP(K449,'ボランティア一覧 '!$A$3:$F$95,5,0))</f>
        <v/>
      </c>
      <c r="Z449" s="23" t="str">
        <f>IF(K449="","",VLOOKUP(K449,'ボランティア一覧 '!$A$3:$F$95,6,0))</f>
        <v/>
      </c>
      <c r="AA449" s="23" t="str">
        <f>IF(K449="","",VLOOKUP(K449,'ボランティア一覧 '!$A$3:$G$95,7,0))</f>
        <v/>
      </c>
      <c r="AB449" s="69" t="str">
        <f t="shared" si="39"/>
        <v xml:space="preserve"> </v>
      </c>
      <c r="AC449" s="69" t="str">
        <f t="shared" si="40"/>
        <v>　</v>
      </c>
      <c r="AD449" s="69" t="str">
        <f>IF($G449=0," ",VLOOKUP(AB449,入力規則用シート!B:C,2,0))</f>
        <v xml:space="preserve"> </v>
      </c>
      <c r="AE449" s="68">
        <f t="shared" si="41"/>
        <v>0</v>
      </c>
      <c r="AF449" s="69" t="str">
        <f t="shared" si="42"/>
        <v/>
      </c>
      <c r="AG449" s="68" t="str">
        <f>IF(AF449="","",VLOOKUP(AF449,ボランティア図書マスタ!$A$3:$K$65493,11,0))</f>
        <v/>
      </c>
      <c r="AH449" s="69" t="str">
        <f t="shared" si="43"/>
        <v/>
      </c>
      <c r="AJ449" s="129" t="e">
        <f>VLOOKUP($AF449,ボランティア図書マスタ!$A:$T,15,0)</f>
        <v>#N/A</v>
      </c>
      <c r="AK449" s="129" t="e">
        <f>VLOOKUP($AF449,ボランティア図書マスタ!$A:$T,16,0)</f>
        <v>#N/A</v>
      </c>
      <c r="AL449" s="129" t="e">
        <f>VLOOKUP($AF449,ボランティア図書マスタ!$A:$T,17,0)</f>
        <v>#N/A</v>
      </c>
      <c r="AM449" s="129" t="e">
        <f>VLOOKUP($AF449,ボランティア図書マスタ!$A:$T,18,0)</f>
        <v>#N/A</v>
      </c>
      <c r="AN449" s="129" t="e">
        <f>VLOOKUP($AF449,ボランティア図書マスタ!$A:$T,19,0)</f>
        <v>#N/A</v>
      </c>
      <c r="AO449" s="129" t="e">
        <f>VLOOKUP($AF449,ボランティア図書マスタ!$A:$T,20,0)</f>
        <v>#N/A</v>
      </c>
    </row>
    <row r="450" spans="1:41" ht="81" customHeight="1" x14ac:dyDescent="0.15">
      <c r="A450" s="55"/>
      <c r="B450" s="11"/>
      <c r="C450" s="149"/>
      <c r="D450" s="11"/>
      <c r="E450" s="11"/>
      <c r="F450" s="11"/>
      <c r="G450" s="12"/>
      <c r="H450" s="12"/>
      <c r="I450" s="13"/>
      <c r="J450" s="12"/>
      <c r="K450" s="24"/>
      <c r="L450" s="54" t="str">
        <f>IF(K450="","",VLOOKUP(K450,'ボランティア一覧 '!$A:$B,2,0))</f>
        <v/>
      </c>
      <c r="M450" s="24"/>
      <c r="N450" s="61" t="str">
        <f>IF(M450="","",VLOOKUP(M450,ボランティア図書マスタ!$B$3:$L$65493,11,0))</f>
        <v/>
      </c>
      <c r="O450" s="25"/>
      <c r="P450" s="24"/>
      <c r="Q450" s="25"/>
      <c r="R450" s="17" t="str">
        <f t="shared" si="38"/>
        <v/>
      </c>
      <c r="S450" s="17" t="str">
        <f>IF(AF450="","",VLOOKUP(AF450,ボランティア図書マスタ!$A$3:$M$65493,13,0))</f>
        <v/>
      </c>
      <c r="T450" s="14"/>
      <c r="U450" s="15"/>
      <c r="V450" s="16"/>
      <c r="W450" s="11"/>
      <c r="X450" s="23" t="str">
        <f>IF(K450="","",VLOOKUP(K450,'ボランティア一覧 '!$A$3:$F$95,4,0))</f>
        <v/>
      </c>
      <c r="Y450" s="23" t="str">
        <f>IF(K450="","",VLOOKUP(K450,'ボランティア一覧 '!$A$3:$F$95,5,0))</f>
        <v/>
      </c>
      <c r="Z450" s="23" t="str">
        <f>IF(K450="","",VLOOKUP(K450,'ボランティア一覧 '!$A$3:$F$95,6,0))</f>
        <v/>
      </c>
      <c r="AA450" s="23" t="str">
        <f>IF(K450="","",VLOOKUP(K450,'ボランティア一覧 '!$A$3:$G$95,7,0))</f>
        <v/>
      </c>
      <c r="AB450" s="69" t="str">
        <f t="shared" si="39"/>
        <v xml:space="preserve"> </v>
      </c>
      <c r="AC450" s="69" t="str">
        <f t="shared" si="40"/>
        <v>　</v>
      </c>
      <c r="AD450" s="69" t="str">
        <f>IF($G450=0," ",VLOOKUP(AB450,入力規則用シート!B:C,2,0))</f>
        <v xml:space="preserve"> </v>
      </c>
      <c r="AE450" s="68">
        <f t="shared" si="41"/>
        <v>0</v>
      </c>
      <c r="AF450" s="69" t="str">
        <f t="shared" si="42"/>
        <v/>
      </c>
      <c r="AG450" s="68" t="str">
        <f>IF(AF450="","",VLOOKUP(AF450,ボランティア図書マスタ!$A$3:$K$65493,11,0))</f>
        <v/>
      </c>
      <c r="AH450" s="69" t="str">
        <f t="shared" si="43"/>
        <v/>
      </c>
      <c r="AJ450" s="129" t="e">
        <f>VLOOKUP($AF450,ボランティア図書マスタ!$A:$T,15,0)</f>
        <v>#N/A</v>
      </c>
      <c r="AK450" s="129" t="e">
        <f>VLOOKUP($AF450,ボランティア図書マスタ!$A:$T,16,0)</f>
        <v>#N/A</v>
      </c>
      <c r="AL450" s="129" t="e">
        <f>VLOOKUP($AF450,ボランティア図書マスタ!$A:$T,17,0)</f>
        <v>#N/A</v>
      </c>
      <c r="AM450" s="129" t="e">
        <f>VLOOKUP($AF450,ボランティア図書マスタ!$A:$T,18,0)</f>
        <v>#N/A</v>
      </c>
      <c r="AN450" s="129" t="e">
        <f>VLOOKUP($AF450,ボランティア図書マスタ!$A:$T,19,0)</f>
        <v>#N/A</v>
      </c>
      <c r="AO450" s="129" t="e">
        <f>VLOOKUP($AF450,ボランティア図書マスタ!$A:$T,20,0)</f>
        <v>#N/A</v>
      </c>
    </row>
    <row r="451" spans="1:41" ht="81" customHeight="1" x14ac:dyDescent="0.15">
      <c r="A451" s="55"/>
      <c r="B451" s="11"/>
      <c r="C451" s="149"/>
      <c r="D451" s="11"/>
      <c r="E451" s="11"/>
      <c r="F451" s="11"/>
      <c r="G451" s="12"/>
      <c r="H451" s="12"/>
      <c r="I451" s="13"/>
      <c r="J451" s="12"/>
      <c r="K451" s="24"/>
      <c r="L451" s="54" t="str">
        <f>IF(K451="","",VLOOKUP(K451,'ボランティア一覧 '!$A:$B,2,0))</f>
        <v/>
      </c>
      <c r="M451" s="24"/>
      <c r="N451" s="61" t="str">
        <f>IF(M451="","",VLOOKUP(M451,ボランティア図書マスタ!$B$3:$L$65493,11,0))</f>
        <v/>
      </c>
      <c r="O451" s="25"/>
      <c r="P451" s="24"/>
      <c r="Q451" s="25"/>
      <c r="R451" s="17" t="str">
        <f t="shared" si="38"/>
        <v/>
      </c>
      <c r="S451" s="17" t="str">
        <f>IF(AF451="","",VLOOKUP(AF451,ボランティア図書マスタ!$A$3:$M$65493,13,0))</f>
        <v/>
      </c>
      <c r="T451" s="14"/>
      <c r="U451" s="15"/>
      <c r="V451" s="16"/>
      <c r="W451" s="11"/>
      <c r="X451" s="23" t="str">
        <f>IF(K451="","",VLOOKUP(K451,'ボランティア一覧 '!$A$3:$F$95,4,0))</f>
        <v/>
      </c>
      <c r="Y451" s="23" t="str">
        <f>IF(K451="","",VLOOKUP(K451,'ボランティア一覧 '!$A$3:$F$95,5,0))</f>
        <v/>
      </c>
      <c r="Z451" s="23" t="str">
        <f>IF(K451="","",VLOOKUP(K451,'ボランティア一覧 '!$A$3:$F$95,6,0))</f>
        <v/>
      </c>
      <c r="AA451" s="23" t="str">
        <f>IF(K451="","",VLOOKUP(K451,'ボランティア一覧 '!$A$3:$G$95,7,0))</f>
        <v/>
      </c>
      <c r="AB451" s="69" t="str">
        <f t="shared" si="39"/>
        <v xml:space="preserve"> </v>
      </c>
      <c r="AC451" s="69" t="str">
        <f t="shared" si="40"/>
        <v>　</v>
      </c>
      <c r="AD451" s="69" t="str">
        <f>IF($G451=0," ",VLOOKUP(AB451,入力規則用シート!B:C,2,0))</f>
        <v xml:space="preserve"> </v>
      </c>
      <c r="AE451" s="68">
        <f t="shared" si="41"/>
        <v>0</v>
      </c>
      <c r="AF451" s="69" t="str">
        <f t="shared" si="42"/>
        <v/>
      </c>
      <c r="AG451" s="68" t="str">
        <f>IF(AF451="","",VLOOKUP(AF451,ボランティア図書マスタ!$A$3:$K$65493,11,0))</f>
        <v/>
      </c>
      <c r="AH451" s="69" t="str">
        <f t="shared" si="43"/>
        <v/>
      </c>
      <c r="AJ451" s="129" t="e">
        <f>VLOOKUP($AF451,ボランティア図書マスタ!$A:$T,15,0)</f>
        <v>#N/A</v>
      </c>
      <c r="AK451" s="129" t="e">
        <f>VLOOKUP($AF451,ボランティア図書マスタ!$A:$T,16,0)</f>
        <v>#N/A</v>
      </c>
      <c r="AL451" s="129" t="e">
        <f>VLOOKUP($AF451,ボランティア図書マスタ!$A:$T,17,0)</f>
        <v>#N/A</v>
      </c>
      <c r="AM451" s="129" t="e">
        <f>VLOOKUP($AF451,ボランティア図書マスタ!$A:$T,18,0)</f>
        <v>#N/A</v>
      </c>
      <c r="AN451" s="129" t="e">
        <f>VLOOKUP($AF451,ボランティア図書マスタ!$A:$T,19,0)</f>
        <v>#N/A</v>
      </c>
      <c r="AO451" s="129" t="e">
        <f>VLOOKUP($AF451,ボランティア図書マスタ!$A:$T,20,0)</f>
        <v>#N/A</v>
      </c>
    </row>
    <row r="452" spans="1:41" ht="81" customHeight="1" x14ac:dyDescent="0.15">
      <c r="A452" s="55"/>
      <c r="B452" s="11"/>
      <c r="C452" s="149"/>
      <c r="D452" s="11"/>
      <c r="E452" s="11"/>
      <c r="F452" s="11"/>
      <c r="G452" s="12"/>
      <c r="H452" s="12"/>
      <c r="I452" s="13"/>
      <c r="J452" s="12"/>
      <c r="K452" s="24"/>
      <c r="L452" s="54" t="str">
        <f>IF(K452="","",VLOOKUP(K452,'ボランティア一覧 '!$A:$B,2,0))</f>
        <v/>
      </c>
      <c r="M452" s="24"/>
      <c r="N452" s="61" t="str">
        <f>IF(M452="","",VLOOKUP(M452,ボランティア図書マスタ!$B$3:$L$65493,11,0))</f>
        <v/>
      </c>
      <c r="O452" s="25"/>
      <c r="P452" s="24"/>
      <c r="Q452" s="25"/>
      <c r="R452" s="17" t="str">
        <f t="shared" si="38"/>
        <v/>
      </c>
      <c r="S452" s="17" t="str">
        <f>IF(AF452="","",VLOOKUP(AF452,ボランティア図書マスタ!$A$3:$M$65493,13,0))</f>
        <v/>
      </c>
      <c r="T452" s="14"/>
      <c r="U452" s="15"/>
      <c r="V452" s="16"/>
      <c r="W452" s="11"/>
      <c r="X452" s="23" t="str">
        <f>IF(K452="","",VLOOKUP(K452,'ボランティア一覧 '!$A$3:$F$95,4,0))</f>
        <v/>
      </c>
      <c r="Y452" s="23" t="str">
        <f>IF(K452="","",VLOOKUP(K452,'ボランティア一覧 '!$A$3:$F$95,5,0))</f>
        <v/>
      </c>
      <c r="Z452" s="23" t="str">
        <f>IF(K452="","",VLOOKUP(K452,'ボランティア一覧 '!$A$3:$F$95,6,0))</f>
        <v/>
      </c>
      <c r="AA452" s="23" t="str">
        <f>IF(K452="","",VLOOKUP(K452,'ボランティア一覧 '!$A$3:$G$95,7,0))</f>
        <v/>
      </c>
      <c r="AB452" s="69" t="str">
        <f t="shared" si="39"/>
        <v xml:space="preserve"> </v>
      </c>
      <c r="AC452" s="69" t="str">
        <f t="shared" si="40"/>
        <v>　</v>
      </c>
      <c r="AD452" s="69" t="str">
        <f>IF($G452=0," ",VLOOKUP(AB452,入力規則用シート!B:C,2,0))</f>
        <v xml:space="preserve"> </v>
      </c>
      <c r="AE452" s="68">
        <f t="shared" si="41"/>
        <v>0</v>
      </c>
      <c r="AF452" s="69" t="str">
        <f t="shared" si="42"/>
        <v/>
      </c>
      <c r="AG452" s="68" t="str">
        <f>IF(AF452="","",VLOOKUP(AF452,ボランティア図書マスタ!$A$3:$K$65493,11,0))</f>
        <v/>
      </c>
      <c r="AH452" s="69" t="str">
        <f t="shared" si="43"/>
        <v/>
      </c>
      <c r="AJ452" s="129" t="e">
        <f>VLOOKUP($AF452,ボランティア図書マスタ!$A:$T,15,0)</f>
        <v>#N/A</v>
      </c>
      <c r="AK452" s="129" t="e">
        <f>VLOOKUP($AF452,ボランティア図書マスタ!$A:$T,16,0)</f>
        <v>#N/A</v>
      </c>
      <c r="AL452" s="129" t="e">
        <f>VLOOKUP($AF452,ボランティア図書マスタ!$A:$T,17,0)</f>
        <v>#N/A</v>
      </c>
      <c r="AM452" s="129" t="e">
        <f>VLOOKUP($AF452,ボランティア図書マスタ!$A:$T,18,0)</f>
        <v>#N/A</v>
      </c>
      <c r="AN452" s="129" t="e">
        <f>VLOOKUP($AF452,ボランティア図書マスタ!$A:$T,19,0)</f>
        <v>#N/A</v>
      </c>
      <c r="AO452" s="129" t="e">
        <f>VLOOKUP($AF452,ボランティア図書マスタ!$A:$T,20,0)</f>
        <v>#N/A</v>
      </c>
    </row>
    <row r="453" spans="1:41" ht="81" customHeight="1" x14ac:dyDescent="0.15">
      <c r="A453" s="55"/>
      <c r="B453" s="11"/>
      <c r="C453" s="149"/>
      <c r="D453" s="11"/>
      <c r="E453" s="11"/>
      <c r="F453" s="11"/>
      <c r="G453" s="12"/>
      <c r="H453" s="12"/>
      <c r="I453" s="13"/>
      <c r="J453" s="12"/>
      <c r="K453" s="24"/>
      <c r="L453" s="54" t="str">
        <f>IF(K453="","",VLOOKUP(K453,'ボランティア一覧 '!$A:$B,2,0))</f>
        <v/>
      </c>
      <c r="M453" s="24"/>
      <c r="N453" s="61" t="str">
        <f>IF(M453="","",VLOOKUP(M453,ボランティア図書マスタ!$B$3:$L$65493,11,0))</f>
        <v/>
      </c>
      <c r="O453" s="25"/>
      <c r="P453" s="24"/>
      <c r="Q453" s="25"/>
      <c r="R453" s="17" t="str">
        <f t="shared" si="38"/>
        <v/>
      </c>
      <c r="S453" s="17" t="str">
        <f>IF(AF453="","",VLOOKUP(AF453,ボランティア図書マスタ!$A$3:$M$65493,13,0))</f>
        <v/>
      </c>
      <c r="T453" s="14"/>
      <c r="U453" s="15"/>
      <c r="V453" s="16"/>
      <c r="W453" s="11"/>
      <c r="X453" s="23" t="str">
        <f>IF(K453="","",VLOOKUP(K453,'ボランティア一覧 '!$A$3:$F$95,4,0))</f>
        <v/>
      </c>
      <c r="Y453" s="23" t="str">
        <f>IF(K453="","",VLOOKUP(K453,'ボランティア一覧 '!$A$3:$F$95,5,0))</f>
        <v/>
      </c>
      <c r="Z453" s="23" t="str">
        <f>IF(K453="","",VLOOKUP(K453,'ボランティア一覧 '!$A$3:$F$95,6,0))</f>
        <v/>
      </c>
      <c r="AA453" s="23" t="str">
        <f>IF(K453="","",VLOOKUP(K453,'ボランティア一覧 '!$A$3:$G$95,7,0))</f>
        <v/>
      </c>
      <c r="AB453" s="69" t="str">
        <f t="shared" si="39"/>
        <v xml:space="preserve"> </v>
      </c>
      <c r="AC453" s="69" t="str">
        <f t="shared" si="40"/>
        <v>　</v>
      </c>
      <c r="AD453" s="69" t="str">
        <f>IF($G453=0," ",VLOOKUP(AB453,入力規則用シート!B:C,2,0))</f>
        <v xml:space="preserve"> </v>
      </c>
      <c r="AE453" s="68">
        <f t="shared" si="41"/>
        <v>0</v>
      </c>
      <c r="AF453" s="69" t="str">
        <f t="shared" si="42"/>
        <v/>
      </c>
      <c r="AG453" s="68" t="str">
        <f>IF(AF453="","",VLOOKUP(AF453,ボランティア図書マスタ!$A$3:$K$65493,11,0))</f>
        <v/>
      </c>
      <c r="AH453" s="69" t="str">
        <f t="shared" si="43"/>
        <v/>
      </c>
      <c r="AJ453" s="129" t="e">
        <f>VLOOKUP($AF453,ボランティア図書マスタ!$A:$T,15,0)</f>
        <v>#N/A</v>
      </c>
      <c r="AK453" s="129" t="e">
        <f>VLOOKUP($AF453,ボランティア図書マスタ!$A:$T,16,0)</f>
        <v>#N/A</v>
      </c>
      <c r="AL453" s="129" t="e">
        <f>VLOOKUP($AF453,ボランティア図書マスタ!$A:$T,17,0)</f>
        <v>#N/A</v>
      </c>
      <c r="AM453" s="129" t="e">
        <f>VLOOKUP($AF453,ボランティア図書マスタ!$A:$T,18,0)</f>
        <v>#N/A</v>
      </c>
      <c r="AN453" s="129" t="e">
        <f>VLOOKUP($AF453,ボランティア図書マスタ!$A:$T,19,0)</f>
        <v>#N/A</v>
      </c>
      <c r="AO453" s="129" t="e">
        <f>VLOOKUP($AF453,ボランティア図書マスタ!$A:$T,20,0)</f>
        <v>#N/A</v>
      </c>
    </row>
    <row r="454" spans="1:41" ht="81" customHeight="1" x14ac:dyDescent="0.15">
      <c r="A454" s="55"/>
      <c r="B454" s="11"/>
      <c r="C454" s="149"/>
      <c r="D454" s="11"/>
      <c r="E454" s="11"/>
      <c r="F454" s="11"/>
      <c r="G454" s="12"/>
      <c r="H454" s="12"/>
      <c r="I454" s="13"/>
      <c r="J454" s="12"/>
      <c r="K454" s="24"/>
      <c r="L454" s="54" t="str">
        <f>IF(K454="","",VLOOKUP(K454,'ボランティア一覧 '!$A:$B,2,0))</f>
        <v/>
      </c>
      <c r="M454" s="24"/>
      <c r="N454" s="61" t="str">
        <f>IF(M454="","",VLOOKUP(M454,ボランティア図書マスタ!$B$3:$L$65493,11,0))</f>
        <v/>
      </c>
      <c r="O454" s="25"/>
      <c r="P454" s="24"/>
      <c r="Q454" s="25"/>
      <c r="R454" s="17" t="str">
        <f t="shared" si="38"/>
        <v/>
      </c>
      <c r="S454" s="17" t="str">
        <f>IF(AF454="","",VLOOKUP(AF454,ボランティア図書マスタ!$A$3:$M$65493,13,0))</f>
        <v/>
      </c>
      <c r="T454" s="14"/>
      <c r="U454" s="15"/>
      <c r="V454" s="16"/>
      <c r="W454" s="11"/>
      <c r="X454" s="23" t="str">
        <f>IF(K454="","",VLOOKUP(K454,'ボランティア一覧 '!$A$3:$F$95,4,0))</f>
        <v/>
      </c>
      <c r="Y454" s="23" t="str">
        <f>IF(K454="","",VLOOKUP(K454,'ボランティア一覧 '!$A$3:$F$95,5,0))</f>
        <v/>
      </c>
      <c r="Z454" s="23" t="str">
        <f>IF(K454="","",VLOOKUP(K454,'ボランティア一覧 '!$A$3:$F$95,6,0))</f>
        <v/>
      </c>
      <c r="AA454" s="23" t="str">
        <f>IF(K454="","",VLOOKUP(K454,'ボランティア一覧 '!$A$3:$G$95,7,0))</f>
        <v/>
      </c>
      <c r="AB454" s="69" t="str">
        <f t="shared" si="39"/>
        <v xml:space="preserve"> </v>
      </c>
      <c r="AC454" s="69" t="str">
        <f t="shared" si="40"/>
        <v>　</v>
      </c>
      <c r="AD454" s="69" t="str">
        <f>IF($G454=0," ",VLOOKUP(AB454,入力規則用シート!B:C,2,0))</f>
        <v xml:space="preserve"> </v>
      </c>
      <c r="AE454" s="68">
        <f t="shared" si="41"/>
        <v>0</v>
      </c>
      <c r="AF454" s="69" t="str">
        <f t="shared" si="42"/>
        <v/>
      </c>
      <c r="AG454" s="68" t="str">
        <f>IF(AF454="","",VLOOKUP(AF454,ボランティア図書マスタ!$A$3:$K$65493,11,0))</f>
        <v/>
      </c>
      <c r="AH454" s="69" t="str">
        <f t="shared" si="43"/>
        <v/>
      </c>
      <c r="AJ454" s="129" t="e">
        <f>VLOOKUP($AF454,ボランティア図書マスタ!$A:$T,15,0)</f>
        <v>#N/A</v>
      </c>
      <c r="AK454" s="129" t="e">
        <f>VLOOKUP($AF454,ボランティア図書マスタ!$A:$T,16,0)</f>
        <v>#N/A</v>
      </c>
      <c r="AL454" s="129" t="e">
        <f>VLOOKUP($AF454,ボランティア図書マスタ!$A:$T,17,0)</f>
        <v>#N/A</v>
      </c>
      <c r="AM454" s="129" t="e">
        <f>VLOOKUP($AF454,ボランティア図書マスタ!$A:$T,18,0)</f>
        <v>#N/A</v>
      </c>
      <c r="AN454" s="129" t="e">
        <f>VLOOKUP($AF454,ボランティア図書マスタ!$A:$T,19,0)</f>
        <v>#N/A</v>
      </c>
      <c r="AO454" s="129" t="e">
        <f>VLOOKUP($AF454,ボランティア図書マスタ!$A:$T,20,0)</f>
        <v>#N/A</v>
      </c>
    </row>
    <row r="455" spans="1:41" ht="81" customHeight="1" x14ac:dyDescent="0.15">
      <c r="A455" s="55"/>
      <c r="B455" s="11"/>
      <c r="C455" s="149"/>
      <c r="D455" s="11"/>
      <c r="E455" s="11"/>
      <c r="F455" s="11"/>
      <c r="G455" s="12"/>
      <c r="H455" s="12"/>
      <c r="I455" s="13"/>
      <c r="J455" s="12"/>
      <c r="K455" s="24"/>
      <c r="L455" s="54" t="str">
        <f>IF(K455="","",VLOOKUP(K455,'ボランティア一覧 '!$A:$B,2,0))</f>
        <v/>
      </c>
      <c r="M455" s="24"/>
      <c r="N455" s="61" t="str">
        <f>IF(M455="","",VLOOKUP(M455,ボランティア図書マスタ!$B$3:$L$65493,11,0))</f>
        <v/>
      </c>
      <c r="O455" s="25"/>
      <c r="P455" s="24"/>
      <c r="Q455" s="25"/>
      <c r="R455" s="17" t="str">
        <f t="shared" si="38"/>
        <v/>
      </c>
      <c r="S455" s="17" t="str">
        <f>IF(AF455="","",VLOOKUP(AF455,ボランティア図書マスタ!$A$3:$M$65493,13,0))</f>
        <v/>
      </c>
      <c r="T455" s="14"/>
      <c r="U455" s="15"/>
      <c r="V455" s="16"/>
      <c r="W455" s="11"/>
      <c r="X455" s="23" t="str">
        <f>IF(K455="","",VLOOKUP(K455,'ボランティア一覧 '!$A$3:$F$95,4,0))</f>
        <v/>
      </c>
      <c r="Y455" s="23" t="str">
        <f>IF(K455="","",VLOOKUP(K455,'ボランティア一覧 '!$A$3:$F$95,5,0))</f>
        <v/>
      </c>
      <c r="Z455" s="23" t="str">
        <f>IF(K455="","",VLOOKUP(K455,'ボランティア一覧 '!$A$3:$F$95,6,0))</f>
        <v/>
      </c>
      <c r="AA455" s="23" t="str">
        <f>IF(K455="","",VLOOKUP(K455,'ボランティア一覧 '!$A$3:$G$95,7,0))</f>
        <v/>
      </c>
      <c r="AB455" s="69" t="str">
        <f t="shared" si="39"/>
        <v xml:space="preserve"> </v>
      </c>
      <c r="AC455" s="69" t="str">
        <f t="shared" si="40"/>
        <v>　</v>
      </c>
      <c r="AD455" s="69" t="str">
        <f>IF($G455=0," ",VLOOKUP(AB455,入力規則用シート!B:C,2,0))</f>
        <v xml:space="preserve"> </v>
      </c>
      <c r="AE455" s="68">
        <f t="shared" si="41"/>
        <v>0</v>
      </c>
      <c r="AF455" s="69" t="str">
        <f t="shared" si="42"/>
        <v/>
      </c>
      <c r="AG455" s="68" t="str">
        <f>IF(AF455="","",VLOOKUP(AF455,ボランティア図書マスタ!$A$3:$K$65493,11,0))</f>
        <v/>
      </c>
      <c r="AH455" s="69" t="str">
        <f t="shared" si="43"/>
        <v/>
      </c>
      <c r="AJ455" s="129" t="e">
        <f>VLOOKUP($AF455,ボランティア図書マスタ!$A:$T,15,0)</f>
        <v>#N/A</v>
      </c>
      <c r="AK455" s="129" t="e">
        <f>VLOOKUP($AF455,ボランティア図書マスタ!$A:$T,16,0)</f>
        <v>#N/A</v>
      </c>
      <c r="AL455" s="129" t="e">
        <f>VLOOKUP($AF455,ボランティア図書マスタ!$A:$T,17,0)</f>
        <v>#N/A</v>
      </c>
      <c r="AM455" s="129" t="e">
        <f>VLOOKUP($AF455,ボランティア図書マスタ!$A:$T,18,0)</f>
        <v>#N/A</v>
      </c>
      <c r="AN455" s="129" t="e">
        <f>VLOOKUP($AF455,ボランティア図書マスタ!$A:$T,19,0)</f>
        <v>#N/A</v>
      </c>
      <c r="AO455" s="129" t="e">
        <f>VLOOKUP($AF455,ボランティア図書マスタ!$A:$T,20,0)</f>
        <v>#N/A</v>
      </c>
    </row>
    <row r="456" spans="1:41" ht="81" customHeight="1" x14ac:dyDescent="0.15">
      <c r="A456" s="55"/>
      <c r="B456" s="11"/>
      <c r="C456" s="149"/>
      <c r="D456" s="11"/>
      <c r="E456" s="11"/>
      <c r="F456" s="11"/>
      <c r="G456" s="12"/>
      <c r="H456" s="12"/>
      <c r="I456" s="13"/>
      <c r="J456" s="12"/>
      <c r="K456" s="24"/>
      <c r="L456" s="54" t="str">
        <f>IF(K456="","",VLOOKUP(K456,'ボランティア一覧 '!$A:$B,2,0))</f>
        <v/>
      </c>
      <c r="M456" s="24"/>
      <c r="N456" s="61" t="str">
        <f>IF(M456="","",VLOOKUP(M456,ボランティア図書マスタ!$B$3:$L$65493,11,0))</f>
        <v/>
      </c>
      <c r="O456" s="25"/>
      <c r="P456" s="24"/>
      <c r="Q456" s="25"/>
      <c r="R456" s="17" t="str">
        <f t="shared" si="38"/>
        <v/>
      </c>
      <c r="S456" s="17" t="str">
        <f>IF(AF456="","",VLOOKUP(AF456,ボランティア図書マスタ!$A$3:$M$65493,13,0))</f>
        <v/>
      </c>
      <c r="T456" s="14"/>
      <c r="U456" s="15"/>
      <c r="V456" s="16"/>
      <c r="W456" s="11"/>
      <c r="X456" s="23" t="str">
        <f>IF(K456="","",VLOOKUP(K456,'ボランティア一覧 '!$A$3:$F$95,4,0))</f>
        <v/>
      </c>
      <c r="Y456" s="23" t="str">
        <f>IF(K456="","",VLOOKUP(K456,'ボランティア一覧 '!$A$3:$F$95,5,0))</f>
        <v/>
      </c>
      <c r="Z456" s="23" t="str">
        <f>IF(K456="","",VLOOKUP(K456,'ボランティア一覧 '!$A$3:$F$95,6,0))</f>
        <v/>
      </c>
      <c r="AA456" s="23" t="str">
        <f>IF(K456="","",VLOOKUP(K456,'ボランティア一覧 '!$A$3:$G$95,7,0))</f>
        <v/>
      </c>
      <c r="AB456" s="69" t="str">
        <f t="shared" si="39"/>
        <v xml:space="preserve"> </v>
      </c>
      <c r="AC456" s="69" t="str">
        <f t="shared" si="40"/>
        <v>　</v>
      </c>
      <c r="AD456" s="69" t="str">
        <f>IF($G456=0," ",VLOOKUP(AB456,入力規則用シート!B:C,2,0))</f>
        <v xml:space="preserve"> </v>
      </c>
      <c r="AE456" s="68">
        <f t="shared" si="41"/>
        <v>0</v>
      </c>
      <c r="AF456" s="69" t="str">
        <f t="shared" si="42"/>
        <v/>
      </c>
      <c r="AG456" s="68" t="str">
        <f>IF(AF456="","",VLOOKUP(AF456,ボランティア図書マスタ!$A$3:$K$65493,11,0))</f>
        <v/>
      </c>
      <c r="AH456" s="69" t="str">
        <f t="shared" si="43"/>
        <v/>
      </c>
      <c r="AJ456" s="129" t="e">
        <f>VLOOKUP($AF456,ボランティア図書マスタ!$A:$T,15,0)</f>
        <v>#N/A</v>
      </c>
      <c r="AK456" s="129" t="e">
        <f>VLOOKUP($AF456,ボランティア図書マスタ!$A:$T,16,0)</f>
        <v>#N/A</v>
      </c>
      <c r="AL456" s="129" t="e">
        <f>VLOOKUP($AF456,ボランティア図書マスタ!$A:$T,17,0)</f>
        <v>#N/A</v>
      </c>
      <c r="AM456" s="129" t="e">
        <f>VLOOKUP($AF456,ボランティア図書マスタ!$A:$T,18,0)</f>
        <v>#N/A</v>
      </c>
      <c r="AN456" s="129" t="e">
        <f>VLOOKUP($AF456,ボランティア図書マスタ!$A:$T,19,0)</f>
        <v>#N/A</v>
      </c>
      <c r="AO456" s="129" t="e">
        <f>VLOOKUP($AF456,ボランティア図書マスタ!$A:$T,20,0)</f>
        <v>#N/A</v>
      </c>
    </row>
    <row r="457" spans="1:41" ht="81" customHeight="1" x14ac:dyDescent="0.15">
      <c r="A457" s="55"/>
      <c r="B457" s="11"/>
      <c r="C457" s="149"/>
      <c r="D457" s="11"/>
      <c r="E457" s="11"/>
      <c r="F457" s="11"/>
      <c r="G457" s="12"/>
      <c r="H457" s="12"/>
      <c r="I457" s="13"/>
      <c r="J457" s="12"/>
      <c r="K457" s="24"/>
      <c r="L457" s="54" t="str">
        <f>IF(K457="","",VLOOKUP(K457,'ボランティア一覧 '!$A:$B,2,0))</f>
        <v/>
      </c>
      <c r="M457" s="24"/>
      <c r="N457" s="61" t="str">
        <f>IF(M457="","",VLOOKUP(M457,ボランティア図書マスタ!$B$3:$L$65493,11,0))</f>
        <v/>
      </c>
      <c r="O457" s="25"/>
      <c r="P457" s="24"/>
      <c r="Q457" s="25"/>
      <c r="R457" s="17" t="str">
        <f t="shared" si="38"/>
        <v/>
      </c>
      <c r="S457" s="17" t="str">
        <f>IF(AF457="","",VLOOKUP(AF457,ボランティア図書マスタ!$A$3:$M$65493,13,0))</f>
        <v/>
      </c>
      <c r="T457" s="14"/>
      <c r="U457" s="15"/>
      <c r="V457" s="16"/>
      <c r="W457" s="11"/>
      <c r="X457" s="23" t="str">
        <f>IF(K457="","",VLOOKUP(K457,'ボランティア一覧 '!$A$3:$F$95,4,0))</f>
        <v/>
      </c>
      <c r="Y457" s="23" t="str">
        <f>IF(K457="","",VLOOKUP(K457,'ボランティア一覧 '!$A$3:$F$95,5,0))</f>
        <v/>
      </c>
      <c r="Z457" s="23" t="str">
        <f>IF(K457="","",VLOOKUP(K457,'ボランティア一覧 '!$A$3:$F$95,6,0))</f>
        <v/>
      </c>
      <c r="AA457" s="23" t="str">
        <f>IF(K457="","",VLOOKUP(K457,'ボランティア一覧 '!$A$3:$G$95,7,0))</f>
        <v/>
      </c>
      <c r="AB457" s="69" t="str">
        <f t="shared" si="39"/>
        <v xml:space="preserve"> </v>
      </c>
      <c r="AC457" s="69" t="str">
        <f t="shared" si="40"/>
        <v>　</v>
      </c>
      <c r="AD457" s="69" t="str">
        <f>IF($G457=0," ",VLOOKUP(AB457,入力規則用シート!B:C,2,0))</f>
        <v xml:space="preserve"> </v>
      </c>
      <c r="AE457" s="68">
        <f t="shared" si="41"/>
        <v>0</v>
      </c>
      <c r="AF457" s="69" t="str">
        <f t="shared" si="42"/>
        <v/>
      </c>
      <c r="AG457" s="68" t="str">
        <f>IF(AF457="","",VLOOKUP(AF457,ボランティア図書マスタ!$A$3:$K$65493,11,0))</f>
        <v/>
      </c>
      <c r="AH457" s="69" t="str">
        <f t="shared" si="43"/>
        <v/>
      </c>
      <c r="AJ457" s="129" t="e">
        <f>VLOOKUP($AF457,ボランティア図書マスタ!$A:$T,15,0)</f>
        <v>#N/A</v>
      </c>
      <c r="AK457" s="129" t="e">
        <f>VLOOKUP($AF457,ボランティア図書マスタ!$A:$T,16,0)</f>
        <v>#N/A</v>
      </c>
      <c r="AL457" s="129" t="e">
        <f>VLOOKUP($AF457,ボランティア図書マスタ!$A:$T,17,0)</f>
        <v>#N/A</v>
      </c>
      <c r="AM457" s="129" t="e">
        <f>VLOOKUP($AF457,ボランティア図書マスタ!$A:$T,18,0)</f>
        <v>#N/A</v>
      </c>
      <c r="AN457" s="129" t="e">
        <f>VLOOKUP($AF457,ボランティア図書マスタ!$A:$T,19,0)</f>
        <v>#N/A</v>
      </c>
      <c r="AO457" s="129" t="e">
        <f>VLOOKUP($AF457,ボランティア図書マスタ!$A:$T,20,0)</f>
        <v>#N/A</v>
      </c>
    </row>
    <row r="458" spans="1:41" ht="81" customHeight="1" x14ac:dyDescent="0.15">
      <c r="A458" s="55"/>
      <c r="B458" s="11"/>
      <c r="C458" s="149"/>
      <c r="D458" s="11"/>
      <c r="E458" s="11"/>
      <c r="F458" s="11"/>
      <c r="G458" s="12"/>
      <c r="H458" s="12"/>
      <c r="I458" s="13"/>
      <c r="J458" s="12"/>
      <c r="K458" s="24"/>
      <c r="L458" s="54" t="str">
        <f>IF(K458="","",VLOOKUP(K458,'ボランティア一覧 '!$A:$B,2,0))</f>
        <v/>
      </c>
      <c r="M458" s="24"/>
      <c r="N458" s="61" t="str">
        <f>IF(M458="","",VLOOKUP(M458,ボランティア図書マスタ!$B$3:$L$65493,11,0))</f>
        <v/>
      </c>
      <c r="O458" s="25"/>
      <c r="P458" s="24"/>
      <c r="Q458" s="25"/>
      <c r="R458" s="17" t="str">
        <f t="shared" si="38"/>
        <v/>
      </c>
      <c r="S458" s="17" t="str">
        <f>IF(AF458="","",VLOOKUP(AF458,ボランティア図書マスタ!$A$3:$M$65493,13,0))</f>
        <v/>
      </c>
      <c r="T458" s="14"/>
      <c r="U458" s="15"/>
      <c r="V458" s="16"/>
      <c r="W458" s="11"/>
      <c r="X458" s="23" t="str">
        <f>IF(K458="","",VLOOKUP(K458,'ボランティア一覧 '!$A$3:$F$95,4,0))</f>
        <v/>
      </c>
      <c r="Y458" s="23" t="str">
        <f>IF(K458="","",VLOOKUP(K458,'ボランティア一覧 '!$A$3:$F$95,5,0))</f>
        <v/>
      </c>
      <c r="Z458" s="23" t="str">
        <f>IF(K458="","",VLOOKUP(K458,'ボランティア一覧 '!$A$3:$F$95,6,0))</f>
        <v/>
      </c>
      <c r="AA458" s="23" t="str">
        <f>IF(K458="","",VLOOKUP(K458,'ボランティア一覧 '!$A$3:$G$95,7,0))</f>
        <v/>
      </c>
      <c r="AB458" s="69" t="str">
        <f t="shared" si="39"/>
        <v xml:space="preserve"> </v>
      </c>
      <c r="AC458" s="69" t="str">
        <f t="shared" si="40"/>
        <v>　</v>
      </c>
      <c r="AD458" s="69" t="str">
        <f>IF($G458=0," ",VLOOKUP(AB458,入力規則用シート!B:C,2,0))</f>
        <v xml:space="preserve"> </v>
      </c>
      <c r="AE458" s="68">
        <f t="shared" si="41"/>
        <v>0</v>
      </c>
      <c r="AF458" s="69" t="str">
        <f t="shared" si="42"/>
        <v/>
      </c>
      <c r="AG458" s="68" t="str">
        <f>IF(AF458="","",VLOOKUP(AF458,ボランティア図書マスタ!$A$3:$K$65493,11,0))</f>
        <v/>
      </c>
      <c r="AH458" s="69" t="str">
        <f t="shared" si="43"/>
        <v/>
      </c>
      <c r="AJ458" s="129" t="e">
        <f>VLOOKUP($AF458,ボランティア図書マスタ!$A:$T,15,0)</f>
        <v>#N/A</v>
      </c>
      <c r="AK458" s="129" t="e">
        <f>VLOOKUP($AF458,ボランティア図書マスタ!$A:$T,16,0)</f>
        <v>#N/A</v>
      </c>
      <c r="AL458" s="129" t="e">
        <f>VLOOKUP($AF458,ボランティア図書マスタ!$A:$T,17,0)</f>
        <v>#N/A</v>
      </c>
      <c r="AM458" s="129" t="e">
        <f>VLOOKUP($AF458,ボランティア図書マスタ!$A:$T,18,0)</f>
        <v>#N/A</v>
      </c>
      <c r="AN458" s="129" t="e">
        <f>VLOOKUP($AF458,ボランティア図書マスタ!$A:$T,19,0)</f>
        <v>#N/A</v>
      </c>
      <c r="AO458" s="129" t="e">
        <f>VLOOKUP($AF458,ボランティア図書マスタ!$A:$T,20,0)</f>
        <v>#N/A</v>
      </c>
    </row>
    <row r="459" spans="1:41" ht="81" customHeight="1" x14ac:dyDescent="0.15">
      <c r="A459" s="55"/>
      <c r="B459" s="11"/>
      <c r="C459" s="149"/>
      <c r="D459" s="11"/>
      <c r="E459" s="11"/>
      <c r="F459" s="11"/>
      <c r="G459" s="12"/>
      <c r="H459" s="12"/>
      <c r="I459" s="13"/>
      <c r="J459" s="12"/>
      <c r="K459" s="24"/>
      <c r="L459" s="54" t="str">
        <f>IF(K459="","",VLOOKUP(K459,'ボランティア一覧 '!$A:$B,2,0))</f>
        <v/>
      </c>
      <c r="M459" s="24"/>
      <c r="N459" s="61" t="str">
        <f>IF(M459="","",VLOOKUP(M459,ボランティア図書マスタ!$B$3:$L$65493,11,0))</f>
        <v/>
      </c>
      <c r="O459" s="25"/>
      <c r="P459" s="24"/>
      <c r="Q459" s="25"/>
      <c r="R459" s="17" t="str">
        <f t="shared" si="38"/>
        <v/>
      </c>
      <c r="S459" s="17" t="str">
        <f>IF(AF459="","",VLOOKUP(AF459,ボランティア図書マスタ!$A$3:$M$65493,13,0))</f>
        <v/>
      </c>
      <c r="T459" s="14"/>
      <c r="U459" s="15"/>
      <c r="V459" s="16"/>
      <c r="W459" s="11"/>
      <c r="X459" s="23" t="str">
        <f>IF(K459="","",VLOOKUP(K459,'ボランティア一覧 '!$A$3:$F$95,4,0))</f>
        <v/>
      </c>
      <c r="Y459" s="23" t="str">
        <f>IF(K459="","",VLOOKUP(K459,'ボランティア一覧 '!$A$3:$F$95,5,0))</f>
        <v/>
      </c>
      <c r="Z459" s="23" t="str">
        <f>IF(K459="","",VLOOKUP(K459,'ボランティア一覧 '!$A$3:$F$95,6,0))</f>
        <v/>
      </c>
      <c r="AA459" s="23" t="str">
        <f>IF(K459="","",VLOOKUP(K459,'ボランティア一覧 '!$A$3:$G$95,7,0))</f>
        <v/>
      </c>
      <c r="AB459" s="69" t="str">
        <f t="shared" si="39"/>
        <v xml:space="preserve"> </v>
      </c>
      <c r="AC459" s="69" t="str">
        <f t="shared" si="40"/>
        <v>　</v>
      </c>
      <c r="AD459" s="69" t="str">
        <f>IF($G459=0," ",VLOOKUP(AB459,入力規則用シート!B:C,2,0))</f>
        <v xml:space="preserve"> </v>
      </c>
      <c r="AE459" s="68">
        <f t="shared" si="41"/>
        <v>0</v>
      </c>
      <c r="AF459" s="69" t="str">
        <f t="shared" si="42"/>
        <v/>
      </c>
      <c r="AG459" s="68" t="str">
        <f>IF(AF459="","",VLOOKUP(AF459,ボランティア図書マスタ!$A$3:$K$65493,11,0))</f>
        <v/>
      </c>
      <c r="AH459" s="69" t="str">
        <f t="shared" si="43"/>
        <v/>
      </c>
      <c r="AJ459" s="129" t="e">
        <f>VLOOKUP($AF459,ボランティア図書マスタ!$A:$T,15,0)</f>
        <v>#N/A</v>
      </c>
      <c r="AK459" s="129" t="e">
        <f>VLOOKUP($AF459,ボランティア図書マスタ!$A:$T,16,0)</f>
        <v>#N/A</v>
      </c>
      <c r="AL459" s="129" t="e">
        <f>VLOOKUP($AF459,ボランティア図書マスタ!$A:$T,17,0)</f>
        <v>#N/A</v>
      </c>
      <c r="AM459" s="129" t="e">
        <f>VLOOKUP($AF459,ボランティア図書マスタ!$A:$T,18,0)</f>
        <v>#N/A</v>
      </c>
      <c r="AN459" s="129" t="e">
        <f>VLOOKUP($AF459,ボランティア図書マスタ!$A:$T,19,0)</f>
        <v>#N/A</v>
      </c>
      <c r="AO459" s="129" t="e">
        <f>VLOOKUP($AF459,ボランティア図書マスタ!$A:$T,20,0)</f>
        <v>#N/A</v>
      </c>
    </row>
    <row r="460" spans="1:41" ht="81" customHeight="1" x14ac:dyDescent="0.15">
      <c r="A460" s="55"/>
      <c r="B460" s="11"/>
      <c r="C460" s="149"/>
      <c r="D460" s="11"/>
      <c r="E460" s="11"/>
      <c r="F460" s="11"/>
      <c r="G460" s="12"/>
      <c r="H460" s="12"/>
      <c r="I460" s="13"/>
      <c r="J460" s="12"/>
      <c r="K460" s="24"/>
      <c r="L460" s="54" t="str">
        <f>IF(K460="","",VLOOKUP(K460,'ボランティア一覧 '!$A:$B,2,0))</f>
        <v/>
      </c>
      <c r="M460" s="24"/>
      <c r="N460" s="61" t="str">
        <f>IF(M460="","",VLOOKUP(M460,ボランティア図書マスタ!$B$3:$L$65493,11,0))</f>
        <v/>
      </c>
      <c r="O460" s="25"/>
      <c r="P460" s="24"/>
      <c r="Q460" s="25"/>
      <c r="R460" s="17" t="str">
        <f t="shared" si="38"/>
        <v/>
      </c>
      <c r="S460" s="17" t="str">
        <f>IF(AF460="","",VLOOKUP(AF460,ボランティア図書マスタ!$A$3:$M$65493,13,0))</f>
        <v/>
      </c>
      <c r="T460" s="14"/>
      <c r="U460" s="15"/>
      <c r="V460" s="16"/>
      <c r="W460" s="11"/>
      <c r="X460" s="23" t="str">
        <f>IF(K460="","",VLOOKUP(K460,'ボランティア一覧 '!$A$3:$F$95,4,0))</f>
        <v/>
      </c>
      <c r="Y460" s="23" t="str">
        <f>IF(K460="","",VLOOKUP(K460,'ボランティア一覧 '!$A$3:$F$95,5,0))</f>
        <v/>
      </c>
      <c r="Z460" s="23" t="str">
        <f>IF(K460="","",VLOOKUP(K460,'ボランティア一覧 '!$A$3:$F$95,6,0))</f>
        <v/>
      </c>
      <c r="AA460" s="23" t="str">
        <f>IF(K460="","",VLOOKUP(K460,'ボランティア一覧 '!$A$3:$G$95,7,0))</f>
        <v/>
      </c>
      <c r="AB460" s="69" t="str">
        <f t="shared" si="39"/>
        <v xml:space="preserve"> </v>
      </c>
      <c r="AC460" s="69" t="str">
        <f t="shared" si="40"/>
        <v>　</v>
      </c>
      <c r="AD460" s="69" t="str">
        <f>IF($G460=0," ",VLOOKUP(AB460,入力規則用シート!B:C,2,0))</f>
        <v xml:space="preserve"> </v>
      </c>
      <c r="AE460" s="68">
        <f t="shared" si="41"/>
        <v>0</v>
      </c>
      <c r="AF460" s="69" t="str">
        <f t="shared" si="42"/>
        <v/>
      </c>
      <c r="AG460" s="68" t="str">
        <f>IF(AF460="","",VLOOKUP(AF460,ボランティア図書マスタ!$A$3:$K$65493,11,0))</f>
        <v/>
      </c>
      <c r="AH460" s="69" t="str">
        <f t="shared" si="43"/>
        <v/>
      </c>
      <c r="AJ460" s="129" t="e">
        <f>VLOOKUP($AF460,ボランティア図書マスタ!$A:$T,15,0)</f>
        <v>#N/A</v>
      </c>
      <c r="AK460" s="129" t="e">
        <f>VLOOKUP($AF460,ボランティア図書マスタ!$A:$T,16,0)</f>
        <v>#N/A</v>
      </c>
      <c r="AL460" s="129" t="e">
        <f>VLOOKUP($AF460,ボランティア図書マスタ!$A:$T,17,0)</f>
        <v>#N/A</v>
      </c>
      <c r="AM460" s="129" t="e">
        <f>VLOOKUP($AF460,ボランティア図書マスタ!$A:$T,18,0)</f>
        <v>#N/A</v>
      </c>
      <c r="AN460" s="129" t="e">
        <f>VLOOKUP($AF460,ボランティア図書マスタ!$A:$T,19,0)</f>
        <v>#N/A</v>
      </c>
      <c r="AO460" s="129" t="e">
        <f>VLOOKUP($AF460,ボランティア図書マスタ!$A:$T,20,0)</f>
        <v>#N/A</v>
      </c>
    </row>
    <row r="461" spans="1:41" ht="81" customHeight="1" x14ac:dyDescent="0.15">
      <c r="A461" s="55"/>
      <c r="B461" s="11"/>
      <c r="C461" s="149"/>
      <c r="D461" s="11"/>
      <c r="E461" s="11"/>
      <c r="F461" s="11"/>
      <c r="G461" s="12"/>
      <c r="H461" s="12"/>
      <c r="I461" s="13"/>
      <c r="J461" s="12"/>
      <c r="K461" s="24"/>
      <c r="L461" s="54" t="str">
        <f>IF(K461="","",VLOOKUP(K461,'ボランティア一覧 '!$A:$B,2,0))</f>
        <v/>
      </c>
      <c r="M461" s="24"/>
      <c r="N461" s="61" t="str">
        <f>IF(M461="","",VLOOKUP(M461,ボランティア図書マスタ!$B$3:$L$65493,11,0))</f>
        <v/>
      </c>
      <c r="O461" s="25"/>
      <c r="P461" s="24"/>
      <c r="Q461" s="25"/>
      <c r="R461" s="17" t="str">
        <f t="shared" si="38"/>
        <v/>
      </c>
      <c r="S461" s="17" t="str">
        <f>IF(AF461="","",VLOOKUP(AF461,ボランティア図書マスタ!$A$3:$M$65493,13,0))</f>
        <v/>
      </c>
      <c r="T461" s="14"/>
      <c r="U461" s="15"/>
      <c r="V461" s="16"/>
      <c r="W461" s="11"/>
      <c r="X461" s="23" t="str">
        <f>IF(K461="","",VLOOKUP(K461,'ボランティア一覧 '!$A$3:$F$95,4,0))</f>
        <v/>
      </c>
      <c r="Y461" s="23" t="str">
        <f>IF(K461="","",VLOOKUP(K461,'ボランティア一覧 '!$A$3:$F$95,5,0))</f>
        <v/>
      </c>
      <c r="Z461" s="23" t="str">
        <f>IF(K461="","",VLOOKUP(K461,'ボランティア一覧 '!$A$3:$F$95,6,0))</f>
        <v/>
      </c>
      <c r="AA461" s="23" t="str">
        <f>IF(K461="","",VLOOKUP(K461,'ボランティア一覧 '!$A$3:$G$95,7,0))</f>
        <v/>
      </c>
      <c r="AB461" s="69" t="str">
        <f t="shared" si="39"/>
        <v xml:space="preserve"> </v>
      </c>
      <c r="AC461" s="69" t="str">
        <f t="shared" si="40"/>
        <v>　</v>
      </c>
      <c r="AD461" s="69" t="str">
        <f>IF($G461=0," ",VLOOKUP(AB461,入力規則用シート!B:C,2,0))</f>
        <v xml:space="preserve"> </v>
      </c>
      <c r="AE461" s="68">
        <f t="shared" si="41"/>
        <v>0</v>
      </c>
      <c r="AF461" s="69" t="str">
        <f t="shared" si="42"/>
        <v/>
      </c>
      <c r="AG461" s="68" t="str">
        <f>IF(AF461="","",VLOOKUP(AF461,ボランティア図書マスタ!$A$3:$K$65493,11,0))</f>
        <v/>
      </c>
      <c r="AH461" s="69" t="str">
        <f t="shared" si="43"/>
        <v/>
      </c>
      <c r="AJ461" s="129" t="e">
        <f>VLOOKUP($AF461,ボランティア図書マスタ!$A:$T,15,0)</f>
        <v>#N/A</v>
      </c>
      <c r="AK461" s="129" t="e">
        <f>VLOOKUP($AF461,ボランティア図書マスタ!$A:$T,16,0)</f>
        <v>#N/A</v>
      </c>
      <c r="AL461" s="129" t="e">
        <f>VLOOKUP($AF461,ボランティア図書マスタ!$A:$T,17,0)</f>
        <v>#N/A</v>
      </c>
      <c r="AM461" s="129" t="e">
        <f>VLOOKUP($AF461,ボランティア図書マスタ!$A:$T,18,0)</f>
        <v>#N/A</v>
      </c>
      <c r="AN461" s="129" t="e">
        <f>VLOOKUP($AF461,ボランティア図書マスタ!$A:$T,19,0)</f>
        <v>#N/A</v>
      </c>
      <c r="AO461" s="129" t="e">
        <f>VLOOKUP($AF461,ボランティア図書マスタ!$A:$T,20,0)</f>
        <v>#N/A</v>
      </c>
    </row>
    <row r="462" spans="1:41" ht="81" customHeight="1" x14ac:dyDescent="0.15">
      <c r="A462" s="55"/>
      <c r="B462" s="11"/>
      <c r="C462" s="149"/>
      <c r="D462" s="11"/>
      <c r="E462" s="11"/>
      <c r="F462" s="11"/>
      <c r="G462" s="12"/>
      <c r="H462" s="12"/>
      <c r="I462" s="13"/>
      <c r="J462" s="12"/>
      <c r="K462" s="24"/>
      <c r="L462" s="54" t="str">
        <f>IF(K462="","",VLOOKUP(K462,'ボランティア一覧 '!$A:$B,2,0))</f>
        <v/>
      </c>
      <c r="M462" s="24"/>
      <c r="N462" s="61" t="str">
        <f>IF(M462="","",VLOOKUP(M462,ボランティア図書マスタ!$B$3:$L$65493,11,0))</f>
        <v/>
      </c>
      <c r="O462" s="25"/>
      <c r="P462" s="24"/>
      <c r="Q462" s="25"/>
      <c r="R462" s="17" t="str">
        <f t="shared" si="38"/>
        <v/>
      </c>
      <c r="S462" s="17" t="str">
        <f>IF(AF462="","",VLOOKUP(AF462,ボランティア図書マスタ!$A$3:$M$65493,13,0))</f>
        <v/>
      </c>
      <c r="T462" s="14"/>
      <c r="U462" s="15"/>
      <c r="V462" s="16"/>
      <c r="W462" s="11"/>
      <c r="X462" s="23" t="str">
        <f>IF(K462="","",VLOOKUP(K462,'ボランティア一覧 '!$A$3:$F$95,4,0))</f>
        <v/>
      </c>
      <c r="Y462" s="23" t="str">
        <f>IF(K462="","",VLOOKUP(K462,'ボランティア一覧 '!$A$3:$F$95,5,0))</f>
        <v/>
      </c>
      <c r="Z462" s="23" t="str">
        <f>IF(K462="","",VLOOKUP(K462,'ボランティア一覧 '!$A$3:$F$95,6,0))</f>
        <v/>
      </c>
      <c r="AA462" s="23" t="str">
        <f>IF(K462="","",VLOOKUP(K462,'ボランティア一覧 '!$A$3:$G$95,7,0))</f>
        <v/>
      </c>
      <c r="AB462" s="69" t="str">
        <f t="shared" si="39"/>
        <v xml:space="preserve"> </v>
      </c>
      <c r="AC462" s="69" t="str">
        <f t="shared" si="40"/>
        <v>　</v>
      </c>
      <c r="AD462" s="69" t="str">
        <f>IF($G462=0," ",VLOOKUP(AB462,入力規則用シート!B:C,2,0))</f>
        <v xml:space="preserve"> </v>
      </c>
      <c r="AE462" s="68">
        <f t="shared" si="41"/>
        <v>0</v>
      </c>
      <c r="AF462" s="69" t="str">
        <f t="shared" si="42"/>
        <v/>
      </c>
      <c r="AG462" s="68" t="str">
        <f>IF(AF462="","",VLOOKUP(AF462,ボランティア図書マスタ!$A$3:$K$65493,11,0))</f>
        <v/>
      </c>
      <c r="AH462" s="69" t="str">
        <f t="shared" si="43"/>
        <v/>
      </c>
      <c r="AJ462" s="129" t="e">
        <f>VLOOKUP($AF462,ボランティア図書マスタ!$A:$T,15,0)</f>
        <v>#N/A</v>
      </c>
      <c r="AK462" s="129" t="e">
        <f>VLOOKUP($AF462,ボランティア図書マスタ!$A:$T,16,0)</f>
        <v>#N/A</v>
      </c>
      <c r="AL462" s="129" t="e">
        <f>VLOOKUP($AF462,ボランティア図書マスタ!$A:$T,17,0)</f>
        <v>#N/A</v>
      </c>
      <c r="AM462" s="129" t="e">
        <f>VLOOKUP($AF462,ボランティア図書マスタ!$A:$T,18,0)</f>
        <v>#N/A</v>
      </c>
      <c r="AN462" s="129" t="e">
        <f>VLOOKUP($AF462,ボランティア図書マスタ!$A:$T,19,0)</f>
        <v>#N/A</v>
      </c>
      <c r="AO462" s="129" t="e">
        <f>VLOOKUP($AF462,ボランティア図書マスタ!$A:$T,20,0)</f>
        <v>#N/A</v>
      </c>
    </row>
    <row r="463" spans="1:41" ht="81" customHeight="1" x14ac:dyDescent="0.15">
      <c r="A463" s="55"/>
      <c r="B463" s="11"/>
      <c r="C463" s="149"/>
      <c r="D463" s="11"/>
      <c r="E463" s="11"/>
      <c r="F463" s="11"/>
      <c r="G463" s="12"/>
      <c r="H463" s="12"/>
      <c r="I463" s="13"/>
      <c r="J463" s="12"/>
      <c r="K463" s="24"/>
      <c r="L463" s="54" t="str">
        <f>IF(K463="","",VLOOKUP(K463,'ボランティア一覧 '!$A:$B,2,0))</f>
        <v/>
      </c>
      <c r="M463" s="24"/>
      <c r="N463" s="61" t="str">
        <f>IF(M463="","",VLOOKUP(M463,ボランティア図書マスタ!$B$3:$L$65493,11,0))</f>
        <v/>
      </c>
      <c r="O463" s="25"/>
      <c r="P463" s="24"/>
      <c r="Q463" s="25"/>
      <c r="R463" s="17" t="str">
        <f t="shared" ref="R463:R500" si="44">IF(P463="","",CONCATENATE(O463,"　",AG463,"　","－"&amp;AH463))</f>
        <v/>
      </c>
      <c r="S463" s="17" t="str">
        <f>IF(AF463="","",VLOOKUP(AF463,ボランティア図書マスタ!$A$3:$M$65493,13,0))</f>
        <v/>
      </c>
      <c r="T463" s="14"/>
      <c r="U463" s="15"/>
      <c r="V463" s="16"/>
      <c r="W463" s="11"/>
      <c r="X463" s="23" t="str">
        <f>IF(K463="","",VLOOKUP(K463,'ボランティア一覧 '!$A$3:$F$95,4,0))</f>
        <v/>
      </c>
      <c r="Y463" s="23" t="str">
        <f>IF(K463="","",VLOOKUP(K463,'ボランティア一覧 '!$A$3:$F$95,5,0))</f>
        <v/>
      </c>
      <c r="Z463" s="23" t="str">
        <f>IF(K463="","",VLOOKUP(K463,'ボランティア一覧 '!$A$3:$F$95,6,0))</f>
        <v/>
      </c>
      <c r="AA463" s="23" t="str">
        <f>IF(K463="","",VLOOKUP(K463,'ボランティア一覧 '!$A$3:$G$95,7,0))</f>
        <v/>
      </c>
      <c r="AB463" s="69" t="str">
        <f t="shared" si="39"/>
        <v xml:space="preserve"> </v>
      </c>
      <c r="AC463" s="69" t="str">
        <f t="shared" si="40"/>
        <v>　</v>
      </c>
      <c r="AD463" s="69" t="str">
        <f>IF($G463=0," ",VLOOKUP(AB463,入力規則用シート!B:C,2,0))</f>
        <v xml:space="preserve"> </v>
      </c>
      <c r="AE463" s="68">
        <f t="shared" si="41"/>
        <v>0</v>
      </c>
      <c r="AF463" s="69" t="str">
        <f t="shared" si="42"/>
        <v/>
      </c>
      <c r="AG463" s="68" t="str">
        <f>IF(AF463="","",VLOOKUP(AF463,ボランティア図書マスタ!$A$3:$K$65493,11,0))</f>
        <v/>
      </c>
      <c r="AH463" s="69" t="str">
        <f t="shared" si="43"/>
        <v/>
      </c>
      <c r="AJ463" s="129" t="e">
        <f>VLOOKUP($AF463,ボランティア図書マスタ!$A:$T,15,0)</f>
        <v>#N/A</v>
      </c>
      <c r="AK463" s="129" t="e">
        <f>VLOOKUP($AF463,ボランティア図書マスタ!$A:$T,16,0)</f>
        <v>#N/A</v>
      </c>
      <c r="AL463" s="129" t="e">
        <f>VLOOKUP($AF463,ボランティア図書マスタ!$A:$T,17,0)</f>
        <v>#N/A</v>
      </c>
      <c r="AM463" s="129" t="e">
        <f>VLOOKUP($AF463,ボランティア図書マスタ!$A:$T,18,0)</f>
        <v>#N/A</v>
      </c>
      <c r="AN463" s="129" t="e">
        <f>VLOOKUP($AF463,ボランティア図書マスタ!$A:$T,19,0)</f>
        <v>#N/A</v>
      </c>
      <c r="AO463" s="129" t="e">
        <f>VLOOKUP($AF463,ボランティア図書マスタ!$A:$T,20,0)</f>
        <v>#N/A</v>
      </c>
    </row>
    <row r="464" spans="1:41" ht="81" customHeight="1" x14ac:dyDescent="0.15">
      <c r="A464" s="55"/>
      <c r="B464" s="11"/>
      <c r="C464" s="149"/>
      <c r="D464" s="11"/>
      <c r="E464" s="11"/>
      <c r="F464" s="11"/>
      <c r="G464" s="12"/>
      <c r="H464" s="12"/>
      <c r="I464" s="13"/>
      <c r="J464" s="12"/>
      <c r="K464" s="24"/>
      <c r="L464" s="54" t="str">
        <f>IF(K464="","",VLOOKUP(K464,'ボランティア一覧 '!$A:$B,2,0))</f>
        <v/>
      </c>
      <c r="M464" s="24"/>
      <c r="N464" s="61" t="str">
        <f>IF(M464="","",VLOOKUP(M464,ボランティア図書マスタ!$B$3:$L$65493,11,0))</f>
        <v/>
      </c>
      <c r="O464" s="25"/>
      <c r="P464" s="24"/>
      <c r="Q464" s="25"/>
      <c r="R464" s="17" t="str">
        <f t="shared" si="44"/>
        <v/>
      </c>
      <c r="S464" s="17" t="str">
        <f>IF(AF464="","",VLOOKUP(AF464,ボランティア図書マスタ!$A$3:$M$65493,13,0))</f>
        <v/>
      </c>
      <c r="T464" s="14"/>
      <c r="U464" s="15"/>
      <c r="V464" s="16"/>
      <c r="W464" s="11"/>
      <c r="X464" s="23" t="str">
        <f>IF(K464="","",VLOOKUP(K464,'ボランティア一覧 '!$A$3:$F$95,4,0))</f>
        <v/>
      </c>
      <c r="Y464" s="23" t="str">
        <f>IF(K464="","",VLOOKUP(K464,'ボランティア一覧 '!$A$3:$F$95,5,0))</f>
        <v/>
      </c>
      <c r="Z464" s="23" t="str">
        <f>IF(K464="","",VLOOKUP(K464,'ボランティア一覧 '!$A$3:$F$95,6,0))</f>
        <v/>
      </c>
      <c r="AA464" s="23" t="str">
        <f>IF(K464="","",VLOOKUP(K464,'ボランティア一覧 '!$A$3:$G$95,7,0))</f>
        <v/>
      </c>
      <c r="AB464" s="69" t="str">
        <f t="shared" si="39"/>
        <v xml:space="preserve"> </v>
      </c>
      <c r="AC464" s="69" t="str">
        <f t="shared" si="40"/>
        <v>　</v>
      </c>
      <c r="AD464" s="69" t="str">
        <f>IF($G464=0," ",VLOOKUP(AB464,入力規則用シート!B:C,2,0))</f>
        <v xml:space="preserve"> </v>
      </c>
      <c r="AE464" s="68">
        <f t="shared" si="41"/>
        <v>0</v>
      </c>
      <c r="AF464" s="69" t="str">
        <f t="shared" si="42"/>
        <v/>
      </c>
      <c r="AG464" s="68" t="str">
        <f>IF(AF464="","",VLOOKUP(AF464,ボランティア図書マスタ!$A$3:$K$65493,11,0))</f>
        <v/>
      </c>
      <c r="AH464" s="69" t="str">
        <f t="shared" si="43"/>
        <v/>
      </c>
      <c r="AJ464" s="129" t="e">
        <f>VLOOKUP($AF464,ボランティア図書マスタ!$A:$T,15,0)</f>
        <v>#N/A</v>
      </c>
      <c r="AK464" s="129" t="e">
        <f>VLOOKUP($AF464,ボランティア図書マスタ!$A:$T,16,0)</f>
        <v>#N/A</v>
      </c>
      <c r="AL464" s="129" t="e">
        <f>VLOOKUP($AF464,ボランティア図書マスタ!$A:$T,17,0)</f>
        <v>#N/A</v>
      </c>
      <c r="AM464" s="129" t="e">
        <f>VLOOKUP($AF464,ボランティア図書マスタ!$A:$T,18,0)</f>
        <v>#N/A</v>
      </c>
      <c r="AN464" s="129" t="e">
        <f>VLOOKUP($AF464,ボランティア図書マスタ!$A:$T,19,0)</f>
        <v>#N/A</v>
      </c>
      <c r="AO464" s="129" t="e">
        <f>VLOOKUP($AF464,ボランティア図書マスタ!$A:$T,20,0)</f>
        <v>#N/A</v>
      </c>
    </row>
    <row r="465" spans="1:41" ht="81" customHeight="1" x14ac:dyDescent="0.15">
      <c r="A465" s="55"/>
      <c r="B465" s="11"/>
      <c r="C465" s="149"/>
      <c r="D465" s="11"/>
      <c r="E465" s="11"/>
      <c r="F465" s="11"/>
      <c r="G465" s="12"/>
      <c r="H465" s="12"/>
      <c r="I465" s="13"/>
      <c r="J465" s="12"/>
      <c r="K465" s="24"/>
      <c r="L465" s="54" t="str">
        <f>IF(K465="","",VLOOKUP(K465,'ボランティア一覧 '!$A:$B,2,0))</f>
        <v/>
      </c>
      <c r="M465" s="24"/>
      <c r="N465" s="61" t="str">
        <f>IF(M465="","",VLOOKUP(M465,ボランティア図書マスタ!$B$3:$L$65493,11,0))</f>
        <v/>
      </c>
      <c r="O465" s="25"/>
      <c r="P465" s="24"/>
      <c r="Q465" s="25"/>
      <c r="R465" s="17" t="str">
        <f t="shared" si="44"/>
        <v/>
      </c>
      <c r="S465" s="17" t="str">
        <f>IF(AF465="","",VLOOKUP(AF465,ボランティア図書マスタ!$A$3:$M$65493,13,0))</f>
        <v/>
      </c>
      <c r="T465" s="14"/>
      <c r="U465" s="15"/>
      <c r="V465" s="16"/>
      <c r="W465" s="11"/>
      <c r="X465" s="23" t="str">
        <f>IF(K465="","",VLOOKUP(K465,'ボランティア一覧 '!$A$3:$F$95,4,0))</f>
        <v/>
      </c>
      <c r="Y465" s="23" t="str">
        <f>IF(K465="","",VLOOKUP(K465,'ボランティア一覧 '!$A$3:$F$95,5,0))</f>
        <v/>
      </c>
      <c r="Z465" s="23" t="str">
        <f>IF(K465="","",VLOOKUP(K465,'ボランティア一覧 '!$A$3:$F$95,6,0))</f>
        <v/>
      </c>
      <c r="AA465" s="23" t="str">
        <f>IF(K465="","",VLOOKUP(K465,'ボランティア一覧 '!$A$3:$G$95,7,0))</f>
        <v/>
      </c>
      <c r="AB465" s="69" t="str">
        <f t="shared" si="39"/>
        <v xml:space="preserve"> </v>
      </c>
      <c r="AC465" s="69" t="str">
        <f t="shared" si="40"/>
        <v>　</v>
      </c>
      <c r="AD465" s="69" t="str">
        <f>IF($G465=0," ",VLOOKUP(AB465,入力規則用シート!B:C,2,0))</f>
        <v xml:space="preserve"> </v>
      </c>
      <c r="AE465" s="68">
        <f t="shared" si="41"/>
        <v>0</v>
      </c>
      <c r="AF465" s="69" t="str">
        <f t="shared" si="42"/>
        <v/>
      </c>
      <c r="AG465" s="68" t="str">
        <f>IF(AF465="","",VLOOKUP(AF465,ボランティア図書マスタ!$A$3:$K$65493,11,0))</f>
        <v/>
      </c>
      <c r="AH465" s="69" t="str">
        <f t="shared" si="43"/>
        <v/>
      </c>
      <c r="AJ465" s="129" t="e">
        <f>VLOOKUP($AF465,ボランティア図書マスタ!$A:$T,15,0)</f>
        <v>#N/A</v>
      </c>
      <c r="AK465" s="129" t="e">
        <f>VLOOKUP($AF465,ボランティア図書マスタ!$A:$T,16,0)</f>
        <v>#N/A</v>
      </c>
      <c r="AL465" s="129" t="e">
        <f>VLOOKUP($AF465,ボランティア図書マスタ!$A:$T,17,0)</f>
        <v>#N/A</v>
      </c>
      <c r="AM465" s="129" t="e">
        <f>VLOOKUP($AF465,ボランティア図書マスタ!$A:$T,18,0)</f>
        <v>#N/A</v>
      </c>
      <c r="AN465" s="129" t="e">
        <f>VLOOKUP($AF465,ボランティア図書マスタ!$A:$T,19,0)</f>
        <v>#N/A</v>
      </c>
      <c r="AO465" s="129" t="e">
        <f>VLOOKUP($AF465,ボランティア図書マスタ!$A:$T,20,0)</f>
        <v>#N/A</v>
      </c>
    </row>
    <row r="466" spans="1:41" ht="81" customHeight="1" x14ac:dyDescent="0.15">
      <c r="A466" s="55"/>
      <c r="B466" s="11"/>
      <c r="C466" s="149"/>
      <c r="D466" s="11"/>
      <c r="E466" s="11"/>
      <c r="F466" s="11"/>
      <c r="G466" s="12"/>
      <c r="H466" s="12"/>
      <c r="I466" s="13"/>
      <c r="J466" s="12"/>
      <c r="K466" s="24"/>
      <c r="L466" s="54" t="str">
        <f>IF(K466="","",VLOOKUP(K466,'ボランティア一覧 '!$A:$B,2,0))</f>
        <v/>
      </c>
      <c r="M466" s="24"/>
      <c r="N466" s="61" t="str">
        <f>IF(M466="","",VLOOKUP(M466,ボランティア図書マスタ!$B$3:$L$65493,11,0))</f>
        <v/>
      </c>
      <c r="O466" s="25"/>
      <c r="P466" s="24"/>
      <c r="Q466" s="25"/>
      <c r="R466" s="17" t="str">
        <f t="shared" si="44"/>
        <v/>
      </c>
      <c r="S466" s="17" t="str">
        <f>IF(AF466="","",VLOOKUP(AF466,ボランティア図書マスタ!$A$3:$M$65493,13,0))</f>
        <v/>
      </c>
      <c r="T466" s="14"/>
      <c r="U466" s="15"/>
      <c r="V466" s="16"/>
      <c r="W466" s="11"/>
      <c r="X466" s="23" t="str">
        <f>IF(K466="","",VLOOKUP(K466,'ボランティア一覧 '!$A$3:$F$95,4,0))</f>
        <v/>
      </c>
      <c r="Y466" s="23" t="str">
        <f>IF(K466="","",VLOOKUP(K466,'ボランティア一覧 '!$A$3:$F$95,5,0))</f>
        <v/>
      </c>
      <c r="Z466" s="23" t="str">
        <f>IF(K466="","",VLOOKUP(K466,'ボランティア一覧 '!$A$3:$F$95,6,0))</f>
        <v/>
      </c>
      <c r="AA466" s="23" t="str">
        <f>IF(K466="","",VLOOKUP(K466,'ボランティア一覧 '!$A$3:$G$95,7,0))</f>
        <v/>
      </c>
      <c r="AB466" s="69" t="str">
        <f t="shared" si="39"/>
        <v xml:space="preserve"> </v>
      </c>
      <c r="AC466" s="69" t="str">
        <f t="shared" si="40"/>
        <v>　</v>
      </c>
      <c r="AD466" s="69" t="str">
        <f>IF($G466=0," ",VLOOKUP(AB466,入力規則用シート!B:C,2,0))</f>
        <v xml:space="preserve"> </v>
      </c>
      <c r="AE466" s="68">
        <f t="shared" si="41"/>
        <v>0</v>
      </c>
      <c r="AF466" s="69" t="str">
        <f t="shared" si="42"/>
        <v/>
      </c>
      <c r="AG466" s="68" t="str">
        <f>IF(AF466="","",VLOOKUP(AF466,ボランティア図書マスタ!$A$3:$K$65493,11,0))</f>
        <v/>
      </c>
      <c r="AH466" s="69" t="str">
        <f t="shared" si="43"/>
        <v/>
      </c>
      <c r="AJ466" s="129" t="e">
        <f>VLOOKUP($AF466,ボランティア図書マスタ!$A:$T,15,0)</f>
        <v>#N/A</v>
      </c>
      <c r="AK466" s="129" t="e">
        <f>VLOOKUP($AF466,ボランティア図書マスタ!$A:$T,16,0)</f>
        <v>#N/A</v>
      </c>
      <c r="AL466" s="129" t="e">
        <f>VLOOKUP($AF466,ボランティア図書マスタ!$A:$T,17,0)</f>
        <v>#N/A</v>
      </c>
      <c r="AM466" s="129" t="e">
        <f>VLOOKUP($AF466,ボランティア図書マスタ!$A:$T,18,0)</f>
        <v>#N/A</v>
      </c>
      <c r="AN466" s="129" t="e">
        <f>VLOOKUP($AF466,ボランティア図書マスタ!$A:$T,19,0)</f>
        <v>#N/A</v>
      </c>
      <c r="AO466" s="129" t="e">
        <f>VLOOKUP($AF466,ボランティア図書マスタ!$A:$T,20,0)</f>
        <v>#N/A</v>
      </c>
    </row>
    <row r="467" spans="1:41" ht="81" customHeight="1" x14ac:dyDescent="0.15">
      <c r="A467" s="55"/>
      <c r="B467" s="11"/>
      <c r="C467" s="149"/>
      <c r="D467" s="11"/>
      <c r="E467" s="11"/>
      <c r="F467" s="11"/>
      <c r="G467" s="12"/>
      <c r="H467" s="12"/>
      <c r="I467" s="13"/>
      <c r="J467" s="12"/>
      <c r="K467" s="24"/>
      <c r="L467" s="54" t="str">
        <f>IF(K467="","",VLOOKUP(K467,'ボランティア一覧 '!$A:$B,2,0))</f>
        <v/>
      </c>
      <c r="M467" s="24"/>
      <c r="N467" s="61" t="str">
        <f>IF(M467="","",VLOOKUP(M467,ボランティア図書マスタ!$B$3:$L$65493,11,0))</f>
        <v/>
      </c>
      <c r="O467" s="25"/>
      <c r="P467" s="24"/>
      <c r="Q467" s="25"/>
      <c r="R467" s="17" t="str">
        <f t="shared" si="44"/>
        <v/>
      </c>
      <c r="S467" s="17" t="str">
        <f>IF(AF467="","",VLOOKUP(AF467,ボランティア図書マスタ!$A$3:$M$65493,13,0))</f>
        <v/>
      </c>
      <c r="T467" s="14"/>
      <c r="U467" s="15"/>
      <c r="V467" s="16"/>
      <c r="W467" s="11"/>
      <c r="X467" s="23" t="str">
        <f>IF(K467="","",VLOOKUP(K467,'ボランティア一覧 '!$A$3:$F$95,4,0))</f>
        <v/>
      </c>
      <c r="Y467" s="23" t="str">
        <f>IF(K467="","",VLOOKUP(K467,'ボランティア一覧 '!$A$3:$F$95,5,0))</f>
        <v/>
      </c>
      <c r="Z467" s="23" t="str">
        <f>IF(K467="","",VLOOKUP(K467,'ボランティア一覧 '!$A$3:$F$95,6,0))</f>
        <v/>
      </c>
      <c r="AA467" s="23" t="str">
        <f>IF(K467="","",VLOOKUP(K467,'ボランティア一覧 '!$A$3:$G$95,7,0))</f>
        <v/>
      </c>
      <c r="AB467" s="69" t="str">
        <f t="shared" si="39"/>
        <v xml:space="preserve"> </v>
      </c>
      <c r="AC467" s="69" t="str">
        <f t="shared" si="40"/>
        <v>　</v>
      </c>
      <c r="AD467" s="69" t="str">
        <f>IF($G467=0," ",VLOOKUP(AB467,入力規則用シート!B:C,2,0))</f>
        <v xml:space="preserve"> </v>
      </c>
      <c r="AE467" s="68">
        <f t="shared" si="41"/>
        <v>0</v>
      </c>
      <c r="AF467" s="69" t="str">
        <f t="shared" si="42"/>
        <v/>
      </c>
      <c r="AG467" s="68" t="str">
        <f>IF(AF467="","",VLOOKUP(AF467,ボランティア図書マスタ!$A$3:$K$65493,11,0))</f>
        <v/>
      </c>
      <c r="AH467" s="69" t="str">
        <f t="shared" si="43"/>
        <v/>
      </c>
      <c r="AJ467" s="129" t="e">
        <f>VLOOKUP($AF467,ボランティア図書マスタ!$A:$T,15,0)</f>
        <v>#N/A</v>
      </c>
      <c r="AK467" s="129" t="e">
        <f>VLOOKUP($AF467,ボランティア図書マスタ!$A:$T,16,0)</f>
        <v>#N/A</v>
      </c>
      <c r="AL467" s="129" t="e">
        <f>VLOOKUP($AF467,ボランティア図書マスタ!$A:$T,17,0)</f>
        <v>#N/A</v>
      </c>
      <c r="AM467" s="129" t="e">
        <f>VLOOKUP($AF467,ボランティア図書マスタ!$A:$T,18,0)</f>
        <v>#N/A</v>
      </c>
      <c r="AN467" s="129" t="e">
        <f>VLOOKUP($AF467,ボランティア図書マスタ!$A:$T,19,0)</f>
        <v>#N/A</v>
      </c>
      <c r="AO467" s="129" t="e">
        <f>VLOOKUP($AF467,ボランティア図書マスタ!$A:$T,20,0)</f>
        <v>#N/A</v>
      </c>
    </row>
    <row r="468" spans="1:41" ht="81" customHeight="1" x14ac:dyDescent="0.15">
      <c r="A468" s="55"/>
      <c r="B468" s="11"/>
      <c r="C468" s="149"/>
      <c r="D468" s="11"/>
      <c r="E468" s="11"/>
      <c r="F468" s="11"/>
      <c r="G468" s="12"/>
      <c r="H468" s="12"/>
      <c r="I468" s="13"/>
      <c r="J468" s="12"/>
      <c r="K468" s="24"/>
      <c r="L468" s="54" t="str">
        <f>IF(K468="","",VLOOKUP(K468,'ボランティア一覧 '!$A:$B,2,0))</f>
        <v/>
      </c>
      <c r="M468" s="24"/>
      <c r="N468" s="61" t="str">
        <f>IF(M468="","",VLOOKUP(M468,ボランティア図書マスタ!$B$3:$L$65493,11,0))</f>
        <v/>
      </c>
      <c r="O468" s="25"/>
      <c r="P468" s="24"/>
      <c r="Q468" s="25"/>
      <c r="R468" s="17" t="str">
        <f t="shared" si="44"/>
        <v/>
      </c>
      <c r="S468" s="17" t="str">
        <f>IF(AF468="","",VLOOKUP(AF468,ボランティア図書マスタ!$A$3:$M$65493,13,0))</f>
        <v/>
      </c>
      <c r="T468" s="14"/>
      <c r="U468" s="15"/>
      <c r="V468" s="16"/>
      <c r="W468" s="11"/>
      <c r="X468" s="23" t="str">
        <f>IF(K468="","",VLOOKUP(K468,'ボランティア一覧 '!$A$3:$F$95,4,0))</f>
        <v/>
      </c>
      <c r="Y468" s="23" t="str">
        <f>IF(K468="","",VLOOKUP(K468,'ボランティア一覧 '!$A$3:$F$95,5,0))</f>
        <v/>
      </c>
      <c r="Z468" s="23" t="str">
        <f>IF(K468="","",VLOOKUP(K468,'ボランティア一覧 '!$A$3:$F$95,6,0))</f>
        <v/>
      </c>
      <c r="AA468" s="23" t="str">
        <f>IF(K468="","",VLOOKUP(K468,'ボランティア一覧 '!$A$3:$G$95,7,0))</f>
        <v/>
      </c>
      <c r="AB468" s="69" t="str">
        <f t="shared" ref="AB468:AB500" si="45">IF(K468=0," ",$L$2)</f>
        <v xml:space="preserve"> </v>
      </c>
      <c r="AC468" s="69" t="str">
        <f t="shared" ref="AC468:AC500" si="46">IF(K468=0,"　",G468)</f>
        <v>　</v>
      </c>
      <c r="AD468" s="69" t="str">
        <f>IF($G468=0," ",VLOOKUP(AB468,入力規則用シート!B:C,2,0))</f>
        <v xml:space="preserve"> </v>
      </c>
      <c r="AE468" s="68">
        <f t="shared" ref="AE468:AE500" si="47">H468</f>
        <v>0</v>
      </c>
      <c r="AF468" s="69" t="str">
        <f t="shared" ref="AF468:AF500" si="48">IF(M468&amp;P468="","",CONCATENATE(M468,P468))</f>
        <v/>
      </c>
      <c r="AG468" s="68" t="str">
        <f>IF(AF468="","",VLOOKUP(AF468,ボランティア図書マスタ!$A$3:$K$65493,11,0))</f>
        <v/>
      </c>
      <c r="AH468" s="69" t="str">
        <f t="shared" ref="AH468:AH500" si="49">DBCS(Q468)</f>
        <v/>
      </c>
      <c r="AJ468" s="129" t="e">
        <f>VLOOKUP($AF468,ボランティア図書マスタ!$A:$T,15,0)</f>
        <v>#N/A</v>
      </c>
      <c r="AK468" s="129" t="e">
        <f>VLOOKUP($AF468,ボランティア図書マスタ!$A:$T,16,0)</f>
        <v>#N/A</v>
      </c>
      <c r="AL468" s="129" t="e">
        <f>VLOOKUP($AF468,ボランティア図書マスタ!$A:$T,17,0)</f>
        <v>#N/A</v>
      </c>
      <c r="AM468" s="129" t="e">
        <f>VLOOKUP($AF468,ボランティア図書マスタ!$A:$T,18,0)</f>
        <v>#N/A</v>
      </c>
      <c r="AN468" s="129" t="e">
        <f>VLOOKUP($AF468,ボランティア図書マスタ!$A:$T,19,0)</f>
        <v>#N/A</v>
      </c>
      <c r="AO468" s="129" t="e">
        <f>VLOOKUP($AF468,ボランティア図書マスタ!$A:$T,20,0)</f>
        <v>#N/A</v>
      </c>
    </row>
    <row r="469" spans="1:41" ht="81" customHeight="1" x14ac:dyDescent="0.15">
      <c r="A469" s="55"/>
      <c r="B469" s="11"/>
      <c r="C469" s="149"/>
      <c r="D469" s="11"/>
      <c r="E469" s="11"/>
      <c r="F469" s="11"/>
      <c r="G469" s="12"/>
      <c r="H469" s="12"/>
      <c r="I469" s="13"/>
      <c r="J469" s="12"/>
      <c r="K469" s="24"/>
      <c r="L469" s="54" t="str">
        <f>IF(K469="","",VLOOKUP(K469,'ボランティア一覧 '!$A:$B,2,0))</f>
        <v/>
      </c>
      <c r="M469" s="24"/>
      <c r="N469" s="61" t="str">
        <f>IF(M469="","",VLOOKUP(M469,ボランティア図書マスタ!$B$3:$L$65493,11,0))</f>
        <v/>
      </c>
      <c r="O469" s="25"/>
      <c r="P469" s="24"/>
      <c r="Q469" s="25"/>
      <c r="R469" s="17" t="str">
        <f t="shared" si="44"/>
        <v/>
      </c>
      <c r="S469" s="17" t="str">
        <f>IF(AF469="","",VLOOKUP(AF469,ボランティア図書マスタ!$A$3:$M$65493,13,0))</f>
        <v/>
      </c>
      <c r="T469" s="14"/>
      <c r="U469" s="15"/>
      <c r="V469" s="16"/>
      <c r="W469" s="11"/>
      <c r="X469" s="23" t="str">
        <f>IF(K469="","",VLOOKUP(K469,'ボランティア一覧 '!$A$3:$F$95,4,0))</f>
        <v/>
      </c>
      <c r="Y469" s="23" t="str">
        <f>IF(K469="","",VLOOKUP(K469,'ボランティア一覧 '!$A$3:$F$95,5,0))</f>
        <v/>
      </c>
      <c r="Z469" s="23" t="str">
        <f>IF(K469="","",VLOOKUP(K469,'ボランティア一覧 '!$A$3:$F$95,6,0))</f>
        <v/>
      </c>
      <c r="AA469" s="23" t="str">
        <f>IF(K469="","",VLOOKUP(K469,'ボランティア一覧 '!$A$3:$G$95,7,0))</f>
        <v/>
      </c>
      <c r="AB469" s="69" t="str">
        <f t="shared" si="45"/>
        <v xml:space="preserve"> </v>
      </c>
      <c r="AC469" s="69" t="str">
        <f t="shared" si="46"/>
        <v>　</v>
      </c>
      <c r="AD469" s="69" t="str">
        <f>IF($G469=0," ",VLOOKUP(AB469,入力規則用シート!B:C,2,0))</f>
        <v xml:space="preserve"> </v>
      </c>
      <c r="AE469" s="68">
        <f t="shared" si="47"/>
        <v>0</v>
      </c>
      <c r="AF469" s="69" t="str">
        <f t="shared" si="48"/>
        <v/>
      </c>
      <c r="AG469" s="68" t="str">
        <f>IF(AF469="","",VLOOKUP(AF469,ボランティア図書マスタ!$A$3:$K$65493,11,0))</f>
        <v/>
      </c>
      <c r="AH469" s="69" t="str">
        <f t="shared" si="49"/>
        <v/>
      </c>
      <c r="AJ469" s="129" t="e">
        <f>VLOOKUP($AF469,ボランティア図書マスタ!$A:$T,15,0)</f>
        <v>#N/A</v>
      </c>
      <c r="AK469" s="129" t="e">
        <f>VLOOKUP($AF469,ボランティア図書マスタ!$A:$T,16,0)</f>
        <v>#N/A</v>
      </c>
      <c r="AL469" s="129" t="e">
        <f>VLOOKUP($AF469,ボランティア図書マスタ!$A:$T,17,0)</f>
        <v>#N/A</v>
      </c>
      <c r="AM469" s="129" t="e">
        <f>VLOOKUP($AF469,ボランティア図書マスタ!$A:$T,18,0)</f>
        <v>#N/A</v>
      </c>
      <c r="AN469" s="129" t="e">
        <f>VLOOKUP($AF469,ボランティア図書マスタ!$A:$T,19,0)</f>
        <v>#N/A</v>
      </c>
      <c r="AO469" s="129" t="e">
        <f>VLOOKUP($AF469,ボランティア図書マスタ!$A:$T,20,0)</f>
        <v>#N/A</v>
      </c>
    </row>
    <row r="470" spans="1:41" ht="81" customHeight="1" x14ac:dyDescent="0.15">
      <c r="A470" s="55"/>
      <c r="B470" s="11"/>
      <c r="C470" s="149"/>
      <c r="D470" s="11"/>
      <c r="E470" s="11"/>
      <c r="F470" s="11"/>
      <c r="G470" s="12"/>
      <c r="H470" s="12"/>
      <c r="I470" s="13"/>
      <c r="J470" s="12"/>
      <c r="K470" s="24"/>
      <c r="L470" s="54" t="str">
        <f>IF(K470="","",VLOOKUP(K470,'ボランティア一覧 '!$A:$B,2,0))</f>
        <v/>
      </c>
      <c r="M470" s="24"/>
      <c r="N470" s="61" t="str">
        <f>IF(M470="","",VLOOKUP(M470,ボランティア図書マスタ!$B$3:$L$65493,11,0))</f>
        <v/>
      </c>
      <c r="O470" s="25"/>
      <c r="P470" s="24"/>
      <c r="Q470" s="25"/>
      <c r="R470" s="17" t="str">
        <f t="shared" si="44"/>
        <v/>
      </c>
      <c r="S470" s="17" t="str">
        <f>IF(AF470="","",VLOOKUP(AF470,ボランティア図書マスタ!$A$3:$M$65493,13,0))</f>
        <v/>
      </c>
      <c r="T470" s="14"/>
      <c r="U470" s="15"/>
      <c r="V470" s="16"/>
      <c r="W470" s="11"/>
      <c r="X470" s="23" t="str">
        <f>IF(K470="","",VLOOKUP(K470,'ボランティア一覧 '!$A$3:$F$95,4,0))</f>
        <v/>
      </c>
      <c r="Y470" s="23" t="str">
        <f>IF(K470="","",VLOOKUP(K470,'ボランティア一覧 '!$A$3:$F$95,5,0))</f>
        <v/>
      </c>
      <c r="Z470" s="23" t="str">
        <f>IF(K470="","",VLOOKUP(K470,'ボランティア一覧 '!$A$3:$F$95,6,0))</f>
        <v/>
      </c>
      <c r="AA470" s="23" t="str">
        <f>IF(K470="","",VLOOKUP(K470,'ボランティア一覧 '!$A$3:$G$95,7,0))</f>
        <v/>
      </c>
      <c r="AB470" s="69" t="str">
        <f t="shared" si="45"/>
        <v xml:space="preserve"> </v>
      </c>
      <c r="AC470" s="69" t="str">
        <f t="shared" si="46"/>
        <v>　</v>
      </c>
      <c r="AD470" s="69" t="str">
        <f>IF($G470=0," ",VLOOKUP(AB470,入力規則用シート!B:C,2,0))</f>
        <v xml:space="preserve"> </v>
      </c>
      <c r="AE470" s="68">
        <f t="shared" si="47"/>
        <v>0</v>
      </c>
      <c r="AF470" s="69" t="str">
        <f t="shared" si="48"/>
        <v/>
      </c>
      <c r="AG470" s="68" t="str">
        <f>IF(AF470="","",VLOOKUP(AF470,ボランティア図書マスタ!$A$3:$K$65493,11,0))</f>
        <v/>
      </c>
      <c r="AH470" s="69" t="str">
        <f t="shared" si="49"/>
        <v/>
      </c>
      <c r="AJ470" s="129" t="e">
        <f>VLOOKUP($AF470,ボランティア図書マスタ!$A:$T,15,0)</f>
        <v>#N/A</v>
      </c>
      <c r="AK470" s="129" t="e">
        <f>VLOOKUP($AF470,ボランティア図書マスタ!$A:$T,16,0)</f>
        <v>#N/A</v>
      </c>
      <c r="AL470" s="129" t="e">
        <f>VLOOKUP($AF470,ボランティア図書マスタ!$A:$T,17,0)</f>
        <v>#N/A</v>
      </c>
      <c r="AM470" s="129" t="e">
        <f>VLOOKUP($AF470,ボランティア図書マスタ!$A:$T,18,0)</f>
        <v>#N/A</v>
      </c>
      <c r="AN470" s="129" t="e">
        <f>VLOOKUP($AF470,ボランティア図書マスタ!$A:$T,19,0)</f>
        <v>#N/A</v>
      </c>
      <c r="AO470" s="129" t="e">
        <f>VLOOKUP($AF470,ボランティア図書マスタ!$A:$T,20,0)</f>
        <v>#N/A</v>
      </c>
    </row>
    <row r="471" spans="1:41" ht="81" customHeight="1" x14ac:dyDescent="0.15">
      <c r="A471" s="55"/>
      <c r="B471" s="11"/>
      <c r="C471" s="149"/>
      <c r="D471" s="11"/>
      <c r="E471" s="11"/>
      <c r="F471" s="11"/>
      <c r="G471" s="12"/>
      <c r="H471" s="12"/>
      <c r="I471" s="13"/>
      <c r="J471" s="12"/>
      <c r="K471" s="24"/>
      <c r="L471" s="54" t="str">
        <f>IF(K471="","",VLOOKUP(K471,'ボランティア一覧 '!$A:$B,2,0))</f>
        <v/>
      </c>
      <c r="M471" s="24"/>
      <c r="N471" s="61" t="str">
        <f>IF(M471="","",VLOOKUP(M471,ボランティア図書マスタ!$B$3:$L$65493,11,0))</f>
        <v/>
      </c>
      <c r="O471" s="25"/>
      <c r="P471" s="24"/>
      <c r="Q471" s="25"/>
      <c r="R471" s="17" t="str">
        <f t="shared" si="44"/>
        <v/>
      </c>
      <c r="S471" s="17" t="str">
        <f>IF(AF471="","",VLOOKUP(AF471,ボランティア図書マスタ!$A$3:$M$65493,13,0))</f>
        <v/>
      </c>
      <c r="T471" s="14"/>
      <c r="U471" s="15"/>
      <c r="V471" s="16"/>
      <c r="W471" s="11"/>
      <c r="X471" s="23" t="str">
        <f>IF(K471="","",VLOOKUP(K471,'ボランティア一覧 '!$A$3:$F$95,4,0))</f>
        <v/>
      </c>
      <c r="Y471" s="23" t="str">
        <f>IF(K471="","",VLOOKUP(K471,'ボランティア一覧 '!$A$3:$F$95,5,0))</f>
        <v/>
      </c>
      <c r="Z471" s="23" t="str">
        <f>IF(K471="","",VLOOKUP(K471,'ボランティア一覧 '!$A$3:$F$95,6,0))</f>
        <v/>
      </c>
      <c r="AA471" s="23" t="str">
        <f>IF(K471="","",VLOOKUP(K471,'ボランティア一覧 '!$A$3:$G$95,7,0))</f>
        <v/>
      </c>
      <c r="AB471" s="69" t="str">
        <f t="shared" si="45"/>
        <v xml:space="preserve"> </v>
      </c>
      <c r="AC471" s="69" t="str">
        <f t="shared" si="46"/>
        <v>　</v>
      </c>
      <c r="AD471" s="69" t="str">
        <f>IF($G471=0," ",VLOOKUP(AB471,入力規則用シート!B:C,2,0))</f>
        <v xml:space="preserve"> </v>
      </c>
      <c r="AE471" s="68">
        <f t="shared" si="47"/>
        <v>0</v>
      </c>
      <c r="AF471" s="69" t="str">
        <f t="shared" si="48"/>
        <v/>
      </c>
      <c r="AG471" s="68" t="str">
        <f>IF(AF471="","",VLOOKUP(AF471,ボランティア図書マスタ!$A$3:$K$65493,11,0))</f>
        <v/>
      </c>
      <c r="AH471" s="69" t="str">
        <f t="shared" si="49"/>
        <v/>
      </c>
      <c r="AJ471" s="129" t="e">
        <f>VLOOKUP($AF471,ボランティア図書マスタ!$A:$T,15,0)</f>
        <v>#N/A</v>
      </c>
      <c r="AK471" s="129" t="e">
        <f>VLOOKUP($AF471,ボランティア図書マスタ!$A:$T,16,0)</f>
        <v>#N/A</v>
      </c>
      <c r="AL471" s="129" t="e">
        <f>VLOOKUP($AF471,ボランティア図書マスタ!$A:$T,17,0)</f>
        <v>#N/A</v>
      </c>
      <c r="AM471" s="129" t="e">
        <f>VLOOKUP($AF471,ボランティア図書マスタ!$A:$T,18,0)</f>
        <v>#N/A</v>
      </c>
      <c r="AN471" s="129" t="e">
        <f>VLOOKUP($AF471,ボランティア図書マスタ!$A:$T,19,0)</f>
        <v>#N/A</v>
      </c>
      <c r="AO471" s="129" t="e">
        <f>VLOOKUP($AF471,ボランティア図書マスタ!$A:$T,20,0)</f>
        <v>#N/A</v>
      </c>
    </row>
    <row r="472" spans="1:41" ht="81" customHeight="1" x14ac:dyDescent="0.15">
      <c r="A472" s="55"/>
      <c r="B472" s="11"/>
      <c r="C472" s="149"/>
      <c r="D472" s="11"/>
      <c r="E472" s="11"/>
      <c r="F472" s="11"/>
      <c r="G472" s="12"/>
      <c r="H472" s="12"/>
      <c r="I472" s="13"/>
      <c r="J472" s="12"/>
      <c r="K472" s="24"/>
      <c r="L472" s="54" t="str">
        <f>IF(K472="","",VLOOKUP(K472,'ボランティア一覧 '!$A:$B,2,0))</f>
        <v/>
      </c>
      <c r="M472" s="24"/>
      <c r="N472" s="61" t="str">
        <f>IF(M472="","",VLOOKUP(M472,ボランティア図書マスタ!$B$3:$L$65493,11,0))</f>
        <v/>
      </c>
      <c r="O472" s="25"/>
      <c r="P472" s="24"/>
      <c r="Q472" s="25"/>
      <c r="R472" s="17" t="str">
        <f t="shared" si="44"/>
        <v/>
      </c>
      <c r="S472" s="17" t="str">
        <f>IF(AF472="","",VLOOKUP(AF472,ボランティア図書マスタ!$A$3:$M$65493,13,0))</f>
        <v/>
      </c>
      <c r="T472" s="14"/>
      <c r="U472" s="15"/>
      <c r="V472" s="16"/>
      <c r="W472" s="11"/>
      <c r="X472" s="23" t="str">
        <f>IF(K472="","",VLOOKUP(K472,'ボランティア一覧 '!$A$3:$F$95,4,0))</f>
        <v/>
      </c>
      <c r="Y472" s="23" t="str">
        <f>IF(K472="","",VLOOKUP(K472,'ボランティア一覧 '!$A$3:$F$95,5,0))</f>
        <v/>
      </c>
      <c r="Z472" s="23" t="str">
        <f>IF(K472="","",VLOOKUP(K472,'ボランティア一覧 '!$A$3:$F$95,6,0))</f>
        <v/>
      </c>
      <c r="AA472" s="23" t="str">
        <f>IF(K472="","",VLOOKUP(K472,'ボランティア一覧 '!$A$3:$G$95,7,0))</f>
        <v/>
      </c>
      <c r="AB472" s="69" t="str">
        <f t="shared" si="45"/>
        <v xml:space="preserve"> </v>
      </c>
      <c r="AC472" s="69" t="str">
        <f t="shared" si="46"/>
        <v>　</v>
      </c>
      <c r="AD472" s="69" t="str">
        <f>IF($G472=0," ",VLOOKUP(AB472,入力規則用シート!B:C,2,0))</f>
        <v xml:space="preserve"> </v>
      </c>
      <c r="AE472" s="68">
        <f t="shared" si="47"/>
        <v>0</v>
      </c>
      <c r="AF472" s="69" t="str">
        <f t="shared" si="48"/>
        <v/>
      </c>
      <c r="AG472" s="68" t="str">
        <f>IF(AF472="","",VLOOKUP(AF472,ボランティア図書マスタ!$A$3:$K$65493,11,0))</f>
        <v/>
      </c>
      <c r="AH472" s="69" t="str">
        <f t="shared" si="49"/>
        <v/>
      </c>
      <c r="AJ472" s="129" t="e">
        <f>VLOOKUP($AF472,ボランティア図書マスタ!$A:$T,15,0)</f>
        <v>#N/A</v>
      </c>
      <c r="AK472" s="129" t="e">
        <f>VLOOKUP($AF472,ボランティア図書マスタ!$A:$T,16,0)</f>
        <v>#N/A</v>
      </c>
      <c r="AL472" s="129" t="e">
        <f>VLOOKUP($AF472,ボランティア図書マスタ!$A:$T,17,0)</f>
        <v>#N/A</v>
      </c>
      <c r="AM472" s="129" t="e">
        <f>VLOOKUP($AF472,ボランティア図書マスタ!$A:$T,18,0)</f>
        <v>#N/A</v>
      </c>
      <c r="AN472" s="129" t="e">
        <f>VLOOKUP($AF472,ボランティア図書マスタ!$A:$T,19,0)</f>
        <v>#N/A</v>
      </c>
      <c r="AO472" s="129" t="e">
        <f>VLOOKUP($AF472,ボランティア図書マスタ!$A:$T,20,0)</f>
        <v>#N/A</v>
      </c>
    </row>
    <row r="473" spans="1:41" ht="81" customHeight="1" x14ac:dyDescent="0.15">
      <c r="A473" s="55"/>
      <c r="B473" s="11"/>
      <c r="C473" s="149"/>
      <c r="D473" s="11"/>
      <c r="E473" s="11"/>
      <c r="F473" s="11"/>
      <c r="G473" s="12"/>
      <c r="H473" s="12"/>
      <c r="I473" s="13"/>
      <c r="J473" s="12"/>
      <c r="K473" s="24"/>
      <c r="L473" s="54" t="str">
        <f>IF(K473="","",VLOOKUP(K473,'ボランティア一覧 '!$A:$B,2,0))</f>
        <v/>
      </c>
      <c r="M473" s="24"/>
      <c r="N473" s="61" t="str">
        <f>IF(M473="","",VLOOKUP(M473,ボランティア図書マスタ!$B$3:$L$65493,11,0))</f>
        <v/>
      </c>
      <c r="O473" s="25"/>
      <c r="P473" s="24"/>
      <c r="Q473" s="25"/>
      <c r="R473" s="17" t="str">
        <f t="shared" si="44"/>
        <v/>
      </c>
      <c r="S473" s="17" t="str">
        <f>IF(AF473="","",VLOOKUP(AF473,ボランティア図書マスタ!$A$3:$M$65493,13,0))</f>
        <v/>
      </c>
      <c r="T473" s="14"/>
      <c r="U473" s="15"/>
      <c r="V473" s="16"/>
      <c r="W473" s="11"/>
      <c r="X473" s="23" t="str">
        <f>IF(K473="","",VLOOKUP(K473,'ボランティア一覧 '!$A$3:$F$95,4,0))</f>
        <v/>
      </c>
      <c r="Y473" s="23" t="str">
        <f>IF(K473="","",VLOOKUP(K473,'ボランティア一覧 '!$A$3:$F$95,5,0))</f>
        <v/>
      </c>
      <c r="Z473" s="23" t="str">
        <f>IF(K473="","",VLOOKUP(K473,'ボランティア一覧 '!$A$3:$F$95,6,0))</f>
        <v/>
      </c>
      <c r="AA473" s="23" t="str">
        <f>IF(K473="","",VLOOKUP(K473,'ボランティア一覧 '!$A$3:$G$95,7,0))</f>
        <v/>
      </c>
      <c r="AB473" s="69" t="str">
        <f t="shared" si="45"/>
        <v xml:space="preserve"> </v>
      </c>
      <c r="AC473" s="69" t="str">
        <f t="shared" si="46"/>
        <v>　</v>
      </c>
      <c r="AD473" s="69" t="str">
        <f>IF($G473=0," ",VLOOKUP(AB473,入力規則用シート!B:C,2,0))</f>
        <v xml:space="preserve"> </v>
      </c>
      <c r="AE473" s="68">
        <f t="shared" si="47"/>
        <v>0</v>
      </c>
      <c r="AF473" s="69" t="str">
        <f t="shared" si="48"/>
        <v/>
      </c>
      <c r="AG473" s="68" t="str">
        <f>IF(AF473="","",VLOOKUP(AF473,ボランティア図書マスタ!$A$3:$K$65493,11,0))</f>
        <v/>
      </c>
      <c r="AH473" s="69" t="str">
        <f t="shared" si="49"/>
        <v/>
      </c>
      <c r="AJ473" s="129" t="e">
        <f>VLOOKUP($AF473,ボランティア図書マスタ!$A:$T,15,0)</f>
        <v>#N/A</v>
      </c>
      <c r="AK473" s="129" t="e">
        <f>VLOOKUP($AF473,ボランティア図書マスタ!$A:$T,16,0)</f>
        <v>#N/A</v>
      </c>
      <c r="AL473" s="129" t="e">
        <f>VLOOKUP($AF473,ボランティア図書マスタ!$A:$T,17,0)</f>
        <v>#N/A</v>
      </c>
      <c r="AM473" s="129" t="e">
        <f>VLOOKUP($AF473,ボランティア図書マスタ!$A:$T,18,0)</f>
        <v>#N/A</v>
      </c>
      <c r="AN473" s="129" t="e">
        <f>VLOOKUP($AF473,ボランティア図書マスタ!$A:$T,19,0)</f>
        <v>#N/A</v>
      </c>
      <c r="AO473" s="129" t="e">
        <f>VLOOKUP($AF473,ボランティア図書マスタ!$A:$T,20,0)</f>
        <v>#N/A</v>
      </c>
    </row>
    <row r="474" spans="1:41" ht="81" customHeight="1" x14ac:dyDescent="0.15">
      <c r="A474" s="55"/>
      <c r="B474" s="11"/>
      <c r="C474" s="149"/>
      <c r="D474" s="11"/>
      <c r="E474" s="11"/>
      <c r="F474" s="11"/>
      <c r="G474" s="12"/>
      <c r="H474" s="12"/>
      <c r="I474" s="13"/>
      <c r="J474" s="12"/>
      <c r="K474" s="24"/>
      <c r="L474" s="54" t="str">
        <f>IF(K474="","",VLOOKUP(K474,'ボランティア一覧 '!$A:$B,2,0))</f>
        <v/>
      </c>
      <c r="M474" s="24"/>
      <c r="N474" s="61" t="str">
        <f>IF(M474="","",VLOOKUP(M474,ボランティア図書マスタ!$B$3:$L$65493,11,0))</f>
        <v/>
      </c>
      <c r="O474" s="25"/>
      <c r="P474" s="24"/>
      <c r="Q474" s="25"/>
      <c r="R474" s="17" t="str">
        <f t="shared" si="44"/>
        <v/>
      </c>
      <c r="S474" s="17" t="str">
        <f>IF(AF474="","",VLOOKUP(AF474,ボランティア図書マスタ!$A$3:$M$65493,13,0))</f>
        <v/>
      </c>
      <c r="T474" s="14"/>
      <c r="U474" s="15"/>
      <c r="V474" s="16"/>
      <c r="W474" s="11"/>
      <c r="X474" s="23" t="str">
        <f>IF(K474="","",VLOOKUP(K474,'ボランティア一覧 '!$A$3:$F$95,4,0))</f>
        <v/>
      </c>
      <c r="Y474" s="23" t="str">
        <f>IF(K474="","",VLOOKUP(K474,'ボランティア一覧 '!$A$3:$F$95,5,0))</f>
        <v/>
      </c>
      <c r="Z474" s="23" t="str">
        <f>IF(K474="","",VLOOKUP(K474,'ボランティア一覧 '!$A$3:$F$95,6,0))</f>
        <v/>
      </c>
      <c r="AA474" s="23" t="str">
        <f>IF(K474="","",VLOOKUP(K474,'ボランティア一覧 '!$A$3:$G$95,7,0))</f>
        <v/>
      </c>
      <c r="AB474" s="69" t="str">
        <f t="shared" si="45"/>
        <v xml:space="preserve"> </v>
      </c>
      <c r="AC474" s="69" t="str">
        <f t="shared" si="46"/>
        <v>　</v>
      </c>
      <c r="AD474" s="69" t="str">
        <f>IF($G474=0," ",VLOOKUP(AB474,入力規則用シート!B:C,2,0))</f>
        <v xml:space="preserve"> </v>
      </c>
      <c r="AE474" s="68">
        <f t="shared" si="47"/>
        <v>0</v>
      </c>
      <c r="AF474" s="69" t="str">
        <f t="shared" si="48"/>
        <v/>
      </c>
      <c r="AG474" s="68" t="str">
        <f>IF(AF474="","",VLOOKUP(AF474,ボランティア図書マスタ!$A$3:$K$65493,11,0))</f>
        <v/>
      </c>
      <c r="AH474" s="69" t="str">
        <f t="shared" si="49"/>
        <v/>
      </c>
      <c r="AJ474" s="129" t="e">
        <f>VLOOKUP($AF474,ボランティア図書マスタ!$A:$T,15,0)</f>
        <v>#N/A</v>
      </c>
      <c r="AK474" s="129" t="e">
        <f>VLOOKUP($AF474,ボランティア図書マスタ!$A:$T,16,0)</f>
        <v>#N/A</v>
      </c>
      <c r="AL474" s="129" t="e">
        <f>VLOOKUP($AF474,ボランティア図書マスタ!$A:$T,17,0)</f>
        <v>#N/A</v>
      </c>
      <c r="AM474" s="129" t="e">
        <f>VLOOKUP($AF474,ボランティア図書マスタ!$A:$T,18,0)</f>
        <v>#N/A</v>
      </c>
      <c r="AN474" s="129" t="e">
        <f>VLOOKUP($AF474,ボランティア図書マスタ!$A:$T,19,0)</f>
        <v>#N/A</v>
      </c>
      <c r="AO474" s="129" t="e">
        <f>VLOOKUP($AF474,ボランティア図書マスタ!$A:$T,20,0)</f>
        <v>#N/A</v>
      </c>
    </row>
    <row r="475" spans="1:41" ht="81" customHeight="1" x14ac:dyDescent="0.15">
      <c r="A475" s="55"/>
      <c r="B475" s="11"/>
      <c r="C475" s="149"/>
      <c r="D475" s="11"/>
      <c r="E475" s="11"/>
      <c r="F475" s="11"/>
      <c r="G475" s="12"/>
      <c r="H475" s="12"/>
      <c r="I475" s="13"/>
      <c r="J475" s="12"/>
      <c r="K475" s="24"/>
      <c r="L475" s="54" t="str">
        <f>IF(K475="","",VLOOKUP(K475,'ボランティア一覧 '!$A:$B,2,0))</f>
        <v/>
      </c>
      <c r="M475" s="24"/>
      <c r="N475" s="61" t="str">
        <f>IF(M475="","",VLOOKUP(M475,ボランティア図書マスタ!$B$3:$L$65493,11,0))</f>
        <v/>
      </c>
      <c r="O475" s="25"/>
      <c r="P475" s="24"/>
      <c r="Q475" s="25"/>
      <c r="R475" s="17" t="str">
        <f t="shared" si="44"/>
        <v/>
      </c>
      <c r="S475" s="17" t="str">
        <f>IF(AF475="","",VLOOKUP(AF475,ボランティア図書マスタ!$A$3:$M$65493,13,0))</f>
        <v/>
      </c>
      <c r="T475" s="14"/>
      <c r="U475" s="15"/>
      <c r="V475" s="16"/>
      <c r="W475" s="11"/>
      <c r="X475" s="23" t="str">
        <f>IF(K475="","",VLOOKUP(K475,'ボランティア一覧 '!$A$3:$F$95,4,0))</f>
        <v/>
      </c>
      <c r="Y475" s="23" t="str">
        <f>IF(K475="","",VLOOKUP(K475,'ボランティア一覧 '!$A$3:$F$95,5,0))</f>
        <v/>
      </c>
      <c r="Z475" s="23" t="str">
        <f>IF(K475="","",VLOOKUP(K475,'ボランティア一覧 '!$A$3:$F$95,6,0))</f>
        <v/>
      </c>
      <c r="AA475" s="23" t="str">
        <f>IF(K475="","",VLOOKUP(K475,'ボランティア一覧 '!$A$3:$G$95,7,0))</f>
        <v/>
      </c>
      <c r="AB475" s="69" t="str">
        <f t="shared" si="45"/>
        <v xml:space="preserve"> </v>
      </c>
      <c r="AC475" s="69" t="str">
        <f t="shared" si="46"/>
        <v>　</v>
      </c>
      <c r="AD475" s="69" t="str">
        <f>IF($G475=0," ",VLOOKUP(AB475,入力規則用シート!B:C,2,0))</f>
        <v xml:space="preserve"> </v>
      </c>
      <c r="AE475" s="68">
        <f t="shared" si="47"/>
        <v>0</v>
      </c>
      <c r="AF475" s="69" t="str">
        <f t="shared" si="48"/>
        <v/>
      </c>
      <c r="AG475" s="68" t="str">
        <f>IF(AF475="","",VLOOKUP(AF475,ボランティア図書マスタ!$A$3:$K$65493,11,0))</f>
        <v/>
      </c>
      <c r="AH475" s="69" t="str">
        <f t="shared" si="49"/>
        <v/>
      </c>
      <c r="AJ475" s="129" t="e">
        <f>VLOOKUP($AF475,ボランティア図書マスタ!$A:$T,15,0)</f>
        <v>#N/A</v>
      </c>
      <c r="AK475" s="129" t="e">
        <f>VLOOKUP($AF475,ボランティア図書マスタ!$A:$T,16,0)</f>
        <v>#N/A</v>
      </c>
      <c r="AL475" s="129" t="e">
        <f>VLOOKUP($AF475,ボランティア図書マスタ!$A:$T,17,0)</f>
        <v>#N/A</v>
      </c>
      <c r="AM475" s="129" t="e">
        <f>VLOOKUP($AF475,ボランティア図書マスタ!$A:$T,18,0)</f>
        <v>#N/A</v>
      </c>
      <c r="AN475" s="129" t="e">
        <f>VLOOKUP($AF475,ボランティア図書マスタ!$A:$T,19,0)</f>
        <v>#N/A</v>
      </c>
      <c r="AO475" s="129" t="e">
        <f>VLOOKUP($AF475,ボランティア図書マスタ!$A:$T,20,0)</f>
        <v>#N/A</v>
      </c>
    </row>
    <row r="476" spans="1:41" ht="81" customHeight="1" x14ac:dyDescent="0.15">
      <c r="A476" s="55"/>
      <c r="B476" s="11"/>
      <c r="C476" s="149"/>
      <c r="D476" s="11"/>
      <c r="E476" s="11"/>
      <c r="F476" s="11"/>
      <c r="G476" s="12"/>
      <c r="H476" s="12"/>
      <c r="I476" s="13"/>
      <c r="J476" s="12"/>
      <c r="K476" s="24"/>
      <c r="L476" s="54" t="str">
        <f>IF(K476="","",VLOOKUP(K476,'ボランティア一覧 '!$A:$B,2,0))</f>
        <v/>
      </c>
      <c r="M476" s="24"/>
      <c r="N476" s="61" t="str">
        <f>IF(M476="","",VLOOKUP(M476,ボランティア図書マスタ!$B$3:$L$65493,11,0))</f>
        <v/>
      </c>
      <c r="O476" s="25"/>
      <c r="P476" s="24"/>
      <c r="Q476" s="25"/>
      <c r="R476" s="17" t="str">
        <f t="shared" si="44"/>
        <v/>
      </c>
      <c r="S476" s="17" t="str">
        <f>IF(AF476="","",VLOOKUP(AF476,ボランティア図書マスタ!$A$3:$M$65493,13,0))</f>
        <v/>
      </c>
      <c r="T476" s="14"/>
      <c r="U476" s="15"/>
      <c r="V476" s="16"/>
      <c r="W476" s="11"/>
      <c r="X476" s="23" t="str">
        <f>IF(K476="","",VLOOKUP(K476,'ボランティア一覧 '!$A$3:$F$95,4,0))</f>
        <v/>
      </c>
      <c r="Y476" s="23" t="str">
        <f>IF(K476="","",VLOOKUP(K476,'ボランティア一覧 '!$A$3:$F$95,5,0))</f>
        <v/>
      </c>
      <c r="Z476" s="23" t="str">
        <f>IF(K476="","",VLOOKUP(K476,'ボランティア一覧 '!$A$3:$F$95,6,0))</f>
        <v/>
      </c>
      <c r="AA476" s="23" t="str">
        <f>IF(K476="","",VLOOKUP(K476,'ボランティア一覧 '!$A$3:$G$95,7,0))</f>
        <v/>
      </c>
      <c r="AB476" s="69" t="str">
        <f t="shared" si="45"/>
        <v xml:space="preserve"> </v>
      </c>
      <c r="AC476" s="69" t="str">
        <f t="shared" si="46"/>
        <v>　</v>
      </c>
      <c r="AD476" s="69" t="str">
        <f>IF($G476=0," ",VLOOKUP(AB476,入力規則用シート!B:C,2,0))</f>
        <v xml:space="preserve"> </v>
      </c>
      <c r="AE476" s="68">
        <f t="shared" si="47"/>
        <v>0</v>
      </c>
      <c r="AF476" s="69" t="str">
        <f t="shared" si="48"/>
        <v/>
      </c>
      <c r="AG476" s="68" t="str">
        <f>IF(AF476="","",VLOOKUP(AF476,ボランティア図書マスタ!$A$3:$K$65493,11,0))</f>
        <v/>
      </c>
      <c r="AH476" s="69" t="str">
        <f t="shared" si="49"/>
        <v/>
      </c>
      <c r="AJ476" s="129" t="e">
        <f>VLOOKUP($AF476,ボランティア図書マスタ!$A:$T,15,0)</f>
        <v>#N/A</v>
      </c>
      <c r="AK476" s="129" t="e">
        <f>VLOOKUP($AF476,ボランティア図書マスタ!$A:$T,16,0)</f>
        <v>#N/A</v>
      </c>
      <c r="AL476" s="129" t="e">
        <f>VLOOKUP($AF476,ボランティア図書マスタ!$A:$T,17,0)</f>
        <v>#N/A</v>
      </c>
      <c r="AM476" s="129" t="e">
        <f>VLOOKUP($AF476,ボランティア図書マスタ!$A:$T,18,0)</f>
        <v>#N/A</v>
      </c>
      <c r="AN476" s="129" t="e">
        <f>VLOOKUP($AF476,ボランティア図書マスタ!$A:$T,19,0)</f>
        <v>#N/A</v>
      </c>
      <c r="AO476" s="129" t="e">
        <f>VLOOKUP($AF476,ボランティア図書マスタ!$A:$T,20,0)</f>
        <v>#N/A</v>
      </c>
    </row>
    <row r="477" spans="1:41" ht="81" customHeight="1" x14ac:dyDescent="0.15">
      <c r="A477" s="55"/>
      <c r="B477" s="11"/>
      <c r="C477" s="149"/>
      <c r="D477" s="11"/>
      <c r="E477" s="11"/>
      <c r="F477" s="11"/>
      <c r="G477" s="12"/>
      <c r="H477" s="12"/>
      <c r="I477" s="13"/>
      <c r="J477" s="12"/>
      <c r="K477" s="24"/>
      <c r="L477" s="54" t="str">
        <f>IF(K477="","",VLOOKUP(K477,'ボランティア一覧 '!$A:$B,2,0))</f>
        <v/>
      </c>
      <c r="M477" s="24"/>
      <c r="N477" s="61" t="str">
        <f>IF(M477="","",VLOOKUP(M477,ボランティア図書マスタ!$B$3:$L$65493,11,0))</f>
        <v/>
      </c>
      <c r="O477" s="25"/>
      <c r="P477" s="24"/>
      <c r="Q477" s="25"/>
      <c r="R477" s="17" t="str">
        <f t="shared" si="44"/>
        <v/>
      </c>
      <c r="S477" s="17" t="str">
        <f>IF(AF477="","",VLOOKUP(AF477,ボランティア図書マスタ!$A$3:$M$65493,13,0))</f>
        <v/>
      </c>
      <c r="T477" s="14"/>
      <c r="U477" s="15"/>
      <c r="V477" s="16"/>
      <c r="W477" s="11"/>
      <c r="X477" s="23" t="str">
        <f>IF(K477="","",VLOOKUP(K477,'ボランティア一覧 '!$A$3:$F$95,4,0))</f>
        <v/>
      </c>
      <c r="Y477" s="23" t="str">
        <f>IF(K477="","",VLOOKUP(K477,'ボランティア一覧 '!$A$3:$F$95,5,0))</f>
        <v/>
      </c>
      <c r="Z477" s="23" t="str">
        <f>IF(K477="","",VLOOKUP(K477,'ボランティア一覧 '!$A$3:$F$95,6,0))</f>
        <v/>
      </c>
      <c r="AA477" s="23" t="str">
        <f>IF(K477="","",VLOOKUP(K477,'ボランティア一覧 '!$A$3:$G$95,7,0))</f>
        <v/>
      </c>
      <c r="AB477" s="69" t="str">
        <f t="shared" si="45"/>
        <v xml:space="preserve"> </v>
      </c>
      <c r="AC477" s="69" t="str">
        <f t="shared" si="46"/>
        <v>　</v>
      </c>
      <c r="AD477" s="69" t="str">
        <f>IF($G477=0," ",VLOOKUP(AB477,入力規則用シート!B:C,2,0))</f>
        <v xml:space="preserve"> </v>
      </c>
      <c r="AE477" s="68">
        <f t="shared" si="47"/>
        <v>0</v>
      </c>
      <c r="AF477" s="69" t="str">
        <f t="shared" si="48"/>
        <v/>
      </c>
      <c r="AG477" s="68" t="str">
        <f>IF(AF477="","",VLOOKUP(AF477,ボランティア図書マスタ!$A$3:$K$65493,11,0))</f>
        <v/>
      </c>
      <c r="AH477" s="69" t="str">
        <f t="shared" si="49"/>
        <v/>
      </c>
      <c r="AJ477" s="129" t="e">
        <f>VLOOKUP($AF477,ボランティア図書マスタ!$A:$T,15,0)</f>
        <v>#N/A</v>
      </c>
      <c r="AK477" s="129" t="e">
        <f>VLOOKUP($AF477,ボランティア図書マスタ!$A:$T,16,0)</f>
        <v>#N/A</v>
      </c>
      <c r="AL477" s="129" t="e">
        <f>VLOOKUP($AF477,ボランティア図書マスタ!$A:$T,17,0)</f>
        <v>#N/A</v>
      </c>
      <c r="AM477" s="129" t="e">
        <f>VLOOKUP($AF477,ボランティア図書マスタ!$A:$T,18,0)</f>
        <v>#N/A</v>
      </c>
      <c r="AN477" s="129" t="e">
        <f>VLOOKUP($AF477,ボランティア図書マスタ!$A:$T,19,0)</f>
        <v>#N/A</v>
      </c>
      <c r="AO477" s="129" t="e">
        <f>VLOOKUP($AF477,ボランティア図書マスタ!$A:$T,20,0)</f>
        <v>#N/A</v>
      </c>
    </row>
    <row r="478" spans="1:41" ht="81" customHeight="1" x14ac:dyDescent="0.15">
      <c r="A478" s="55"/>
      <c r="B478" s="11"/>
      <c r="C478" s="149"/>
      <c r="D478" s="11"/>
      <c r="E478" s="11"/>
      <c r="F478" s="11"/>
      <c r="G478" s="12"/>
      <c r="H478" s="12"/>
      <c r="I478" s="13"/>
      <c r="J478" s="12"/>
      <c r="K478" s="24"/>
      <c r="L478" s="54" t="str">
        <f>IF(K478="","",VLOOKUP(K478,'ボランティア一覧 '!$A:$B,2,0))</f>
        <v/>
      </c>
      <c r="M478" s="24"/>
      <c r="N478" s="61" t="str">
        <f>IF(M478="","",VLOOKUP(M478,ボランティア図書マスタ!$B$3:$L$65493,11,0))</f>
        <v/>
      </c>
      <c r="O478" s="25"/>
      <c r="P478" s="24"/>
      <c r="Q478" s="25"/>
      <c r="R478" s="17" t="str">
        <f t="shared" si="44"/>
        <v/>
      </c>
      <c r="S478" s="17" t="str">
        <f>IF(AF478="","",VLOOKUP(AF478,ボランティア図書マスタ!$A$3:$M$65493,13,0))</f>
        <v/>
      </c>
      <c r="T478" s="14"/>
      <c r="U478" s="15"/>
      <c r="V478" s="16"/>
      <c r="W478" s="11"/>
      <c r="X478" s="23" t="str">
        <f>IF(K478="","",VLOOKUP(K478,'ボランティア一覧 '!$A$3:$F$95,4,0))</f>
        <v/>
      </c>
      <c r="Y478" s="23" t="str">
        <f>IF(K478="","",VLOOKUP(K478,'ボランティア一覧 '!$A$3:$F$95,5,0))</f>
        <v/>
      </c>
      <c r="Z478" s="23" t="str">
        <f>IF(K478="","",VLOOKUP(K478,'ボランティア一覧 '!$A$3:$F$95,6,0))</f>
        <v/>
      </c>
      <c r="AA478" s="23" t="str">
        <f>IF(K478="","",VLOOKUP(K478,'ボランティア一覧 '!$A$3:$G$95,7,0))</f>
        <v/>
      </c>
      <c r="AB478" s="69" t="str">
        <f t="shared" si="45"/>
        <v xml:space="preserve"> </v>
      </c>
      <c r="AC478" s="69" t="str">
        <f t="shared" si="46"/>
        <v>　</v>
      </c>
      <c r="AD478" s="69" t="str">
        <f>IF($G478=0," ",VLOOKUP(AB478,入力規則用シート!B:C,2,0))</f>
        <v xml:space="preserve"> </v>
      </c>
      <c r="AE478" s="68">
        <f t="shared" si="47"/>
        <v>0</v>
      </c>
      <c r="AF478" s="69" t="str">
        <f t="shared" si="48"/>
        <v/>
      </c>
      <c r="AG478" s="68" t="str">
        <f>IF(AF478="","",VLOOKUP(AF478,ボランティア図書マスタ!$A$3:$K$65493,11,0))</f>
        <v/>
      </c>
      <c r="AH478" s="69" t="str">
        <f t="shared" si="49"/>
        <v/>
      </c>
      <c r="AJ478" s="129" t="e">
        <f>VLOOKUP($AF478,ボランティア図書マスタ!$A:$T,15,0)</f>
        <v>#N/A</v>
      </c>
      <c r="AK478" s="129" t="e">
        <f>VLOOKUP($AF478,ボランティア図書マスタ!$A:$T,16,0)</f>
        <v>#N/A</v>
      </c>
      <c r="AL478" s="129" t="e">
        <f>VLOOKUP($AF478,ボランティア図書マスタ!$A:$T,17,0)</f>
        <v>#N/A</v>
      </c>
      <c r="AM478" s="129" t="e">
        <f>VLOOKUP($AF478,ボランティア図書マスタ!$A:$T,18,0)</f>
        <v>#N/A</v>
      </c>
      <c r="AN478" s="129" t="e">
        <f>VLOOKUP($AF478,ボランティア図書マスタ!$A:$T,19,0)</f>
        <v>#N/A</v>
      </c>
      <c r="AO478" s="129" t="e">
        <f>VLOOKUP($AF478,ボランティア図書マスタ!$A:$T,20,0)</f>
        <v>#N/A</v>
      </c>
    </row>
    <row r="479" spans="1:41" ht="81" customHeight="1" x14ac:dyDescent="0.15">
      <c r="A479" s="55"/>
      <c r="B479" s="11"/>
      <c r="C479" s="149"/>
      <c r="D479" s="11"/>
      <c r="E479" s="11"/>
      <c r="F479" s="11"/>
      <c r="G479" s="12"/>
      <c r="H479" s="12"/>
      <c r="I479" s="13"/>
      <c r="J479" s="12"/>
      <c r="K479" s="24"/>
      <c r="L479" s="54" t="str">
        <f>IF(K479="","",VLOOKUP(K479,'ボランティア一覧 '!$A:$B,2,0))</f>
        <v/>
      </c>
      <c r="M479" s="24"/>
      <c r="N479" s="61" t="str">
        <f>IF(M479="","",VLOOKUP(M479,ボランティア図書マスタ!$B$3:$L$65493,11,0))</f>
        <v/>
      </c>
      <c r="O479" s="25"/>
      <c r="P479" s="24"/>
      <c r="Q479" s="25"/>
      <c r="R479" s="17" t="str">
        <f t="shared" si="44"/>
        <v/>
      </c>
      <c r="S479" s="17" t="str">
        <f>IF(AF479="","",VLOOKUP(AF479,ボランティア図書マスタ!$A$3:$M$65493,13,0))</f>
        <v/>
      </c>
      <c r="T479" s="14"/>
      <c r="U479" s="15"/>
      <c r="V479" s="16"/>
      <c r="W479" s="11"/>
      <c r="X479" s="23" t="str">
        <f>IF(K479="","",VLOOKUP(K479,'ボランティア一覧 '!$A$3:$F$95,4,0))</f>
        <v/>
      </c>
      <c r="Y479" s="23" t="str">
        <f>IF(K479="","",VLOOKUP(K479,'ボランティア一覧 '!$A$3:$F$95,5,0))</f>
        <v/>
      </c>
      <c r="Z479" s="23" t="str">
        <f>IF(K479="","",VLOOKUP(K479,'ボランティア一覧 '!$A$3:$F$95,6,0))</f>
        <v/>
      </c>
      <c r="AA479" s="23" t="str">
        <f>IF(K479="","",VLOOKUP(K479,'ボランティア一覧 '!$A$3:$G$95,7,0))</f>
        <v/>
      </c>
      <c r="AB479" s="69" t="str">
        <f t="shared" si="45"/>
        <v xml:space="preserve"> </v>
      </c>
      <c r="AC479" s="69" t="str">
        <f t="shared" si="46"/>
        <v>　</v>
      </c>
      <c r="AD479" s="69" t="str">
        <f>IF($G479=0," ",VLOOKUP(AB479,入力規則用シート!B:C,2,0))</f>
        <v xml:space="preserve"> </v>
      </c>
      <c r="AE479" s="68">
        <f t="shared" si="47"/>
        <v>0</v>
      </c>
      <c r="AF479" s="69" t="str">
        <f t="shared" si="48"/>
        <v/>
      </c>
      <c r="AG479" s="68" t="str">
        <f>IF(AF479="","",VLOOKUP(AF479,ボランティア図書マスタ!$A$3:$K$65493,11,0))</f>
        <v/>
      </c>
      <c r="AH479" s="69" t="str">
        <f t="shared" si="49"/>
        <v/>
      </c>
      <c r="AJ479" s="129" t="e">
        <f>VLOOKUP($AF479,ボランティア図書マスタ!$A:$T,15,0)</f>
        <v>#N/A</v>
      </c>
      <c r="AK479" s="129" t="e">
        <f>VLOOKUP($AF479,ボランティア図書マスタ!$A:$T,16,0)</f>
        <v>#N/A</v>
      </c>
      <c r="AL479" s="129" t="e">
        <f>VLOOKUP($AF479,ボランティア図書マスタ!$A:$T,17,0)</f>
        <v>#N/A</v>
      </c>
      <c r="AM479" s="129" t="e">
        <f>VLOOKUP($AF479,ボランティア図書マスタ!$A:$T,18,0)</f>
        <v>#N/A</v>
      </c>
      <c r="AN479" s="129" t="e">
        <f>VLOOKUP($AF479,ボランティア図書マスタ!$A:$T,19,0)</f>
        <v>#N/A</v>
      </c>
      <c r="AO479" s="129" t="e">
        <f>VLOOKUP($AF479,ボランティア図書マスタ!$A:$T,20,0)</f>
        <v>#N/A</v>
      </c>
    </row>
    <row r="480" spans="1:41" ht="81" customHeight="1" x14ac:dyDescent="0.15">
      <c r="A480" s="55"/>
      <c r="B480" s="11"/>
      <c r="C480" s="149"/>
      <c r="D480" s="11"/>
      <c r="E480" s="11"/>
      <c r="F480" s="11"/>
      <c r="G480" s="12"/>
      <c r="H480" s="12"/>
      <c r="I480" s="13"/>
      <c r="J480" s="12"/>
      <c r="K480" s="24"/>
      <c r="L480" s="54" t="str">
        <f>IF(K480="","",VLOOKUP(K480,'ボランティア一覧 '!$A:$B,2,0))</f>
        <v/>
      </c>
      <c r="M480" s="24"/>
      <c r="N480" s="61" t="str">
        <f>IF(M480="","",VLOOKUP(M480,ボランティア図書マスタ!$B$3:$L$65493,11,0))</f>
        <v/>
      </c>
      <c r="O480" s="25"/>
      <c r="P480" s="24"/>
      <c r="Q480" s="25"/>
      <c r="R480" s="17" t="str">
        <f t="shared" si="44"/>
        <v/>
      </c>
      <c r="S480" s="17" t="str">
        <f>IF(AF480="","",VLOOKUP(AF480,ボランティア図書マスタ!$A$3:$M$65493,13,0))</f>
        <v/>
      </c>
      <c r="T480" s="14"/>
      <c r="U480" s="15"/>
      <c r="V480" s="16"/>
      <c r="W480" s="11"/>
      <c r="X480" s="23" t="str">
        <f>IF(K480="","",VLOOKUP(K480,'ボランティア一覧 '!$A$3:$F$95,4,0))</f>
        <v/>
      </c>
      <c r="Y480" s="23" t="str">
        <f>IF(K480="","",VLOOKUP(K480,'ボランティア一覧 '!$A$3:$F$95,5,0))</f>
        <v/>
      </c>
      <c r="Z480" s="23" t="str">
        <f>IF(K480="","",VLOOKUP(K480,'ボランティア一覧 '!$A$3:$F$95,6,0))</f>
        <v/>
      </c>
      <c r="AA480" s="23" t="str">
        <f>IF(K480="","",VLOOKUP(K480,'ボランティア一覧 '!$A$3:$G$95,7,0))</f>
        <v/>
      </c>
      <c r="AB480" s="69" t="str">
        <f t="shared" si="45"/>
        <v xml:space="preserve"> </v>
      </c>
      <c r="AC480" s="69" t="str">
        <f t="shared" si="46"/>
        <v>　</v>
      </c>
      <c r="AD480" s="69" t="str">
        <f>IF($G480=0," ",VLOOKUP(AB480,入力規則用シート!B:C,2,0))</f>
        <v xml:space="preserve"> </v>
      </c>
      <c r="AE480" s="68">
        <f t="shared" si="47"/>
        <v>0</v>
      </c>
      <c r="AF480" s="69" t="str">
        <f t="shared" si="48"/>
        <v/>
      </c>
      <c r="AG480" s="68" t="str">
        <f>IF(AF480="","",VLOOKUP(AF480,ボランティア図書マスタ!$A$3:$K$65493,11,0))</f>
        <v/>
      </c>
      <c r="AH480" s="69" t="str">
        <f t="shared" si="49"/>
        <v/>
      </c>
      <c r="AJ480" s="129" t="e">
        <f>VLOOKUP($AF480,ボランティア図書マスタ!$A:$T,15,0)</f>
        <v>#N/A</v>
      </c>
      <c r="AK480" s="129" t="e">
        <f>VLOOKUP($AF480,ボランティア図書マスタ!$A:$T,16,0)</f>
        <v>#N/A</v>
      </c>
      <c r="AL480" s="129" t="e">
        <f>VLOOKUP($AF480,ボランティア図書マスタ!$A:$T,17,0)</f>
        <v>#N/A</v>
      </c>
      <c r="AM480" s="129" t="e">
        <f>VLOOKUP($AF480,ボランティア図書マスタ!$A:$T,18,0)</f>
        <v>#N/A</v>
      </c>
      <c r="AN480" s="129" t="e">
        <f>VLOOKUP($AF480,ボランティア図書マスタ!$A:$T,19,0)</f>
        <v>#N/A</v>
      </c>
      <c r="AO480" s="129" t="e">
        <f>VLOOKUP($AF480,ボランティア図書マスタ!$A:$T,20,0)</f>
        <v>#N/A</v>
      </c>
    </row>
    <row r="481" spans="1:41" ht="81" customHeight="1" x14ac:dyDescent="0.15">
      <c r="A481" s="55"/>
      <c r="B481" s="11"/>
      <c r="C481" s="149"/>
      <c r="D481" s="11"/>
      <c r="E481" s="11"/>
      <c r="F481" s="11"/>
      <c r="G481" s="12"/>
      <c r="H481" s="12"/>
      <c r="I481" s="13"/>
      <c r="J481" s="12"/>
      <c r="K481" s="24"/>
      <c r="L481" s="54" t="str">
        <f>IF(K481="","",VLOOKUP(K481,'ボランティア一覧 '!$A:$B,2,0))</f>
        <v/>
      </c>
      <c r="M481" s="24"/>
      <c r="N481" s="61" t="str">
        <f>IF(M481="","",VLOOKUP(M481,ボランティア図書マスタ!$B$3:$L$65493,11,0))</f>
        <v/>
      </c>
      <c r="O481" s="25"/>
      <c r="P481" s="24"/>
      <c r="Q481" s="25"/>
      <c r="R481" s="17" t="str">
        <f t="shared" si="44"/>
        <v/>
      </c>
      <c r="S481" s="17" t="str">
        <f>IF(AF481="","",VLOOKUP(AF481,ボランティア図書マスタ!$A$3:$M$65493,13,0))</f>
        <v/>
      </c>
      <c r="T481" s="14"/>
      <c r="U481" s="15"/>
      <c r="V481" s="16"/>
      <c r="W481" s="11"/>
      <c r="X481" s="23" t="str">
        <f>IF(K481="","",VLOOKUP(K481,'ボランティア一覧 '!$A$3:$F$95,4,0))</f>
        <v/>
      </c>
      <c r="Y481" s="23" t="str">
        <f>IF(K481="","",VLOOKUP(K481,'ボランティア一覧 '!$A$3:$F$95,5,0))</f>
        <v/>
      </c>
      <c r="Z481" s="23" t="str">
        <f>IF(K481="","",VLOOKUP(K481,'ボランティア一覧 '!$A$3:$F$95,6,0))</f>
        <v/>
      </c>
      <c r="AA481" s="23" t="str">
        <f>IF(K481="","",VLOOKUP(K481,'ボランティア一覧 '!$A$3:$G$95,7,0))</f>
        <v/>
      </c>
      <c r="AB481" s="69" t="str">
        <f t="shared" si="45"/>
        <v xml:space="preserve"> </v>
      </c>
      <c r="AC481" s="69" t="str">
        <f t="shared" si="46"/>
        <v>　</v>
      </c>
      <c r="AD481" s="69" t="str">
        <f>IF($G481=0," ",VLOOKUP(AB481,入力規則用シート!B:C,2,0))</f>
        <v xml:space="preserve"> </v>
      </c>
      <c r="AE481" s="68">
        <f t="shared" si="47"/>
        <v>0</v>
      </c>
      <c r="AF481" s="69" t="str">
        <f t="shared" si="48"/>
        <v/>
      </c>
      <c r="AG481" s="68" t="str">
        <f>IF(AF481="","",VLOOKUP(AF481,ボランティア図書マスタ!$A$3:$K$65493,11,0))</f>
        <v/>
      </c>
      <c r="AH481" s="69" t="str">
        <f t="shared" si="49"/>
        <v/>
      </c>
      <c r="AJ481" s="129" t="e">
        <f>VLOOKUP($AF481,ボランティア図書マスタ!$A:$T,15,0)</f>
        <v>#N/A</v>
      </c>
      <c r="AK481" s="129" t="e">
        <f>VLOOKUP($AF481,ボランティア図書マスタ!$A:$T,16,0)</f>
        <v>#N/A</v>
      </c>
      <c r="AL481" s="129" t="e">
        <f>VLOOKUP($AF481,ボランティア図書マスタ!$A:$T,17,0)</f>
        <v>#N/A</v>
      </c>
      <c r="AM481" s="129" t="e">
        <f>VLOOKUP($AF481,ボランティア図書マスタ!$A:$T,18,0)</f>
        <v>#N/A</v>
      </c>
      <c r="AN481" s="129" t="e">
        <f>VLOOKUP($AF481,ボランティア図書マスタ!$A:$T,19,0)</f>
        <v>#N/A</v>
      </c>
      <c r="AO481" s="129" t="e">
        <f>VLOOKUP($AF481,ボランティア図書マスタ!$A:$T,20,0)</f>
        <v>#N/A</v>
      </c>
    </row>
    <row r="482" spans="1:41" ht="81" customHeight="1" x14ac:dyDescent="0.15">
      <c r="A482" s="55"/>
      <c r="B482" s="11"/>
      <c r="C482" s="149"/>
      <c r="D482" s="11"/>
      <c r="E482" s="11"/>
      <c r="F482" s="11"/>
      <c r="G482" s="12"/>
      <c r="H482" s="12"/>
      <c r="I482" s="13"/>
      <c r="J482" s="12"/>
      <c r="K482" s="24"/>
      <c r="L482" s="54" t="str">
        <f>IF(K482="","",VLOOKUP(K482,'ボランティア一覧 '!$A:$B,2,0))</f>
        <v/>
      </c>
      <c r="M482" s="24"/>
      <c r="N482" s="61" t="str">
        <f>IF(M482="","",VLOOKUP(M482,ボランティア図書マスタ!$B$3:$L$65493,11,0))</f>
        <v/>
      </c>
      <c r="O482" s="25"/>
      <c r="P482" s="24"/>
      <c r="Q482" s="25"/>
      <c r="R482" s="17" t="str">
        <f t="shared" si="44"/>
        <v/>
      </c>
      <c r="S482" s="17" t="str">
        <f>IF(AF482="","",VLOOKUP(AF482,ボランティア図書マスタ!$A$3:$M$65493,13,0))</f>
        <v/>
      </c>
      <c r="T482" s="14"/>
      <c r="U482" s="15"/>
      <c r="V482" s="16"/>
      <c r="W482" s="11"/>
      <c r="X482" s="23" t="str">
        <f>IF(K482="","",VLOOKUP(K482,'ボランティア一覧 '!$A$3:$F$95,4,0))</f>
        <v/>
      </c>
      <c r="Y482" s="23" t="str">
        <f>IF(K482="","",VLOOKUP(K482,'ボランティア一覧 '!$A$3:$F$95,5,0))</f>
        <v/>
      </c>
      <c r="Z482" s="23" t="str">
        <f>IF(K482="","",VLOOKUP(K482,'ボランティア一覧 '!$A$3:$F$95,6,0))</f>
        <v/>
      </c>
      <c r="AA482" s="23" t="str">
        <f>IF(K482="","",VLOOKUP(K482,'ボランティア一覧 '!$A$3:$G$95,7,0))</f>
        <v/>
      </c>
      <c r="AB482" s="69" t="str">
        <f t="shared" si="45"/>
        <v xml:space="preserve"> </v>
      </c>
      <c r="AC482" s="69" t="str">
        <f t="shared" si="46"/>
        <v>　</v>
      </c>
      <c r="AD482" s="69" t="str">
        <f>IF($G482=0," ",VLOOKUP(AB482,入力規則用シート!B:C,2,0))</f>
        <v xml:space="preserve"> </v>
      </c>
      <c r="AE482" s="68">
        <f t="shared" si="47"/>
        <v>0</v>
      </c>
      <c r="AF482" s="69" t="str">
        <f t="shared" si="48"/>
        <v/>
      </c>
      <c r="AG482" s="68" t="str">
        <f>IF(AF482="","",VLOOKUP(AF482,ボランティア図書マスタ!$A$3:$K$65493,11,0))</f>
        <v/>
      </c>
      <c r="AH482" s="69" t="str">
        <f t="shared" si="49"/>
        <v/>
      </c>
      <c r="AJ482" s="129" t="e">
        <f>VLOOKUP($AF482,ボランティア図書マスタ!$A:$T,15,0)</f>
        <v>#N/A</v>
      </c>
      <c r="AK482" s="129" t="e">
        <f>VLOOKUP($AF482,ボランティア図書マスタ!$A:$T,16,0)</f>
        <v>#N/A</v>
      </c>
      <c r="AL482" s="129" t="e">
        <f>VLOOKUP($AF482,ボランティア図書マスタ!$A:$T,17,0)</f>
        <v>#N/A</v>
      </c>
      <c r="AM482" s="129" t="e">
        <f>VLOOKUP($AF482,ボランティア図書マスタ!$A:$T,18,0)</f>
        <v>#N/A</v>
      </c>
      <c r="AN482" s="129" t="e">
        <f>VLOOKUP($AF482,ボランティア図書マスタ!$A:$T,19,0)</f>
        <v>#N/A</v>
      </c>
      <c r="AO482" s="129" t="e">
        <f>VLOOKUP($AF482,ボランティア図書マスタ!$A:$T,20,0)</f>
        <v>#N/A</v>
      </c>
    </row>
    <row r="483" spans="1:41" ht="81" customHeight="1" x14ac:dyDescent="0.15">
      <c r="A483" s="55"/>
      <c r="B483" s="11"/>
      <c r="C483" s="149"/>
      <c r="D483" s="11"/>
      <c r="E483" s="11"/>
      <c r="F483" s="11"/>
      <c r="G483" s="12"/>
      <c r="H483" s="12"/>
      <c r="I483" s="13"/>
      <c r="J483" s="12"/>
      <c r="K483" s="24"/>
      <c r="L483" s="54" t="str">
        <f>IF(K483="","",VLOOKUP(K483,'ボランティア一覧 '!$A:$B,2,0))</f>
        <v/>
      </c>
      <c r="M483" s="24"/>
      <c r="N483" s="61" t="str">
        <f>IF(M483="","",VLOOKUP(M483,ボランティア図書マスタ!$B$3:$L$65493,11,0))</f>
        <v/>
      </c>
      <c r="O483" s="25"/>
      <c r="P483" s="24"/>
      <c r="Q483" s="25"/>
      <c r="R483" s="17" t="str">
        <f t="shared" si="44"/>
        <v/>
      </c>
      <c r="S483" s="17" t="str">
        <f>IF(AF483="","",VLOOKUP(AF483,ボランティア図書マスタ!$A$3:$M$65493,13,0))</f>
        <v/>
      </c>
      <c r="T483" s="14"/>
      <c r="U483" s="15"/>
      <c r="V483" s="16"/>
      <c r="W483" s="11"/>
      <c r="X483" s="23" t="str">
        <f>IF(K483="","",VLOOKUP(K483,'ボランティア一覧 '!$A$3:$F$95,4,0))</f>
        <v/>
      </c>
      <c r="Y483" s="23" t="str">
        <f>IF(K483="","",VLOOKUP(K483,'ボランティア一覧 '!$A$3:$F$95,5,0))</f>
        <v/>
      </c>
      <c r="Z483" s="23" t="str">
        <f>IF(K483="","",VLOOKUP(K483,'ボランティア一覧 '!$A$3:$F$95,6,0))</f>
        <v/>
      </c>
      <c r="AA483" s="23" t="str">
        <f>IF(K483="","",VLOOKUP(K483,'ボランティア一覧 '!$A$3:$G$95,7,0))</f>
        <v/>
      </c>
      <c r="AB483" s="69" t="str">
        <f t="shared" si="45"/>
        <v xml:space="preserve"> </v>
      </c>
      <c r="AC483" s="69" t="str">
        <f t="shared" si="46"/>
        <v>　</v>
      </c>
      <c r="AD483" s="69" t="str">
        <f>IF($G483=0," ",VLOOKUP(AB483,入力規則用シート!B:C,2,0))</f>
        <v xml:space="preserve"> </v>
      </c>
      <c r="AE483" s="68">
        <f t="shared" si="47"/>
        <v>0</v>
      </c>
      <c r="AF483" s="69" t="str">
        <f t="shared" si="48"/>
        <v/>
      </c>
      <c r="AG483" s="68" t="str">
        <f>IF(AF483="","",VLOOKUP(AF483,ボランティア図書マスタ!$A$3:$K$65493,11,0))</f>
        <v/>
      </c>
      <c r="AH483" s="69" t="str">
        <f t="shared" si="49"/>
        <v/>
      </c>
      <c r="AJ483" s="129" t="e">
        <f>VLOOKUP($AF483,ボランティア図書マスタ!$A:$T,15,0)</f>
        <v>#N/A</v>
      </c>
      <c r="AK483" s="129" t="e">
        <f>VLOOKUP($AF483,ボランティア図書マスタ!$A:$T,16,0)</f>
        <v>#N/A</v>
      </c>
      <c r="AL483" s="129" t="e">
        <f>VLOOKUP($AF483,ボランティア図書マスタ!$A:$T,17,0)</f>
        <v>#N/A</v>
      </c>
      <c r="AM483" s="129" t="e">
        <f>VLOOKUP($AF483,ボランティア図書マスタ!$A:$T,18,0)</f>
        <v>#N/A</v>
      </c>
      <c r="AN483" s="129" t="e">
        <f>VLOOKUP($AF483,ボランティア図書マスタ!$A:$T,19,0)</f>
        <v>#N/A</v>
      </c>
      <c r="AO483" s="129" t="e">
        <f>VLOOKUP($AF483,ボランティア図書マスタ!$A:$T,20,0)</f>
        <v>#N/A</v>
      </c>
    </row>
    <row r="484" spans="1:41" ht="81" customHeight="1" x14ac:dyDescent="0.15">
      <c r="A484" s="55"/>
      <c r="B484" s="11"/>
      <c r="C484" s="149"/>
      <c r="D484" s="11"/>
      <c r="E484" s="11"/>
      <c r="F484" s="11"/>
      <c r="G484" s="12"/>
      <c r="H484" s="12"/>
      <c r="I484" s="13"/>
      <c r="J484" s="12"/>
      <c r="K484" s="24"/>
      <c r="L484" s="54" t="str">
        <f>IF(K484="","",VLOOKUP(K484,'ボランティア一覧 '!$A:$B,2,0))</f>
        <v/>
      </c>
      <c r="M484" s="24"/>
      <c r="N484" s="61" t="str">
        <f>IF(M484="","",VLOOKUP(M484,ボランティア図書マスタ!$B$3:$L$65493,11,0))</f>
        <v/>
      </c>
      <c r="O484" s="25"/>
      <c r="P484" s="24"/>
      <c r="Q484" s="25"/>
      <c r="R484" s="17" t="str">
        <f t="shared" si="44"/>
        <v/>
      </c>
      <c r="S484" s="17" t="str">
        <f>IF(AF484="","",VLOOKUP(AF484,ボランティア図書マスタ!$A$3:$M$65493,13,0))</f>
        <v/>
      </c>
      <c r="T484" s="14"/>
      <c r="U484" s="15"/>
      <c r="V484" s="16"/>
      <c r="W484" s="11"/>
      <c r="X484" s="23" t="str">
        <f>IF(K484="","",VLOOKUP(K484,'ボランティア一覧 '!$A$3:$F$95,4,0))</f>
        <v/>
      </c>
      <c r="Y484" s="23" t="str">
        <f>IF(K484="","",VLOOKUP(K484,'ボランティア一覧 '!$A$3:$F$95,5,0))</f>
        <v/>
      </c>
      <c r="Z484" s="23" t="str">
        <f>IF(K484="","",VLOOKUP(K484,'ボランティア一覧 '!$A$3:$F$95,6,0))</f>
        <v/>
      </c>
      <c r="AA484" s="23" t="str">
        <f>IF(K484="","",VLOOKUP(K484,'ボランティア一覧 '!$A$3:$G$95,7,0))</f>
        <v/>
      </c>
      <c r="AB484" s="69" t="str">
        <f t="shared" si="45"/>
        <v xml:space="preserve"> </v>
      </c>
      <c r="AC484" s="69" t="str">
        <f t="shared" si="46"/>
        <v>　</v>
      </c>
      <c r="AD484" s="69" t="str">
        <f>IF($G484=0," ",VLOOKUP(AB484,入力規則用シート!B:C,2,0))</f>
        <v xml:space="preserve"> </v>
      </c>
      <c r="AE484" s="68">
        <f t="shared" si="47"/>
        <v>0</v>
      </c>
      <c r="AF484" s="69" t="str">
        <f t="shared" si="48"/>
        <v/>
      </c>
      <c r="AG484" s="68" t="str">
        <f>IF(AF484="","",VLOOKUP(AF484,ボランティア図書マスタ!$A$3:$K$65493,11,0))</f>
        <v/>
      </c>
      <c r="AH484" s="69" t="str">
        <f t="shared" si="49"/>
        <v/>
      </c>
      <c r="AJ484" s="129" t="e">
        <f>VLOOKUP($AF484,ボランティア図書マスタ!$A:$T,15,0)</f>
        <v>#N/A</v>
      </c>
      <c r="AK484" s="129" t="e">
        <f>VLOOKUP($AF484,ボランティア図書マスタ!$A:$T,16,0)</f>
        <v>#N/A</v>
      </c>
      <c r="AL484" s="129" t="e">
        <f>VLOOKUP($AF484,ボランティア図書マスタ!$A:$T,17,0)</f>
        <v>#N/A</v>
      </c>
      <c r="AM484" s="129" t="e">
        <f>VLOOKUP($AF484,ボランティア図書マスタ!$A:$T,18,0)</f>
        <v>#N/A</v>
      </c>
      <c r="AN484" s="129" t="e">
        <f>VLOOKUP($AF484,ボランティア図書マスタ!$A:$T,19,0)</f>
        <v>#N/A</v>
      </c>
      <c r="AO484" s="129" t="e">
        <f>VLOOKUP($AF484,ボランティア図書マスタ!$A:$T,20,0)</f>
        <v>#N/A</v>
      </c>
    </row>
    <row r="485" spans="1:41" ht="81" customHeight="1" x14ac:dyDescent="0.15">
      <c r="A485" s="55"/>
      <c r="B485" s="11"/>
      <c r="C485" s="149"/>
      <c r="D485" s="11"/>
      <c r="E485" s="11"/>
      <c r="F485" s="11"/>
      <c r="G485" s="12"/>
      <c r="H485" s="12"/>
      <c r="I485" s="13"/>
      <c r="J485" s="12"/>
      <c r="K485" s="24"/>
      <c r="L485" s="54" t="str">
        <f>IF(K485="","",VLOOKUP(K485,'ボランティア一覧 '!$A:$B,2,0))</f>
        <v/>
      </c>
      <c r="M485" s="24"/>
      <c r="N485" s="61" t="str">
        <f>IF(M485="","",VLOOKUP(M485,ボランティア図書マスタ!$B$3:$L$65493,11,0))</f>
        <v/>
      </c>
      <c r="O485" s="25"/>
      <c r="P485" s="24"/>
      <c r="Q485" s="25"/>
      <c r="R485" s="17" t="str">
        <f t="shared" si="44"/>
        <v/>
      </c>
      <c r="S485" s="17" t="str">
        <f>IF(AF485="","",VLOOKUP(AF485,ボランティア図書マスタ!$A$3:$M$65493,13,0))</f>
        <v/>
      </c>
      <c r="T485" s="14"/>
      <c r="U485" s="15"/>
      <c r="V485" s="16"/>
      <c r="W485" s="11"/>
      <c r="X485" s="23" t="str">
        <f>IF(K485="","",VLOOKUP(K485,'ボランティア一覧 '!$A$3:$F$95,4,0))</f>
        <v/>
      </c>
      <c r="Y485" s="23" t="str">
        <f>IF(K485="","",VLOOKUP(K485,'ボランティア一覧 '!$A$3:$F$95,5,0))</f>
        <v/>
      </c>
      <c r="Z485" s="23" t="str">
        <f>IF(K485="","",VLOOKUP(K485,'ボランティア一覧 '!$A$3:$F$95,6,0))</f>
        <v/>
      </c>
      <c r="AA485" s="23" t="str">
        <f>IF(K485="","",VLOOKUP(K485,'ボランティア一覧 '!$A$3:$G$95,7,0))</f>
        <v/>
      </c>
      <c r="AB485" s="69" t="str">
        <f t="shared" si="45"/>
        <v xml:space="preserve"> </v>
      </c>
      <c r="AC485" s="69" t="str">
        <f t="shared" si="46"/>
        <v>　</v>
      </c>
      <c r="AD485" s="69" t="str">
        <f>IF($G485=0," ",VLOOKUP(AB485,入力規則用シート!B:C,2,0))</f>
        <v xml:space="preserve"> </v>
      </c>
      <c r="AE485" s="68">
        <f t="shared" si="47"/>
        <v>0</v>
      </c>
      <c r="AF485" s="69" t="str">
        <f t="shared" si="48"/>
        <v/>
      </c>
      <c r="AG485" s="68" t="str">
        <f>IF(AF485="","",VLOOKUP(AF485,ボランティア図書マスタ!$A$3:$K$65493,11,0))</f>
        <v/>
      </c>
      <c r="AH485" s="69" t="str">
        <f t="shared" si="49"/>
        <v/>
      </c>
      <c r="AJ485" s="129" t="e">
        <f>VLOOKUP($AF485,ボランティア図書マスタ!$A:$T,15,0)</f>
        <v>#N/A</v>
      </c>
      <c r="AK485" s="129" t="e">
        <f>VLOOKUP($AF485,ボランティア図書マスタ!$A:$T,16,0)</f>
        <v>#N/A</v>
      </c>
      <c r="AL485" s="129" t="e">
        <f>VLOOKUP($AF485,ボランティア図書マスタ!$A:$T,17,0)</f>
        <v>#N/A</v>
      </c>
      <c r="AM485" s="129" t="e">
        <f>VLOOKUP($AF485,ボランティア図書マスタ!$A:$T,18,0)</f>
        <v>#N/A</v>
      </c>
      <c r="AN485" s="129" t="e">
        <f>VLOOKUP($AF485,ボランティア図書マスタ!$A:$T,19,0)</f>
        <v>#N/A</v>
      </c>
      <c r="AO485" s="129" t="e">
        <f>VLOOKUP($AF485,ボランティア図書マスタ!$A:$T,20,0)</f>
        <v>#N/A</v>
      </c>
    </row>
    <row r="486" spans="1:41" ht="81" customHeight="1" x14ac:dyDescent="0.15">
      <c r="A486" s="55"/>
      <c r="B486" s="11"/>
      <c r="C486" s="149"/>
      <c r="D486" s="11"/>
      <c r="E486" s="11"/>
      <c r="F486" s="11"/>
      <c r="G486" s="12"/>
      <c r="H486" s="12"/>
      <c r="I486" s="13"/>
      <c r="J486" s="12"/>
      <c r="K486" s="24"/>
      <c r="L486" s="54" t="str">
        <f>IF(K486="","",VLOOKUP(K486,'ボランティア一覧 '!$A:$B,2,0))</f>
        <v/>
      </c>
      <c r="M486" s="24"/>
      <c r="N486" s="61" t="str">
        <f>IF(M486="","",VLOOKUP(M486,ボランティア図書マスタ!$B$3:$L$65493,11,0))</f>
        <v/>
      </c>
      <c r="O486" s="25"/>
      <c r="P486" s="24"/>
      <c r="Q486" s="25"/>
      <c r="R486" s="17" t="str">
        <f t="shared" si="44"/>
        <v/>
      </c>
      <c r="S486" s="17" t="str">
        <f>IF(AF486="","",VLOOKUP(AF486,ボランティア図書マスタ!$A$3:$M$65493,13,0))</f>
        <v/>
      </c>
      <c r="T486" s="14"/>
      <c r="U486" s="15"/>
      <c r="V486" s="16"/>
      <c r="W486" s="11"/>
      <c r="X486" s="23" t="str">
        <f>IF(K486="","",VLOOKUP(K486,'ボランティア一覧 '!$A$3:$F$95,4,0))</f>
        <v/>
      </c>
      <c r="Y486" s="23" t="str">
        <f>IF(K486="","",VLOOKUP(K486,'ボランティア一覧 '!$A$3:$F$95,5,0))</f>
        <v/>
      </c>
      <c r="Z486" s="23" t="str">
        <f>IF(K486="","",VLOOKUP(K486,'ボランティア一覧 '!$A$3:$F$95,6,0))</f>
        <v/>
      </c>
      <c r="AA486" s="23" t="str">
        <f>IF(K486="","",VLOOKUP(K486,'ボランティア一覧 '!$A$3:$G$95,7,0))</f>
        <v/>
      </c>
      <c r="AB486" s="69" t="str">
        <f t="shared" si="45"/>
        <v xml:space="preserve"> </v>
      </c>
      <c r="AC486" s="69" t="str">
        <f t="shared" si="46"/>
        <v>　</v>
      </c>
      <c r="AD486" s="69" t="str">
        <f>IF($G486=0," ",VLOOKUP(AB486,入力規則用シート!B:C,2,0))</f>
        <v xml:space="preserve"> </v>
      </c>
      <c r="AE486" s="68">
        <f t="shared" si="47"/>
        <v>0</v>
      </c>
      <c r="AF486" s="69" t="str">
        <f t="shared" si="48"/>
        <v/>
      </c>
      <c r="AG486" s="68" t="str">
        <f>IF(AF486="","",VLOOKUP(AF486,ボランティア図書マスタ!$A$3:$K$65493,11,0))</f>
        <v/>
      </c>
      <c r="AH486" s="69" t="str">
        <f t="shared" si="49"/>
        <v/>
      </c>
      <c r="AJ486" s="129" t="e">
        <f>VLOOKUP($AF486,ボランティア図書マスタ!$A:$T,15,0)</f>
        <v>#N/A</v>
      </c>
      <c r="AK486" s="129" t="e">
        <f>VLOOKUP($AF486,ボランティア図書マスタ!$A:$T,16,0)</f>
        <v>#N/A</v>
      </c>
      <c r="AL486" s="129" t="e">
        <f>VLOOKUP($AF486,ボランティア図書マスタ!$A:$T,17,0)</f>
        <v>#N/A</v>
      </c>
      <c r="AM486" s="129" t="e">
        <f>VLOOKUP($AF486,ボランティア図書マスタ!$A:$T,18,0)</f>
        <v>#N/A</v>
      </c>
      <c r="AN486" s="129" t="e">
        <f>VLOOKUP($AF486,ボランティア図書マスタ!$A:$T,19,0)</f>
        <v>#N/A</v>
      </c>
      <c r="AO486" s="129" t="e">
        <f>VLOOKUP($AF486,ボランティア図書マスタ!$A:$T,20,0)</f>
        <v>#N/A</v>
      </c>
    </row>
    <row r="487" spans="1:41" ht="81" customHeight="1" x14ac:dyDescent="0.15">
      <c r="A487" s="55"/>
      <c r="B487" s="11"/>
      <c r="C487" s="149"/>
      <c r="D487" s="11"/>
      <c r="E487" s="11"/>
      <c r="F487" s="11"/>
      <c r="G487" s="12"/>
      <c r="H487" s="12"/>
      <c r="I487" s="13"/>
      <c r="J487" s="12"/>
      <c r="K487" s="24"/>
      <c r="L487" s="54" t="str">
        <f>IF(K487="","",VLOOKUP(K487,'ボランティア一覧 '!$A:$B,2,0))</f>
        <v/>
      </c>
      <c r="M487" s="24"/>
      <c r="N487" s="61" t="str">
        <f>IF(M487="","",VLOOKUP(M487,ボランティア図書マスタ!$B$3:$L$65493,11,0))</f>
        <v/>
      </c>
      <c r="O487" s="25"/>
      <c r="P487" s="24"/>
      <c r="Q487" s="25"/>
      <c r="R487" s="17" t="str">
        <f t="shared" si="44"/>
        <v/>
      </c>
      <c r="S487" s="17" t="str">
        <f>IF(AF487="","",VLOOKUP(AF487,ボランティア図書マスタ!$A$3:$M$65493,13,0))</f>
        <v/>
      </c>
      <c r="T487" s="14"/>
      <c r="U487" s="15"/>
      <c r="V487" s="16"/>
      <c r="W487" s="11"/>
      <c r="X487" s="23" t="str">
        <f>IF(K487="","",VLOOKUP(K487,'ボランティア一覧 '!$A$3:$F$95,4,0))</f>
        <v/>
      </c>
      <c r="Y487" s="23" t="str">
        <f>IF(K487="","",VLOOKUP(K487,'ボランティア一覧 '!$A$3:$F$95,5,0))</f>
        <v/>
      </c>
      <c r="Z487" s="23" t="str">
        <f>IF(K487="","",VLOOKUP(K487,'ボランティア一覧 '!$A$3:$F$95,6,0))</f>
        <v/>
      </c>
      <c r="AA487" s="23" t="str">
        <f>IF(K487="","",VLOOKUP(K487,'ボランティア一覧 '!$A$3:$G$95,7,0))</f>
        <v/>
      </c>
      <c r="AB487" s="69" t="str">
        <f t="shared" si="45"/>
        <v xml:space="preserve"> </v>
      </c>
      <c r="AC487" s="69" t="str">
        <f t="shared" si="46"/>
        <v>　</v>
      </c>
      <c r="AD487" s="69" t="str">
        <f>IF($G487=0," ",VLOOKUP(AB487,入力規則用シート!B:C,2,0))</f>
        <v xml:space="preserve"> </v>
      </c>
      <c r="AE487" s="68">
        <f t="shared" si="47"/>
        <v>0</v>
      </c>
      <c r="AF487" s="69" t="str">
        <f t="shared" si="48"/>
        <v/>
      </c>
      <c r="AG487" s="68" t="str">
        <f>IF(AF487="","",VLOOKUP(AF487,ボランティア図書マスタ!$A$3:$K$65493,11,0))</f>
        <v/>
      </c>
      <c r="AH487" s="69" t="str">
        <f t="shared" si="49"/>
        <v/>
      </c>
      <c r="AJ487" s="129" t="e">
        <f>VLOOKUP($AF487,ボランティア図書マスタ!$A:$T,15,0)</f>
        <v>#N/A</v>
      </c>
      <c r="AK487" s="129" t="e">
        <f>VLOOKUP($AF487,ボランティア図書マスタ!$A:$T,16,0)</f>
        <v>#N/A</v>
      </c>
      <c r="AL487" s="129" t="e">
        <f>VLOOKUP($AF487,ボランティア図書マスタ!$A:$T,17,0)</f>
        <v>#N/A</v>
      </c>
      <c r="AM487" s="129" t="e">
        <f>VLOOKUP($AF487,ボランティア図書マスタ!$A:$T,18,0)</f>
        <v>#N/A</v>
      </c>
      <c r="AN487" s="129" t="e">
        <f>VLOOKUP($AF487,ボランティア図書マスタ!$A:$T,19,0)</f>
        <v>#N/A</v>
      </c>
      <c r="AO487" s="129" t="e">
        <f>VLOOKUP($AF487,ボランティア図書マスタ!$A:$T,20,0)</f>
        <v>#N/A</v>
      </c>
    </row>
    <row r="488" spans="1:41" ht="81" customHeight="1" x14ac:dyDescent="0.15">
      <c r="A488" s="55"/>
      <c r="B488" s="11"/>
      <c r="C488" s="149"/>
      <c r="D488" s="11"/>
      <c r="E488" s="11"/>
      <c r="F488" s="11"/>
      <c r="G488" s="12"/>
      <c r="H488" s="12"/>
      <c r="I488" s="13"/>
      <c r="J488" s="12"/>
      <c r="K488" s="24"/>
      <c r="L488" s="54" t="str">
        <f>IF(K488="","",VLOOKUP(K488,'ボランティア一覧 '!$A:$B,2,0))</f>
        <v/>
      </c>
      <c r="M488" s="24"/>
      <c r="N488" s="61" t="str">
        <f>IF(M488="","",VLOOKUP(M488,ボランティア図書マスタ!$B$3:$L$65493,11,0))</f>
        <v/>
      </c>
      <c r="O488" s="25"/>
      <c r="P488" s="24"/>
      <c r="Q488" s="25"/>
      <c r="R488" s="17" t="str">
        <f t="shared" si="44"/>
        <v/>
      </c>
      <c r="S488" s="17" t="str">
        <f>IF(AF488="","",VLOOKUP(AF488,ボランティア図書マスタ!$A$3:$M$65493,13,0))</f>
        <v/>
      </c>
      <c r="T488" s="14"/>
      <c r="U488" s="15"/>
      <c r="V488" s="16"/>
      <c r="W488" s="11"/>
      <c r="X488" s="23" t="str">
        <f>IF(K488="","",VLOOKUP(K488,'ボランティア一覧 '!$A$3:$F$95,4,0))</f>
        <v/>
      </c>
      <c r="Y488" s="23" t="str">
        <f>IF(K488="","",VLOOKUP(K488,'ボランティア一覧 '!$A$3:$F$95,5,0))</f>
        <v/>
      </c>
      <c r="Z488" s="23" t="str">
        <f>IF(K488="","",VLOOKUP(K488,'ボランティア一覧 '!$A$3:$F$95,6,0))</f>
        <v/>
      </c>
      <c r="AA488" s="23" t="str">
        <f>IF(K488="","",VLOOKUP(K488,'ボランティア一覧 '!$A$3:$G$95,7,0))</f>
        <v/>
      </c>
      <c r="AB488" s="69" t="str">
        <f t="shared" si="45"/>
        <v xml:space="preserve"> </v>
      </c>
      <c r="AC488" s="69" t="str">
        <f t="shared" si="46"/>
        <v>　</v>
      </c>
      <c r="AD488" s="69" t="str">
        <f>IF($G488=0," ",VLOOKUP(AB488,入力規則用シート!B:C,2,0))</f>
        <v xml:space="preserve"> </v>
      </c>
      <c r="AE488" s="68">
        <f t="shared" si="47"/>
        <v>0</v>
      </c>
      <c r="AF488" s="69" t="str">
        <f t="shared" si="48"/>
        <v/>
      </c>
      <c r="AG488" s="68" t="str">
        <f>IF(AF488="","",VLOOKUP(AF488,ボランティア図書マスタ!$A$3:$K$65493,11,0))</f>
        <v/>
      </c>
      <c r="AH488" s="69" t="str">
        <f t="shared" si="49"/>
        <v/>
      </c>
      <c r="AJ488" s="129" t="e">
        <f>VLOOKUP($AF488,ボランティア図書マスタ!$A:$T,15,0)</f>
        <v>#N/A</v>
      </c>
      <c r="AK488" s="129" t="e">
        <f>VLOOKUP($AF488,ボランティア図書マスタ!$A:$T,16,0)</f>
        <v>#N/A</v>
      </c>
      <c r="AL488" s="129" t="e">
        <f>VLOOKUP($AF488,ボランティア図書マスタ!$A:$T,17,0)</f>
        <v>#N/A</v>
      </c>
      <c r="AM488" s="129" t="e">
        <f>VLOOKUP($AF488,ボランティア図書マスタ!$A:$T,18,0)</f>
        <v>#N/A</v>
      </c>
      <c r="AN488" s="129" t="e">
        <f>VLOOKUP($AF488,ボランティア図書マスタ!$A:$T,19,0)</f>
        <v>#N/A</v>
      </c>
      <c r="AO488" s="129" t="e">
        <f>VLOOKUP($AF488,ボランティア図書マスタ!$A:$T,20,0)</f>
        <v>#N/A</v>
      </c>
    </row>
    <row r="489" spans="1:41" ht="81" customHeight="1" x14ac:dyDescent="0.15">
      <c r="A489" s="55"/>
      <c r="B489" s="11"/>
      <c r="C489" s="149"/>
      <c r="D489" s="11"/>
      <c r="E489" s="11"/>
      <c r="F489" s="11"/>
      <c r="G489" s="12"/>
      <c r="H489" s="12"/>
      <c r="I489" s="13"/>
      <c r="J489" s="12"/>
      <c r="K489" s="24"/>
      <c r="L489" s="54" t="str">
        <f>IF(K489="","",VLOOKUP(K489,'ボランティア一覧 '!$A:$B,2,0))</f>
        <v/>
      </c>
      <c r="M489" s="24"/>
      <c r="N489" s="61" t="str">
        <f>IF(M489="","",VLOOKUP(M489,ボランティア図書マスタ!$B$3:$L$65493,11,0))</f>
        <v/>
      </c>
      <c r="O489" s="25"/>
      <c r="P489" s="24"/>
      <c r="Q489" s="25"/>
      <c r="R489" s="17" t="str">
        <f t="shared" si="44"/>
        <v/>
      </c>
      <c r="S489" s="17" t="str">
        <f>IF(AF489="","",VLOOKUP(AF489,ボランティア図書マスタ!$A$3:$M$65493,13,0))</f>
        <v/>
      </c>
      <c r="T489" s="14"/>
      <c r="U489" s="15"/>
      <c r="V489" s="16"/>
      <c r="W489" s="11"/>
      <c r="X489" s="23" t="str">
        <f>IF(K489="","",VLOOKUP(K489,'ボランティア一覧 '!$A$3:$F$95,4,0))</f>
        <v/>
      </c>
      <c r="Y489" s="23" t="str">
        <f>IF(K489="","",VLOOKUP(K489,'ボランティア一覧 '!$A$3:$F$95,5,0))</f>
        <v/>
      </c>
      <c r="Z489" s="23" t="str">
        <f>IF(K489="","",VLOOKUP(K489,'ボランティア一覧 '!$A$3:$F$95,6,0))</f>
        <v/>
      </c>
      <c r="AA489" s="23" t="str">
        <f>IF(K489="","",VLOOKUP(K489,'ボランティア一覧 '!$A$3:$G$95,7,0))</f>
        <v/>
      </c>
      <c r="AB489" s="69" t="str">
        <f t="shared" si="45"/>
        <v xml:space="preserve"> </v>
      </c>
      <c r="AC489" s="69" t="str">
        <f t="shared" si="46"/>
        <v>　</v>
      </c>
      <c r="AD489" s="69" t="str">
        <f>IF($G489=0," ",VLOOKUP(AB489,入力規則用シート!B:C,2,0))</f>
        <v xml:space="preserve"> </v>
      </c>
      <c r="AE489" s="68">
        <f t="shared" si="47"/>
        <v>0</v>
      </c>
      <c r="AF489" s="69" t="str">
        <f t="shared" si="48"/>
        <v/>
      </c>
      <c r="AG489" s="68" t="str">
        <f>IF(AF489="","",VLOOKUP(AF489,ボランティア図書マスタ!$A$3:$K$65493,11,0))</f>
        <v/>
      </c>
      <c r="AH489" s="69" t="str">
        <f t="shared" si="49"/>
        <v/>
      </c>
      <c r="AJ489" s="129" t="e">
        <f>VLOOKUP($AF489,ボランティア図書マスタ!$A:$T,15,0)</f>
        <v>#N/A</v>
      </c>
      <c r="AK489" s="129" t="e">
        <f>VLOOKUP($AF489,ボランティア図書マスタ!$A:$T,16,0)</f>
        <v>#N/A</v>
      </c>
      <c r="AL489" s="129" t="e">
        <f>VLOOKUP($AF489,ボランティア図書マスタ!$A:$T,17,0)</f>
        <v>#N/A</v>
      </c>
      <c r="AM489" s="129" t="e">
        <f>VLOOKUP($AF489,ボランティア図書マスタ!$A:$T,18,0)</f>
        <v>#N/A</v>
      </c>
      <c r="AN489" s="129" t="e">
        <f>VLOOKUP($AF489,ボランティア図書マスタ!$A:$T,19,0)</f>
        <v>#N/A</v>
      </c>
      <c r="AO489" s="129" t="e">
        <f>VLOOKUP($AF489,ボランティア図書マスタ!$A:$T,20,0)</f>
        <v>#N/A</v>
      </c>
    </row>
    <row r="490" spans="1:41" ht="81" customHeight="1" x14ac:dyDescent="0.15">
      <c r="A490" s="55"/>
      <c r="B490" s="11"/>
      <c r="C490" s="149"/>
      <c r="D490" s="11"/>
      <c r="E490" s="11"/>
      <c r="F490" s="11"/>
      <c r="G490" s="12"/>
      <c r="H490" s="12"/>
      <c r="I490" s="13"/>
      <c r="J490" s="12"/>
      <c r="K490" s="24"/>
      <c r="L490" s="54" t="str">
        <f>IF(K490="","",VLOOKUP(K490,'ボランティア一覧 '!$A:$B,2,0))</f>
        <v/>
      </c>
      <c r="M490" s="24"/>
      <c r="N490" s="61" t="str">
        <f>IF(M490="","",VLOOKUP(M490,ボランティア図書マスタ!$B$3:$L$65493,11,0))</f>
        <v/>
      </c>
      <c r="O490" s="25"/>
      <c r="P490" s="24"/>
      <c r="Q490" s="25"/>
      <c r="R490" s="17" t="str">
        <f t="shared" si="44"/>
        <v/>
      </c>
      <c r="S490" s="17" t="str">
        <f>IF(AF490="","",VLOOKUP(AF490,ボランティア図書マスタ!$A$3:$M$65493,13,0))</f>
        <v/>
      </c>
      <c r="T490" s="14"/>
      <c r="U490" s="15"/>
      <c r="V490" s="16"/>
      <c r="W490" s="11"/>
      <c r="X490" s="23" t="str">
        <f>IF(K490="","",VLOOKUP(K490,'ボランティア一覧 '!$A$3:$F$95,4,0))</f>
        <v/>
      </c>
      <c r="Y490" s="23" t="str">
        <f>IF(K490="","",VLOOKUP(K490,'ボランティア一覧 '!$A$3:$F$95,5,0))</f>
        <v/>
      </c>
      <c r="Z490" s="23" t="str">
        <f>IF(K490="","",VLOOKUP(K490,'ボランティア一覧 '!$A$3:$F$95,6,0))</f>
        <v/>
      </c>
      <c r="AA490" s="23" t="str">
        <f>IF(K490="","",VLOOKUP(K490,'ボランティア一覧 '!$A$3:$G$95,7,0))</f>
        <v/>
      </c>
      <c r="AB490" s="69" t="str">
        <f t="shared" si="45"/>
        <v xml:space="preserve"> </v>
      </c>
      <c r="AC490" s="69" t="str">
        <f t="shared" si="46"/>
        <v>　</v>
      </c>
      <c r="AD490" s="69" t="str">
        <f>IF($G490=0," ",VLOOKUP(AB490,入力規則用シート!B:C,2,0))</f>
        <v xml:space="preserve"> </v>
      </c>
      <c r="AE490" s="68">
        <f t="shared" si="47"/>
        <v>0</v>
      </c>
      <c r="AF490" s="69" t="str">
        <f t="shared" si="48"/>
        <v/>
      </c>
      <c r="AG490" s="68" t="str">
        <f>IF(AF490="","",VLOOKUP(AF490,ボランティア図書マスタ!$A$3:$K$65493,11,0))</f>
        <v/>
      </c>
      <c r="AH490" s="69" t="str">
        <f t="shared" si="49"/>
        <v/>
      </c>
      <c r="AJ490" s="129" t="e">
        <f>VLOOKUP($AF490,ボランティア図書マスタ!$A:$T,15,0)</f>
        <v>#N/A</v>
      </c>
      <c r="AK490" s="129" t="e">
        <f>VLOOKUP($AF490,ボランティア図書マスタ!$A:$T,16,0)</f>
        <v>#N/A</v>
      </c>
      <c r="AL490" s="129" t="e">
        <f>VLOOKUP($AF490,ボランティア図書マスタ!$A:$T,17,0)</f>
        <v>#N/A</v>
      </c>
      <c r="AM490" s="129" t="e">
        <f>VLOOKUP($AF490,ボランティア図書マスタ!$A:$T,18,0)</f>
        <v>#N/A</v>
      </c>
      <c r="AN490" s="129" t="e">
        <f>VLOOKUP($AF490,ボランティア図書マスタ!$A:$T,19,0)</f>
        <v>#N/A</v>
      </c>
      <c r="AO490" s="129" t="e">
        <f>VLOOKUP($AF490,ボランティア図書マスタ!$A:$T,20,0)</f>
        <v>#N/A</v>
      </c>
    </row>
    <row r="491" spans="1:41" ht="81" customHeight="1" x14ac:dyDescent="0.15">
      <c r="A491" s="55"/>
      <c r="B491" s="11"/>
      <c r="C491" s="149"/>
      <c r="D491" s="11"/>
      <c r="E491" s="11"/>
      <c r="F491" s="11"/>
      <c r="G491" s="12"/>
      <c r="H491" s="12"/>
      <c r="I491" s="13"/>
      <c r="J491" s="12"/>
      <c r="K491" s="24"/>
      <c r="L491" s="54" t="str">
        <f>IF(K491="","",VLOOKUP(K491,'ボランティア一覧 '!$A:$B,2,0))</f>
        <v/>
      </c>
      <c r="M491" s="24"/>
      <c r="N491" s="61" t="str">
        <f>IF(M491="","",VLOOKUP(M491,ボランティア図書マスタ!$B$3:$L$65493,11,0))</f>
        <v/>
      </c>
      <c r="O491" s="25"/>
      <c r="P491" s="24"/>
      <c r="Q491" s="25"/>
      <c r="R491" s="17" t="str">
        <f t="shared" si="44"/>
        <v/>
      </c>
      <c r="S491" s="17" t="str">
        <f>IF(AF491="","",VLOOKUP(AF491,ボランティア図書マスタ!$A$3:$M$65493,13,0))</f>
        <v/>
      </c>
      <c r="T491" s="14"/>
      <c r="U491" s="15"/>
      <c r="V491" s="16"/>
      <c r="W491" s="11"/>
      <c r="X491" s="23" t="str">
        <f>IF(K491="","",VLOOKUP(K491,'ボランティア一覧 '!$A$3:$F$95,4,0))</f>
        <v/>
      </c>
      <c r="Y491" s="23" t="str">
        <f>IF(K491="","",VLOOKUP(K491,'ボランティア一覧 '!$A$3:$F$95,5,0))</f>
        <v/>
      </c>
      <c r="Z491" s="23" t="str">
        <f>IF(K491="","",VLOOKUP(K491,'ボランティア一覧 '!$A$3:$F$95,6,0))</f>
        <v/>
      </c>
      <c r="AA491" s="23" t="str">
        <f>IF(K491="","",VLOOKUP(K491,'ボランティア一覧 '!$A$3:$G$95,7,0))</f>
        <v/>
      </c>
      <c r="AB491" s="69" t="str">
        <f t="shared" si="45"/>
        <v xml:space="preserve"> </v>
      </c>
      <c r="AC491" s="69" t="str">
        <f t="shared" si="46"/>
        <v>　</v>
      </c>
      <c r="AD491" s="69" t="str">
        <f>IF($G491=0," ",VLOOKUP(AB491,入力規則用シート!B:C,2,0))</f>
        <v xml:space="preserve"> </v>
      </c>
      <c r="AE491" s="68">
        <f t="shared" si="47"/>
        <v>0</v>
      </c>
      <c r="AF491" s="69" t="str">
        <f t="shared" si="48"/>
        <v/>
      </c>
      <c r="AG491" s="68" t="str">
        <f>IF(AF491="","",VLOOKUP(AF491,ボランティア図書マスタ!$A$3:$K$65493,11,0))</f>
        <v/>
      </c>
      <c r="AH491" s="69" t="str">
        <f t="shared" si="49"/>
        <v/>
      </c>
      <c r="AJ491" s="129" t="e">
        <f>VLOOKUP($AF491,ボランティア図書マスタ!$A:$T,15,0)</f>
        <v>#N/A</v>
      </c>
      <c r="AK491" s="129" t="e">
        <f>VLOOKUP($AF491,ボランティア図書マスタ!$A:$T,16,0)</f>
        <v>#N/A</v>
      </c>
      <c r="AL491" s="129" t="e">
        <f>VLOOKUP($AF491,ボランティア図書マスタ!$A:$T,17,0)</f>
        <v>#N/A</v>
      </c>
      <c r="AM491" s="129" t="e">
        <f>VLOOKUP($AF491,ボランティア図書マスタ!$A:$T,18,0)</f>
        <v>#N/A</v>
      </c>
      <c r="AN491" s="129" t="e">
        <f>VLOOKUP($AF491,ボランティア図書マスタ!$A:$T,19,0)</f>
        <v>#N/A</v>
      </c>
      <c r="AO491" s="129" t="e">
        <f>VLOOKUP($AF491,ボランティア図書マスタ!$A:$T,20,0)</f>
        <v>#N/A</v>
      </c>
    </row>
    <row r="492" spans="1:41" ht="81" customHeight="1" x14ac:dyDescent="0.15">
      <c r="A492" s="55"/>
      <c r="B492" s="11"/>
      <c r="C492" s="149"/>
      <c r="D492" s="11"/>
      <c r="E492" s="11"/>
      <c r="F492" s="11"/>
      <c r="G492" s="12"/>
      <c r="H492" s="12"/>
      <c r="I492" s="13"/>
      <c r="J492" s="12"/>
      <c r="K492" s="24"/>
      <c r="L492" s="54" t="str">
        <f>IF(K492="","",VLOOKUP(K492,'ボランティア一覧 '!$A:$B,2,0))</f>
        <v/>
      </c>
      <c r="M492" s="24"/>
      <c r="N492" s="61" t="str">
        <f>IF(M492="","",VLOOKUP(M492,ボランティア図書マスタ!$B$3:$L$65493,11,0))</f>
        <v/>
      </c>
      <c r="O492" s="25"/>
      <c r="P492" s="24"/>
      <c r="Q492" s="25"/>
      <c r="R492" s="17" t="str">
        <f t="shared" si="44"/>
        <v/>
      </c>
      <c r="S492" s="17" t="str">
        <f>IF(AF492="","",VLOOKUP(AF492,ボランティア図書マスタ!$A$3:$M$65493,13,0))</f>
        <v/>
      </c>
      <c r="T492" s="14"/>
      <c r="U492" s="15"/>
      <c r="V492" s="16"/>
      <c r="W492" s="11"/>
      <c r="X492" s="23" t="str">
        <f>IF(K492="","",VLOOKUP(K492,'ボランティア一覧 '!$A$3:$F$95,4,0))</f>
        <v/>
      </c>
      <c r="Y492" s="23" t="str">
        <f>IF(K492="","",VLOOKUP(K492,'ボランティア一覧 '!$A$3:$F$95,5,0))</f>
        <v/>
      </c>
      <c r="Z492" s="23" t="str">
        <f>IF(K492="","",VLOOKUP(K492,'ボランティア一覧 '!$A$3:$F$95,6,0))</f>
        <v/>
      </c>
      <c r="AA492" s="23" t="str">
        <f>IF(K492="","",VLOOKUP(K492,'ボランティア一覧 '!$A$3:$G$95,7,0))</f>
        <v/>
      </c>
      <c r="AB492" s="69" t="str">
        <f t="shared" si="45"/>
        <v xml:space="preserve"> </v>
      </c>
      <c r="AC492" s="69" t="str">
        <f t="shared" si="46"/>
        <v>　</v>
      </c>
      <c r="AD492" s="69" t="str">
        <f>IF($G492=0," ",VLOOKUP(AB492,入力規則用シート!B:C,2,0))</f>
        <v xml:space="preserve"> </v>
      </c>
      <c r="AE492" s="68">
        <f t="shared" si="47"/>
        <v>0</v>
      </c>
      <c r="AF492" s="69" t="str">
        <f t="shared" si="48"/>
        <v/>
      </c>
      <c r="AG492" s="68" t="str">
        <f>IF(AF492="","",VLOOKUP(AF492,ボランティア図書マスタ!$A$3:$K$65493,11,0))</f>
        <v/>
      </c>
      <c r="AH492" s="69" t="str">
        <f t="shared" si="49"/>
        <v/>
      </c>
      <c r="AJ492" s="129" t="e">
        <f>VLOOKUP($AF492,ボランティア図書マスタ!$A:$T,15,0)</f>
        <v>#N/A</v>
      </c>
      <c r="AK492" s="129" t="e">
        <f>VLOOKUP($AF492,ボランティア図書マスタ!$A:$T,16,0)</f>
        <v>#N/A</v>
      </c>
      <c r="AL492" s="129" t="e">
        <f>VLOOKUP($AF492,ボランティア図書マスタ!$A:$T,17,0)</f>
        <v>#N/A</v>
      </c>
      <c r="AM492" s="129" t="e">
        <f>VLOOKUP($AF492,ボランティア図書マスタ!$A:$T,18,0)</f>
        <v>#N/A</v>
      </c>
      <c r="AN492" s="129" t="e">
        <f>VLOOKUP($AF492,ボランティア図書マスタ!$A:$T,19,0)</f>
        <v>#N/A</v>
      </c>
      <c r="AO492" s="129" t="e">
        <f>VLOOKUP($AF492,ボランティア図書マスタ!$A:$T,20,0)</f>
        <v>#N/A</v>
      </c>
    </row>
    <row r="493" spans="1:41" ht="81" customHeight="1" x14ac:dyDescent="0.15">
      <c r="A493" s="55"/>
      <c r="B493" s="11"/>
      <c r="C493" s="149"/>
      <c r="D493" s="11"/>
      <c r="E493" s="11"/>
      <c r="F493" s="11"/>
      <c r="G493" s="12"/>
      <c r="H493" s="12"/>
      <c r="I493" s="13"/>
      <c r="J493" s="12"/>
      <c r="K493" s="24"/>
      <c r="L493" s="54" t="str">
        <f>IF(K493="","",VLOOKUP(K493,'ボランティア一覧 '!$A:$B,2,0))</f>
        <v/>
      </c>
      <c r="M493" s="24"/>
      <c r="N493" s="61" t="str">
        <f>IF(M493="","",VLOOKUP(M493,ボランティア図書マスタ!$B$3:$L$65493,11,0))</f>
        <v/>
      </c>
      <c r="O493" s="25"/>
      <c r="P493" s="24"/>
      <c r="Q493" s="25"/>
      <c r="R493" s="17" t="str">
        <f t="shared" si="44"/>
        <v/>
      </c>
      <c r="S493" s="17" t="str">
        <f>IF(AF493="","",VLOOKUP(AF493,ボランティア図書マスタ!$A$3:$M$65493,13,0))</f>
        <v/>
      </c>
      <c r="T493" s="14"/>
      <c r="U493" s="15"/>
      <c r="V493" s="16"/>
      <c r="W493" s="11"/>
      <c r="X493" s="23" t="str">
        <f>IF(K493="","",VLOOKUP(K493,'ボランティア一覧 '!$A$3:$F$95,4,0))</f>
        <v/>
      </c>
      <c r="Y493" s="23" t="str">
        <f>IF(K493="","",VLOOKUP(K493,'ボランティア一覧 '!$A$3:$F$95,5,0))</f>
        <v/>
      </c>
      <c r="Z493" s="23" t="str">
        <f>IF(K493="","",VLOOKUP(K493,'ボランティア一覧 '!$A$3:$F$95,6,0))</f>
        <v/>
      </c>
      <c r="AA493" s="23" t="str">
        <f>IF(K493="","",VLOOKUP(K493,'ボランティア一覧 '!$A$3:$G$95,7,0))</f>
        <v/>
      </c>
      <c r="AB493" s="69" t="str">
        <f t="shared" si="45"/>
        <v xml:space="preserve"> </v>
      </c>
      <c r="AC493" s="69" t="str">
        <f t="shared" si="46"/>
        <v>　</v>
      </c>
      <c r="AD493" s="69" t="str">
        <f>IF($G493=0," ",VLOOKUP(AB493,入力規則用シート!B:C,2,0))</f>
        <v xml:space="preserve"> </v>
      </c>
      <c r="AE493" s="68">
        <f t="shared" si="47"/>
        <v>0</v>
      </c>
      <c r="AF493" s="69" t="str">
        <f t="shared" si="48"/>
        <v/>
      </c>
      <c r="AG493" s="68" t="str">
        <f>IF(AF493="","",VLOOKUP(AF493,ボランティア図書マスタ!$A$3:$K$65493,11,0))</f>
        <v/>
      </c>
      <c r="AH493" s="69" t="str">
        <f t="shared" si="49"/>
        <v/>
      </c>
      <c r="AJ493" s="129" t="e">
        <f>VLOOKUP($AF493,ボランティア図書マスタ!$A:$T,15,0)</f>
        <v>#N/A</v>
      </c>
      <c r="AK493" s="129" t="e">
        <f>VLOOKUP($AF493,ボランティア図書マスタ!$A:$T,16,0)</f>
        <v>#N/A</v>
      </c>
      <c r="AL493" s="129" t="e">
        <f>VLOOKUP($AF493,ボランティア図書マスタ!$A:$T,17,0)</f>
        <v>#N/A</v>
      </c>
      <c r="AM493" s="129" t="e">
        <f>VLOOKUP($AF493,ボランティア図書マスタ!$A:$T,18,0)</f>
        <v>#N/A</v>
      </c>
      <c r="AN493" s="129" t="e">
        <f>VLOOKUP($AF493,ボランティア図書マスタ!$A:$T,19,0)</f>
        <v>#N/A</v>
      </c>
      <c r="AO493" s="129" t="e">
        <f>VLOOKUP($AF493,ボランティア図書マスタ!$A:$T,20,0)</f>
        <v>#N/A</v>
      </c>
    </row>
    <row r="494" spans="1:41" ht="81" customHeight="1" x14ac:dyDescent="0.15">
      <c r="A494" s="55"/>
      <c r="B494" s="11"/>
      <c r="C494" s="149"/>
      <c r="D494" s="11"/>
      <c r="E494" s="11"/>
      <c r="F494" s="11"/>
      <c r="G494" s="12"/>
      <c r="H494" s="12"/>
      <c r="I494" s="13"/>
      <c r="J494" s="12"/>
      <c r="K494" s="24"/>
      <c r="L494" s="54" t="str">
        <f>IF(K494="","",VLOOKUP(K494,'ボランティア一覧 '!$A:$B,2,0))</f>
        <v/>
      </c>
      <c r="M494" s="24"/>
      <c r="N494" s="61" t="str">
        <f>IF(M494="","",VLOOKUP(M494,ボランティア図書マスタ!$B$3:$L$65493,11,0))</f>
        <v/>
      </c>
      <c r="O494" s="25"/>
      <c r="P494" s="24"/>
      <c r="Q494" s="25"/>
      <c r="R494" s="17" t="str">
        <f t="shared" si="44"/>
        <v/>
      </c>
      <c r="S494" s="17" t="str">
        <f>IF(AF494="","",VLOOKUP(AF494,ボランティア図書マスタ!$A$3:$M$65493,13,0))</f>
        <v/>
      </c>
      <c r="T494" s="14"/>
      <c r="U494" s="15"/>
      <c r="V494" s="16"/>
      <c r="W494" s="11"/>
      <c r="X494" s="23" t="str">
        <f>IF(K494="","",VLOOKUP(K494,'ボランティア一覧 '!$A$3:$F$95,4,0))</f>
        <v/>
      </c>
      <c r="Y494" s="23" t="str">
        <f>IF(K494="","",VLOOKUP(K494,'ボランティア一覧 '!$A$3:$F$95,5,0))</f>
        <v/>
      </c>
      <c r="Z494" s="23" t="str">
        <f>IF(K494="","",VLOOKUP(K494,'ボランティア一覧 '!$A$3:$F$95,6,0))</f>
        <v/>
      </c>
      <c r="AA494" s="23" t="str">
        <f>IF(K494="","",VLOOKUP(K494,'ボランティア一覧 '!$A$3:$G$95,7,0))</f>
        <v/>
      </c>
      <c r="AB494" s="69" t="str">
        <f t="shared" si="45"/>
        <v xml:space="preserve"> </v>
      </c>
      <c r="AC494" s="69" t="str">
        <f t="shared" si="46"/>
        <v>　</v>
      </c>
      <c r="AD494" s="69" t="str">
        <f>IF($G494=0," ",VLOOKUP(AB494,入力規則用シート!B:C,2,0))</f>
        <v xml:space="preserve"> </v>
      </c>
      <c r="AE494" s="68">
        <f t="shared" si="47"/>
        <v>0</v>
      </c>
      <c r="AF494" s="69" t="str">
        <f t="shared" si="48"/>
        <v/>
      </c>
      <c r="AG494" s="68" t="str">
        <f>IF(AF494="","",VLOOKUP(AF494,ボランティア図書マスタ!$A$3:$K$65493,11,0))</f>
        <v/>
      </c>
      <c r="AH494" s="69" t="str">
        <f t="shared" si="49"/>
        <v/>
      </c>
      <c r="AJ494" s="129" t="e">
        <f>VLOOKUP($AF494,ボランティア図書マスタ!$A:$T,15,0)</f>
        <v>#N/A</v>
      </c>
      <c r="AK494" s="129" t="e">
        <f>VLOOKUP($AF494,ボランティア図書マスタ!$A:$T,16,0)</f>
        <v>#N/A</v>
      </c>
      <c r="AL494" s="129" t="e">
        <f>VLOOKUP($AF494,ボランティア図書マスタ!$A:$T,17,0)</f>
        <v>#N/A</v>
      </c>
      <c r="AM494" s="129" t="e">
        <f>VLOOKUP($AF494,ボランティア図書マスタ!$A:$T,18,0)</f>
        <v>#N/A</v>
      </c>
      <c r="AN494" s="129" t="e">
        <f>VLOOKUP($AF494,ボランティア図書マスタ!$A:$T,19,0)</f>
        <v>#N/A</v>
      </c>
      <c r="AO494" s="129" t="e">
        <f>VLOOKUP($AF494,ボランティア図書マスタ!$A:$T,20,0)</f>
        <v>#N/A</v>
      </c>
    </row>
    <row r="495" spans="1:41" ht="81" customHeight="1" x14ac:dyDescent="0.15">
      <c r="A495" s="55"/>
      <c r="B495" s="11"/>
      <c r="C495" s="149"/>
      <c r="D495" s="11"/>
      <c r="E495" s="11"/>
      <c r="F495" s="11"/>
      <c r="G495" s="12"/>
      <c r="H495" s="12"/>
      <c r="I495" s="13"/>
      <c r="J495" s="12"/>
      <c r="K495" s="24"/>
      <c r="L495" s="54" t="str">
        <f>IF(K495="","",VLOOKUP(K495,'ボランティア一覧 '!$A:$B,2,0))</f>
        <v/>
      </c>
      <c r="M495" s="24"/>
      <c r="N495" s="61" t="str">
        <f>IF(M495="","",VLOOKUP(M495,ボランティア図書マスタ!$B$3:$L$65493,11,0))</f>
        <v/>
      </c>
      <c r="O495" s="25"/>
      <c r="P495" s="24"/>
      <c r="Q495" s="25"/>
      <c r="R495" s="17" t="str">
        <f t="shared" si="44"/>
        <v/>
      </c>
      <c r="S495" s="17" t="str">
        <f>IF(AF495="","",VLOOKUP(AF495,ボランティア図書マスタ!$A$3:$M$65493,13,0))</f>
        <v/>
      </c>
      <c r="T495" s="14"/>
      <c r="U495" s="15"/>
      <c r="V495" s="16"/>
      <c r="W495" s="11"/>
      <c r="X495" s="23" t="str">
        <f>IF(K495="","",VLOOKUP(K495,'ボランティア一覧 '!$A$3:$F$95,4,0))</f>
        <v/>
      </c>
      <c r="Y495" s="23" t="str">
        <f>IF(K495="","",VLOOKUP(K495,'ボランティア一覧 '!$A$3:$F$95,5,0))</f>
        <v/>
      </c>
      <c r="Z495" s="23" t="str">
        <f>IF(K495="","",VLOOKUP(K495,'ボランティア一覧 '!$A$3:$F$95,6,0))</f>
        <v/>
      </c>
      <c r="AA495" s="23" t="str">
        <f>IF(K495="","",VLOOKUP(K495,'ボランティア一覧 '!$A$3:$G$95,7,0))</f>
        <v/>
      </c>
      <c r="AB495" s="69" t="str">
        <f t="shared" si="45"/>
        <v xml:space="preserve"> </v>
      </c>
      <c r="AC495" s="69" t="str">
        <f t="shared" si="46"/>
        <v>　</v>
      </c>
      <c r="AD495" s="69" t="str">
        <f>IF($G495=0," ",VLOOKUP(AB495,入力規則用シート!B:C,2,0))</f>
        <v xml:space="preserve"> </v>
      </c>
      <c r="AE495" s="68">
        <f t="shared" si="47"/>
        <v>0</v>
      </c>
      <c r="AF495" s="69" t="str">
        <f t="shared" si="48"/>
        <v/>
      </c>
      <c r="AG495" s="68" t="str">
        <f>IF(AF495="","",VLOOKUP(AF495,ボランティア図書マスタ!$A$3:$K$65493,11,0))</f>
        <v/>
      </c>
      <c r="AH495" s="69" t="str">
        <f t="shared" si="49"/>
        <v/>
      </c>
      <c r="AJ495" s="129" t="e">
        <f>VLOOKUP($AF495,ボランティア図書マスタ!$A:$T,15,0)</f>
        <v>#N/A</v>
      </c>
      <c r="AK495" s="129" t="e">
        <f>VLOOKUP($AF495,ボランティア図書マスタ!$A:$T,16,0)</f>
        <v>#N/A</v>
      </c>
      <c r="AL495" s="129" t="e">
        <f>VLOOKUP($AF495,ボランティア図書マスタ!$A:$T,17,0)</f>
        <v>#N/A</v>
      </c>
      <c r="AM495" s="129" t="e">
        <f>VLOOKUP($AF495,ボランティア図書マスタ!$A:$T,18,0)</f>
        <v>#N/A</v>
      </c>
      <c r="AN495" s="129" t="e">
        <f>VLOOKUP($AF495,ボランティア図書マスタ!$A:$T,19,0)</f>
        <v>#N/A</v>
      </c>
      <c r="AO495" s="129" t="e">
        <f>VLOOKUP($AF495,ボランティア図書マスタ!$A:$T,20,0)</f>
        <v>#N/A</v>
      </c>
    </row>
    <row r="496" spans="1:41" ht="81" customHeight="1" x14ac:dyDescent="0.15">
      <c r="A496" s="55"/>
      <c r="B496" s="11"/>
      <c r="C496" s="149"/>
      <c r="D496" s="11"/>
      <c r="E496" s="11"/>
      <c r="F496" s="11"/>
      <c r="G496" s="12"/>
      <c r="H496" s="12"/>
      <c r="I496" s="13"/>
      <c r="J496" s="12"/>
      <c r="K496" s="24"/>
      <c r="L496" s="54" t="str">
        <f>IF(K496="","",VLOOKUP(K496,'ボランティア一覧 '!$A:$B,2,0))</f>
        <v/>
      </c>
      <c r="M496" s="24"/>
      <c r="N496" s="61" t="str">
        <f>IF(M496="","",VLOOKUP(M496,ボランティア図書マスタ!$B$3:$L$65493,11,0))</f>
        <v/>
      </c>
      <c r="O496" s="25"/>
      <c r="P496" s="24"/>
      <c r="Q496" s="25"/>
      <c r="R496" s="17" t="str">
        <f t="shared" si="44"/>
        <v/>
      </c>
      <c r="S496" s="17" t="str">
        <f>IF(AF496="","",VLOOKUP(AF496,ボランティア図書マスタ!$A$3:$M$65493,13,0))</f>
        <v/>
      </c>
      <c r="T496" s="14"/>
      <c r="U496" s="15"/>
      <c r="V496" s="16"/>
      <c r="W496" s="11"/>
      <c r="X496" s="23" t="str">
        <f>IF(K496="","",VLOOKUP(K496,'ボランティア一覧 '!$A$3:$F$95,4,0))</f>
        <v/>
      </c>
      <c r="Y496" s="23" t="str">
        <f>IF(K496="","",VLOOKUP(K496,'ボランティア一覧 '!$A$3:$F$95,5,0))</f>
        <v/>
      </c>
      <c r="Z496" s="23" t="str">
        <f>IF(K496="","",VLOOKUP(K496,'ボランティア一覧 '!$A$3:$F$95,6,0))</f>
        <v/>
      </c>
      <c r="AA496" s="23" t="str">
        <f>IF(K496="","",VLOOKUP(K496,'ボランティア一覧 '!$A$3:$G$95,7,0))</f>
        <v/>
      </c>
      <c r="AB496" s="69" t="str">
        <f t="shared" si="45"/>
        <v xml:space="preserve"> </v>
      </c>
      <c r="AC496" s="69" t="str">
        <f t="shared" si="46"/>
        <v>　</v>
      </c>
      <c r="AD496" s="69" t="str">
        <f>IF($G496=0," ",VLOOKUP(AB496,入力規則用シート!B:C,2,0))</f>
        <v xml:space="preserve"> </v>
      </c>
      <c r="AE496" s="68">
        <f t="shared" si="47"/>
        <v>0</v>
      </c>
      <c r="AF496" s="69" t="str">
        <f t="shared" si="48"/>
        <v/>
      </c>
      <c r="AG496" s="68" t="str">
        <f>IF(AF496="","",VLOOKUP(AF496,ボランティア図書マスタ!$A$3:$K$65493,11,0))</f>
        <v/>
      </c>
      <c r="AH496" s="69" t="str">
        <f t="shared" si="49"/>
        <v/>
      </c>
      <c r="AJ496" s="129" t="e">
        <f>VLOOKUP($AF496,ボランティア図書マスタ!$A:$T,15,0)</f>
        <v>#N/A</v>
      </c>
      <c r="AK496" s="129" t="e">
        <f>VLOOKUP($AF496,ボランティア図書マスタ!$A:$T,16,0)</f>
        <v>#N/A</v>
      </c>
      <c r="AL496" s="129" t="e">
        <f>VLOOKUP($AF496,ボランティア図書マスタ!$A:$T,17,0)</f>
        <v>#N/A</v>
      </c>
      <c r="AM496" s="129" t="e">
        <f>VLOOKUP($AF496,ボランティア図書マスタ!$A:$T,18,0)</f>
        <v>#N/A</v>
      </c>
      <c r="AN496" s="129" t="e">
        <f>VLOOKUP($AF496,ボランティア図書マスタ!$A:$T,19,0)</f>
        <v>#N/A</v>
      </c>
      <c r="AO496" s="129" t="e">
        <f>VLOOKUP($AF496,ボランティア図書マスタ!$A:$T,20,0)</f>
        <v>#N/A</v>
      </c>
    </row>
    <row r="497" spans="1:41" ht="81" customHeight="1" x14ac:dyDescent="0.15">
      <c r="A497" s="55"/>
      <c r="B497" s="11"/>
      <c r="C497" s="149"/>
      <c r="D497" s="11"/>
      <c r="E497" s="11"/>
      <c r="F497" s="11"/>
      <c r="G497" s="12"/>
      <c r="H497" s="12"/>
      <c r="I497" s="13"/>
      <c r="J497" s="12"/>
      <c r="K497" s="24"/>
      <c r="L497" s="54" t="str">
        <f>IF(K497="","",VLOOKUP(K497,'ボランティア一覧 '!$A:$B,2,0))</f>
        <v/>
      </c>
      <c r="M497" s="24"/>
      <c r="N497" s="61" t="str">
        <f>IF(M497="","",VLOOKUP(M497,ボランティア図書マスタ!$B$3:$L$65493,11,0))</f>
        <v/>
      </c>
      <c r="O497" s="25"/>
      <c r="P497" s="24"/>
      <c r="Q497" s="25"/>
      <c r="R497" s="17" t="str">
        <f t="shared" si="44"/>
        <v/>
      </c>
      <c r="S497" s="17" t="str">
        <f>IF(AF497="","",VLOOKUP(AF497,ボランティア図書マスタ!$A$3:$M$65493,13,0))</f>
        <v/>
      </c>
      <c r="T497" s="14"/>
      <c r="U497" s="15"/>
      <c r="V497" s="16"/>
      <c r="W497" s="11"/>
      <c r="X497" s="23" t="str">
        <f>IF(K497="","",VLOOKUP(K497,'ボランティア一覧 '!$A$3:$F$95,4,0))</f>
        <v/>
      </c>
      <c r="Y497" s="23" t="str">
        <f>IF(K497="","",VLOOKUP(K497,'ボランティア一覧 '!$A$3:$F$95,5,0))</f>
        <v/>
      </c>
      <c r="Z497" s="23" t="str">
        <f>IF(K497="","",VLOOKUP(K497,'ボランティア一覧 '!$A$3:$F$95,6,0))</f>
        <v/>
      </c>
      <c r="AA497" s="23" t="str">
        <f>IF(K497="","",VLOOKUP(K497,'ボランティア一覧 '!$A$3:$G$95,7,0))</f>
        <v/>
      </c>
      <c r="AB497" s="69" t="str">
        <f t="shared" si="45"/>
        <v xml:space="preserve"> </v>
      </c>
      <c r="AC497" s="69" t="str">
        <f t="shared" si="46"/>
        <v>　</v>
      </c>
      <c r="AD497" s="69" t="str">
        <f>IF($G497=0," ",VLOOKUP(AB497,入力規則用シート!B:C,2,0))</f>
        <v xml:space="preserve"> </v>
      </c>
      <c r="AE497" s="68">
        <f t="shared" si="47"/>
        <v>0</v>
      </c>
      <c r="AF497" s="69" t="str">
        <f t="shared" si="48"/>
        <v/>
      </c>
      <c r="AG497" s="68" t="str">
        <f>IF(AF497="","",VLOOKUP(AF497,ボランティア図書マスタ!$A$3:$K$65493,11,0))</f>
        <v/>
      </c>
      <c r="AH497" s="69" t="str">
        <f t="shared" si="49"/>
        <v/>
      </c>
      <c r="AJ497" s="129" t="e">
        <f>VLOOKUP($AF497,ボランティア図書マスタ!$A:$T,15,0)</f>
        <v>#N/A</v>
      </c>
      <c r="AK497" s="129" t="e">
        <f>VLOOKUP($AF497,ボランティア図書マスタ!$A:$T,16,0)</f>
        <v>#N/A</v>
      </c>
      <c r="AL497" s="129" t="e">
        <f>VLOOKUP($AF497,ボランティア図書マスタ!$A:$T,17,0)</f>
        <v>#N/A</v>
      </c>
      <c r="AM497" s="129" t="e">
        <f>VLOOKUP($AF497,ボランティア図書マスタ!$A:$T,18,0)</f>
        <v>#N/A</v>
      </c>
      <c r="AN497" s="129" t="e">
        <f>VLOOKUP($AF497,ボランティア図書マスタ!$A:$T,19,0)</f>
        <v>#N/A</v>
      </c>
      <c r="AO497" s="129" t="e">
        <f>VLOOKUP($AF497,ボランティア図書マスタ!$A:$T,20,0)</f>
        <v>#N/A</v>
      </c>
    </row>
    <row r="498" spans="1:41" ht="81" customHeight="1" x14ac:dyDescent="0.15">
      <c r="A498" s="55"/>
      <c r="B498" s="11"/>
      <c r="C498" s="149"/>
      <c r="D498" s="11"/>
      <c r="E498" s="11"/>
      <c r="F498" s="11"/>
      <c r="G498" s="12"/>
      <c r="H498" s="12"/>
      <c r="I498" s="13"/>
      <c r="J498" s="12"/>
      <c r="K498" s="24"/>
      <c r="L498" s="54" t="str">
        <f>IF(K498="","",VLOOKUP(K498,'ボランティア一覧 '!$A:$B,2,0))</f>
        <v/>
      </c>
      <c r="M498" s="24"/>
      <c r="N498" s="61" t="str">
        <f>IF(M498="","",VLOOKUP(M498,ボランティア図書マスタ!$B$3:$L$65493,11,0))</f>
        <v/>
      </c>
      <c r="O498" s="25"/>
      <c r="P498" s="24"/>
      <c r="Q498" s="25"/>
      <c r="R498" s="17" t="str">
        <f t="shared" si="44"/>
        <v/>
      </c>
      <c r="S498" s="17" t="str">
        <f>IF(AF498="","",VLOOKUP(AF498,ボランティア図書マスタ!$A$3:$M$65493,13,0))</f>
        <v/>
      </c>
      <c r="T498" s="14"/>
      <c r="U498" s="15"/>
      <c r="V498" s="16"/>
      <c r="W498" s="11"/>
      <c r="X498" s="23" t="str">
        <f>IF(K498="","",VLOOKUP(K498,'ボランティア一覧 '!$A$3:$F$95,4,0))</f>
        <v/>
      </c>
      <c r="Y498" s="23" t="str">
        <f>IF(K498="","",VLOOKUP(K498,'ボランティア一覧 '!$A$3:$F$95,5,0))</f>
        <v/>
      </c>
      <c r="Z498" s="23" t="str">
        <f>IF(K498="","",VLOOKUP(K498,'ボランティア一覧 '!$A$3:$F$95,6,0))</f>
        <v/>
      </c>
      <c r="AA498" s="23" t="str">
        <f>IF(K498="","",VLOOKUP(K498,'ボランティア一覧 '!$A$3:$G$95,7,0))</f>
        <v/>
      </c>
      <c r="AB498" s="69" t="str">
        <f t="shared" si="45"/>
        <v xml:space="preserve"> </v>
      </c>
      <c r="AC498" s="69" t="str">
        <f t="shared" si="46"/>
        <v>　</v>
      </c>
      <c r="AD498" s="69" t="str">
        <f>IF($G498=0," ",VLOOKUP(AB498,入力規則用シート!B:C,2,0))</f>
        <v xml:space="preserve"> </v>
      </c>
      <c r="AE498" s="68">
        <f t="shared" si="47"/>
        <v>0</v>
      </c>
      <c r="AF498" s="69" t="str">
        <f t="shared" si="48"/>
        <v/>
      </c>
      <c r="AG498" s="68" t="str">
        <f>IF(AF498="","",VLOOKUP(AF498,ボランティア図書マスタ!$A$3:$K$65493,11,0))</f>
        <v/>
      </c>
      <c r="AH498" s="69" t="str">
        <f t="shared" si="49"/>
        <v/>
      </c>
      <c r="AJ498" s="129" t="e">
        <f>VLOOKUP($AF498,ボランティア図書マスタ!$A:$T,15,0)</f>
        <v>#N/A</v>
      </c>
      <c r="AK498" s="129" t="e">
        <f>VLOOKUP($AF498,ボランティア図書マスタ!$A:$T,16,0)</f>
        <v>#N/A</v>
      </c>
      <c r="AL498" s="129" t="e">
        <f>VLOOKUP($AF498,ボランティア図書マスタ!$A:$T,17,0)</f>
        <v>#N/A</v>
      </c>
      <c r="AM498" s="129" t="e">
        <f>VLOOKUP($AF498,ボランティア図書マスタ!$A:$T,18,0)</f>
        <v>#N/A</v>
      </c>
      <c r="AN498" s="129" t="e">
        <f>VLOOKUP($AF498,ボランティア図書マスタ!$A:$T,19,0)</f>
        <v>#N/A</v>
      </c>
      <c r="AO498" s="129" t="e">
        <f>VLOOKUP($AF498,ボランティア図書マスタ!$A:$T,20,0)</f>
        <v>#N/A</v>
      </c>
    </row>
    <row r="499" spans="1:41" ht="81" customHeight="1" x14ac:dyDescent="0.15">
      <c r="A499" s="55"/>
      <c r="B499" s="11"/>
      <c r="C499" s="149"/>
      <c r="D499" s="11"/>
      <c r="E499" s="11"/>
      <c r="F499" s="11"/>
      <c r="G499" s="12"/>
      <c r="H499" s="12"/>
      <c r="I499" s="13"/>
      <c r="J499" s="12"/>
      <c r="K499" s="24"/>
      <c r="L499" s="54" t="str">
        <f>IF(K499="","",VLOOKUP(K499,'ボランティア一覧 '!$A:$B,2,0))</f>
        <v/>
      </c>
      <c r="M499" s="24"/>
      <c r="N499" s="61" t="str">
        <f>IF(M499="","",VLOOKUP(M499,ボランティア図書マスタ!$B$3:$L$65493,11,0))</f>
        <v/>
      </c>
      <c r="O499" s="25"/>
      <c r="P499" s="24"/>
      <c r="Q499" s="25"/>
      <c r="R499" s="17" t="str">
        <f t="shared" si="44"/>
        <v/>
      </c>
      <c r="S499" s="17" t="str">
        <f>IF(AF499="","",VLOOKUP(AF499,ボランティア図書マスタ!$A$3:$M$65493,13,0))</f>
        <v/>
      </c>
      <c r="T499" s="14"/>
      <c r="U499" s="15"/>
      <c r="V499" s="16"/>
      <c r="W499" s="11"/>
      <c r="X499" s="23" t="str">
        <f>IF(K499="","",VLOOKUP(K499,'ボランティア一覧 '!$A$3:$F$95,4,0))</f>
        <v/>
      </c>
      <c r="Y499" s="23" t="str">
        <f>IF(K499="","",VLOOKUP(K499,'ボランティア一覧 '!$A$3:$F$95,5,0))</f>
        <v/>
      </c>
      <c r="Z499" s="23" t="str">
        <f>IF(K499="","",VLOOKUP(K499,'ボランティア一覧 '!$A$3:$F$95,6,0))</f>
        <v/>
      </c>
      <c r="AA499" s="23" t="str">
        <f>IF(K499="","",VLOOKUP(K499,'ボランティア一覧 '!$A$3:$G$95,7,0))</f>
        <v/>
      </c>
      <c r="AB499" s="69" t="str">
        <f t="shared" si="45"/>
        <v xml:space="preserve"> </v>
      </c>
      <c r="AC499" s="69" t="str">
        <f t="shared" si="46"/>
        <v>　</v>
      </c>
      <c r="AD499" s="69" t="str">
        <f>IF($G499=0," ",VLOOKUP(AB499,入力規則用シート!B:C,2,0))</f>
        <v xml:space="preserve"> </v>
      </c>
      <c r="AE499" s="68">
        <f t="shared" si="47"/>
        <v>0</v>
      </c>
      <c r="AF499" s="69" t="str">
        <f t="shared" si="48"/>
        <v/>
      </c>
      <c r="AG499" s="68" t="str">
        <f>IF(AF499="","",VLOOKUP(AF499,ボランティア図書マスタ!$A$3:$K$65493,11,0))</f>
        <v/>
      </c>
      <c r="AH499" s="69" t="str">
        <f t="shared" si="49"/>
        <v/>
      </c>
      <c r="AJ499" s="129" t="e">
        <f>VLOOKUP($AF499,ボランティア図書マスタ!$A:$T,15,0)</f>
        <v>#N/A</v>
      </c>
      <c r="AK499" s="129" t="e">
        <f>VLOOKUP($AF499,ボランティア図書マスタ!$A:$T,16,0)</f>
        <v>#N/A</v>
      </c>
      <c r="AL499" s="129" t="e">
        <f>VLOOKUP($AF499,ボランティア図書マスタ!$A:$T,17,0)</f>
        <v>#N/A</v>
      </c>
      <c r="AM499" s="129" t="e">
        <f>VLOOKUP($AF499,ボランティア図書マスタ!$A:$T,18,0)</f>
        <v>#N/A</v>
      </c>
      <c r="AN499" s="129" t="e">
        <f>VLOOKUP($AF499,ボランティア図書マスタ!$A:$T,19,0)</f>
        <v>#N/A</v>
      </c>
      <c r="AO499" s="129" t="e">
        <f>VLOOKUP($AF499,ボランティア図書マスタ!$A:$T,20,0)</f>
        <v>#N/A</v>
      </c>
    </row>
    <row r="500" spans="1:41" ht="81" customHeight="1" x14ac:dyDescent="0.15">
      <c r="A500" s="55"/>
      <c r="B500" s="11"/>
      <c r="C500" s="149"/>
      <c r="D500" s="11"/>
      <c r="E500" s="11"/>
      <c r="F500" s="11"/>
      <c r="G500" s="12"/>
      <c r="H500" s="12"/>
      <c r="I500" s="13"/>
      <c r="J500" s="12"/>
      <c r="K500" s="24"/>
      <c r="L500" s="54" t="str">
        <f>IF(K500="","",VLOOKUP(K500,'ボランティア一覧 '!$A:$B,2,0))</f>
        <v/>
      </c>
      <c r="M500" s="24"/>
      <c r="N500" s="61" t="str">
        <f>IF(M500="","",VLOOKUP(M500,ボランティア図書マスタ!$B$3:$L$65493,11,0))</f>
        <v/>
      </c>
      <c r="O500" s="25"/>
      <c r="P500" s="24"/>
      <c r="Q500" s="25"/>
      <c r="R500" s="17" t="str">
        <f t="shared" si="44"/>
        <v/>
      </c>
      <c r="S500" s="17" t="str">
        <f>IF(AF500="","",VLOOKUP(AF500,ボランティア図書マスタ!$A$3:$M$65493,13,0))</f>
        <v/>
      </c>
      <c r="T500" s="14"/>
      <c r="U500" s="15"/>
      <c r="V500" s="16"/>
      <c r="W500" s="11"/>
      <c r="X500" s="23" t="str">
        <f>IF(K500="","",VLOOKUP(K500,'ボランティア一覧 '!$A$3:$F$95,4,0))</f>
        <v/>
      </c>
      <c r="Y500" s="23" t="str">
        <f>IF(K500="","",VLOOKUP(K500,'ボランティア一覧 '!$A$3:$F$95,5,0))</f>
        <v/>
      </c>
      <c r="Z500" s="23" t="str">
        <f>IF(K500="","",VLOOKUP(K500,'ボランティア一覧 '!$A$3:$F$95,6,0))</f>
        <v/>
      </c>
      <c r="AA500" s="23" t="str">
        <f>IF(K500="","",VLOOKUP(K500,'ボランティア一覧 '!$A$3:$G$95,7,0))</f>
        <v/>
      </c>
      <c r="AB500" s="69" t="str">
        <f t="shared" si="45"/>
        <v xml:space="preserve"> </v>
      </c>
      <c r="AC500" s="69" t="str">
        <f t="shared" si="46"/>
        <v>　</v>
      </c>
      <c r="AD500" s="69" t="str">
        <f>IF($G500=0," ",VLOOKUP(AB500,入力規則用シート!B:C,2,0))</f>
        <v xml:space="preserve"> </v>
      </c>
      <c r="AE500" s="68">
        <f t="shared" si="47"/>
        <v>0</v>
      </c>
      <c r="AF500" s="69" t="str">
        <f t="shared" si="48"/>
        <v/>
      </c>
      <c r="AG500" s="68" t="str">
        <f>IF(AF500="","",VLOOKUP(AF500,ボランティア図書マスタ!$A$3:$K$65493,11,0))</f>
        <v/>
      </c>
      <c r="AH500" s="69" t="str">
        <f t="shared" si="49"/>
        <v/>
      </c>
      <c r="AJ500" s="129" t="e">
        <f>VLOOKUP($AF500,ボランティア図書マスタ!$A:$T,15,0)</f>
        <v>#N/A</v>
      </c>
      <c r="AK500" s="129" t="e">
        <f>VLOOKUP($AF500,ボランティア図書マスタ!$A:$T,16,0)</f>
        <v>#N/A</v>
      </c>
      <c r="AL500" s="129" t="e">
        <f>VLOOKUP($AF500,ボランティア図書マスタ!$A:$T,17,0)</f>
        <v>#N/A</v>
      </c>
      <c r="AM500" s="129" t="e">
        <f>VLOOKUP($AF500,ボランティア図書マスタ!$A:$T,18,0)</f>
        <v>#N/A</v>
      </c>
      <c r="AN500" s="129" t="e">
        <f>VLOOKUP($AF500,ボランティア図書マスタ!$A:$T,19,0)</f>
        <v>#N/A</v>
      </c>
      <c r="AO500" s="129" t="e">
        <f>VLOOKUP($AF500,ボランティア図書マスタ!$A:$T,20,0)</f>
        <v>#N/A</v>
      </c>
    </row>
    <row r="3062" spans="23:45" ht="21" hidden="1" x14ac:dyDescent="0.15">
      <c r="W3062" s="1" ph="1"/>
      <c r="Y3062" s="1" ph="1"/>
      <c r="Z3062" s="1" ph="1"/>
      <c r="AA3062" s="1" ph="1"/>
      <c r="AB3062" s="75" ph="1"/>
      <c r="AK3062" s="1" ph="1"/>
      <c r="AL3062" s="1" ph="1"/>
    </row>
    <row r="3069" spans="23:45" ht="21" hidden="1" x14ac:dyDescent="0.15">
      <c r="AH3069" s="65" ph="1"/>
      <c r="AR3069" s="1" ph="1"/>
      <c r="AS3069" s="1" ph="1"/>
    </row>
    <row r="3075" spans="34:45" ht="21" hidden="1" x14ac:dyDescent="0.15">
      <c r="AH3075" s="65" ph="1"/>
      <c r="AR3075" s="1" ph="1"/>
      <c r="AS3075" s="1" ph="1"/>
    </row>
    <row r="3082" spans="34:45" ht="21" hidden="1" x14ac:dyDescent="0.15">
      <c r="AH3082" s="65" ph="1"/>
      <c r="AR3082" s="1" ph="1"/>
      <c r="AS3082" s="1" ph="1"/>
    </row>
    <row r="3089" spans="34:45" ht="21" hidden="1" x14ac:dyDescent="0.15">
      <c r="AH3089" s="65" ph="1"/>
      <c r="AR3089" s="1" ph="1"/>
      <c r="AS3089" s="1" ph="1"/>
    </row>
    <row r="3110" spans="23:45" ht="21" hidden="1" x14ac:dyDescent="0.15">
      <c r="AH3110" s="65" ph="1"/>
      <c r="AR3110" s="1" ph="1"/>
      <c r="AS3110" s="1" ph="1"/>
    </row>
    <row r="3117" spans="23:45" ht="21" hidden="1" x14ac:dyDescent="0.15">
      <c r="AH3117" s="65" ph="1"/>
      <c r="AR3117" s="1" ph="1"/>
      <c r="AS3117" s="1" ph="1"/>
    </row>
    <row r="3118" spans="23:45" ht="21" hidden="1" x14ac:dyDescent="0.15">
      <c r="AH3118" s="65" ph="1"/>
      <c r="AR3118" s="1" ph="1"/>
      <c r="AS3118" s="1" ph="1"/>
    </row>
    <row r="3119" spans="23:45" ht="21" hidden="1" x14ac:dyDescent="0.15">
      <c r="W3119" s="1" ph="1"/>
      <c r="Y3119" s="1" ph="1"/>
      <c r="Z3119" s="1" ph="1"/>
      <c r="AA3119" s="1" ph="1"/>
      <c r="AB3119" s="75" ph="1"/>
      <c r="AK3119" s="1" ph="1"/>
      <c r="AL3119" s="1" ph="1"/>
    </row>
    <row r="3120" spans="23:45" ht="21" hidden="1" x14ac:dyDescent="0.15">
      <c r="W3120" s="1" ph="1"/>
      <c r="Y3120" s="1" ph="1"/>
      <c r="Z3120" s="1" ph="1"/>
      <c r="AA3120" s="1" ph="1"/>
      <c r="AB3120" s="75" ph="1"/>
      <c r="AK3120" s="1" ph="1"/>
      <c r="AL3120" s="1" ph="1"/>
    </row>
    <row r="3121" spans="23:38" ht="21" hidden="1" x14ac:dyDescent="0.15">
      <c r="W3121" s="1" ph="1"/>
      <c r="Y3121" s="1" ph="1"/>
      <c r="Z3121" s="1" ph="1"/>
      <c r="AA3121" s="1" ph="1"/>
      <c r="AB3121" s="75" ph="1"/>
      <c r="AK3121" s="1" ph="1"/>
      <c r="AL3121" s="1" ph="1"/>
    </row>
    <row r="3125" spans="23:38" ht="21" hidden="1" x14ac:dyDescent="0.15">
      <c r="W3125" s="1" ph="1"/>
      <c r="Y3125" s="1" ph="1"/>
      <c r="Z3125" s="1" ph="1"/>
      <c r="AA3125" s="1" ph="1"/>
      <c r="AB3125" s="75" ph="1"/>
      <c r="AK3125" s="1" ph="1"/>
      <c r="AL3125" s="1" ph="1"/>
    </row>
    <row r="3142" spans="34:45" ht="21" hidden="1" x14ac:dyDescent="0.15">
      <c r="AH3142" s="65" ph="1"/>
      <c r="AR3142" s="1" ph="1"/>
      <c r="AS3142" s="1" ph="1"/>
    </row>
    <row r="3148" spans="34:45" ht="21" hidden="1" x14ac:dyDescent="0.15">
      <c r="AH3148" s="65" ph="1"/>
      <c r="AR3148" s="1" ph="1"/>
      <c r="AS3148" s="1" ph="1"/>
    </row>
    <row r="3171" spans="34:45" ht="21" hidden="1" x14ac:dyDescent="0.15">
      <c r="AH3171" s="65" ph="1"/>
      <c r="AR3171" s="1" ph="1"/>
      <c r="AS3171" s="1" ph="1"/>
    </row>
    <row r="3185" spans="34:45" ht="21" hidden="1" x14ac:dyDescent="0.15">
      <c r="AH3185" s="65" ph="1"/>
      <c r="AR3185" s="1" ph="1"/>
      <c r="AS3185" s="1" ph="1"/>
    </row>
    <row r="3846" spans="23:45" ht="21" hidden="1" x14ac:dyDescent="0.15">
      <c r="W3846" s="1" ph="1"/>
      <c r="Y3846" s="1" ph="1"/>
      <c r="Z3846" s="1" ph="1"/>
      <c r="AA3846" s="1" ph="1"/>
      <c r="AB3846" s="75" ph="1"/>
      <c r="AK3846" s="1" ph="1"/>
      <c r="AL3846" s="1" ph="1"/>
    </row>
    <row r="3853" spans="23:45" ht="21" hidden="1" x14ac:dyDescent="0.15">
      <c r="AH3853" s="65" ph="1"/>
      <c r="AR3853" s="1" ph="1"/>
      <c r="AS3853" s="1" ph="1"/>
    </row>
    <row r="3859" spans="34:45" ht="21" hidden="1" x14ac:dyDescent="0.15">
      <c r="AH3859" s="65" ph="1"/>
      <c r="AR3859" s="1" ph="1"/>
      <c r="AS3859" s="1" ph="1"/>
    </row>
    <row r="3866" spans="34:45" ht="21" hidden="1" x14ac:dyDescent="0.15">
      <c r="AH3866" s="65" ph="1"/>
      <c r="AR3866" s="1" ph="1"/>
      <c r="AS3866" s="1" ph="1"/>
    </row>
    <row r="3873" spans="34:45" ht="21" hidden="1" x14ac:dyDescent="0.15">
      <c r="AH3873" s="65" ph="1"/>
      <c r="AR3873" s="1" ph="1"/>
      <c r="AS3873" s="1" ph="1"/>
    </row>
    <row r="3894" spans="23:45" ht="21" hidden="1" x14ac:dyDescent="0.15">
      <c r="AH3894" s="65" ph="1"/>
      <c r="AR3894" s="1" ph="1"/>
      <c r="AS3894" s="1" ph="1"/>
    </row>
    <row r="3901" spans="23:45" ht="21" hidden="1" x14ac:dyDescent="0.15">
      <c r="AH3901" s="65" ph="1"/>
      <c r="AR3901" s="1" ph="1"/>
      <c r="AS3901" s="1" ph="1"/>
    </row>
    <row r="3902" spans="23:45" ht="21" hidden="1" x14ac:dyDescent="0.15">
      <c r="AH3902" s="65" ph="1"/>
      <c r="AR3902" s="1" ph="1"/>
      <c r="AS3902" s="1" ph="1"/>
    </row>
    <row r="3903" spans="23:45" ht="21" hidden="1" x14ac:dyDescent="0.15">
      <c r="W3903" s="1" ph="1"/>
      <c r="Y3903" s="1" ph="1"/>
      <c r="Z3903" s="1" ph="1"/>
      <c r="AA3903" s="1" ph="1"/>
      <c r="AB3903" s="75" ph="1"/>
      <c r="AK3903" s="1" ph="1"/>
      <c r="AL3903" s="1" ph="1"/>
    </row>
    <row r="3904" spans="23:45" ht="21" hidden="1" x14ac:dyDescent="0.15">
      <c r="W3904" s="1" ph="1"/>
      <c r="Y3904" s="1" ph="1"/>
      <c r="Z3904" s="1" ph="1"/>
      <c r="AA3904" s="1" ph="1"/>
      <c r="AB3904" s="75" ph="1"/>
      <c r="AK3904" s="1" ph="1"/>
      <c r="AL3904" s="1" ph="1"/>
    </row>
    <row r="3905" spans="23:38" ht="21" hidden="1" x14ac:dyDescent="0.15">
      <c r="W3905" s="1" ph="1"/>
      <c r="Y3905" s="1" ph="1"/>
      <c r="Z3905" s="1" ph="1"/>
      <c r="AA3905" s="1" ph="1"/>
      <c r="AB3905" s="75" ph="1"/>
      <c r="AK3905" s="1" ph="1"/>
      <c r="AL3905" s="1" ph="1"/>
    </row>
    <row r="3909" spans="23:38" ht="21" hidden="1" x14ac:dyDescent="0.15">
      <c r="W3909" s="1" ph="1"/>
      <c r="Y3909" s="1" ph="1"/>
      <c r="Z3909" s="1" ph="1"/>
      <c r="AA3909" s="1" ph="1"/>
      <c r="AB3909" s="75" ph="1"/>
      <c r="AK3909" s="1" ph="1"/>
      <c r="AL3909" s="1" ph="1"/>
    </row>
    <row r="3926" spans="34:45" ht="21" hidden="1" x14ac:dyDescent="0.15">
      <c r="AH3926" s="65" ph="1"/>
      <c r="AR3926" s="1" ph="1"/>
      <c r="AS3926" s="1" ph="1"/>
    </row>
    <row r="3928" spans="34:45" ht="81" hidden="1" customHeight="1" x14ac:dyDescent="0.15"/>
    <row r="3932" spans="34:45" ht="21" hidden="1" x14ac:dyDescent="0.15">
      <c r="AH3932" s="65" ph="1"/>
      <c r="AR3932" s="1" ph="1"/>
      <c r="AS3932" s="1" ph="1"/>
    </row>
    <row r="3955" spans="34:45" ht="21" hidden="1" x14ac:dyDescent="0.15">
      <c r="AH3955" s="65" ph="1"/>
      <c r="AR3955" s="1" ph="1"/>
      <c r="AS3955" s="1" ph="1"/>
    </row>
    <row r="3963" spans="34:45" ht="81" hidden="1" customHeight="1" x14ac:dyDescent="0.15"/>
    <row r="3964" spans="34:45" ht="81" hidden="1" customHeight="1" x14ac:dyDescent="0.15"/>
    <row r="3965" spans="34:45" ht="81" hidden="1" customHeight="1" x14ac:dyDescent="0.15"/>
    <row r="3966" spans="34:45" ht="81" hidden="1" customHeight="1" x14ac:dyDescent="0.15"/>
    <row r="3967" spans="34:45" ht="81" hidden="1" customHeight="1" x14ac:dyDescent="0.15"/>
    <row r="3968" spans="34:45" ht="81" hidden="1" customHeight="1" x14ac:dyDescent="0.15"/>
    <row r="3969" spans="34:45" ht="81" hidden="1" customHeight="1" x14ac:dyDescent="0.15">
      <c r="AH3969" s="65" ph="1"/>
      <c r="AR3969" s="1" ph="1"/>
      <c r="AS3969" s="1" ph="1"/>
    </row>
    <row r="3970" spans="34:45" ht="81" hidden="1" customHeight="1" x14ac:dyDescent="0.15">
      <c r="AH3970" s="65" ph="1"/>
      <c r="AR3970" s="1" ph="1"/>
      <c r="AS3970" s="1" ph="1"/>
    </row>
    <row r="3971" spans="34:45" ht="81" hidden="1" customHeight="1" x14ac:dyDescent="0.15"/>
    <row r="3972" spans="34:45" ht="81" hidden="1" customHeight="1" x14ac:dyDescent="0.15">
      <c r="AH3972" s="65" ph="1"/>
      <c r="AR3972" s="1" ph="1"/>
      <c r="AS3972" s="1" ph="1"/>
    </row>
    <row r="3973" spans="34:45" ht="81" hidden="1" customHeight="1" x14ac:dyDescent="0.15"/>
    <row r="3974" spans="34:45" ht="81" hidden="1" customHeight="1" x14ac:dyDescent="0.15"/>
    <row r="3975" spans="34:45" ht="81" hidden="1" customHeight="1" x14ac:dyDescent="0.15"/>
    <row r="3976" spans="34:45" ht="81" hidden="1" customHeight="1" x14ac:dyDescent="0.15"/>
    <row r="3977" spans="34:45" ht="81" hidden="1" customHeight="1" x14ac:dyDescent="0.15"/>
    <row r="3978" spans="34:45" ht="81" hidden="1" customHeight="1" x14ac:dyDescent="0.15"/>
    <row r="3979" spans="34:45" ht="81" hidden="1" customHeight="1" x14ac:dyDescent="0.15"/>
    <row r="3980" spans="34:45" ht="81" hidden="1" customHeight="1" x14ac:dyDescent="0.15"/>
    <row r="3981" spans="34:45" ht="81" hidden="1" customHeight="1" x14ac:dyDescent="0.15"/>
    <row r="3982" spans="34:45" ht="81" hidden="1" customHeight="1" x14ac:dyDescent="0.15"/>
    <row r="3983" spans="34:45" ht="81" hidden="1" customHeight="1" x14ac:dyDescent="0.15"/>
  </sheetData>
  <sheetProtection autoFilter="0"/>
  <dataConsolidate/>
  <mergeCells count="37">
    <mergeCell ref="C17:C18"/>
    <mergeCell ref="I2:K2"/>
    <mergeCell ref="H16:H18"/>
    <mergeCell ref="A16:A18"/>
    <mergeCell ref="F16:F18"/>
    <mergeCell ref="B17:B18"/>
    <mergeCell ref="D17:D18"/>
    <mergeCell ref="E17:E18"/>
    <mergeCell ref="B16:E16"/>
    <mergeCell ref="A1:G3"/>
    <mergeCell ref="A4:AA4"/>
    <mergeCell ref="AA16:AA18"/>
    <mergeCell ref="T16:U17"/>
    <mergeCell ref="N16:N18"/>
    <mergeCell ref="K16:K18"/>
    <mergeCell ref="J16:J18"/>
    <mergeCell ref="G16:G18"/>
    <mergeCell ref="AH16:AH18"/>
    <mergeCell ref="AB16:AB18"/>
    <mergeCell ref="L16:L18"/>
    <mergeCell ref="Y16:Y18"/>
    <mergeCell ref="AE16:AE18"/>
    <mergeCell ref="W16:W18"/>
    <mergeCell ref="AD16:AD18"/>
    <mergeCell ref="AC16:AC18"/>
    <mergeCell ref="O16:O18"/>
    <mergeCell ref="AF16:AF18"/>
    <mergeCell ref="Z16:Z18"/>
    <mergeCell ref="Q16:Q18"/>
    <mergeCell ref="V16:V17"/>
    <mergeCell ref="X16:X18"/>
    <mergeCell ref="P16:P18"/>
    <mergeCell ref="R16:R18"/>
    <mergeCell ref="S16:S18"/>
    <mergeCell ref="M16:M18"/>
    <mergeCell ref="I16:I18"/>
    <mergeCell ref="AG16:AG18"/>
  </mergeCells>
  <phoneticPr fontId="2"/>
  <conditionalFormatting sqref="V19:V500">
    <cfRule type="cellIs" dxfId="0" priority="2" stopIfTrue="1" operator="greaterThan">
      <formula>70000</formula>
    </cfRule>
  </conditionalFormatting>
  <dataValidations xWindow="1256" yWindow="240" count="26">
    <dataValidation imeMode="halfAlpha" allowBlank="1" showInputMessage="1" showErrorMessage="1" sqref="V19:V500 P19:P500" xr:uid="{00000000-0002-0000-0000-000000000000}"/>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W16:W18" xr:uid="{00000000-0002-0000-0000-000001000000}"/>
    <dataValidation allowBlank="1" showInputMessage="1" showErrorMessage="1" prompt="必ず予定価格を記入してください。" sqref="V16:V18" xr:uid="{00000000-0002-0000-0000-000002000000}"/>
    <dataValidation allowBlank="1" showInputMessage="1" showErrorMessage="1" prompt="注意点が表示されますので、必ず内容を確認してください。" sqref="S16:S18" xr:uid="{00000000-0002-0000-0000-000003000000}"/>
    <dataValidation type="list" allowBlank="1" showInputMessage="1" showErrorMessage="1" sqref="U19:U500" xr:uid="{00000000-0002-0000-0000-000004000000}">
      <formula1>"P,mm"</formula1>
    </dataValidation>
    <dataValidation allowBlank="1" showInputMessage="1" showErrorMessage="1" prompt="本文の主な文字のサイズをポイント数字を記入すること。_x000a_また、点字の場合は、ポイント数の記入は不要です。" sqref="T18:T500" xr:uid="{00000000-0002-0000-0000-000005000000}"/>
    <dataValidation allowBlank="1" showInputMessage="1" showErrorMessage="1" prompt="こちらには何も記入しないでください。" sqref="AH16:AH18" xr:uid="{00000000-0002-0000-0000-000006000000}"/>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O19:O500" xr:uid="{00000000-0002-0000-0000-000007000000}">
      <formula1>"拡大,点字"</formula1>
    </dataValidation>
    <dataValidation allowBlank="1" showInputMessage="1" showErrorMessage="1" prompt="予定の分冊番号を記入してください。" sqref="Q16:Q18" xr:uid="{00000000-0002-0000-0000-000008000000}"/>
    <dataValidation allowBlank="1" showErrorMessage="1" prompt="市町村教育委員会の場合は市区町村名を、国立大学法人公立大学法人附属学校及び私立学校については、学校長名を記入してください。" sqref="G16:G18" xr:uid="{00000000-0002-0000-0000-000009000000}"/>
    <dataValidation allowBlank="1" prompt="こちらには何も記入しないでください。" sqref="R19:S500" xr:uid="{00000000-0002-0000-0000-00000A000000}"/>
    <dataValidation allowBlank="1" showInputMessage="1" showErrorMessage="1" prompt="学校名を記入してください。_x000a_なお、国立大学法人、公立大学法人附属学校及び私立学校の場合、設置者名も記載ください。_x000a_例：○○大学附属○○小学校" sqref="H16:H18" xr:uid="{00000000-0002-0000-0000-00000B000000}"/>
    <dataValidation allowBlank="1" showInputMessage="1" showErrorMessage="1" prompt="拡大、点字の別を選んでください。" sqref="O16:O18" xr:uid="{00000000-0002-0000-0000-00000C000000}"/>
    <dataValidation allowBlank="1" showErrorMessage="1" prompt="学年の数字" sqref="N19:N500 L19:L500" xr:uid="{00000000-0002-0000-0000-00000D000000}"/>
    <dataValidation allowBlank="1" showErrorMessage="1" prompt="別紙「ボランティア団体一覧」を参照の上、該当する整理番号を入力してください。" sqref="N16:N18" xr:uid="{00000000-0002-0000-0000-00000E000000}"/>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K16:K18" xr:uid="{00000000-0002-0000-0000-00000F000000}"/>
    <dataValidation allowBlank="1" showInputMessage="1" showErrorMessage="1" prompt="小中学校の通常学級に在籍している児童生徒か必ず確認すること。" sqref="J16:J18" xr:uid="{00000000-0002-0000-0000-000010000000}"/>
    <dataValidation allowBlank="1" showErrorMessage="1" prompt="こちらには何も記入しないでください。" sqref="L16:L18 R16:R18" xr:uid="{00000000-0002-0000-0000-000011000000}"/>
    <dataValidation allowBlank="1" showInputMessage="1" showErrorMessage="1" prompt="シート｢ボランティア図書マスタ｣の｢発行者略称｣に対応する「発行者番号｣欄を参照の上、３桁（002～）の「発行者番号」を入力してください。" sqref="M16:M18" xr:uid="{00000000-0002-0000-0000-000012000000}"/>
    <dataValidation allowBlank="1" showInputMessage="1" showErrorMessage="1" prompt="シート｢ボランティア図書マスタ｣の｢管理番号｣欄を参照の上、２桁（01～）の「管理番号」を入力してください。" sqref="P16:P18" xr:uid="{00000000-0002-0000-0000-000013000000}"/>
    <dataValidation allowBlank="1" showInputMessage="1" showErrorMessage="1" prompt="「P｣又は｢mm｣を選択してください。なお、点字教科書は情報を入力する必要はありません。" sqref="U18" xr:uid="{00000000-0002-0000-0000-000014000000}"/>
    <dataValidation allowBlank="1" showInputMessage="1" showErrorMessage="1" prompt="シート「ボランティア一覧」で（00）を選んだ場合、セル内の計算式を消して、（事務）担当者名を記載してください。" sqref="X16:X18" xr:uid="{00000000-0002-0000-0000-000015000000}"/>
    <dataValidation allowBlank="1" showInputMessage="1" showErrorMessage="1" prompt="シート「ボランティア一覧」で（00）を選んだ場合、セル内の計算式を消して、郵便番号を郵便番号を半角で記入してください。（例：000-0000）" sqref="Y16:Y18" xr:uid="{00000000-0002-0000-0000-000016000000}"/>
    <dataValidation allowBlank="1" showInputMessage="1" showErrorMessage="1" prompt="シート「ボランティア一覧」で（00）を選んだ場合、セル内の計算式を消して、住所を記入してください。" sqref="Z16:Z18" xr:uid="{00000000-0002-0000-0000-000017000000}"/>
    <dataValidation allowBlank="1" showInputMessage="1" showErrorMessage="1" prompt="シート「ボランティア一覧」で（00）を選んだ場合、セル内の計算式を消して、連絡先を半角英数（例00-0000-0000）で入力してください。" sqref="AA16:AA18" xr:uid="{00000000-0002-0000-0000-000018000000}"/>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Q19:Q500" xr:uid="{00000000-0002-0000-0000-000019000000}"/>
  </dataValidations>
  <printOptions horizontalCentered="1"/>
  <pageMargins left="0.39370078740157483" right="0.39370078740157483" top="0.59055118110236227" bottom="0.39370078740157483" header="0.31496062992125984" footer="0.31496062992125984"/>
  <pageSetup paperSize="9" scale="37" fitToHeight="0" orientation="landscape" r:id="rId1"/>
  <headerFooter alignWithMargins="0">
    <oddHeader xml:space="preserve">&amp;R&amp;16別紙様式６－２&amp;11
</oddHeader>
    <oddFooter>&amp;C&amp;P／&amp;N</oddFooter>
  </headerFooter>
  <colBreaks count="1" manualBreakCount="1">
    <brk id="27"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1" stopIfTrue="1" id="{E8FBBB3A-A59F-4A63-B880-E7319CC72C1E}">
            <xm:f>IF($I19&lt;&gt;"",AND(COUNTIF($AJ19:$AO19,VLOOKUP($I19,入力規則用シート!$G$3:$H$12,2,FALSE))=0))</xm:f>
            <x14:dxf>
              <fill>
                <patternFill>
                  <bgColor theme="9" tint="0.39994506668294322"/>
                </patternFill>
              </fill>
            </x14:dxf>
          </x14:cfRule>
          <xm:sqref>I19:I500</xm:sqref>
        </x14:conditionalFormatting>
      </x14:conditionalFormattings>
    </ext>
    <ext xmlns:x14="http://schemas.microsoft.com/office/spreadsheetml/2009/9/main" uri="{CCE6A557-97BC-4b89-ADB6-D9C93CAAB3DF}">
      <x14:dataValidations xmlns:xm="http://schemas.microsoft.com/office/excel/2006/main" xWindow="1256" yWindow="240" count="4">
        <x14:dataValidation type="list" allowBlank="1" showInputMessage="1" showErrorMessage="1" xr:uid="{00000000-0002-0000-0000-00001A000000}">
          <x14:formula1>
            <xm:f>入力規則用シート!$E$3:$E$26</xm:f>
          </x14:formula1>
          <xm:sqref>M19:M500</xm:sqref>
        </x14:dataValidation>
        <x14:dataValidation type="list" allowBlank="1" showInputMessage="1" showErrorMessage="1" xr:uid="{00000000-0002-0000-0000-00001C000000}">
          <x14:formula1>
            <xm:f>入力規則用シート!$G$4:$G$12</xm:f>
          </x14:formula1>
          <xm:sqref>I19:I500</xm:sqref>
        </x14:dataValidation>
        <x14:dataValidation type="list" allowBlank="1" showInputMessage="1" showErrorMessage="1" prompt="都道府県_x000a_を選択する。" xr:uid="{00000000-0002-0000-0000-00001D000000}">
          <x14:formula1>
            <xm:f>入力規則用シート!$B$2:$B$48</xm:f>
          </x14:formula1>
          <xm:sqref>L2</xm:sqref>
        </x14:dataValidation>
        <x14:dataValidation type="list" allowBlank="1" showInputMessage="1" showErrorMessage="1" xr:uid="{26ACAACF-566C-4885-8A71-0C6CD4EEA9E0}">
          <x14:formula1>
            <xm:f>'ボランティア一覧 '!$A$3:$A$50</xm:f>
          </x14:formula1>
          <xm:sqref>K19:K500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46F45-92A3-4852-9E1F-B920DC49C6DD}">
  <sheetPr>
    <tabColor rgb="FFEE0066"/>
  </sheetPr>
  <dimension ref="A1:G62"/>
  <sheetViews>
    <sheetView view="pageBreakPreview" topLeftCell="A41" zoomScale="85" zoomScaleNormal="85" zoomScaleSheetLayoutView="85" workbookViewId="0">
      <selection activeCell="G49" sqref="G49"/>
    </sheetView>
  </sheetViews>
  <sheetFormatPr defaultColWidth="9" defaultRowHeight="13.5" x14ac:dyDescent="0.15"/>
  <cols>
    <col min="1" max="1" width="7.875" style="79" customWidth="1"/>
    <col min="2" max="2" width="43.625" style="79" customWidth="1"/>
    <col min="3" max="3" width="9.125" style="79" customWidth="1"/>
    <col min="4" max="4" width="15.125" style="79" customWidth="1"/>
    <col min="5" max="5" width="11.625" style="80" customWidth="1"/>
    <col min="6" max="6" width="33.625" style="81" customWidth="1"/>
    <col min="7" max="7" width="14.75" style="81" customWidth="1"/>
    <col min="8" max="89" width="9" style="79"/>
    <col min="90" max="90" width="10.25" style="79" customWidth="1"/>
    <col min="91" max="16384" width="9" style="79"/>
  </cols>
  <sheetData>
    <row r="1" spans="1:7" ht="43.5" customHeight="1" x14ac:dyDescent="0.15">
      <c r="B1" s="135" t="s">
        <v>986</v>
      </c>
      <c r="C1" s="135"/>
    </row>
    <row r="2" spans="1:7" ht="48.75" customHeight="1" thickBot="1" x14ac:dyDescent="0.2">
      <c r="A2" s="82" t="s">
        <v>961</v>
      </c>
      <c r="B2" s="83" t="s">
        <v>524</v>
      </c>
      <c r="C2" s="84" t="s">
        <v>1058</v>
      </c>
      <c r="D2" s="84" t="s">
        <v>525</v>
      </c>
      <c r="E2" s="83" t="s">
        <v>526</v>
      </c>
      <c r="F2" s="84" t="s">
        <v>527</v>
      </c>
      <c r="G2" s="85" t="s">
        <v>528</v>
      </c>
    </row>
    <row r="3" spans="1:7" ht="40.5" customHeight="1" thickTop="1" x14ac:dyDescent="0.15">
      <c r="A3" s="86" t="s">
        <v>753</v>
      </c>
      <c r="B3" s="87" t="s">
        <v>1072</v>
      </c>
      <c r="C3" s="153" t="s">
        <v>1059</v>
      </c>
      <c r="D3" s="88" t="s">
        <v>1073</v>
      </c>
      <c r="E3" s="89" t="s">
        <v>458</v>
      </c>
      <c r="F3" s="90" t="s">
        <v>1074</v>
      </c>
      <c r="G3" s="91" t="s">
        <v>1060</v>
      </c>
    </row>
    <row r="4" spans="1:7" s="154" customFormat="1" ht="40.5" customHeight="1" x14ac:dyDescent="0.15">
      <c r="A4" s="92" t="s">
        <v>306</v>
      </c>
      <c r="B4" s="93" t="s">
        <v>1075</v>
      </c>
      <c r="C4" s="100" t="s">
        <v>1059</v>
      </c>
      <c r="D4" s="94" t="s">
        <v>1076</v>
      </c>
      <c r="E4" s="95" t="s">
        <v>459</v>
      </c>
      <c r="F4" s="96" t="s">
        <v>1077</v>
      </c>
      <c r="G4" s="97" t="s">
        <v>529</v>
      </c>
    </row>
    <row r="5" spans="1:7" ht="40.5" customHeight="1" x14ac:dyDescent="0.15">
      <c r="A5" s="92" t="s">
        <v>307</v>
      </c>
      <c r="B5" s="94" t="s">
        <v>1078</v>
      </c>
      <c r="C5" s="100" t="s">
        <v>1059</v>
      </c>
      <c r="D5" s="94" t="s">
        <v>1079</v>
      </c>
      <c r="E5" s="95" t="s">
        <v>460</v>
      </c>
      <c r="F5" s="96" t="s">
        <v>1080</v>
      </c>
      <c r="G5" s="97" t="s">
        <v>530</v>
      </c>
    </row>
    <row r="6" spans="1:7" s="154" customFormat="1" ht="40.5" customHeight="1" x14ac:dyDescent="0.15">
      <c r="A6" s="92" t="s">
        <v>308</v>
      </c>
      <c r="B6" s="94" t="s">
        <v>1081</v>
      </c>
      <c r="C6" s="100" t="s">
        <v>1061</v>
      </c>
      <c r="D6" s="94" t="s">
        <v>1082</v>
      </c>
      <c r="E6" s="95" t="s">
        <v>1083</v>
      </c>
      <c r="F6" s="96" t="s">
        <v>1084</v>
      </c>
      <c r="G6" s="97" t="s">
        <v>1062</v>
      </c>
    </row>
    <row r="7" spans="1:7" ht="40.5" customHeight="1" x14ac:dyDescent="0.15">
      <c r="A7" s="92" t="s">
        <v>309</v>
      </c>
      <c r="B7" s="94" t="s">
        <v>1085</v>
      </c>
      <c r="C7" s="100" t="s">
        <v>1061</v>
      </c>
      <c r="D7" s="94" t="s">
        <v>1086</v>
      </c>
      <c r="E7" s="95" t="s">
        <v>1063</v>
      </c>
      <c r="F7" s="98" t="s">
        <v>1087</v>
      </c>
      <c r="G7" s="97" t="s">
        <v>1064</v>
      </c>
    </row>
    <row r="8" spans="1:7" ht="40.5" customHeight="1" x14ac:dyDescent="0.15">
      <c r="A8" s="92" t="s">
        <v>311</v>
      </c>
      <c r="B8" s="94" t="s">
        <v>1088</v>
      </c>
      <c r="C8" s="100" t="s">
        <v>1061</v>
      </c>
      <c r="D8" s="94" t="s">
        <v>1089</v>
      </c>
      <c r="E8" s="95" t="s">
        <v>461</v>
      </c>
      <c r="F8" s="96" t="s">
        <v>1090</v>
      </c>
      <c r="G8" s="97" t="s">
        <v>604</v>
      </c>
    </row>
    <row r="9" spans="1:7" ht="40.5" customHeight="1" x14ac:dyDescent="0.15">
      <c r="A9" s="92" t="s">
        <v>314</v>
      </c>
      <c r="B9" s="93" t="s">
        <v>1091</v>
      </c>
      <c r="C9" s="155" t="s">
        <v>1061</v>
      </c>
      <c r="D9" s="156" t="s">
        <v>1092</v>
      </c>
      <c r="E9" s="95" t="s">
        <v>462</v>
      </c>
      <c r="F9" s="96" t="s">
        <v>1093</v>
      </c>
      <c r="G9" s="97" t="s">
        <v>531</v>
      </c>
    </row>
    <row r="10" spans="1:7" ht="40.5" customHeight="1" x14ac:dyDescent="0.15">
      <c r="A10" s="92" t="s">
        <v>315</v>
      </c>
      <c r="B10" s="94" t="s">
        <v>1094</v>
      </c>
      <c r="C10" s="100" t="s">
        <v>1061</v>
      </c>
      <c r="D10" s="94" t="s">
        <v>1095</v>
      </c>
      <c r="E10" s="95" t="s">
        <v>463</v>
      </c>
      <c r="F10" s="96" t="s">
        <v>1096</v>
      </c>
      <c r="G10" s="97" t="s">
        <v>532</v>
      </c>
    </row>
    <row r="11" spans="1:7" s="154" customFormat="1" ht="40.5" customHeight="1" x14ac:dyDescent="0.15">
      <c r="A11" s="92" t="s">
        <v>316</v>
      </c>
      <c r="B11" s="93" t="s">
        <v>1097</v>
      </c>
      <c r="C11" s="100" t="s">
        <v>1061</v>
      </c>
      <c r="D11" s="94" t="s">
        <v>1098</v>
      </c>
      <c r="E11" s="95" t="s">
        <v>533</v>
      </c>
      <c r="F11" s="98" t="s">
        <v>1099</v>
      </c>
      <c r="G11" s="97" t="s">
        <v>551</v>
      </c>
    </row>
    <row r="12" spans="1:7" ht="40.5" customHeight="1" x14ac:dyDescent="0.15">
      <c r="A12" s="92" t="s">
        <v>317</v>
      </c>
      <c r="B12" s="94" t="s">
        <v>1100</v>
      </c>
      <c r="C12" s="100" t="s">
        <v>1059</v>
      </c>
      <c r="D12" s="94" t="s">
        <v>1101</v>
      </c>
      <c r="E12" s="95" t="s">
        <v>464</v>
      </c>
      <c r="F12" s="96" t="s">
        <v>1102</v>
      </c>
      <c r="G12" s="97" t="s">
        <v>534</v>
      </c>
    </row>
    <row r="13" spans="1:7" s="154" customFormat="1" ht="40.5" customHeight="1" x14ac:dyDescent="0.15">
      <c r="A13" s="92" t="s">
        <v>318</v>
      </c>
      <c r="B13" s="94" t="s">
        <v>1103</v>
      </c>
      <c r="C13" s="100" t="s">
        <v>1059</v>
      </c>
      <c r="D13" s="94" t="s">
        <v>1104</v>
      </c>
      <c r="E13" s="95" t="s">
        <v>535</v>
      </c>
      <c r="F13" s="96" t="s">
        <v>1105</v>
      </c>
      <c r="G13" s="97" t="s">
        <v>605</v>
      </c>
    </row>
    <row r="14" spans="1:7" ht="40.5" customHeight="1" x14ac:dyDescent="0.15">
      <c r="A14" s="92" t="s">
        <v>319</v>
      </c>
      <c r="B14" s="94" t="s">
        <v>1106</v>
      </c>
      <c r="C14" s="100" t="s">
        <v>1059</v>
      </c>
      <c r="D14" s="94" t="s">
        <v>1107</v>
      </c>
      <c r="E14" s="95" t="s">
        <v>465</v>
      </c>
      <c r="F14" s="96" t="s">
        <v>1108</v>
      </c>
      <c r="G14" s="162" t="s">
        <v>1534</v>
      </c>
    </row>
    <row r="15" spans="1:7" s="154" customFormat="1" ht="40.5" customHeight="1" x14ac:dyDescent="0.15">
      <c r="A15" s="92" t="s">
        <v>320</v>
      </c>
      <c r="B15" s="93" t="s">
        <v>1109</v>
      </c>
      <c r="C15" s="100" t="s">
        <v>1061</v>
      </c>
      <c r="D15" s="94" t="s">
        <v>1110</v>
      </c>
      <c r="E15" s="95" t="s">
        <v>536</v>
      </c>
      <c r="F15" s="96" t="s">
        <v>1111</v>
      </c>
      <c r="G15" s="97" t="s">
        <v>537</v>
      </c>
    </row>
    <row r="16" spans="1:7" ht="40.5" customHeight="1" x14ac:dyDescent="0.15">
      <c r="A16" s="92" t="s">
        <v>322</v>
      </c>
      <c r="B16" s="94" t="s">
        <v>1112</v>
      </c>
      <c r="C16" s="100" t="s">
        <v>1061</v>
      </c>
      <c r="D16" s="94" t="s">
        <v>1113</v>
      </c>
      <c r="E16" s="95" t="s">
        <v>466</v>
      </c>
      <c r="F16" s="96" t="s">
        <v>1114</v>
      </c>
      <c r="G16" s="97" t="s">
        <v>538</v>
      </c>
    </row>
    <row r="17" spans="1:7" s="154" customFormat="1" ht="40.5" customHeight="1" x14ac:dyDescent="0.15">
      <c r="A17" s="92" t="s">
        <v>323</v>
      </c>
      <c r="B17" s="94" t="s">
        <v>1115</v>
      </c>
      <c r="C17" s="100" t="s">
        <v>1061</v>
      </c>
      <c r="D17" s="94" t="s">
        <v>1116</v>
      </c>
      <c r="E17" s="99" t="s">
        <v>552</v>
      </c>
      <c r="F17" s="96" t="s">
        <v>1117</v>
      </c>
      <c r="G17" s="97" t="s">
        <v>553</v>
      </c>
    </row>
    <row r="18" spans="1:7" ht="40.5" customHeight="1" x14ac:dyDescent="0.15">
      <c r="A18" s="92" t="s">
        <v>324</v>
      </c>
      <c r="B18" s="94" t="s">
        <v>1118</v>
      </c>
      <c r="C18" s="100" t="s">
        <v>1061</v>
      </c>
      <c r="D18" s="94" t="s">
        <v>1119</v>
      </c>
      <c r="E18" s="95" t="s">
        <v>539</v>
      </c>
      <c r="F18" s="96" t="s">
        <v>1120</v>
      </c>
      <c r="G18" s="97" t="s">
        <v>540</v>
      </c>
    </row>
    <row r="19" spans="1:7" ht="40.5" customHeight="1" x14ac:dyDescent="0.15">
      <c r="A19" s="92" t="s">
        <v>326</v>
      </c>
      <c r="B19" s="94" t="s">
        <v>1121</v>
      </c>
      <c r="C19" s="100" t="s">
        <v>1061</v>
      </c>
      <c r="D19" s="94" t="s">
        <v>1122</v>
      </c>
      <c r="E19" s="95" t="s">
        <v>467</v>
      </c>
      <c r="F19" s="96" t="s">
        <v>1123</v>
      </c>
      <c r="G19" s="97" t="s">
        <v>541</v>
      </c>
    </row>
    <row r="20" spans="1:7" s="154" customFormat="1" ht="40.5" customHeight="1" x14ac:dyDescent="0.15">
      <c r="A20" s="92" t="s">
        <v>327</v>
      </c>
      <c r="B20" s="94" t="s">
        <v>1124</v>
      </c>
      <c r="C20" s="100" t="s">
        <v>1061</v>
      </c>
      <c r="D20" s="94" t="s">
        <v>1125</v>
      </c>
      <c r="E20" s="95" t="s">
        <v>1126</v>
      </c>
      <c r="F20" s="96" t="s">
        <v>1127</v>
      </c>
      <c r="G20" s="97" t="s">
        <v>1128</v>
      </c>
    </row>
    <row r="21" spans="1:7" ht="40.5" customHeight="1" x14ac:dyDescent="0.15">
      <c r="A21" s="92" t="s">
        <v>328</v>
      </c>
      <c r="B21" s="94" t="s">
        <v>1129</v>
      </c>
      <c r="C21" s="100" t="s">
        <v>1061</v>
      </c>
      <c r="D21" s="94" t="s">
        <v>1130</v>
      </c>
      <c r="E21" s="95" t="s">
        <v>606</v>
      </c>
      <c r="F21" s="96" t="s">
        <v>1131</v>
      </c>
      <c r="G21" s="97" t="s">
        <v>616</v>
      </c>
    </row>
    <row r="22" spans="1:7" s="154" customFormat="1" ht="40.5" customHeight="1" x14ac:dyDescent="0.15">
      <c r="A22" s="92" t="s">
        <v>329</v>
      </c>
      <c r="B22" s="93" t="s">
        <v>1132</v>
      </c>
      <c r="C22" s="100" t="s">
        <v>1061</v>
      </c>
      <c r="D22" s="94" t="s">
        <v>1133</v>
      </c>
      <c r="E22" s="95" t="s">
        <v>962</v>
      </c>
      <c r="F22" s="96" t="s">
        <v>1134</v>
      </c>
      <c r="G22" s="97" t="s">
        <v>607</v>
      </c>
    </row>
    <row r="23" spans="1:7" ht="40.5" customHeight="1" x14ac:dyDescent="0.15">
      <c r="A23" s="92" t="s">
        <v>330</v>
      </c>
      <c r="B23" s="94" t="s">
        <v>1135</v>
      </c>
      <c r="C23" s="100" t="s">
        <v>1061</v>
      </c>
      <c r="D23" s="94" t="s">
        <v>1136</v>
      </c>
      <c r="E23" s="95" t="s">
        <v>754</v>
      </c>
      <c r="F23" s="96" t="s">
        <v>1137</v>
      </c>
      <c r="G23" s="97" t="s">
        <v>755</v>
      </c>
    </row>
    <row r="24" spans="1:7" s="154" customFormat="1" ht="40.5" customHeight="1" x14ac:dyDescent="0.15">
      <c r="A24" s="92" t="s">
        <v>331</v>
      </c>
      <c r="B24" s="94" t="s">
        <v>1138</v>
      </c>
      <c r="C24" s="100" t="s">
        <v>1061</v>
      </c>
      <c r="D24" s="94" t="s">
        <v>1139</v>
      </c>
      <c r="E24" s="95" t="s">
        <v>468</v>
      </c>
      <c r="F24" s="96" t="s">
        <v>1140</v>
      </c>
      <c r="G24" s="97" t="s">
        <v>608</v>
      </c>
    </row>
    <row r="25" spans="1:7" ht="40.5" customHeight="1" x14ac:dyDescent="0.15">
      <c r="A25" s="92" t="s">
        <v>334</v>
      </c>
      <c r="B25" s="94" t="s">
        <v>1141</v>
      </c>
      <c r="C25" s="100" t="s">
        <v>1061</v>
      </c>
      <c r="D25" s="94" t="s">
        <v>1142</v>
      </c>
      <c r="E25" s="95" t="s">
        <v>609</v>
      </c>
      <c r="F25" s="96" t="s">
        <v>1143</v>
      </c>
      <c r="G25" s="97" t="s">
        <v>610</v>
      </c>
    </row>
    <row r="26" spans="1:7" s="154" customFormat="1" ht="40.5" customHeight="1" x14ac:dyDescent="0.15">
      <c r="A26" s="92" t="s">
        <v>335</v>
      </c>
      <c r="B26" s="93" t="s">
        <v>1144</v>
      </c>
      <c r="C26" s="100" t="s">
        <v>1061</v>
      </c>
      <c r="D26" s="94" t="s">
        <v>1145</v>
      </c>
      <c r="E26" s="95" t="s">
        <v>469</v>
      </c>
      <c r="F26" s="96" t="s">
        <v>1146</v>
      </c>
      <c r="G26" s="97" t="s">
        <v>542</v>
      </c>
    </row>
    <row r="27" spans="1:7" ht="40.5" customHeight="1" x14ac:dyDescent="0.15">
      <c r="A27" s="92" t="s">
        <v>337</v>
      </c>
      <c r="B27" s="94" t="s">
        <v>1147</v>
      </c>
      <c r="C27" s="100" t="s">
        <v>1061</v>
      </c>
      <c r="D27" s="94" t="s">
        <v>1148</v>
      </c>
      <c r="E27" s="95" t="s">
        <v>1149</v>
      </c>
      <c r="F27" s="96" t="s">
        <v>1150</v>
      </c>
      <c r="G27" s="97" t="s">
        <v>1151</v>
      </c>
    </row>
    <row r="28" spans="1:7" ht="40.5" customHeight="1" x14ac:dyDescent="0.15">
      <c r="A28" s="92" t="s">
        <v>339</v>
      </c>
      <c r="B28" s="94" t="s">
        <v>1152</v>
      </c>
      <c r="C28" s="100" t="s">
        <v>1061</v>
      </c>
      <c r="D28" s="94" t="s">
        <v>1153</v>
      </c>
      <c r="E28" s="95" t="s">
        <v>470</v>
      </c>
      <c r="F28" s="96" t="s">
        <v>1154</v>
      </c>
      <c r="G28" s="97" t="s">
        <v>543</v>
      </c>
    </row>
    <row r="29" spans="1:7" s="154" customFormat="1" ht="40.5" customHeight="1" x14ac:dyDescent="0.15">
      <c r="A29" s="92" t="s">
        <v>340</v>
      </c>
      <c r="B29" s="94" t="s">
        <v>1155</v>
      </c>
      <c r="C29" s="100" t="s">
        <v>1061</v>
      </c>
      <c r="D29" s="94" t="s">
        <v>554</v>
      </c>
      <c r="E29" s="95" t="s">
        <v>555</v>
      </c>
      <c r="F29" s="96" t="s">
        <v>1156</v>
      </c>
      <c r="G29" s="97" t="s">
        <v>556</v>
      </c>
    </row>
    <row r="30" spans="1:7" ht="40.5" customHeight="1" x14ac:dyDescent="0.15">
      <c r="A30" s="92" t="s">
        <v>341</v>
      </c>
      <c r="B30" s="94" t="s">
        <v>1157</v>
      </c>
      <c r="C30" s="100" t="s">
        <v>1061</v>
      </c>
      <c r="D30" s="94" t="s">
        <v>1158</v>
      </c>
      <c r="E30" s="95" t="s">
        <v>471</v>
      </c>
      <c r="F30" s="96" t="s">
        <v>1159</v>
      </c>
      <c r="G30" s="97" t="s">
        <v>544</v>
      </c>
    </row>
    <row r="31" spans="1:7" s="154" customFormat="1" ht="40.5" customHeight="1" x14ac:dyDescent="0.15">
      <c r="A31" s="92" t="s">
        <v>342</v>
      </c>
      <c r="B31" s="94" t="s">
        <v>1160</v>
      </c>
      <c r="C31" s="100" t="s">
        <v>1061</v>
      </c>
      <c r="D31" s="94" t="s">
        <v>1161</v>
      </c>
      <c r="E31" s="95" t="s">
        <v>1162</v>
      </c>
      <c r="F31" s="96" t="s">
        <v>1163</v>
      </c>
      <c r="G31" s="97" t="s">
        <v>1164</v>
      </c>
    </row>
    <row r="32" spans="1:7" ht="40.5" customHeight="1" x14ac:dyDescent="0.15">
      <c r="A32" s="92" t="s">
        <v>343</v>
      </c>
      <c r="B32" s="94" t="s">
        <v>1165</v>
      </c>
      <c r="C32" s="100" t="s">
        <v>1061</v>
      </c>
      <c r="D32" s="94" t="s">
        <v>987</v>
      </c>
      <c r="E32" s="95" t="s">
        <v>988</v>
      </c>
      <c r="F32" s="96" t="s">
        <v>1166</v>
      </c>
      <c r="G32" s="97" t="s">
        <v>989</v>
      </c>
    </row>
    <row r="33" spans="1:7" s="154" customFormat="1" ht="40.5" customHeight="1" x14ac:dyDescent="0.15">
      <c r="A33" s="92" t="s">
        <v>344</v>
      </c>
      <c r="B33" s="93" t="s">
        <v>1167</v>
      </c>
      <c r="C33" s="100" t="s">
        <v>1061</v>
      </c>
      <c r="D33" s="94" t="s">
        <v>1168</v>
      </c>
      <c r="E33" s="95" t="s">
        <v>1169</v>
      </c>
      <c r="F33" s="96" t="s">
        <v>1170</v>
      </c>
      <c r="G33" s="97" t="s">
        <v>1171</v>
      </c>
    </row>
    <row r="34" spans="1:7" ht="40.5" customHeight="1" x14ac:dyDescent="0.15">
      <c r="A34" s="92" t="s">
        <v>345</v>
      </c>
      <c r="B34" s="94" t="s">
        <v>1172</v>
      </c>
      <c r="C34" s="100" t="s">
        <v>1061</v>
      </c>
      <c r="D34" s="94" t="s">
        <v>1173</v>
      </c>
      <c r="E34" s="95" t="s">
        <v>756</v>
      </c>
      <c r="F34" s="96" t="s">
        <v>1174</v>
      </c>
      <c r="G34" s="97" t="s">
        <v>1175</v>
      </c>
    </row>
    <row r="35" spans="1:7" s="154" customFormat="1" ht="40.5" customHeight="1" x14ac:dyDescent="0.15">
      <c r="A35" s="92" t="s">
        <v>346</v>
      </c>
      <c r="B35" s="93" t="s">
        <v>1176</v>
      </c>
      <c r="C35" s="100" t="s">
        <v>1061</v>
      </c>
      <c r="D35" s="94" t="s">
        <v>1177</v>
      </c>
      <c r="E35" s="95" t="s">
        <v>757</v>
      </c>
      <c r="F35" s="96" t="s">
        <v>1178</v>
      </c>
      <c r="G35" s="97" t="s">
        <v>758</v>
      </c>
    </row>
    <row r="36" spans="1:7" ht="40.5" customHeight="1" x14ac:dyDescent="0.15">
      <c r="A36" s="92" t="s">
        <v>347</v>
      </c>
      <c r="B36" s="94" t="s">
        <v>1179</v>
      </c>
      <c r="C36" s="100" t="s">
        <v>1061</v>
      </c>
      <c r="D36" s="94" t="s">
        <v>1180</v>
      </c>
      <c r="E36" s="100" t="s">
        <v>1181</v>
      </c>
      <c r="F36" s="94" t="s">
        <v>1182</v>
      </c>
      <c r="G36" s="101" t="s">
        <v>1183</v>
      </c>
    </row>
    <row r="37" spans="1:7" s="154" customFormat="1" ht="40.5" customHeight="1" x14ac:dyDescent="0.15">
      <c r="A37" s="92" t="s">
        <v>348</v>
      </c>
      <c r="B37" s="94" t="s">
        <v>1184</v>
      </c>
      <c r="C37" s="100" t="s">
        <v>1061</v>
      </c>
      <c r="D37" s="94" t="s">
        <v>1185</v>
      </c>
      <c r="E37" s="95" t="s">
        <v>557</v>
      </c>
      <c r="F37" s="96" t="s">
        <v>1186</v>
      </c>
      <c r="G37" s="97" t="s">
        <v>558</v>
      </c>
    </row>
    <row r="38" spans="1:7" ht="40.5" customHeight="1" x14ac:dyDescent="0.15">
      <c r="A38" s="92" t="s">
        <v>350</v>
      </c>
      <c r="B38" s="94" t="s">
        <v>1187</v>
      </c>
      <c r="C38" s="100" t="s">
        <v>1061</v>
      </c>
      <c r="D38" s="94" t="s">
        <v>1188</v>
      </c>
      <c r="E38" s="95" t="s">
        <v>472</v>
      </c>
      <c r="F38" s="96" t="s">
        <v>1189</v>
      </c>
      <c r="G38" s="97" t="s">
        <v>559</v>
      </c>
    </row>
    <row r="39" spans="1:7" ht="40.5" customHeight="1" x14ac:dyDescent="0.15">
      <c r="A39" s="92" t="s">
        <v>359</v>
      </c>
      <c r="B39" s="94" t="s">
        <v>1190</v>
      </c>
      <c r="C39" s="100" t="s">
        <v>1061</v>
      </c>
      <c r="D39" s="94" t="s">
        <v>1191</v>
      </c>
      <c r="E39" s="95" t="s">
        <v>990</v>
      </c>
      <c r="F39" s="96" t="s">
        <v>1192</v>
      </c>
      <c r="G39" s="97" t="s">
        <v>960</v>
      </c>
    </row>
    <row r="40" spans="1:7" s="154" customFormat="1" ht="40.5" customHeight="1" x14ac:dyDescent="0.15">
      <c r="A40" s="92" t="s">
        <v>360</v>
      </c>
      <c r="B40" s="94" t="s">
        <v>1193</v>
      </c>
      <c r="C40" s="100" t="s">
        <v>1061</v>
      </c>
      <c r="D40" s="94" t="s">
        <v>1194</v>
      </c>
      <c r="E40" s="95" t="s">
        <v>545</v>
      </c>
      <c r="F40" s="96" t="s">
        <v>1195</v>
      </c>
      <c r="G40" s="97" t="s">
        <v>546</v>
      </c>
    </row>
    <row r="41" spans="1:7" ht="40.5" customHeight="1" x14ac:dyDescent="0.15">
      <c r="A41" s="92" t="s">
        <v>361</v>
      </c>
      <c r="B41" s="94" t="s">
        <v>1196</v>
      </c>
      <c r="C41" s="100" t="s">
        <v>1061</v>
      </c>
      <c r="D41" s="94" t="s">
        <v>1197</v>
      </c>
      <c r="E41" s="95" t="s">
        <v>547</v>
      </c>
      <c r="F41" s="96" t="s">
        <v>1198</v>
      </c>
      <c r="G41" s="97" t="s">
        <v>548</v>
      </c>
    </row>
    <row r="42" spans="1:7" s="154" customFormat="1" ht="40.5" customHeight="1" x14ac:dyDescent="0.15">
      <c r="A42" s="92" t="s">
        <v>367</v>
      </c>
      <c r="B42" s="94" t="s">
        <v>1199</v>
      </c>
      <c r="C42" s="100" t="s">
        <v>1061</v>
      </c>
      <c r="D42" s="94" t="s">
        <v>1200</v>
      </c>
      <c r="E42" s="95" t="s">
        <v>759</v>
      </c>
      <c r="F42" s="96" t="s">
        <v>1201</v>
      </c>
      <c r="G42" s="97" t="s">
        <v>760</v>
      </c>
    </row>
    <row r="43" spans="1:7" ht="40.5" customHeight="1" x14ac:dyDescent="0.15">
      <c r="A43" s="92" t="s">
        <v>368</v>
      </c>
      <c r="B43" s="94" t="s">
        <v>611</v>
      </c>
      <c r="C43" s="100" t="s">
        <v>1061</v>
      </c>
      <c r="D43" s="94" t="s">
        <v>1202</v>
      </c>
      <c r="E43" s="95" t="s">
        <v>963</v>
      </c>
      <c r="F43" s="96" t="s">
        <v>1203</v>
      </c>
      <c r="G43" s="97" t="s">
        <v>964</v>
      </c>
    </row>
    <row r="44" spans="1:7" s="154" customFormat="1" ht="40.5" customHeight="1" x14ac:dyDescent="0.15">
      <c r="A44" s="92" t="s">
        <v>374</v>
      </c>
      <c r="B44" s="94" t="s">
        <v>1204</v>
      </c>
      <c r="C44" s="100" t="s">
        <v>1059</v>
      </c>
      <c r="D44" s="94" t="s">
        <v>955</v>
      </c>
      <c r="E44" s="95" t="s">
        <v>473</v>
      </c>
      <c r="F44" s="96" t="s">
        <v>1205</v>
      </c>
      <c r="G44" s="97" t="s">
        <v>549</v>
      </c>
    </row>
    <row r="45" spans="1:7" ht="40.5" customHeight="1" x14ac:dyDescent="0.15">
      <c r="A45" s="92" t="s">
        <v>375</v>
      </c>
      <c r="B45" s="94" t="s">
        <v>1206</v>
      </c>
      <c r="C45" s="100" t="s">
        <v>1059</v>
      </c>
      <c r="D45" s="94" t="s">
        <v>1207</v>
      </c>
      <c r="E45" s="95" t="s">
        <v>0</v>
      </c>
      <c r="F45" s="96" t="s">
        <v>1208</v>
      </c>
      <c r="G45" s="97" t="s">
        <v>550</v>
      </c>
    </row>
    <row r="46" spans="1:7" s="154" customFormat="1" ht="40.5" customHeight="1" x14ac:dyDescent="0.15">
      <c r="A46" s="92" t="s">
        <v>377</v>
      </c>
      <c r="B46" s="94" t="s">
        <v>1209</v>
      </c>
      <c r="C46" s="100" t="s">
        <v>1059</v>
      </c>
      <c r="D46" s="94" t="s">
        <v>617</v>
      </c>
      <c r="E46" s="95" t="s">
        <v>618</v>
      </c>
      <c r="F46" s="96" t="s">
        <v>1210</v>
      </c>
      <c r="G46" s="97" t="s">
        <v>1065</v>
      </c>
    </row>
    <row r="47" spans="1:7" ht="40.5" customHeight="1" x14ac:dyDescent="0.15">
      <c r="A47" s="92" t="s">
        <v>378</v>
      </c>
      <c r="B47" s="94" t="s">
        <v>1211</v>
      </c>
      <c r="C47" s="100" t="s">
        <v>1059</v>
      </c>
      <c r="D47" s="94" t="s">
        <v>761</v>
      </c>
      <c r="E47" s="95" t="s">
        <v>762</v>
      </c>
      <c r="F47" s="96" t="s">
        <v>763</v>
      </c>
      <c r="G47" s="97" t="s">
        <v>764</v>
      </c>
    </row>
    <row r="48" spans="1:7" ht="40.5" customHeight="1" x14ac:dyDescent="0.15">
      <c r="A48" s="92" t="s">
        <v>379</v>
      </c>
      <c r="B48" s="163" t="s">
        <v>1535</v>
      </c>
      <c r="C48" s="164" t="s">
        <v>1538</v>
      </c>
      <c r="D48" s="163" t="s">
        <v>1537</v>
      </c>
      <c r="E48" s="165" t="s">
        <v>1539</v>
      </c>
      <c r="F48" s="166" t="s">
        <v>1536</v>
      </c>
      <c r="G48" s="162" t="s">
        <v>1545</v>
      </c>
    </row>
    <row r="49" spans="1:7" ht="40.5" customHeight="1" x14ac:dyDescent="0.15">
      <c r="A49" s="92" t="s">
        <v>380</v>
      </c>
      <c r="B49" s="163" t="s">
        <v>1540</v>
      </c>
      <c r="C49" s="164" t="s">
        <v>1538</v>
      </c>
      <c r="D49" s="163" t="s">
        <v>1541</v>
      </c>
      <c r="E49" s="165" t="s">
        <v>1542</v>
      </c>
      <c r="F49" s="166" t="s">
        <v>1543</v>
      </c>
      <c r="G49" s="162" t="s">
        <v>1544</v>
      </c>
    </row>
    <row r="50" spans="1:7" ht="73.150000000000006" customHeight="1" x14ac:dyDescent="0.15">
      <c r="A50" s="102" t="s">
        <v>965</v>
      </c>
      <c r="B50" s="157" t="s">
        <v>1066</v>
      </c>
      <c r="C50" s="158"/>
      <c r="D50" s="157" t="s">
        <v>1067</v>
      </c>
      <c r="E50" s="159" t="s">
        <v>1068</v>
      </c>
      <c r="F50" s="160" t="s">
        <v>1069</v>
      </c>
      <c r="G50" s="161" t="s">
        <v>1070</v>
      </c>
    </row>
    <row r="51" spans="1:7" s="154" customFormat="1" ht="40.5" customHeight="1" x14ac:dyDescent="0.15">
      <c r="A51" s="103"/>
      <c r="B51" s="104"/>
      <c r="C51" s="104"/>
      <c r="D51" s="105"/>
      <c r="E51" s="106"/>
      <c r="F51" s="107"/>
      <c r="G51" s="107"/>
    </row>
    <row r="52" spans="1:7" ht="40.5" customHeight="1" x14ac:dyDescent="0.15">
      <c r="A52" s="103"/>
      <c r="B52" s="104"/>
      <c r="C52" s="104"/>
      <c r="D52" s="105"/>
      <c r="E52" s="106"/>
      <c r="F52" s="107"/>
      <c r="G52" s="107"/>
    </row>
    <row r="53" spans="1:7" ht="40.5" customHeight="1" x14ac:dyDescent="0.15">
      <c r="A53" s="103"/>
      <c r="B53" s="105"/>
      <c r="C53" s="105"/>
      <c r="D53" s="105"/>
      <c r="E53" s="106"/>
      <c r="F53" s="108"/>
      <c r="G53" s="108"/>
    </row>
    <row r="54" spans="1:7" ht="40.5" customHeight="1" x14ac:dyDescent="0.15">
      <c r="A54" s="103"/>
      <c r="B54" s="104"/>
      <c r="C54" s="104"/>
      <c r="D54" s="105"/>
      <c r="E54" s="106"/>
      <c r="F54" s="108"/>
      <c r="G54" s="108"/>
    </row>
    <row r="55" spans="1:7" ht="40.5" customHeight="1" x14ac:dyDescent="0.15">
      <c r="A55" s="103"/>
      <c r="B55" s="104"/>
      <c r="C55" s="104"/>
      <c r="D55" s="105"/>
      <c r="E55" s="106"/>
      <c r="F55" s="108"/>
      <c r="G55" s="108"/>
    </row>
    <row r="56" spans="1:7" ht="40.5" customHeight="1" x14ac:dyDescent="0.15">
      <c r="A56" s="103"/>
      <c r="B56" s="104"/>
      <c r="C56" s="104"/>
      <c r="D56" s="105"/>
      <c r="E56" s="106"/>
      <c r="F56" s="108"/>
      <c r="G56" s="108"/>
    </row>
    <row r="57" spans="1:7" ht="40.5" customHeight="1" x14ac:dyDescent="0.15">
      <c r="A57" s="103"/>
      <c r="B57" s="104"/>
      <c r="C57" s="104"/>
      <c r="D57" s="105"/>
      <c r="E57" s="106"/>
      <c r="F57" s="107"/>
      <c r="G57" s="107"/>
    </row>
    <row r="58" spans="1:7" ht="40.5" customHeight="1" x14ac:dyDescent="0.15">
      <c r="A58" s="103"/>
      <c r="B58" s="104"/>
      <c r="C58" s="104"/>
      <c r="D58" s="105"/>
      <c r="E58" s="106"/>
      <c r="F58" s="107"/>
      <c r="G58" s="107"/>
    </row>
    <row r="59" spans="1:7" ht="40.5" customHeight="1" x14ac:dyDescent="0.15">
      <c r="A59" s="103"/>
      <c r="B59" s="104"/>
      <c r="C59" s="104"/>
      <c r="D59" s="105"/>
      <c r="E59" s="106"/>
      <c r="F59" s="107"/>
      <c r="G59" s="107"/>
    </row>
    <row r="60" spans="1:7" ht="40.5" customHeight="1" x14ac:dyDescent="0.15">
      <c r="A60" s="103"/>
      <c r="B60" s="105"/>
      <c r="C60" s="105"/>
      <c r="D60" s="105"/>
      <c r="E60" s="106"/>
      <c r="F60" s="107"/>
      <c r="G60" s="107"/>
    </row>
    <row r="61" spans="1:7" ht="40.5" customHeight="1" x14ac:dyDescent="0.15">
      <c r="A61" s="103"/>
      <c r="B61" s="104"/>
      <c r="C61" s="104"/>
      <c r="D61" s="105"/>
      <c r="E61" s="106"/>
      <c r="F61" s="107"/>
      <c r="G61" s="107"/>
    </row>
    <row r="62" spans="1:7" ht="104.25" customHeight="1" x14ac:dyDescent="0.15">
      <c r="A62" s="103"/>
      <c r="B62" s="81"/>
      <c r="C62" s="81"/>
      <c r="D62" s="81"/>
      <c r="E62" s="106"/>
    </row>
  </sheetData>
  <sheetProtection autoFilter="0"/>
  <phoneticPr fontId="2"/>
  <dataValidations disablePrompts="1" count="1">
    <dataValidation type="list" allowBlank="1" showInputMessage="1" showErrorMessage="1" sqref="B2" xr:uid="{C3FB5532-2AD6-4458-9D1E-6C0762FC8A73}">
      <formula1>$B$3:$B$53</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6699"/>
    <pageSetUpPr fitToPage="1"/>
  </sheetPr>
  <dimension ref="A1:U434"/>
  <sheetViews>
    <sheetView view="pageBreakPreview" topLeftCell="B1" zoomScale="85" zoomScaleNormal="100" zoomScaleSheetLayoutView="85" workbookViewId="0">
      <pane ySplit="2" topLeftCell="A3" activePane="bottomLeft" state="frozen"/>
      <selection activeCell="B1" sqref="B1"/>
      <selection pane="bottomLeft" activeCell="I15" sqref="I15"/>
    </sheetView>
  </sheetViews>
  <sheetFormatPr defaultRowHeight="0" customHeight="1" zeroHeight="1" x14ac:dyDescent="0.15"/>
  <cols>
    <col min="1" max="1" width="10" customWidth="1"/>
    <col min="2" max="2" width="7.75" style="31" customWidth="1"/>
    <col min="3" max="3" width="6.75" style="148" customWidth="1"/>
    <col min="4" max="5" width="6" style="34" customWidth="1"/>
    <col min="6" max="6" width="10.375" style="26" customWidth="1"/>
    <col min="7" max="7" width="10.375" customWidth="1"/>
    <col min="8" max="8" width="7" style="27" customWidth="1"/>
    <col min="9" max="9" width="33.625" style="26" customWidth="1"/>
    <col min="10" max="10" width="7.5" style="32" customWidth="1"/>
    <col min="11" max="11" width="33.625" style="26" customWidth="1"/>
    <col min="12" max="12" width="26.875" customWidth="1"/>
    <col min="13" max="13" width="49.375" customWidth="1"/>
    <col min="14" max="14" width="12.875" customWidth="1"/>
  </cols>
  <sheetData>
    <row r="1" spans="1:20" ht="20.25" customHeight="1" x14ac:dyDescent="0.15">
      <c r="B1" s="227" t="s">
        <v>251</v>
      </c>
      <c r="C1" s="227"/>
      <c r="D1" s="227"/>
      <c r="E1" s="227"/>
      <c r="F1" s="227"/>
      <c r="G1" s="227"/>
      <c r="I1" s="136"/>
    </row>
    <row r="2" spans="1:20" s="29" customFormat="1" ht="39" customHeight="1" x14ac:dyDescent="0.15">
      <c r="A2" s="28" t="s">
        <v>612</v>
      </c>
      <c r="B2" s="109" t="s">
        <v>474</v>
      </c>
      <c r="C2" s="110" t="s">
        <v>475</v>
      </c>
      <c r="D2" s="109" t="s">
        <v>436</v>
      </c>
      <c r="E2" s="109" t="s">
        <v>437</v>
      </c>
      <c r="F2" s="110" t="s">
        <v>613</v>
      </c>
      <c r="G2" s="110" t="s">
        <v>614</v>
      </c>
      <c r="H2" s="109" t="s">
        <v>476</v>
      </c>
      <c r="I2" s="111" t="s">
        <v>615</v>
      </c>
      <c r="J2" s="112" t="s">
        <v>438</v>
      </c>
      <c r="K2" s="111" t="s">
        <v>477</v>
      </c>
      <c r="L2" s="113" t="s">
        <v>478</v>
      </c>
      <c r="M2" s="137" t="s">
        <v>439</v>
      </c>
      <c r="O2" s="29" t="s">
        <v>991</v>
      </c>
      <c r="P2" s="29" t="s">
        <v>992</v>
      </c>
      <c r="Q2" s="29" t="s">
        <v>993</v>
      </c>
      <c r="R2" s="29" t="s">
        <v>994</v>
      </c>
      <c r="S2" s="29" t="s">
        <v>995</v>
      </c>
      <c r="T2" s="29" t="s">
        <v>996</v>
      </c>
    </row>
    <row r="3" spans="1:20" ht="20.25" customHeight="1" x14ac:dyDescent="0.15">
      <c r="A3" s="30" t="str">
        <f t="shared" ref="A3:A66" si="0">B3&amp;C3</f>
        <v>00201</v>
      </c>
      <c r="B3" s="114" t="s">
        <v>479</v>
      </c>
      <c r="C3" s="115" t="s">
        <v>753</v>
      </c>
      <c r="D3" s="116" t="s">
        <v>445</v>
      </c>
      <c r="E3" s="116" t="s">
        <v>480</v>
      </c>
      <c r="F3" s="117" t="s">
        <v>481</v>
      </c>
      <c r="G3" s="117" t="s">
        <v>446</v>
      </c>
      <c r="H3" s="118">
        <v>109</v>
      </c>
      <c r="I3" s="119" t="s">
        <v>1212</v>
      </c>
      <c r="J3" s="117" t="s">
        <v>486</v>
      </c>
      <c r="K3" s="120" t="s">
        <v>482</v>
      </c>
      <c r="L3" s="121" t="s">
        <v>483</v>
      </c>
      <c r="M3" s="120"/>
      <c r="O3" s="138">
        <v>1</v>
      </c>
      <c r="P3" s="138"/>
      <c r="Q3" s="138"/>
      <c r="R3" s="138"/>
      <c r="S3" s="138"/>
      <c r="T3" s="138"/>
    </row>
    <row r="4" spans="1:20" ht="20.25" customHeight="1" x14ac:dyDescent="0.15">
      <c r="A4" s="30" t="str">
        <f t="shared" si="0"/>
        <v>00202</v>
      </c>
      <c r="B4" s="114" t="s">
        <v>479</v>
      </c>
      <c r="C4" s="115" t="s">
        <v>306</v>
      </c>
      <c r="D4" s="116" t="s">
        <v>445</v>
      </c>
      <c r="E4" s="116" t="s">
        <v>480</v>
      </c>
      <c r="F4" s="117" t="s">
        <v>481</v>
      </c>
      <c r="G4" s="117" t="s">
        <v>446</v>
      </c>
      <c r="H4" s="118">
        <v>110</v>
      </c>
      <c r="I4" s="119" t="s">
        <v>1213</v>
      </c>
      <c r="J4" s="117" t="s">
        <v>484</v>
      </c>
      <c r="K4" s="120" t="s">
        <v>485</v>
      </c>
      <c r="L4" s="121" t="s">
        <v>483</v>
      </c>
      <c r="M4" s="120"/>
      <c r="O4" s="138">
        <v>1</v>
      </c>
      <c r="P4" s="138"/>
      <c r="Q4" s="138"/>
      <c r="R4" s="138"/>
      <c r="S4" s="138"/>
      <c r="T4" s="138"/>
    </row>
    <row r="5" spans="1:20" ht="20.25" customHeight="1" x14ac:dyDescent="0.15">
      <c r="A5" s="30" t="str">
        <f t="shared" si="0"/>
        <v>00203</v>
      </c>
      <c r="B5" s="114" t="s">
        <v>479</v>
      </c>
      <c r="C5" s="115" t="s">
        <v>307</v>
      </c>
      <c r="D5" s="116" t="s">
        <v>445</v>
      </c>
      <c r="E5" s="116" t="s">
        <v>447</v>
      </c>
      <c r="F5" s="117" t="s">
        <v>481</v>
      </c>
      <c r="G5" s="117" t="s">
        <v>446</v>
      </c>
      <c r="H5" s="118">
        <v>209</v>
      </c>
      <c r="I5" s="119" t="s">
        <v>1214</v>
      </c>
      <c r="J5" s="117" t="s">
        <v>486</v>
      </c>
      <c r="K5" s="120" t="s">
        <v>487</v>
      </c>
      <c r="L5" s="121" t="s">
        <v>483</v>
      </c>
      <c r="M5" s="120"/>
      <c r="O5" s="138"/>
      <c r="P5" s="138">
        <v>2</v>
      </c>
      <c r="Q5" s="138"/>
      <c r="R5" s="138"/>
      <c r="S5" s="138"/>
      <c r="T5" s="138"/>
    </row>
    <row r="6" spans="1:20" ht="20.25" customHeight="1" x14ac:dyDescent="0.15">
      <c r="A6" s="30" t="str">
        <f t="shared" si="0"/>
        <v>00204</v>
      </c>
      <c r="B6" s="114" t="s">
        <v>479</v>
      </c>
      <c r="C6" s="115" t="s">
        <v>308</v>
      </c>
      <c r="D6" s="116" t="s">
        <v>445</v>
      </c>
      <c r="E6" s="116" t="s">
        <v>447</v>
      </c>
      <c r="F6" s="117" t="s">
        <v>481</v>
      </c>
      <c r="G6" s="117" t="s">
        <v>446</v>
      </c>
      <c r="H6" s="118">
        <v>210</v>
      </c>
      <c r="I6" s="119" t="s">
        <v>1215</v>
      </c>
      <c r="J6" s="117" t="s">
        <v>484</v>
      </c>
      <c r="K6" s="120" t="s">
        <v>488</v>
      </c>
      <c r="L6" s="121" t="s">
        <v>483</v>
      </c>
      <c r="M6" s="120"/>
      <c r="O6" s="138"/>
      <c r="P6" s="138">
        <v>2</v>
      </c>
      <c r="Q6" s="138"/>
      <c r="R6" s="138"/>
      <c r="S6" s="138"/>
      <c r="T6" s="138"/>
    </row>
    <row r="7" spans="1:20" ht="20.25" customHeight="1" x14ac:dyDescent="0.15">
      <c r="A7" s="30" t="str">
        <f t="shared" si="0"/>
        <v>00205</v>
      </c>
      <c r="B7" s="114" t="s">
        <v>479</v>
      </c>
      <c r="C7" s="115" t="s">
        <v>309</v>
      </c>
      <c r="D7" s="116" t="s">
        <v>445</v>
      </c>
      <c r="E7" s="116" t="s">
        <v>489</v>
      </c>
      <c r="F7" s="117" t="s">
        <v>481</v>
      </c>
      <c r="G7" s="117" t="s">
        <v>446</v>
      </c>
      <c r="H7" s="118">
        <v>309</v>
      </c>
      <c r="I7" s="119" t="s">
        <v>1216</v>
      </c>
      <c r="J7" s="117" t="s">
        <v>486</v>
      </c>
      <c r="K7" s="120" t="s">
        <v>490</v>
      </c>
      <c r="L7" s="121" t="s">
        <v>483</v>
      </c>
      <c r="M7" s="120"/>
      <c r="O7" s="138"/>
      <c r="P7" s="138"/>
      <c r="Q7" s="138">
        <v>3</v>
      </c>
      <c r="R7" s="138"/>
      <c r="S7" s="138"/>
      <c r="T7" s="138"/>
    </row>
    <row r="8" spans="1:20" ht="20.25" customHeight="1" x14ac:dyDescent="0.15">
      <c r="A8" s="30" t="str">
        <f t="shared" si="0"/>
        <v>00206</v>
      </c>
      <c r="B8" s="114" t="s">
        <v>479</v>
      </c>
      <c r="C8" s="115" t="s">
        <v>310</v>
      </c>
      <c r="D8" s="116" t="s">
        <v>445</v>
      </c>
      <c r="E8" s="116" t="s">
        <v>489</v>
      </c>
      <c r="F8" s="117" t="s">
        <v>481</v>
      </c>
      <c r="G8" s="117" t="s">
        <v>446</v>
      </c>
      <c r="H8" s="118">
        <v>310</v>
      </c>
      <c r="I8" s="119" t="s">
        <v>1217</v>
      </c>
      <c r="J8" s="117" t="s">
        <v>484</v>
      </c>
      <c r="K8" s="120" t="s">
        <v>491</v>
      </c>
      <c r="L8" s="121" t="s">
        <v>483</v>
      </c>
      <c r="M8" s="120"/>
      <c r="O8" s="138"/>
      <c r="P8" s="138"/>
      <c r="Q8" s="138">
        <v>3</v>
      </c>
      <c r="R8" s="138"/>
      <c r="S8" s="138"/>
      <c r="T8" s="138"/>
    </row>
    <row r="9" spans="1:20" ht="20.25" customHeight="1" x14ac:dyDescent="0.15">
      <c r="A9" s="30" t="str">
        <f t="shared" si="0"/>
        <v>00207</v>
      </c>
      <c r="B9" s="114" t="s">
        <v>479</v>
      </c>
      <c r="C9" s="115" t="s">
        <v>311</v>
      </c>
      <c r="D9" s="116" t="s">
        <v>445</v>
      </c>
      <c r="E9" s="116" t="s">
        <v>492</v>
      </c>
      <c r="F9" s="117" t="s">
        <v>481</v>
      </c>
      <c r="G9" s="117" t="s">
        <v>446</v>
      </c>
      <c r="H9" s="118">
        <v>409</v>
      </c>
      <c r="I9" s="119" t="s">
        <v>1218</v>
      </c>
      <c r="J9" s="117" t="s">
        <v>486</v>
      </c>
      <c r="K9" s="120" t="s">
        <v>493</v>
      </c>
      <c r="L9" s="121" t="s">
        <v>483</v>
      </c>
      <c r="M9" s="120"/>
      <c r="O9" s="138"/>
      <c r="P9" s="138"/>
      <c r="Q9" s="138"/>
      <c r="R9" s="138">
        <v>4</v>
      </c>
      <c r="S9" s="138"/>
      <c r="T9" s="138"/>
    </row>
    <row r="10" spans="1:20" ht="20.25" customHeight="1" x14ac:dyDescent="0.15">
      <c r="A10" s="30" t="str">
        <f t="shared" si="0"/>
        <v>00208</v>
      </c>
      <c r="B10" s="114" t="s">
        <v>479</v>
      </c>
      <c r="C10" s="115" t="s">
        <v>312</v>
      </c>
      <c r="D10" s="116" t="s">
        <v>445</v>
      </c>
      <c r="E10" s="116" t="s">
        <v>492</v>
      </c>
      <c r="F10" s="117" t="s">
        <v>481</v>
      </c>
      <c r="G10" s="117" t="s">
        <v>446</v>
      </c>
      <c r="H10" s="118">
        <v>410</v>
      </c>
      <c r="I10" s="119" t="s">
        <v>1219</v>
      </c>
      <c r="J10" s="117" t="s">
        <v>484</v>
      </c>
      <c r="K10" s="120" t="s">
        <v>494</v>
      </c>
      <c r="L10" s="121" t="s">
        <v>483</v>
      </c>
      <c r="M10" s="120"/>
      <c r="O10" s="138"/>
      <c r="P10" s="138"/>
      <c r="Q10" s="138"/>
      <c r="R10" s="138">
        <v>4</v>
      </c>
      <c r="S10" s="138"/>
      <c r="T10" s="138"/>
    </row>
    <row r="11" spans="1:20" ht="20.25" customHeight="1" x14ac:dyDescent="0.15">
      <c r="A11" s="30" t="str">
        <f t="shared" si="0"/>
        <v>00209</v>
      </c>
      <c r="B11" s="114" t="s">
        <v>479</v>
      </c>
      <c r="C11" s="115" t="s">
        <v>305</v>
      </c>
      <c r="D11" s="116" t="s">
        <v>445</v>
      </c>
      <c r="E11" s="116" t="s">
        <v>495</v>
      </c>
      <c r="F11" s="117" t="s">
        <v>481</v>
      </c>
      <c r="G11" s="117" t="s">
        <v>446</v>
      </c>
      <c r="H11" s="118">
        <v>509</v>
      </c>
      <c r="I11" s="119" t="s">
        <v>1220</v>
      </c>
      <c r="J11" s="117"/>
      <c r="K11" s="120" t="s">
        <v>1221</v>
      </c>
      <c r="L11" s="121" t="s">
        <v>483</v>
      </c>
      <c r="M11" s="120"/>
      <c r="O11" s="138"/>
      <c r="P11" s="138"/>
      <c r="Q11" s="138"/>
      <c r="R11" s="138"/>
      <c r="S11" s="138">
        <v>5</v>
      </c>
      <c r="T11" s="138"/>
    </row>
    <row r="12" spans="1:20" ht="20.25" customHeight="1" x14ac:dyDescent="0.15">
      <c r="A12" s="30" t="str">
        <f t="shared" si="0"/>
        <v>00210</v>
      </c>
      <c r="B12" s="114" t="s">
        <v>479</v>
      </c>
      <c r="C12" s="115" t="s">
        <v>313</v>
      </c>
      <c r="D12" s="116" t="s">
        <v>445</v>
      </c>
      <c r="E12" s="116" t="s">
        <v>496</v>
      </c>
      <c r="F12" s="117" t="s">
        <v>481</v>
      </c>
      <c r="G12" s="117" t="s">
        <v>446</v>
      </c>
      <c r="H12" s="118">
        <v>609</v>
      </c>
      <c r="I12" s="119" t="s">
        <v>1222</v>
      </c>
      <c r="J12" s="117"/>
      <c r="K12" s="120" t="s">
        <v>1223</v>
      </c>
      <c r="L12" s="121" t="s">
        <v>483</v>
      </c>
      <c r="M12" s="120"/>
      <c r="O12" s="138"/>
      <c r="P12" s="138"/>
      <c r="Q12" s="138"/>
      <c r="R12" s="138"/>
      <c r="S12" s="138"/>
      <c r="T12" s="138">
        <v>6</v>
      </c>
    </row>
    <row r="13" spans="1:20" ht="20.25" customHeight="1" x14ac:dyDescent="0.15">
      <c r="A13" s="30" t="str">
        <f t="shared" si="0"/>
        <v>00211</v>
      </c>
      <c r="B13" s="114" t="s">
        <v>479</v>
      </c>
      <c r="C13" s="115" t="s">
        <v>314</v>
      </c>
      <c r="D13" s="116" t="s">
        <v>445</v>
      </c>
      <c r="E13" s="116" t="s">
        <v>480</v>
      </c>
      <c r="F13" s="117" t="s">
        <v>481</v>
      </c>
      <c r="G13" s="117" t="s">
        <v>497</v>
      </c>
      <c r="H13" s="118">
        <v>106</v>
      </c>
      <c r="I13" s="119" t="s">
        <v>1224</v>
      </c>
      <c r="J13" s="117"/>
      <c r="K13" s="120" t="s">
        <v>498</v>
      </c>
      <c r="L13" s="121" t="s">
        <v>483</v>
      </c>
      <c r="M13" s="120"/>
      <c r="O13" s="138">
        <v>1</v>
      </c>
      <c r="P13" s="138"/>
      <c r="Q13" s="138"/>
      <c r="R13" s="138"/>
      <c r="S13" s="138"/>
      <c r="T13" s="138"/>
    </row>
    <row r="14" spans="1:20" ht="20.25" customHeight="1" x14ac:dyDescent="0.15">
      <c r="A14" s="30" t="str">
        <f t="shared" si="0"/>
        <v>00212</v>
      </c>
      <c r="B14" s="114" t="s">
        <v>479</v>
      </c>
      <c r="C14" s="115" t="s">
        <v>315</v>
      </c>
      <c r="D14" s="116" t="s">
        <v>445</v>
      </c>
      <c r="E14" s="116" t="s">
        <v>447</v>
      </c>
      <c r="F14" s="117" t="s">
        <v>481</v>
      </c>
      <c r="G14" s="117" t="s">
        <v>497</v>
      </c>
      <c r="H14" s="118">
        <v>206</v>
      </c>
      <c r="I14" s="119" t="s">
        <v>1225</v>
      </c>
      <c r="J14" s="117"/>
      <c r="K14" s="120" t="s">
        <v>499</v>
      </c>
      <c r="L14" s="121" t="s">
        <v>483</v>
      </c>
      <c r="M14" s="120"/>
      <c r="O14" s="138"/>
      <c r="P14" s="138">
        <v>2</v>
      </c>
      <c r="Q14" s="138"/>
      <c r="R14" s="138"/>
      <c r="S14" s="138"/>
      <c r="T14" s="138"/>
    </row>
    <row r="15" spans="1:20" ht="20.25" customHeight="1" x14ac:dyDescent="0.15">
      <c r="A15" s="30" t="str">
        <f t="shared" si="0"/>
        <v>00213</v>
      </c>
      <c r="B15" s="114" t="s">
        <v>479</v>
      </c>
      <c r="C15" s="115" t="s">
        <v>316</v>
      </c>
      <c r="D15" s="116" t="s">
        <v>445</v>
      </c>
      <c r="E15" s="116" t="s">
        <v>489</v>
      </c>
      <c r="F15" s="117" t="s">
        <v>481</v>
      </c>
      <c r="G15" s="117" t="s">
        <v>497</v>
      </c>
      <c r="H15" s="118">
        <v>306</v>
      </c>
      <c r="I15" s="119" t="s">
        <v>1226</v>
      </c>
      <c r="J15" s="117"/>
      <c r="K15" s="120" t="s">
        <v>500</v>
      </c>
      <c r="L15" s="121" t="s">
        <v>483</v>
      </c>
      <c r="M15" s="120"/>
      <c r="O15" s="138"/>
      <c r="P15" s="138"/>
      <c r="Q15" s="138">
        <v>3</v>
      </c>
      <c r="R15" s="138"/>
      <c r="S15" s="138"/>
      <c r="T15" s="138"/>
    </row>
    <row r="16" spans="1:20" ht="20.25" customHeight="1" x14ac:dyDescent="0.15">
      <c r="A16" s="30" t="str">
        <f t="shared" si="0"/>
        <v>00214</v>
      </c>
      <c r="B16" s="114" t="s">
        <v>479</v>
      </c>
      <c r="C16" s="115" t="s">
        <v>317</v>
      </c>
      <c r="D16" s="116" t="s">
        <v>445</v>
      </c>
      <c r="E16" s="116" t="s">
        <v>492</v>
      </c>
      <c r="F16" s="117" t="s">
        <v>481</v>
      </c>
      <c r="G16" s="117" t="s">
        <v>497</v>
      </c>
      <c r="H16" s="118">
        <v>406</v>
      </c>
      <c r="I16" s="119" t="s">
        <v>1227</v>
      </c>
      <c r="J16" s="117"/>
      <c r="K16" s="120" t="s">
        <v>501</v>
      </c>
      <c r="L16" s="121" t="s">
        <v>483</v>
      </c>
      <c r="M16" s="120"/>
      <c r="O16" s="138"/>
      <c r="P16" s="138"/>
      <c r="Q16" s="138"/>
      <c r="R16" s="138">
        <v>4</v>
      </c>
      <c r="S16" s="138"/>
      <c r="T16" s="138"/>
    </row>
    <row r="17" spans="1:21" ht="20.25" customHeight="1" x14ac:dyDescent="0.15">
      <c r="A17" s="30" t="str">
        <f t="shared" si="0"/>
        <v>00215</v>
      </c>
      <c r="B17" s="114" t="s">
        <v>479</v>
      </c>
      <c r="C17" s="115" t="s">
        <v>318</v>
      </c>
      <c r="D17" s="116" t="s">
        <v>445</v>
      </c>
      <c r="E17" s="116" t="s">
        <v>495</v>
      </c>
      <c r="F17" s="117" t="s">
        <v>481</v>
      </c>
      <c r="G17" s="117" t="s">
        <v>497</v>
      </c>
      <c r="H17" s="118">
        <v>506</v>
      </c>
      <c r="I17" s="119" t="s">
        <v>1228</v>
      </c>
      <c r="J17" s="117"/>
      <c r="K17" s="120" t="s">
        <v>502</v>
      </c>
      <c r="L17" s="121" t="s">
        <v>483</v>
      </c>
      <c r="M17" s="120"/>
      <c r="O17" s="138"/>
      <c r="P17" s="138"/>
      <c r="Q17" s="138"/>
      <c r="R17" s="138"/>
      <c r="S17" s="138">
        <v>5</v>
      </c>
      <c r="T17" s="138"/>
    </row>
    <row r="18" spans="1:21" ht="20.25" customHeight="1" x14ac:dyDescent="0.15">
      <c r="A18" s="30" t="str">
        <f t="shared" si="0"/>
        <v>00216</v>
      </c>
      <c r="B18" s="114" t="s">
        <v>479</v>
      </c>
      <c r="C18" s="115" t="s">
        <v>319</v>
      </c>
      <c r="D18" s="116" t="s">
        <v>445</v>
      </c>
      <c r="E18" s="116" t="s">
        <v>496</v>
      </c>
      <c r="F18" s="117" t="s">
        <v>481</v>
      </c>
      <c r="G18" s="117" t="s">
        <v>497</v>
      </c>
      <c r="H18" s="118">
        <v>606</v>
      </c>
      <c r="I18" s="119" t="s">
        <v>1229</v>
      </c>
      <c r="J18" s="117"/>
      <c r="K18" s="120" t="s">
        <v>503</v>
      </c>
      <c r="L18" s="121" t="s">
        <v>483</v>
      </c>
      <c r="M18" s="120"/>
      <c r="O18" s="138"/>
      <c r="P18" s="138"/>
      <c r="Q18" s="138"/>
      <c r="R18" s="138"/>
      <c r="S18" s="138"/>
      <c r="T18" s="138">
        <v>6</v>
      </c>
    </row>
    <row r="19" spans="1:21" ht="20.25" customHeight="1" x14ac:dyDescent="0.15">
      <c r="A19" s="30" t="str">
        <f t="shared" si="0"/>
        <v>00217</v>
      </c>
      <c r="B19" s="114" t="s">
        <v>479</v>
      </c>
      <c r="C19" s="115" t="s">
        <v>320</v>
      </c>
      <c r="D19" s="116" t="s">
        <v>445</v>
      </c>
      <c r="E19" s="116" t="s">
        <v>489</v>
      </c>
      <c r="F19" s="33" t="s">
        <v>481</v>
      </c>
      <c r="G19" s="33" t="s">
        <v>504</v>
      </c>
      <c r="H19" s="118">
        <v>305</v>
      </c>
      <c r="I19" s="119" t="s">
        <v>1230</v>
      </c>
      <c r="J19" s="117"/>
      <c r="K19" s="120" t="s">
        <v>1231</v>
      </c>
      <c r="L19" s="121" t="s">
        <v>483</v>
      </c>
      <c r="M19" s="120"/>
      <c r="O19" s="138"/>
      <c r="P19" s="138"/>
      <c r="Q19" s="138">
        <v>3</v>
      </c>
      <c r="R19" s="138"/>
      <c r="S19" s="138"/>
      <c r="T19" s="138"/>
    </row>
    <row r="20" spans="1:21" ht="20.25" customHeight="1" x14ac:dyDescent="0.15">
      <c r="A20" s="30" t="str">
        <f t="shared" si="0"/>
        <v>00218</v>
      </c>
      <c r="B20" s="114" t="s">
        <v>479</v>
      </c>
      <c r="C20" s="115" t="s">
        <v>321</v>
      </c>
      <c r="D20" s="116" t="s">
        <v>445</v>
      </c>
      <c r="E20" s="116" t="s">
        <v>492</v>
      </c>
      <c r="F20" s="33" t="s">
        <v>481</v>
      </c>
      <c r="G20" s="33" t="s">
        <v>504</v>
      </c>
      <c r="H20" s="118">
        <v>405</v>
      </c>
      <c r="I20" s="119" t="s">
        <v>1232</v>
      </c>
      <c r="J20" s="117"/>
      <c r="K20" s="120" t="s">
        <v>1233</v>
      </c>
      <c r="L20" s="121" t="s">
        <v>483</v>
      </c>
      <c r="M20" s="120"/>
      <c r="O20" s="138"/>
      <c r="P20" s="138"/>
      <c r="Q20" s="138"/>
      <c r="R20" s="138">
        <v>4</v>
      </c>
      <c r="S20" s="138"/>
      <c r="T20" s="138"/>
    </row>
    <row r="21" spans="1:21" ht="20.25" customHeight="1" x14ac:dyDescent="0.15">
      <c r="A21" s="30" t="str">
        <f t="shared" si="0"/>
        <v>00219</v>
      </c>
      <c r="B21" s="114" t="s">
        <v>479</v>
      </c>
      <c r="C21" s="115" t="s">
        <v>322</v>
      </c>
      <c r="D21" s="116" t="s">
        <v>445</v>
      </c>
      <c r="E21" s="116" t="s">
        <v>495</v>
      </c>
      <c r="F21" s="33" t="s">
        <v>481</v>
      </c>
      <c r="G21" s="33" t="s">
        <v>504</v>
      </c>
      <c r="H21" s="118">
        <v>505</v>
      </c>
      <c r="I21" s="119" t="s">
        <v>1234</v>
      </c>
      <c r="J21" s="117" t="s">
        <v>486</v>
      </c>
      <c r="K21" s="120" t="s">
        <v>505</v>
      </c>
      <c r="L21" s="121" t="s">
        <v>483</v>
      </c>
      <c r="M21" s="120"/>
      <c r="O21" s="138"/>
      <c r="P21" s="138"/>
      <c r="Q21" s="138"/>
      <c r="R21" s="138"/>
      <c r="S21" s="138">
        <v>5</v>
      </c>
      <c r="T21" s="138"/>
    </row>
    <row r="22" spans="1:21" ht="20.25" customHeight="1" x14ac:dyDescent="0.15">
      <c r="A22" s="30" t="str">
        <f t="shared" si="0"/>
        <v>00220</v>
      </c>
      <c r="B22" s="114" t="s">
        <v>479</v>
      </c>
      <c r="C22" s="115" t="s">
        <v>323</v>
      </c>
      <c r="D22" s="116" t="s">
        <v>445</v>
      </c>
      <c r="E22" s="116" t="s">
        <v>495</v>
      </c>
      <c r="F22" s="33" t="s">
        <v>481</v>
      </c>
      <c r="G22" s="33" t="s">
        <v>504</v>
      </c>
      <c r="H22" s="118">
        <v>506</v>
      </c>
      <c r="I22" s="119" t="s">
        <v>1235</v>
      </c>
      <c r="J22" s="117" t="s">
        <v>484</v>
      </c>
      <c r="K22" s="120" t="s">
        <v>506</v>
      </c>
      <c r="L22" s="121" t="s">
        <v>483</v>
      </c>
      <c r="M22" s="120"/>
      <c r="O22" s="138"/>
      <c r="P22" s="138"/>
      <c r="Q22" s="138"/>
      <c r="R22" s="138"/>
      <c r="S22" s="138">
        <v>5</v>
      </c>
      <c r="T22" s="138"/>
    </row>
    <row r="23" spans="1:21" ht="20.25" customHeight="1" x14ac:dyDescent="0.15">
      <c r="A23" s="30" t="str">
        <f t="shared" si="0"/>
        <v>00221</v>
      </c>
      <c r="B23" s="114" t="s">
        <v>479</v>
      </c>
      <c r="C23" s="115" t="s">
        <v>324</v>
      </c>
      <c r="D23" s="116" t="s">
        <v>445</v>
      </c>
      <c r="E23" s="116" t="s">
        <v>496</v>
      </c>
      <c r="F23" s="33" t="s">
        <v>481</v>
      </c>
      <c r="G23" s="33" t="s">
        <v>504</v>
      </c>
      <c r="H23" s="118">
        <v>605</v>
      </c>
      <c r="I23" s="119" t="s">
        <v>1236</v>
      </c>
      <c r="J23" s="117" t="s">
        <v>766</v>
      </c>
      <c r="K23" s="120" t="s">
        <v>767</v>
      </c>
      <c r="L23" s="121" t="s">
        <v>483</v>
      </c>
      <c r="M23" s="120" t="s">
        <v>768</v>
      </c>
      <c r="O23" s="138"/>
      <c r="P23" s="138"/>
      <c r="Q23" s="138"/>
      <c r="R23" s="138"/>
      <c r="S23" s="138"/>
      <c r="T23" s="138">
        <v>6</v>
      </c>
    </row>
    <row r="24" spans="1:21" ht="20.25" customHeight="1" x14ac:dyDescent="0.15">
      <c r="A24" s="30" t="str">
        <f t="shared" si="0"/>
        <v>00222</v>
      </c>
      <c r="B24" s="114" t="s">
        <v>479</v>
      </c>
      <c r="C24" s="115" t="s">
        <v>325</v>
      </c>
      <c r="D24" s="116" t="s">
        <v>445</v>
      </c>
      <c r="E24" s="116" t="s">
        <v>496</v>
      </c>
      <c r="F24" s="33" t="s">
        <v>481</v>
      </c>
      <c r="G24" s="33" t="s">
        <v>504</v>
      </c>
      <c r="H24" s="118">
        <v>606</v>
      </c>
      <c r="I24" s="119" t="s">
        <v>1237</v>
      </c>
      <c r="J24" s="117" t="s">
        <v>769</v>
      </c>
      <c r="K24" s="120" t="s">
        <v>770</v>
      </c>
      <c r="L24" s="121" t="s">
        <v>483</v>
      </c>
      <c r="M24" s="120" t="s">
        <v>771</v>
      </c>
      <c r="O24" s="138"/>
      <c r="P24" s="138"/>
      <c r="Q24" s="138"/>
      <c r="R24" s="138"/>
      <c r="S24" s="138"/>
      <c r="T24" s="138">
        <v>6</v>
      </c>
      <c r="U24" s="19"/>
    </row>
    <row r="25" spans="1:21" ht="20.25" customHeight="1" x14ac:dyDescent="0.15">
      <c r="A25" s="30" t="str">
        <f t="shared" si="0"/>
        <v>00223</v>
      </c>
      <c r="B25" s="114" t="s">
        <v>479</v>
      </c>
      <c r="C25" s="115" t="s">
        <v>326</v>
      </c>
      <c r="D25" s="116" t="s">
        <v>445</v>
      </c>
      <c r="E25" s="33" t="s">
        <v>997</v>
      </c>
      <c r="F25" s="33" t="s">
        <v>481</v>
      </c>
      <c r="G25" s="33" t="s">
        <v>507</v>
      </c>
      <c r="H25" s="118">
        <v>303</v>
      </c>
      <c r="I25" s="119" t="s">
        <v>1238</v>
      </c>
      <c r="J25" s="117"/>
      <c r="K25" s="120" t="s">
        <v>1239</v>
      </c>
      <c r="L25" s="121" t="s">
        <v>483</v>
      </c>
      <c r="M25" s="120"/>
      <c r="O25" s="138"/>
      <c r="P25" s="138"/>
      <c r="Q25" s="138">
        <v>3</v>
      </c>
      <c r="R25" s="138">
        <v>4</v>
      </c>
      <c r="S25" s="138">
        <v>5</v>
      </c>
      <c r="T25" s="138">
        <v>6</v>
      </c>
    </row>
    <row r="26" spans="1:21" s="18" customFormat="1" ht="20.25" customHeight="1" x14ac:dyDescent="0.15">
      <c r="A26" s="30" t="str">
        <f t="shared" si="0"/>
        <v>00224</v>
      </c>
      <c r="B26" s="114" t="s">
        <v>479</v>
      </c>
      <c r="C26" s="115" t="s">
        <v>327</v>
      </c>
      <c r="D26" s="116" t="s">
        <v>445</v>
      </c>
      <c r="E26" s="116" t="s">
        <v>480</v>
      </c>
      <c r="F26" s="33" t="s">
        <v>481</v>
      </c>
      <c r="G26" s="33" t="s">
        <v>508</v>
      </c>
      <c r="H26" s="118">
        <v>112</v>
      </c>
      <c r="I26" s="119" t="s">
        <v>1240</v>
      </c>
      <c r="J26" s="117" t="s">
        <v>1241</v>
      </c>
      <c r="K26" s="120" t="s">
        <v>1242</v>
      </c>
      <c r="L26" s="121" t="s">
        <v>483</v>
      </c>
      <c r="M26" s="120" t="s">
        <v>772</v>
      </c>
      <c r="N26"/>
      <c r="O26" s="138">
        <v>1</v>
      </c>
      <c r="P26" s="139"/>
      <c r="Q26" s="139"/>
      <c r="R26" s="139"/>
      <c r="S26" s="139"/>
      <c r="T26" s="138"/>
      <c r="U26"/>
    </row>
    <row r="27" spans="1:21" ht="20.25" customHeight="1" x14ac:dyDescent="0.15">
      <c r="A27" s="30" t="str">
        <f t="shared" si="0"/>
        <v>00225</v>
      </c>
      <c r="B27" s="114" t="s">
        <v>479</v>
      </c>
      <c r="C27" s="115" t="s">
        <v>328</v>
      </c>
      <c r="D27" s="116" t="s">
        <v>445</v>
      </c>
      <c r="E27" s="116" t="s">
        <v>480</v>
      </c>
      <c r="F27" s="33" t="s">
        <v>481</v>
      </c>
      <c r="G27" s="33" t="s">
        <v>508</v>
      </c>
      <c r="H27" s="118">
        <v>113</v>
      </c>
      <c r="I27" s="119" t="s">
        <v>1243</v>
      </c>
      <c r="J27" s="117" t="s">
        <v>1244</v>
      </c>
      <c r="K27" s="120" t="s">
        <v>1245</v>
      </c>
      <c r="L27" s="121" t="s">
        <v>483</v>
      </c>
      <c r="M27" s="120" t="s">
        <v>773</v>
      </c>
      <c r="O27" s="138">
        <v>1</v>
      </c>
      <c r="P27" s="138"/>
      <c r="Q27" s="138"/>
      <c r="R27" s="138"/>
      <c r="S27" s="138"/>
      <c r="T27" s="138"/>
    </row>
    <row r="28" spans="1:21" s="18" customFormat="1" ht="20.25" customHeight="1" x14ac:dyDescent="0.15">
      <c r="A28" s="30" t="str">
        <f t="shared" si="0"/>
        <v>00226</v>
      </c>
      <c r="B28" s="114" t="s">
        <v>479</v>
      </c>
      <c r="C28" s="115" t="s">
        <v>329</v>
      </c>
      <c r="D28" s="116" t="s">
        <v>445</v>
      </c>
      <c r="E28" s="116" t="s">
        <v>447</v>
      </c>
      <c r="F28" s="33" t="s">
        <v>481</v>
      </c>
      <c r="G28" s="33" t="s">
        <v>508</v>
      </c>
      <c r="H28" s="118">
        <v>212</v>
      </c>
      <c r="I28" s="119" t="s">
        <v>1246</v>
      </c>
      <c r="J28" s="117" t="s">
        <v>486</v>
      </c>
      <c r="K28" s="120" t="s">
        <v>509</v>
      </c>
      <c r="L28" s="121" t="s">
        <v>483</v>
      </c>
      <c r="M28" s="120"/>
      <c r="N28"/>
      <c r="O28" s="138"/>
      <c r="P28" s="139">
        <v>2</v>
      </c>
      <c r="Q28" s="139"/>
      <c r="R28" s="139"/>
      <c r="S28" s="139"/>
      <c r="T28" s="138"/>
      <c r="U28"/>
    </row>
    <row r="29" spans="1:21" ht="20.25" customHeight="1" x14ac:dyDescent="0.15">
      <c r="A29" s="30" t="str">
        <f t="shared" si="0"/>
        <v>00227</v>
      </c>
      <c r="B29" s="114" t="s">
        <v>479</v>
      </c>
      <c r="C29" s="115" t="s">
        <v>330</v>
      </c>
      <c r="D29" s="116" t="s">
        <v>445</v>
      </c>
      <c r="E29" s="116" t="s">
        <v>447</v>
      </c>
      <c r="F29" s="33" t="s">
        <v>481</v>
      </c>
      <c r="G29" s="33" t="s">
        <v>508</v>
      </c>
      <c r="H29" s="118">
        <v>213</v>
      </c>
      <c r="I29" s="119" t="s">
        <v>1247</v>
      </c>
      <c r="J29" s="117" t="s">
        <v>484</v>
      </c>
      <c r="K29" s="120" t="s">
        <v>510</v>
      </c>
      <c r="L29" s="121" t="s">
        <v>483</v>
      </c>
      <c r="M29" s="120"/>
      <c r="O29" s="138"/>
      <c r="P29" s="138">
        <v>2</v>
      </c>
      <c r="Q29" s="138"/>
      <c r="R29" s="138"/>
      <c r="S29" s="138"/>
      <c r="T29" s="138"/>
    </row>
    <row r="30" spans="1:21" s="18" customFormat="1" ht="20.25" customHeight="1" x14ac:dyDescent="0.15">
      <c r="A30" s="30" t="str">
        <f t="shared" si="0"/>
        <v>00228</v>
      </c>
      <c r="B30" s="114" t="s">
        <v>479</v>
      </c>
      <c r="C30" s="115" t="s">
        <v>331</v>
      </c>
      <c r="D30" s="116" t="s">
        <v>445</v>
      </c>
      <c r="E30" s="116" t="s">
        <v>489</v>
      </c>
      <c r="F30" s="33" t="s">
        <v>481</v>
      </c>
      <c r="G30" s="33" t="s">
        <v>508</v>
      </c>
      <c r="H30" s="118">
        <v>312</v>
      </c>
      <c r="I30" s="119" t="s">
        <v>1248</v>
      </c>
      <c r="J30" s="117" t="s">
        <v>486</v>
      </c>
      <c r="K30" s="120" t="s">
        <v>511</v>
      </c>
      <c r="L30" s="121" t="s">
        <v>483</v>
      </c>
      <c r="M30" s="120"/>
      <c r="N30"/>
      <c r="O30" s="138"/>
      <c r="P30" s="139"/>
      <c r="Q30" s="139">
        <v>3</v>
      </c>
      <c r="R30" s="139"/>
      <c r="S30" s="139"/>
      <c r="T30" s="138"/>
      <c r="U30"/>
    </row>
    <row r="31" spans="1:21" ht="20.25" customHeight="1" x14ac:dyDescent="0.15">
      <c r="A31" s="30" t="str">
        <f t="shared" si="0"/>
        <v>00229</v>
      </c>
      <c r="B31" s="114" t="s">
        <v>479</v>
      </c>
      <c r="C31" s="115" t="s">
        <v>332</v>
      </c>
      <c r="D31" s="116" t="s">
        <v>445</v>
      </c>
      <c r="E31" s="116" t="s">
        <v>489</v>
      </c>
      <c r="F31" s="33" t="s">
        <v>481</v>
      </c>
      <c r="G31" s="33" t="s">
        <v>508</v>
      </c>
      <c r="H31" s="118">
        <v>313</v>
      </c>
      <c r="I31" s="119" t="s">
        <v>1249</v>
      </c>
      <c r="J31" s="117" t="s">
        <v>484</v>
      </c>
      <c r="K31" s="120" t="s">
        <v>512</v>
      </c>
      <c r="L31" s="121" t="s">
        <v>483</v>
      </c>
      <c r="M31" s="120"/>
      <c r="O31" s="138"/>
      <c r="P31" s="138"/>
      <c r="Q31" s="138">
        <v>3</v>
      </c>
      <c r="R31" s="138"/>
      <c r="S31" s="138"/>
      <c r="T31" s="138"/>
    </row>
    <row r="32" spans="1:21" s="18" customFormat="1" ht="20.25" customHeight="1" x14ac:dyDescent="0.15">
      <c r="A32" s="30" t="str">
        <f t="shared" si="0"/>
        <v>00230</v>
      </c>
      <c r="B32" s="114" t="s">
        <v>479</v>
      </c>
      <c r="C32" s="115" t="s">
        <v>333</v>
      </c>
      <c r="D32" s="116" t="s">
        <v>445</v>
      </c>
      <c r="E32" s="116" t="s">
        <v>492</v>
      </c>
      <c r="F32" s="33" t="s">
        <v>481</v>
      </c>
      <c r="G32" s="33" t="s">
        <v>508</v>
      </c>
      <c r="H32" s="118">
        <v>412</v>
      </c>
      <c r="I32" s="119" t="s">
        <v>1250</v>
      </c>
      <c r="J32" s="117" t="s">
        <v>486</v>
      </c>
      <c r="K32" s="120" t="s">
        <v>513</v>
      </c>
      <c r="L32" s="121" t="s">
        <v>483</v>
      </c>
      <c r="M32" s="120"/>
      <c r="N32"/>
      <c r="O32" s="138"/>
      <c r="P32" s="139"/>
      <c r="Q32" s="139"/>
      <c r="R32" s="139">
        <v>4</v>
      </c>
      <c r="S32" s="139"/>
      <c r="T32" s="138"/>
      <c r="U32"/>
    </row>
    <row r="33" spans="1:21" ht="20.25" customHeight="1" x14ac:dyDescent="0.15">
      <c r="A33" s="30" t="str">
        <f t="shared" si="0"/>
        <v>00231</v>
      </c>
      <c r="B33" s="114" t="s">
        <v>479</v>
      </c>
      <c r="C33" s="115" t="s">
        <v>334</v>
      </c>
      <c r="D33" s="116" t="s">
        <v>445</v>
      </c>
      <c r="E33" s="116" t="s">
        <v>492</v>
      </c>
      <c r="F33" s="33" t="s">
        <v>481</v>
      </c>
      <c r="G33" s="33" t="s">
        <v>508</v>
      </c>
      <c r="H33" s="118">
        <v>413</v>
      </c>
      <c r="I33" s="119" t="s">
        <v>1251</v>
      </c>
      <c r="J33" s="117" t="s">
        <v>484</v>
      </c>
      <c r="K33" s="120" t="s">
        <v>514</v>
      </c>
      <c r="L33" s="121" t="s">
        <v>483</v>
      </c>
      <c r="M33" s="120"/>
      <c r="O33" s="138"/>
      <c r="P33" s="138"/>
      <c r="Q33" s="138"/>
      <c r="R33" s="138">
        <v>4</v>
      </c>
      <c r="S33" s="138"/>
      <c r="T33" s="138"/>
    </row>
    <row r="34" spans="1:21" s="18" customFormat="1" ht="20.25" customHeight="1" x14ac:dyDescent="0.15">
      <c r="A34" s="30" t="str">
        <f t="shared" si="0"/>
        <v>00232</v>
      </c>
      <c r="B34" s="114" t="s">
        <v>479</v>
      </c>
      <c r="C34" s="115" t="s">
        <v>335</v>
      </c>
      <c r="D34" s="116" t="s">
        <v>445</v>
      </c>
      <c r="E34" s="116" t="s">
        <v>495</v>
      </c>
      <c r="F34" s="33" t="s">
        <v>481</v>
      </c>
      <c r="G34" s="33" t="s">
        <v>508</v>
      </c>
      <c r="H34" s="118">
        <v>512</v>
      </c>
      <c r="I34" s="119" t="s">
        <v>1252</v>
      </c>
      <c r="J34" s="117" t="s">
        <v>486</v>
      </c>
      <c r="K34" s="120" t="s">
        <v>515</v>
      </c>
      <c r="L34" s="121" t="s">
        <v>483</v>
      </c>
      <c r="M34" s="120"/>
      <c r="N34"/>
      <c r="O34" s="138"/>
      <c r="P34" s="139"/>
      <c r="Q34" s="139"/>
      <c r="R34" s="139"/>
      <c r="S34" s="139">
        <v>5</v>
      </c>
      <c r="T34" s="138"/>
      <c r="U34"/>
    </row>
    <row r="35" spans="1:21" ht="20.25" customHeight="1" x14ac:dyDescent="0.15">
      <c r="A35" s="30" t="str">
        <f t="shared" si="0"/>
        <v>00233</v>
      </c>
      <c r="B35" s="114" t="s">
        <v>479</v>
      </c>
      <c r="C35" s="115" t="s">
        <v>336</v>
      </c>
      <c r="D35" s="116" t="s">
        <v>445</v>
      </c>
      <c r="E35" s="116" t="s">
        <v>495</v>
      </c>
      <c r="F35" s="33" t="s">
        <v>481</v>
      </c>
      <c r="G35" s="33" t="s">
        <v>508</v>
      </c>
      <c r="H35" s="118">
        <v>513</v>
      </c>
      <c r="I35" s="119" t="s">
        <v>1253</v>
      </c>
      <c r="J35" s="117" t="s">
        <v>484</v>
      </c>
      <c r="K35" s="120" t="s">
        <v>516</v>
      </c>
      <c r="L35" s="121" t="s">
        <v>483</v>
      </c>
      <c r="M35" s="120"/>
      <c r="O35" s="138"/>
      <c r="P35" s="138"/>
      <c r="Q35" s="138"/>
      <c r="R35" s="138"/>
      <c r="S35" s="138">
        <v>5</v>
      </c>
      <c r="T35" s="138"/>
    </row>
    <row r="36" spans="1:21" s="18" customFormat="1" ht="20.25" customHeight="1" x14ac:dyDescent="0.15">
      <c r="A36" s="30" t="str">
        <f t="shared" si="0"/>
        <v>00234</v>
      </c>
      <c r="B36" s="114" t="s">
        <v>479</v>
      </c>
      <c r="C36" s="115" t="s">
        <v>337</v>
      </c>
      <c r="D36" s="116" t="s">
        <v>445</v>
      </c>
      <c r="E36" s="116" t="s">
        <v>496</v>
      </c>
      <c r="F36" s="33" t="s">
        <v>481</v>
      </c>
      <c r="G36" s="33" t="s">
        <v>508</v>
      </c>
      <c r="H36" s="118">
        <v>612</v>
      </c>
      <c r="I36" s="119" t="s">
        <v>1254</v>
      </c>
      <c r="J36" s="117"/>
      <c r="K36" s="120" t="s">
        <v>1255</v>
      </c>
      <c r="L36" s="121" t="s">
        <v>483</v>
      </c>
      <c r="M36" s="120"/>
      <c r="N36"/>
      <c r="O36" s="138"/>
      <c r="P36" s="139"/>
      <c r="Q36" s="139"/>
      <c r="R36" s="139"/>
      <c r="S36" s="139"/>
      <c r="T36" s="138">
        <v>6</v>
      </c>
      <c r="U36"/>
    </row>
    <row r="37" spans="1:21" ht="20.25" customHeight="1" x14ac:dyDescent="0.15">
      <c r="A37" s="30" t="str">
        <f t="shared" si="0"/>
        <v>00235</v>
      </c>
      <c r="B37" s="114" t="s">
        <v>479</v>
      </c>
      <c r="C37" s="115" t="s">
        <v>338</v>
      </c>
      <c r="D37" s="116" t="s">
        <v>445</v>
      </c>
      <c r="E37" s="116" t="s">
        <v>489</v>
      </c>
      <c r="F37" s="33" t="s">
        <v>481</v>
      </c>
      <c r="G37" s="33" t="s">
        <v>517</v>
      </c>
      <c r="H37" s="118">
        <v>307</v>
      </c>
      <c r="I37" s="119" t="s">
        <v>1256</v>
      </c>
      <c r="J37" s="117"/>
      <c r="K37" s="120" t="s">
        <v>518</v>
      </c>
      <c r="L37" s="121" t="s">
        <v>483</v>
      </c>
      <c r="M37" s="120"/>
      <c r="O37" s="138"/>
      <c r="P37" s="138"/>
      <c r="Q37" s="138">
        <v>3</v>
      </c>
      <c r="R37" s="138"/>
      <c r="S37" s="138"/>
      <c r="T37" s="138"/>
    </row>
    <row r="38" spans="1:21" s="18" customFormat="1" ht="20.25" customHeight="1" x14ac:dyDescent="0.15">
      <c r="A38" s="30" t="str">
        <f t="shared" si="0"/>
        <v>00236</v>
      </c>
      <c r="B38" s="114" t="s">
        <v>479</v>
      </c>
      <c r="C38" s="115" t="s">
        <v>339</v>
      </c>
      <c r="D38" s="116" t="s">
        <v>445</v>
      </c>
      <c r="E38" s="116" t="s">
        <v>492</v>
      </c>
      <c r="F38" s="33" t="s">
        <v>481</v>
      </c>
      <c r="G38" s="33" t="s">
        <v>517</v>
      </c>
      <c r="H38" s="118">
        <v>407</v>
      </c>
      <c r="I38" s="119" t="s">
        <v>1257</v>
      </c>
      <c r="J38" s="117"/>
      <c r="K38" s="120" t="s">
        <v>519</v>
      </c>
      <c r="L38" s="121" t="s">
        <v>483</v>
      </c>
      <c r="M38" s="120"/>
      <c r="N38"/>
      <c r="O38" s="138"/>
      <c r="P38" s="139"/>
      <c r="Q38" s="139"/>
      <c r="R38" s="139">
        <v>4</v>
      </c>
      <c r="S38" s="139"/>
      <c r="T38" s="138"/>
      <c r="U38"/>
    </row>
    <row r="39" spans="1:21" ht="20.25" customHeight="1" x14ac:dyDescent="0.15">
      <c r="A39" s="30" t="str">
        <f t="shared" si="0"/>
        <v>00237</v>
      </c>
      <c r="B39" s="114" t="s">
        <v>479</v>
      </c>
      <c r="C39" s="115" t="s">
        <v>340</v>
      </c>
      <c r="D39" s="116" t="s">
        <v>445</v>
      </c>
      <c r="E39" s="116" t="s">
        <v>495</v>
      </c>
      <c r="F39" s="33" t="s">
        <v>481</v>
      </c>
      <c r="G39" s="33" t="s">
        <v>517</v>
      </c>
      <c r="H39" s="118">
        <v>507</v>
      </c>
      <c r="I39" s="119" t="s">
        <v>1258</v>
      </c>
      <c r="J39" s="117"/>
      <c r="K39" s="120" t="s">
        <v>520</v>
      </c>
      <c r="L39" s="121" t="s">
        <v>483</v>
      </c>
      <c r="M39" s="120"/>
      <c r="O39" s="138"/>
      <c r="P39" s="138"/>
      <c r="Q39" s="138"/>
      <c r="R39" s="138"/>
      <c r="S39" s="138">
        <v>5</v>
      </c>
      <c r="T39" s="138"/>
    </row>
    <row r="40" spans="1:21" s="18" customFormat="1" ht="20.25" customHeight="1" x14ac:dyDescent="0.15">
      <c r="A40" s="30" t="str">
        <f t="shared" si="0"/>
        <v>00238</v>
      </c>
      <c r="B40" s="114" t="s">
        <v>479</v>
      </c>
      <c r="C40" s="115" t="s">
        <v>341</v>
      </c>
      <c r="D40" s="116" t="s">
        <v>445</v>
      </c>
      <c r="E40" s="116" t="s">
        <v>496</v>
      </c>
      <c r="F40" s="33" t="s">
        <v>481</v>
      </c>
      <c r="G40" s="33" t="s">
        <v>517</v>
      </c>
      <c r="H40" s="118">
        <v>607</v>
      </c>
      <c r="I40" s="119" t="s">
        <v>1259</v>
      </c>
      <c r="J40" s="117"/>
      <c r="K40" s="120" t="s">
        <v>521</v>
      </c>
      <c r="L40" s="121" t="s">
        <v>483</v>
      </c>
      <c r="M40" s="120"/>
      <c r="N40"/>
      <c r="O40" s="138"/>
      <c r="P40" s="139"/>
      <c r="Q40" s="139"/>
      <c r="R40" s="139"/>
      <c r="S40" s="139"/>
      <c r="T40" s="138">
        <v>6</v>
      </c>
      <c r="U40"/>
    </row>
    <row r="41" spans="1:21" ht="20.25" customHeight="1" x14ac:dyDescent="0.15">
      <c r="A41" s="30" t="str">
        <f t="shared" si="0"/>
        <v>00239</v>
      </c>
      <c r="B41" s="114" t="s">
        <v>479</v>
      </c>
      <c r="C41" s="115" t="s">
        <v>342</v>
      </c>
      <c r="D41" s="116" t="s">
        <v>445</v>
      </c>
      <c r="E41" s="116" t="s">
        <v>522</v>
      </c>
      <c r="F41" s="33" t="s">
        <v>481</v>
      </c>
      <c r="G41" s="33" t="s">
        <v>523</v>
      </c>
      <c r="H41" s="118">
        <v>117</v>
      </c>
      <c r="I41" s="119" t="s">
        <v>1260</v>
      </c>
      <c r="J41" s="117" t="s">
        <v>486</v>
      </c>
      <c r="K41" s="120" t="s">
        <v>1</v>
      </c>
      <c r="L41" s="121" t="s">
        <v>483</v>
      </c>
      <c r="M41" s="120"/>
      <c r="O41" s="138">
        <v>1</v>
      </c>
      <c r="P41" s="138">
        <v>2</v>
      </c>
      <c r="Q41" s="138"/>
      <c r="R41" s="138"/>
      <c r="S41" s="138"/>
      <c r="T41" s="138"/>
    </row>
    <row r="42" spans="1:21" s="18" customFormat="1" ht="20.25" customHeight="1" x14ac:dyDescent="0.15">
      <c r="A42" s="30" t="str">
        <f t="shared" si="0"/>
        <v>00240</v>
      </c>
      <c r="B42" s="114" t="s">
        <v>479</v>
      </c>
      <c r="C42" s="115" t="s">
        <v>343</v>
      </c>
      <c r="D42" s="116" t="s">
        <v>445</v>
      </c>
      <c r="E42" s="116" t="s">
        <v>522</v>
      </c>
      <c r="F42" s="33" t="s">
        <v>481</v>
      </c>
      <c r="G42" s="33" t="s">
        <v>523</v>
      </c>
      <c r="H42" s="118">
        <v>118</v>
      </c>
      <c r="I42" s="119" t="s">
        <v>1261</v>
      </c>
      <c r="J42" s="117" t="s">
        <v>484</v>
      </c>
      <c r="K42" s="120" t="s">
        <v>2</v>
      </c>
      <c r="L42" s="121" t="s">
        <v>483</v>
      </c>
      <c r="M42" s="120"/>
      <c r="N42"/>
      <c r="O42" s="138">
        <v>1</v>
      </c>
      <c r="P42" s="138">
        <v>2</v>
      </c>
      <c r="Q42" s="139"/>
      <c r="R42" s="139"/>
      <c r="S42" s="139"/>
      <c r="T42" s="138"/>
      <c r="U42"/>
    </row>
    <row r="43" spans="1:21" s="18" customFormat="1" ht="20.25" customHeight="1" x14ac:dyDescent="0.15">
      <c r="A43" s="30" t="str">
        <f t="shared" si="0"/>
        <v>00241</v>
      </c>
      <c r="B43" s="114" t="s">
        <v>479</v>
      </c>
      <c r="C43" s="115" t="s">
        <v>344</v>
      </c>
      <c r="D43" s="116" t="s">
        <v>445</v>
      </c>
      <c r="E43" s="116" t="s">
        <v>5</v>
      </c>
      <c r="F43" s="33" t="s">
        <v>481</v>
      </c>
      <c r="G43" s="33" t="s">
        <v>6</v>
      </c>
      <c r="H43" s="118">
        <v>503</v>
      </c>
      <c r="I43" s="119" t="s">
        <v>1262</v>
      </c>
      <c r="J43" s="117"/>
      <c r="K43" s="120" t="s">
        <v>7</v>
      </c>
      <c r="L43" s="121" t="s">
        <v>483</v>
      </c>
      <c r="M43" s="120"/>
      <c r="N43"/>
      <c r="O43" s="138"/>
      <c r="P43" s="139"/>
      <c r="Q43" s="139"/>
      <c r="R43" s="139"/>
      <c r="S43" s="139">
        <v>5</v>
      </c>
      <c r="T43" s="138">
        <v>6</v>
      </c>
      <c r="U43"/>
    </row>
    <row r="44" spans="1:21" ht="20.25" customHeight="1" x14ac:dyDescent="0.15">
      <c r="A44" s="30" t="str">
        <f t="shared" si="0"/>
        <v>00242</v>
      </c>
      <c r="B44" s="114" t="s">
        <v>479</v>
      </c>
      <c r="C44" s="115" t="s">
        <v>345</v>
      </c>
      <c r="D44" s="116" t="s">
        <v>445</v>
      </c>
      <c r="E44" s="33" t="s">
        <v>1009</v>
      </c>
      <c r="F44" s="33" t="s">
        <v>481</v>
      </c>
      <c r="G44" s="33" t="s">
        <v>8</v>
      </c>
      <c r="H44" s="118">
        <v>306</v>
      </c>
      <c r="I44" s="119" t="s">
        <v>1263</v>
      </c>
      <c r="J44" s="117"/>
      <c r="K44" s="120" t="s">
        <v>9</v>
      </c>
      <c r="L44" s="121" t="s">
        <v>483</v>
      </c>
      <c r="M44" s="120"/>
      <c r="O44" s="138"/>
      <c r="P44" s="138"/>
      <c r="Q44" s="138">
        <v>3</v>
      </c>
      <c r="R44" s="138">
        <v>4</v>
      </c>
      <c r="S44" s="138"/>
      <c r="T44" s="139"/>
      <c r="U44" s="18"/>
    </row>
    <row r="45" spans="1:21" s="18" customFormat="1" ht="20.25" customHeight="1" x14ac:dyDescent="0.15">
      <c r="A45" s="30" t="str">
        <f t="shared" si="0"/>
        <v>00243</v>
      </c>
      <c r="B45" s="114" t="s">
        <v>479</v>
      </c>
      <c r="C45" s="115" t="s">
        <v>346</v>
      </c>
      <c r="D45" s="116" t="s">
        <v>445</v>
      </c>
      <c r="E45" s="33" t="s">
        <v>5</v>
      </c>
      <c r="F45" s="33" t="s">
        <v>481</v>
      </c>
      <c r="G45" s="33" t="s">
        <v>8</v>
      </c>
      <c r="H45" s="118">
        <v>506</v>
      </c>
      <c r="I45" s="119" t="s">
        <v>1264</v>
      </c>
      <c r="J45" s="117"/>
      <c r="K45" s="120" t="s">
        <v>10</v>
      </c>
      <c r="L45" s="121" t="s">
        <v>483</v>
      </c>
      <c r="M45" s="120"/>
      <c r="N45"/>
      <c r="O45" s="138"/>
      <c r="P45" s="139"/>
      <c r="Q45" s="139"/>
      <c r="R45" s="139"/>
      <c r="S45" s="139">
        <v>5</v>
      </c>
      <c r="T45" s="138">
        <v>6</v>
      </c>
      <c r="U45"/>
    </row>
    <row r="46" spans="1:21" s="18" customFormat="1" ht="20.25" customHeight="1" x14ac:dyDescent="0.15">
      <c r="A46" s="30" t="str">
        <f t="shared" si="0"/>
        <v>00244</v>
      </c>
      <c r="B46" s="114" t="s">
        <v>479</v>
      </c>
      <c r="C46" s="115" t="s">
        <v>347</v>
      </c>
      <c r="D46" s="116" t="s">
        <v>561</v>
      </c>
      <c r="E46" s="116" t="s">
        <v>480</v>
      </c>
      <c r="F46" s="33" t="s">
        <v>481</v>
      </c>
      <c r="G46" s="33" t="s">
        <v>562</v>
      </c>
      <c r="H46" s="118">
        <v>112</v>
      </c>
      <c r="I46" s="119" t="s">
        <v>1265</v>
      </c>
      <c r="J46" s="117"/>
      <c r="K46" s="120" t="s">
        <v>563</v>
      </c>
      <c r="L46" s="121" t="s">
        <v>483</v>
      </c>
      <c r="M46" s="120"/>
      <c r="N46"/>
      <c r="O46" s="138">
        <v>1</v>
      </c>
      <c r="P46" s="139"/>
      <c r="Q46" s="139"/>
      <c r="R46" s="139"/>
      <c r="S46" s="139"/>
      <c r="T46" s="139"/>
    </row>
    <row r="47" spans="1:21" s="18" customFormat="1" ht="20.25" customHeight="1" x14ac:dyDescent="0.15">
      <c r="A47" s="30" t="str">
        <f t="shared" si="0"/>
        <v>00245</v>
      </c>
      <c r="B47" s="114" t="s">
        <v>479</v>
      </c>
      <c r="C47" s="115" t="s">
        <v>348</v>
      </c>
      <c r="D47" s="116" t="s">
        <v>561</v>
      </c>
      <c r="E47" s="116" t="s">
        <v>447</v>
      </c>
      <c r="F47" s="33" t="s">
        <v>481</v>
      </c>
      <c r="G47" s="33" t="s">
        <v>562</v>
      </c>
      <c r="H47" s="118">
        <v>212</v>
      </c>
      <c r="I47" s="119" t="s">
        <v>1266</v>
      </c>
      <c r="J47" s="117"/>
      <c r="K47" s="120" t="s">
        <v>564</v>
      </c>
      <c r="L47" s="121" t="s">
        <v>483</v>
      </c>
      <c r="M47" s="120"/>
      <c r="N47"/>
      <c r="O47" s="138"/>
      <c r="P47" s="139">
        <v>2</v>
      </c>
      <c r="Q47" s="139"/>
      <c r="R47" s="139"/>
      <c r="S47" s="139"/>
      <c r="T47" s="138"/>
      <c r="U47"/>
    </row>
    <row r="48" spans="1:21" s="18" customFormat="1" ht="20.25" customHeight="1" x14ac:dyDescent="0.15">
      <c r="A48" s="30" t="str">
        <f t="shared" si="0"/>
        <v>00246</v>
      </c>
      <c r="B48" s="114" t="s">
        <v>479</v>
      </c>
      <c r="C48" s="115" t="s">
        <v>349</v>
      </c>
      <c r="D48" s="116" t="s">
        <v>561</v>
      </c>
      <c r="E48" s="116" t="s">
        <v>489</v>
      </c>
      <c r="F48" s="33" t="s">
        <v>481</v>
      </c>
      <c r="G48" s="33" t="s">
        <v>562</v>
      </c>
      <c r="H48" s="118">
        <v>312</v>
      </c>
      <c r="I48" s="119" t="s">
        <v>1267</v>
      </c>
      <c r="J48" s="117"/>
      <c r="K48" s="120" t="s">
        <v>619</v>
      </c>
      <c r="L48" s="121" t="s">
        <v>483</v>
      </c>
      <c r="M48" s="120"/>
      <c r="N48"/>
      <c r="O48" s="138"/>
      <c r="P48" s="139"/>
      <c r="Q48" s="139">
        <v>3</v>
      </c>
      <c r="R48" s="139"/>
      <c r="S48" s="139"/>
      <c r="T48" s="139"/>
    </row>
    <row r="49" spans="1:21" s="18" customFormat="1" ht="20.25" customHeight="1" x14ac:dyDescent="0.15">
      <c r="A49" s="30" t="str">
        <f t="shared" si="0"/>
        <v>00247</v>
      </c>
      <c r="B49" s="114" t="s">
        <v>479</v>
      </c>
      <c r="C49" s="115" t="s">
        <v>350</v>
      </c>
      <c r="D49" s="116" t="s">
        <v>561</v>
      </c>
      <c r="E49" s="116" t="s">
        <v>492</v>
      </c>
      <c r="F49" s="33" t="s">
        <v>481</v>
      </c>
      <c r="G49" s="33" t="s">
        <v>562</v>
      </c>
      <c r="H49" s="118">
        <v>412</v>
      </c>
      <c r="I49" s="119" t="s">
        <v>1268</v>
      </c>
      <c r="J49" s="117"/>
      <c r="K49" s="120" t="s">
        <v>565</v>
      </c>
      <c r="L49" s="121" t="s">
        <v>483</v>
      </c>
      <c r="M49" s="120"/>
      <c r="N49"/>
      <c r="O49" s="138"/>
      <c r="P49" s="139"/>
      <c r="Q49" s="139"/>
      <c r="R49" s="139">
        <v>4</v>
      </c>
      <c r="S49" s="139"/>
      <c r="T49" s="138"/>
      <c r="U49"/>
    </row>
    <row r="50" spans="1:21" s="18" customFormat="1" ht="20.25" customHeight="1" x14ac:dyDescent="0.15">
      <c r="A50" s="30" t="str">
        <f t="shared" si="0"/>
        <v>00248</v>
      </c>
      <c r="B50" s="114" t="s">
        <v>479</v>
      </c>
      <c r="C50" s="115" t="s">
        <v>355</v>
      </c>
      <c r="D50" s="116" t="s">
        <v>561</v>
      </c>
      <c r="E50" s="116" t="s">
        <v>495</v>
      </c>
      <c r="F50" s="33" t="s">
        <v>481</v>
      </c>
      <c r="G50" s="33" t="s">
        <v>562</v>
      </c>
      <c r="H50" s="118">
        <v>512</v>
      </c>
      <c r="I50" s="119" t="s">
        <v>1269</v>
      </c>
      <c r="J50" s="117"/>
      <c r="K50" s="120" t="s">
        <v>566</v>
      </c>
      <c r="L50" s="121" t="s">
        <v>483</v>
      </c>
      <c r="M50" s="120"/>
      <c r="N50"/>
      <c r="O50" s="138"/>
      <c r="P50" s="139"/>
      <c r="Q50" s="139"/>
      <c r="R50" s="139"/>
      <c r="S50" s="139">
        <v>5</v>
      </c>
      <c r="T50" s="139"/>
    </row>
    <row r="51" spans="1:21" s="18" customFormat="1" ht="20.25" customHeight="1" x14ac:dyDescent="0.15">
      <c r="A51" s="30" t="str">
        <f t="shared" si="0"/>
        <v>00249</v>
      </c>
      <c r="B51" s="114" t="s">
        <v>479</v>
      </c>
      <c r="C51" s="115" t="s">
        <v>356</v>
      </c>
      <c r="D51" s="116" t="s">
        <v>561</v>
      </c>
      <c r="E51" s="116" t="s">
        <v>496</v>
      </c>
      <c r="F51" s="33" t="s">
        <v>481</v>
      </c>
      <c r="G51" s="33" t="s">
        <v>562</v>
      </c>
      <c r="H51" s="118">
        <v>612</v>
      </c>
      <c r="I51" s="119" t="s">
        <v>1270</v>
      </c>
      <c r="J51" s="117"/>
      <c r="K51" s="120" t="s">
        <v>567</v>
      </c>
      <c r="L51" s="121" t="s">
        <v>483</v>
      </c>
      <c r="M51" s="120"/>
      <c r="N51"/>
      <c r="O51" s="138"/>
      <c r="P51" s="139"/>
      <c r="Q51" s="139"/>
      <c r="R51" s="139"/>
      <c r="S51" s="139"/>
      <c r="T51" s="138">
        <v>6</v>
      </c>
      <c r="U51"/>
    </row>
    <row r="52" spans="1:21" ht="20.25" customHeight="1" x14ac:dyDescent="0.15">
      <c r="A52" s="30" t="str">
        <f t="shared" si="0"/>
        <v>00250</v>
      </c>
      <c r="B52" s="114" t="s">
        <v>479</v>
      </c>
      <c r="C52" s="115" t="s">
        <v>357</v>
      </c>
      <c r="D52" s="33" t="s">
        <v>445</v>
      </c>
      <c r="E52" s="116" t="s">
        <v>495</v>
      </c>
      <c r="F52" s="33" t="s">
        <v>481</v>
      </c>
      <c r="G52" s="33" t="s">
        <v>31</v>
      </c>
      <c r="H52" s="118">
        <v>509</v>
      </c>
      <c r="I52" s="119" t="s">
        <v>620</v>
      </c>
      <c r="J52" s="117" t="s">
        <v>1271</v>
      </c>
      <c r="K52" s="120" t="s">
        <v>621</v>
      </c>
      <c r="L52" s="121" t="s">
        <v>483</v>
      </c>
      <c r="M52" s="120" t="s">
        <v>774</v>
      </c>
      <c r="O52" s="138"/>
      <c r="P52" s="138"/>
      <c r="Q52" s="138"/>
      <c r="R52" s="138"/>
      <c r="S52" s="138">
        <v>5</v>
      </c>
      <c r="T52" s="139"/>
      <c r="U52" s="18"/>
    </row>
    <row r="53" spans="1:21" s="18" customFormat="1" ht="20.25" customHeight="1" x14ac:dyDescent="0.15">
      <c r="A53" s="30" t="str">
        <f t="shared" si="0"/>
        <v>00251</v>
      </c>
      <c r="B53" s="114" t="s">
        <v>479</v>
      </c>
      <c r="C53" s="115" t="s">
        <v>358</v>
      </c>
      <c r="D53" s="33" t="s">
        <v>445</v>
      </c>
      <c r="E53" s="33" t="s">
        <v>5</v>
      </c>
      <c r="F53" s="33" t="s">
        <v>481</v>
      </c>
      <c r="G53" s="33" t="s">
        <v>31</v>
      </c>
      <c r="H53" s="118">
        <v>510</v>
      </c>
      <c r="I53" s="119" t="s">
        <v>1272</v>
      </c>
      <c r="J53" s="122" t="s">
        <v>775</v>
      </c>
      <c r="K53" s="120" t="s">
        <v>776</v>
      </c>
      <c r="L53" s="121" t="s">
        <v>483</v>
      </c>
      <c r="M53" s="120" t="s">
        <v>622</v>
      </c>
      <c r="N53"/>
      <c r="O53" s="138"/>
      <c r="P53" s="139"/>
      <c r="Q53" s="139"/>
      <c r="R53" s="139"/>
      <c r="S53" s="139">
        <v>5</v>
      </c>
      <c r="T53" s="138">
        <v>6</v>
      </c>
      <c r="U53"/>
    </row>
    <row r="54" spans="1:21" ht="20.25" customHeight="1" x14ac:dyDescent="0.15">
      <c r="A54" s="30" t="str">
        <f t="shared" si="0"/>
        <v>00252</v>
      </c>
      <c r="B54" s="114" t="s">
        <v>479</v>
      </c>
      <c r="C54" s="115" t="s">
        <v>359</v>
      </c>
      <c r="D54" s="33" t="s">
        <v>445</v>
      </c>
      <c r="E54" s="116" t="s">
        <v>496</v>
      </c>
      <c r="F54" s="33" t="s">
        <v>481</v>
      </c>
      <c r="G54" s="33" t="s">
        <v>31</v>
      </c>
      <c r="H54" s="118">
        <v>609</v>
      </c>
      <c r="I54" s="119" t="s">
        <v>623</v>
      </c>
      <c r="J54" s="117" t="s">
        <v>1271</v>
      </c>
      <c r="K54" s="120" t="s">
        <v>624</v>
      </c>
      <c r="L54" s="121" t="s">
        <v>483</v>
      </c>
      <c r="M54" s="120" t="s">
        <v>777</v>
      </c>
      <c r="O54" s="138"/>
      <c r="P54" s="138"/>
      <c r="Q54" s="138"/>
      <c r="R54" s="138"/>
      <c r="S54" s="138"/>
      <c r="T54" s="139">
        <v>6</v>
      </c>
      <c r="U54" s="18"/>
    </row>
    <row r="55" spans="1:21" s="18" customFormat="1" ht="20.25" customHeight="1" x14ac:dyDescent="0.15">
      <c r="A55" s="30" t="str">
        <f t="shared" si="0"/>
        <v>00253</v>
      </c>
      <c r="B55" s="114" t="s">
        <v>479</v>
      </c>
      <c r="C55" s="115" t="s">
        <v>360</v>
      </c>
      <c r="D55" s="116" t="s">
        <v>11</v>
      </c>
      <c r="E55" s="116" t="s">
        <v>480</v>
      </c>
      <c r="F55" s="117" t="s">
        <v>481</v>
      </c>
      <c r="G55" s="117" t="s">
        <v>446</v>
      </c>
      <c r="H55" s="123" t="s">
        <v>778</v>
      </c>
      <c r="I55" s="124" t="s">
        <v>779</v>
      </c>
      <c r="J55" s="117"/>
      <c r="K55" s="120" t="s">
        <v>12</v>
      </c>
      <c r="L55" s="121" t="s">
        <v>483</v>
      </c>
      <c r="M55" s="120"/>
      <c r="N55"/>
      <c r="O55" s="138">
        <v>7</v>
      </c>
      <c r="P55" s="139"/>
      <c r="Q55" s="139"/>
      <c r="R55" s="139"/>
      <c r="S55" s="139"/>
      <c r="T55" s="138"/>
      <c r="U55"/>
    </row>
    <row r="56" spans="1:21" s="18" customFormat="1" ht="20.25" customHeight="1" x14ac:dyDescent="0.15">
      <c r="A56" s="30" t="str">
        <f t="shared" si="0"/>
        <v>00254</v>
      </c>
      <c r="B56" s="114" t="s">
        <v>479</v>
      </c>
      <c r="C56" s="115" t="s">
        <v>361</v>
      </c>
      <c r="D56" s="116" t="s">
        <v>11</v>
      </c>
      <c r="E56" s="116" t="s">
        <v>447</v>
      </c>
      <c r="F56" s="117" t="s">
        <v>481</v>
      </c>
      <c r="G56" s="117" t="s">
        <v>446</v>
      </c>
      <c r="H56" s="123" t="s">
        <v>780</v>
      </c>
      <c r="I56" s="124" t="s">
        <v>781</v>
      </c>
      <c r="J56" s="117"/>
      <c r="K56" s="120" t="s">
        <v>13</v>
      </c>
      <c r="L56" s="121" t="s">
        <v>483</v>
      </c>
      <c r="M56" s="120"/>
      <c r="N56"/>
      <c r="O56" s="138"/>
      <c r="P56" s="139">
        <v>8</v>
      </c>
      <c r="Q56" s="139"/>
      <c r="R56" s="139"/>
      <c r="S56" s="139"/>
      <c r="T56" s="139"/>
    </row>
    <row r="57" spans="1:21" ht="20.25" customHeight="1" x14ac:dyDescent="0.15">
      <c r="A57" s="30" t="str">
        <f t="shared" si="0"/>
        <v>00255</v>
      </c>
      <c r="B57" s="114" t="s">
        <v>479</v>
      </c>
      <c r="C57" s="115" t="s">
        <v>362</v>
      </c>
      <c r="D57" s="116" t="s">
        <v>11</v>
      </c>
      <c r="E57" s="116" t="s">
        <v>489</v>
      </c>
      <c r="F57" s="117" t="s">
        <v>481</v>
      </c>
      <c r="G57" s="117" t="s">
        <v>446</v>
      </c>
      <c r="H57" s="123" t="s">
        <v>782</v>
      </c>
      <c r="I57" s="124" t="s">
        <v>783</v>
      </c>
      <c r="J57" s="117"/>
      <c r="K57" s="120" t="s">
        <v>14</v>
      </c>
      <c r="L57" s="121" t="s">
        <v>483</v>
      </c>
      <c r="M57" s="120"/>
      <c r="O57" s="138"/>
      <c r="P57" s="138"/>
      <c r="Q57" s="138">
        <v>9</v>
      </c>
      <c r="R57" s="138"/>
      <c r="S57" s="138"/>
      <c r="T57" s="138"/>
    </row>
    <row r="58" spans="1:21" s="19" customFormat="1" ht="20.25" customHeight="1" x14ac:dyDescent="0.15">
      <c r="A58" s="30" t="str">
        <f t="shared" si="0"/>
        <v>00256</v>
      </c>
      <c r="B58" s="114" t="s">
        <v>479</v>
      </c>
      <c r="C58" s="115" t="s">
        <v>363</v>
      </c>
      <c r="D58" s="116" t="s">
        <v>11</v>
      </c>
      <c r="E58" s="116" t="s">
        <v>18</v>
      </c>
      <c r="F58" s="117" t="s">
        <v>481</v>
      </c>
      <c r="G58" s="117" t="s">
        <v>497</v>
      </c>
      <c r="H58" s="123" t="s">
        <v>778</v>
      </c>
      <c r="I58" s="124" t="s">
        <v>784</v>
      </c>
      <c r="J58" s="117"/>
      <c r="K58" s="120" t="s">
        <v>1273</v>
      </c>
      <c r="L58" s="121" t="s">
        <v>483</v>
      </c>
      <c r="M58" s="120"/>
      <c r="N58"/>
      <c r="O58" s="138">
        <v>7</v>
      </c>
      <c r="P58" s="140">
        <v>8</v>
      </c>
      <c r="Q58" s="140">
        <v>9</v>
      </c>
      <c r="R58" s="140"/>
      <c r="S58" s="140"/>
      <c r="T58" s="139"/>
      <c r="U58" s="18"/>
    </row>
    <row r="59" spans="1:21" ht="20.25" customHeight="1" x14ac:dyDescent="0.15">
      <c r="A59" s="30" t="str">
        <f t="shared" si="0"/>
        <v>00257</v>
      </c>
      <c r="B59" s="114" t="s">
        <v>479</v>
      </c>
      <c r="C59" s="115" t="s">
        <v>364</v>
      </c>
      <c r="D59" s="116" t="s">
        <v>11</v>
      </c>
      <c r="E59" s="116" t="s">
        <v>522</v>
      </c>
      <c r="F59" s="117" t="s">
        <v>481</v>
      </c>
      <c r="G59" s="117" t="s">
        <v>16</v>
      </c>
      <c r="H59" s="123" t="s">
        <v>778</v>
      </c>
      <c r="I59" s="124" t="s">
        <v>785</v>
      </c>
      <c r="J59" s="117"/>
      <c r="K59" s="120" t="s">
        <v>17</v>
      </c>
      <c r="L59" s="121" t="s">
        <v>483</v>
      </c>
      <c r="M59" s="120"/>
      <c r="O59" s="138">
        <v>7</v>
      </c>
      <c r="P59" s="138">
        <v>8</v>
      </c>
      <c r="Q59" s="138"/>
      <c r="R59" s="138"/>
      <c r="S59" s="138"/>
      <c r="T59" s="138"/>
    </row>
    <row r="60" spans="1:21" s="18" customFormat="1" ht="20.25" customHeight="1" x14ac:dyDescent="0.15">
      <c r="A60" s="30" t="str">
        <f t="shared" si="0"/>
        <v>00258</v>
      </c>
      <c r="B60" s="114" t="s">
        <v>479</v>
      </c>
      <c r="C60" s="115" t="s">
        <v>365</v>
      </c>
      <c r="D60" s="116" t="s">
        <v>11</v>
      </c>
      <c r="E60" s="116" t="s">
        <v>18</v>
      </c>
      <c r="F60" s="117" t="s">
        <v>481</v>
      </c>
      <c r="G60" s="117" t="s">
        <v>19</v>
      </c>
      <c r="H60" s="123" t="s">
        <v>786</v>
      </c>
      <c r="I60" s="124" t="s">
        <v>787</v>
      </c>
      <c r="J60" s="117"/>
      <c r="K60" s="120" t="s">
        <v>1274</v>
      </c>
      <c r="L60" s="121" t="s">
        <v>483</v>
      </c>
      <c r="M60" s="120"/>
      <c r="N60"/>
      <c r="O60" s="138">
        <v>7</v>
      </c>
      <c r="P60" s="138">
        <v>8</v>
      </c>
      <c r="Q60" s="140">
        <v>9</v>
      </c>
      <c r="R60" s="139"/>
      <c r="S60" s="139"/>
      <c r="T60" s="139"/>
    </row>
    <row r="61" spans="1:21" ht="20.25" customHeight="1" x14ac:dyDescent="0.15">
      <c r="A61" s="30" t="str">
        <f t="shared" si="0"/>
        <v>00259</v>
      </c>
      <c r="B61" s="114" t="s">
        <v>479</v>
      </c>
      <c r="C61" s="115" t="s">
        <v>366</v>
      </c>
      <c r="D61" s="116" t="s">
        <v>11</v>
      </c>
      <c r="E61" s="116" t="s">
        <v>489</v>
      </c>
      <c r="F61" s="117" t="s">
        <v>481</v>
      </c>
      <c r="G61" s="117" t="s">
        <v>20</v>
      </c>
      <c r="H61" s="123" t="s">
        <v>782</v>
      </c>
      <c r="I61" s="124" t="s">
        <v>788</v>
      </c>
      <c r="J61" s="117"/>
      <c r="K61" s="120" t="s">
        <v>21</v>
      </c>
      <c r="L61" s="121" t="s">
        <v>483</v>
      </c>
      <c r="M61" s="120"/>
      <c r="O61" s="138"/>
      <c r="P61" s="138"/>
      <c r="Q61" s="138">
        <v>9</v>
      </c>
      <c r="R61" s="138"/>
      <c r="S61" s="138"/>
      <c r="T61" s="139"/>
      <c r="U61" s="18"/>
    </row>
    <row r="62" spans="1:21" s="18" customFormat="1" ht="20.25" customHeight="1" x14ac:dyDescent="0.15">
      <c r="A62" s="30" t="str">
        <f t="shared" si="0"/>
        <v>00260</v>
      </c>
      <c r="B62" s="114" t="s">
        <v>479</v>
      </c>
      <c r="C62" s="115" t="s">
        <v>367</v>
      </c>
      <c r="D62" s="116" t="s">
        <v>11</v>
      </c>
      <c r="E62" s="116" t="s">
        <v>18</v>
      </c>
      <c r="F62" s="117" t="s">
        <v>481</v>
      </c>
      <c r="G62" s="117" t="s">
        <v>507</v>
      </c>
      <c r="H62" s="123" t="s">
        <v>778</v>
      </c>
      <c r="I62" s="124" t="s">
        <v>789</v>
      </c>
      <c r="J62" s="117"/>
      <c r="K62" s="120" t="s">
        <v>1275</v>
      </c>
      <c r="L62" s="121" t="s">
        <v>483</v>
      </c>
      <c r="M62" s="120"/>
      <c r="N62"/>
      <c r="O62" s="138">
        <v>7</v>
      </c>
      <c r="P62" s="138">
        <v>8</v>
      </c>
      <c r="Q62" s="140">
        <v>9</v>
      </c>
      <c r="R62" s="139"/>
      <c r="S62" s="139"/>
      <c r="T62" s="138"/>
      <c r="U62"/>
    </row>
    <row r="63" spans="1:21" ht="20.25" customHeight="1" x14ac:dyDescent="0.15">
      <c r="A63" s="30" t="str">
        <f t="shared" si="0"/>
        <v>00261</v>
      </c>
      <c r="B63" s="114" t="s">
        <v>479</v>
      </c>
      <c r="C63" s="115" t="s">
        <v>368</v>
      </c>
      <c r="D63" s="116" t="s">
        <v>11</v>
      </c>
      <c r="E63" s="116" t="s">
        <v>480</v>
      </c>
      <c r="F63" s="117" t="s">
        <v>481</v>
      </c>
      <c r="G63" s="117" t="s">
        <v>22</v>
      </c>
      <c r="H63" s="123" t="s">
        <v>778</v>
      </c>
      <c r="I63" s="124" t="s">
        <v>790</v>
      </c>
      <c r="J63" s="117"/>
      <c r="K63" s="120" t="s">
        <v>23</v>
      </c>
      <c r="L63" s="121" t="s">
        <v>483</v>
      </c>
      <c r="M63" s="120"/>
      <c r="O63" s="138">
        <v>7</v>
      </c>
      <c r="P63" s="138"/>
      <c r="Q63" s="138"/>
      <c r="R63" s="138"/>
      <c r="S63" s="138"/>
      <c r="T63" s="139"/>
      <c r="U63" s="18"/>
    </row>
    <row r="64" spans="1:21" s="18" customFormat="1" ht="20.25" customHeight="1" x14ac:dyDescent="0.15">
      <c r="A64" s="30" t="str">
        <f t="shared" si="0"/>
        <v>00262</v>
      </c>
      <c r="B64" s="114" t="s">
        <v>479</v>
      </c>
      <c r="C64" s="115" t="s">
        <v>369</v>
      </c>
      <c r="D64" s="116" t="s">
        <v>11</v>
      </c>
      <c r="E64" s="116" t="s">
        <v>447</v>
      </c>
      <c r="F64" s="117" t="s">
        <v>481</v>
      </c>
      <c r="G64" s="117" t="s">
        <v>22</v>
      </c>
      <c r="H64" s="123" t="s">
        <v>780</v>
      </c>
      <c r="I64" s="124" t="s">
        <v>791</v>
      </c>
      <c r="J64" s="117"/>
      <c r="K64" s="120" t="s">
        <v>24</v>
      </c>
      <c r="L64" s="121" t="s">
        <v>483</v>
      </c>
      <c r="M64" s="120"/>
      <c r="N64"/>
      <c r="O64" s="138"/>
      <c r="P64" s="138">
        <v>8</v>
      </c>
      <c r="Q64" s="139"/>
      <c r="R64" s="139"/>
      <c r="S64" s="139"/>
      <c r="T64" s="139"/>
    </row>
    <row r="65" spans="1:21" ht="20.25" customHeight="1" x14ac:dyDescent="0.15">
      <c r="A65" s="30" t="str">
        <f t="shared" si="0"/>
        <v>00263</v>
      </c>
      <c r="B65" s="114" t="s">
        <v>479</v>
      </c>
      <c r="C65" s="115" t="s">
        <v>370</v>
      </c>
      <c r="D65" s="116" t="s">
        <v>11</v>
      </c>
      <c r="E65" s="116" t="s">
        <v>489</v>
      </c>
      <c r="F65" s="117" t="s">
        <v>481</v>
      </c>
      <c r="G65" s="117" t="s">
        <v>22</v>
      </c>
      <c r="H65" s="123" t="s">
        <v>782</v>
      </c>
      <c r="I65" s="124" t="s">
        <v>792</v>
      </c>
      <c r="J65" s="117"/>
      <c r="K65" s="120" t="s">
        <v>25</v>
      </c>
      <c r="L65" s="121" t="s">
        <v>483</v>
      </c>
      <c r="M65" s="120"/>
      <c r="O65" s="138"/>
      <c r="P65" s="138"/>
      <c r="Q65" s="138">
        <v>9</v>
      </c>
      <c r="R65" s="138"/>
      <c r="S65" s="138"/>
      <c r="T65" s="139"/>
      <c r="U65" s="18"/>
    </row>
    <row r="66" spans="1:21" s="18" customFormat="1" ht="20.25" customHeight="1" x14ac:dyDescent="0.15">
      <c r="A66" s="30" t="str">
        <f t="shared" si="0"/>
        <v>00264</v>
      </c>
      <c r="B66" s="114" t="s">
        <v>479</v>
      </c>
      <c r="C66" s="115" t="s">
        <v>371</v>
      </c>
      <c r="D66" s="116" t="s">
        <v>11</v>
      </c>
      <c r="E66" s="116" t="s">
        <v>480</v>
      </c>
      <c r="F66" s="117" t="s">
        <v>481</v>
      </c>
      <c r="G66" s="117" t="s">
        <v>517</v>
      </c>
      <c r="H66" s="123" t="s">
        <v>778</v>
      </c>
      <c r="I66" s="124" t="s">
        <v>793</v>
      </c>
      <c r="J66" s="117"/>
      <c r="K66" s="120" t="s">
        <v>26</v>
      </c>
      <c r="L66" s="121" t="s">
        <v>483</v>
      </c>
      <c r="M66" s="120"/>
      <c r="N66"/>
      <c r="O66" s="138">
        <v>7</v>
      </c>
      <c r="P66" s="138"/>
      <c r="Q66" s="139"/>
      <c r="R66" s="139"/>
      <c r="S66" s="139"/>
      <c r="T66" s="139"/>
    </row>
    <row r="67" spans="1:21" ht="20.25" customHeight="1" x14ac:dyDescent="0.15">
      <c r="A67" s="30" t="str">
        <f t="shared" ref="A67:A133" si="1">B67&amp;C67</f>
        <v>00265</v>
      </c>
      <c r="B67" s="114" t="s">
        <v>479</v>
      </c>
      <c r="C67" s="115" t="s">
        <v>372</v>
      </c>
      <c r="D67" s="116" t="s">
        <v>11</v>
      </c>
      <c r="E67" s="116" t="s">
        <v>447</v>
      </c>
      <c r="F67" s="117" t="s">
        <v>481</v>
      </c>
      <c r="G67" s="117" t="s">
        <v>517</v>
      </c>
      <c r="H67" s="123" t="s">
        <v>780</v>
      </c>
      <c r="I67" s="124" t="s">
        <v>794</v>
      </c>
      <c r="J67" s="117"/>
      <c r="K67" s="120" t="s">
        <v>27</v>
      </c>
      <c r="L67" s="121" t="s">
        <v>483</v>
      </c>
      <c r="M67" s="120"/>
      <c r="O67" s="138"/>
      <c r="P67" s="138">
        <v>8</v>
      </c>
      <c r="Q67" s="138"/>
      <c r="R67" s="138"/>
      <c r="S67" s="138"/>
      <c r="T67" s="139"/>
      <c r="U67" s="18"/>
    </row>
    <row r="68" spans="1:21" s="18" customFormat="1" ht="20.25" customHeight="1" x14ac:dyDescent="0.15">
      <c r="A68" s="30" t="str">
        <f t="shared" si="1"/>
        <v>00266</v>
      </c>
      <c r="B68" s="114" t="s">
        <v>479</v>
      </c>
      <c r="C68" s="115" t="s">
        <v>373</v>
      </c>
      <c r="D68" s="116" t="s">
        <v>11</v>
      </c>
      <c r="E68" s="116" t="s">
        <v>489</v>
      </c>
      <c r="F68" s="117" t="s">
        <v>481</v>
      </c>
      <c r="G68" s="117" t="s">
        <v>517</v>
      </c>
      <c r="H68" s="123" t="s">
        <v>782</v>
      </c>
      <c r="I68" s="124" t="s">
        <v>795</v>
      </c>
      <c r="J68" s="117"/>
      <c r="K68" s="120" t="s">
        <v>28</v>
      </c>
      <c r="L68" s="121" t="s">
        <v>483</v>
      </c>
      <c r="M68" s="120"/>
      <c r="N68"/>
      <c r="O68" s="138"/>
      <c r="P68" s="138"/>
      <c r="Q68" s="139">
        <v>9</v>
      </c>
      <c r="R68" s="139"/>
      <c r="S68" s="139"/>
      <c r="T68" s="139"/>
    </row>
    <row r="69" spans="1:21" ht="20.25" customHeight="1" x14ac:dyDescent="0.15">
      <c r="A69" s="30" t="str">
        <f t="shared" si="1"/>
        <v>00267</v>
      </c>
      <c r="B69" s="114" t="s">
        <v>479</v>
      </c>
      <c r="C69" s="115" t="s">
        <v>374</v>
      </c>
      <c r="D69" s="116" t="s">
        <v>11</v>
      </c>
      <c r="E69" s="116" t="s">
        <v>18</v>
      </c>
      <c r="F69" s="117" t="s">
        <v>481</v>
      </c>
      <c r="G69" s="117" t="s">
        <v>29</v>
      </c>
      <c r="H69" s="123" t="s">
        <v>778</v>
      </c>
      <c r="I69" s="124" t="s">
        <v>796</v>
      </c>
      <c r="J69" s="117" t="s">
        <v>1271</v>
      </c>
      <c r="K69" s="120" t="s">
        <v>1276</v>
      </c>
      <c r="L69" s="121" t="s">
        <v>483</v>
      </c>
      <c r="M69" s="120"/>
      <c r="O69" s="138">
        <v>7</v>
      </c>
      <c r="P69" s="138">
        <v>8</v>
      </c>
      <c r="Q69" s="140">
        <v>9</v>
      </c>
      <c r="R69" s="138"/>
      <c r="S69" s="138"/>
      <c r="T69" s="139"/>
      <c r="U69" s="18"/>
    </row>
    <row r="70" spans="1:21" s="19" customFormat="1" ht="20.25" customHeight="1" x14ac:dyDescent="0.15">
      <c r="A70" s="30" t="str">
        <f t="shared" si="1"/>
        <v>00268</v>
      </c>
      <c r="B70" s="114" t="s">
        <v>479</v>
      </c>
      <c r="C70" s="115" t="s">
        <v>375</v>
      </c>
      <c r="D70" s="116" t="s">
        <v>11</v>
      </c>
      <c r="E70" s="116" t="s">
        <v>18</v>
      </c>
      <c r="F70" s="117" t="s">
        <v>481</v>
      </c>
      <c r="G70" s="117" t="s">
        <v>30</v>
      </c>
      <c r="H70" s="123" t="s">
        <v>778</v>
      </c>
      <c r="I70" s="124" t="s">
        <v>797</v>
      </c>
      <c r="J70" s="117" t="s">
        <v>1271</v>
      </c>
      <c r="K70" s="120" t="s">
        <v>1277</v>
      </c>
      <c r="L70" s="121" t="s">
        <v>483</v>
      </c>
      <c r="M70" s="120"/>
      <c r="N70"/>
      <c r="O70" s="138">
        <v>7</v>
      </c>
      <c r="P70" s="138">
        <v>8</v>
      </c>
      <c r="Q70" s="140">
        <v>9</v>
      </c>
      <c r="R70" s="140"/>
      <c r="S70" s="140"/>
      <c r="T70" s="138"/>
      <c r="U70"/>
    </row>
    <row r="71" spans="1:21" ht="20.25" customHeight="1" x14ac:dyDescent="0.15">
      <c r="A71" s="30" t="str">
        <f t="shared" si="1"/>
        <v>00269</v>
      </c>
      <c r="B71" s="114" t="s">
        <v>479</v>
      </c>
      <c r="C71" s="115" t="s">
        <v>376</v>
      </c>
      <c r="D71" s="116" t="s">
        <v>11</v>
      </c>
      <c r="E71" s="116" t="s">
        <v>18</v>
      </c>
      <c r="F71" s="117" t="s">
        <v>481</v>
      </c>
      <c r="G71" s="117" t="s">
        <v>6</v>
      </c>
      <c r="H71" s="123" t="s">
        <v>778</v>
      </c>
      <c r="I71" s="124" t="s">
        <v>798</v>
      </c>
      <c r="J71" s="117" t="s">
        <v>1271</v>
      </c>
      <c r="K71" s="120" t="s">
        <v>1278</v>
      </c>
      <c r="L71" s="121" t="s">
        <v>483</v>
      </c>
      <c r="M71" s="120"/>
      <c r="O71" s="138">
        <v>7</v>
      </c>
      <c r="P71" s="138">
        <v>8</v>
      </c>
      <c r="Q71" s="140">
        <v>9</v>
      </c>
      <c r="R71" s="138"/>
      <c r="S71" s="138"/>
      <c r="T71" s="139"/>
      <c r="U71" s="18"/>
    </row>
    <row r="72" spans="1:21" ht="20.25" customHeight="1" x14ac:dyDescent="0.15">
      <c r="A72" s="30" t="str">
        <f>B72&amp;C72</f>
        <v>00270</v>
      </c>
      <c r="B72" s="114" t="s">
        <v>479</v>
      </c>
      <c r="C72" s="115" t="s">
        <v>377</v>
      </c>
      <c r="D72" s="116" t="s">
        <v>11</v>
      </c>
      <c r="E72" s="116" t="s">
        <v>480</v>
      </c>
      <c r="F72" s="117" t="s">
        <v>481</v>
      </c>
      <c r="G72" s="117" t="s">
        <v>31</v>
      </c>
      <c r="H72" s="123" t="s">
        <v>778</v>
      </c>
      <c r="I72" s="124" t="s">
        <v>799</v>
      </c>
      <c r="J72" s="117" t="s">
        <v>1271</v>
      </c>
      <c r="K72" s="120" t="s">
        <v>625</v>
      </c>
      <c r="L72" s="121" t="s">
        <v>483</v>
      </c>
      <c r="M72" s="120"/>
      <c r="O72" s="138">
        <v>7</v>
      </c>
      <c r="P72" s="138"/>
      <c r="Q72" s="138"/>
      <c r="R72" s="138"/>
      <c r="S72" s="138"/>
      <c r="T72" s="138"/>
    </row>
    <row r="73" spans="1:21" s="19" customFormat="1" ht="20.25" customHeight="1" x14ac:dyDescent="0.15">
      <c r="A73" s="30" t="str">
        <f>B73&amp;C73</f>
        <v>00271</v>
      </c>
      <c r="B73" s="114" t="s">
        <v>479</v>
      </c>
      <c r="C73" s="115" t="s">
        <v>378</v>
      </c>
      <c r="D73" s="116" t="s">
        <v>11</v>
      </c>
      <c r="E73" s="116" t="s">
        <v>447</v>
      </c>
      <c r="F73" s="117" t="s">
        <v>481</v>
      </c>
      <c r="G73" s="117" t="s">
        <v>31</v>
      </c>
      <c r="H73" s="123" t="s">
        <v>780</v>
      </c>
      <c r="I73" s="124" t="s">
        <v>800</v>
      </c>
      <c r="J73" s="117"/>
      <c r="K73" s="120" t="s">
        <v>32</v>
      </c>
      <c r="L73" s="121" t="s">
        <v>483</v>
      </c>
      <c r="M73" s="120"/>
      <c r="N73"/>
      <c r="O73" s="138"/>
      <c r="P73" s="138">
        <v>8</v>
      </c>
      <c r="Q73" s="140"/>
      <c r="R73" s="140"/>
      <c r="S73" s="140"/>
      <c r="T73" s="139"/>
      <c r="U73" s="18"/>
    </row>
    <row r="74" spans="1:21" ht="20.25" customHeight="1" x14ac:dyDescent="0.15">
      <c r="A74" s="30" t="str">
        <f>B74&amp;C74</f>
        <v>00272</v>
      </c>
      <c r="B74" s="114" t="s">
        <v>479</v>
      </c>
      <c r="C74" s="115" t="s">
        <v>379</v>
      </c>
      <c r="D74" s="116" t="s">
        <v>11</v>
      </c>
      <c r="E74" s="116" t="s">
        <v>489</v>
      </c>
      <c r="F74" s="117" t="s">
        <v>481</v>
      </c>
      <c r="G74" s="117" t="s">
        <v>31</v>
      </c>
      <c r="H74" s="123" t="s">
        <v>782</v>
      </c>
      <c r="I74" s="124" t="s">
        <v>801</v>
      </c>
      <c r="J74" s="117"/>
      <c r="K74" s="120" t="s">
        <v>33</v>
      </c>
      <c r="L74" s="121" t="s">
        <v>483</v>
      </c>
      <c r="M74" s="120"/>
      <c r="O74" s="138"/>
      <c r="P74" s="138"/>
      <c r="Q74" s="138">
        <v>9</v>
      </c>
      <c r="R74" s="138"/>
      <c r="S74" s="138"/>
      <c r="T74" s="139"/>
      <c r="U74" s="18"/>
    </row>
    <row r="75" spans="1:21" s="19" customFormat="1" ht="20.25" customHeight="1" x14ac:dyDescent="0.15">
      <c r="A75" s="30" t="str">
        <f t="shared" si="1"/>
        <v>00273</v>
      </c>
      <c r="B75" s="114" t="s">
        <v>479</v>
      </c>
      <c r="C75" s="115" t="s">
        <v>380</v>
      </c>
      <c r="D75" s="33" t="s">
        <v>11</v>
      </c>
      <c r="E75" s="116" t="s">
        <v>480</v>
      </c>
      <c r="F75" s="33" t="s">
        <v>481</v>
      </c>
      <c r="G75" s="33" t="s">
        <v>562</v>
      </c>
      <c r="H75" s="123" t="s">
        <v>778</v>
      </c>
      <c r="I75" s="124" t="s">
        <v>802</v>
      </c>
      <c r="J75" s="117"/>
      <c r="K75" s="120" t="s">
        <v>626</v>
      </c>
      <c r="L75" s="121" t="s">
        <v>483</v>
      </c>
      <c r="M75" s="120"/>
      <c r="N75"/>
      <c r="O75" s="138">
        <v>7</v>
      </c>
      <c r="P75" s="138"/>
      <c r="Q75" s="140"/>
      <c r="R75" s="140"/>
      <c r="S75" s="140"/>
      <c r="T75" s="138"/>
      <c r="U75"/>
    </row>
    <row r="76" spans="1:21" ht="20.25" customHeight="1" x14ac:dyDescent="0.15">
      <c r="A76" s="30" t="str">
        <f t="shared" si="1"/>
        <v>00274</v>
      </c>
      <c r="B76" s="114" t="s">
        <v>479</v>
      </c>
      <c r="C76" s="115" t="s">
        <v>381</v>
      </c>
      <c r="D76" s="33" t="s">
        <v>11</v>
      </c>
      <c r="E76" s="116" t="s">
        <v>447</v>
      </c>
      <c r="F76" s="33" t="s">
        <v>481</v>
      </c>
      <c r="G76" s="33" t="s">
        <v>562</v>
      </c>
      <c r="H76" s="123" t="s">
        <v>780</v>
      </c>
      <c r="I76" s="124" t="s">
        <v>803</v>
      </c>
      <c r="J76" s="117"/>
      <c r="K76" s="120" t="s">
        <v>627</v>
      </c>
      <c r="L76" s="121" t="s">
        <v>483</v>
      </c>
      <c r="M76" s="120"/>
      <c r="O76" s="138"/>
      <c r="P76" s="138">
        <v>8</v>
      </c>
      <c r="Q76" s="138"/>
      <c r="R76" s="138"/>
      <c r="S76" s="138"/>
      <c r="T76" s="140"/>
      <c r="U76" s="19"/>
    </row>
    <row r="77" spans="1:21" s="19" customFormat="1" ht="20.25" customHeight="1" x14ac:dyDescent="0.15">
      <c r="A77" s="30" t="str">
        <f t="shared" si="1"/>
        <v>00275</v>
      </c>
      <c r="B77" s="114" t="s">
        <v>479</v>
      </c>
      <c r="C77" s="115" t="s">
        <v>382</v>
      </c>
      <c r="D77" s="33" t="s">
        <v>11</v>
      </c>
      <c r="E77" s="116" t="s">
        <v>489</v>
      </c>
      <c r="F77" s="33" t="s">
        <v>481</v>
      </c>
      <c r="G77" s="33" t="s">
        <v>562</v>
      </c>
      <c r="H77" s="123" t="s">
        <v>782</v>
      </c>
      <c r="I77" s="124" t="s">
        <v>1279</v>
      </c>
      <c r="J77" s="117"/>
      <c r="K77" s="120" t="s">
        <v>628</v>
      </c>
      <c r="L77" s="121" t="s">
        <v>483</v>
      </c>
      <c r="M77" s="120"/>
      <c r="N77"/>
      <c r="O77" s="138"/>
      <c r="P77" s="138"/>
      <c r="Q77" s="140">
        <v>9</v>
      </c>
      <c r="R77" s="140"/>
      <c r="S77" s="140"/>
      <c r="T77" s="138"/>
      <c r="U77"/>
    </row>
    <row r="78" spans="1:21" ht="20.25" customHeight="1" x14ac:dyDescent="0.15">
      <c r="A78" s="30" t="str">
        <f t="shared" si="1"/>
        <v>00276</v>
      </c>
      <c r="B78" s="114" t="s">
        <v>479</v>
      </c>
      <c r="C78" s="115" t="s">
        <v>383</v>
      </c>
      <c r="D78" s="116" t="s">
        <v>445</v>
      </c>
      <c r="E78" s="116" t="s">
        <v>1280</v>
      </c>
      <c r="F78" s="117" t="s">
        <v>481</v>
      </c>
      <c r="G78" s="117" t="s">
        <v>446</v>
      </c>
      <c r="H78" s="123" t="s">
        <v>629</v>
      </c>
      <c r="I78" s="124" t="s">
        <v>630</v>
      </c>
      <c r="J78" s="117"/>
      <c r="K78" s="120" t="s">
        <v>998</v>
      </c>
      <c r="L78" s="121" t="s">
        <v>483</v>
      </c>
      <c r="M78" s="120"/>
      <c r="O78" s="138">
        <v>1</v>
      </c>
      <c r="P78" s="138">
        <v>2</v>
      </c>
      <c r="Q78" s="138">
        <v>3</v>
      </c>
      <c r="R78" s="138">
        <v>4</v>
      </c>
      <c r="S78" s="138">
        <v>5</v>
      </c>
      <c r="T78" s="139">
        <v>6</v>
      </c>
      <c r="U78" s="18"/>
    </row>
    <row r="79" spans="1:21" s="19" customFormat="1" ht="20.25" customHeight="1" x14ac:dyDescent="0.15">
      <c r="A79" s="30" t="str">
        <f t="shared" si="1"/>
        <v>00277</v>
      </c>
      <c r="B79" s="114" t="s">
        <v>479</v>
      </c>
      <c r="C79" s="115" t="s">
        <v>384</v>
      </c>
      <c r="D79" s="116" t="s">
        <v>445</v>
      </c>
      <c r="E79" s="116" t="s">
        <v>1280</v>
      </c>
      <c r="F79" s="117" t="s">
        <v>481</v>
      </c>
      <c r="G79" s="117" t="s">
        <v>446</v>
      </c>
      <c r="H79" s="123" t="s">
        <v>631</v>
      </c>
      <c r="I79" s="124" t="s">
        <v>632</v>
      </c>
      <c r="J79" s="117"/>
      <c r="K79" s="120" t="s">
        <v>999</v>
      </c>
      <c r="L79" s="121" t="s">
        <v>483</v>
      </c>
      <c r="M79" s="120"/>
      <c r="N79"/>
      <c r="O79" s="138">
        <v>1</v>
      </c>
      <c r="P79" s="138">
        <v>2</v>
      </c>
      <c r="Q79" s="138">
        <v>3</v>
      </c>
      <c r="R79" s="138">
        <v>4</v>
      </c>
      <c r="S79" s="138">
        <v>5</v>
      </c>
      <c r="T79" s="138">
        <v>6</v>
      </c>
      <c r="U79"/>
    </row>
    <row r="80" spans="1:21" ht="20.25" customHeight="1" x14ac:dyDescent="0.15">
      <c r="A80" s="30" t="str">
        <f t="shared" si="1"/>
        <v>00278</v>
      </c>
      <c r="B80" s="114" t="s">
        <v>479</v>
      </c>
      <c r="C80" s="115" t="s">
        <v>385</v>
      </c>
      <c r="D80" s="116" t="s">
        <v>445</v>
      </c>
      <c r="E80" s="116" t="s">
        <v>1280</v>
      </c>
      <c r="F80" s="117" t="s">
        <v>481</v>
      </c>
      <c r="G80" s="117" t="s">
        <v>446</v>
      </c>
      <c r="H80" s="123" t="s">
        <v>633</v>
      </c>
      <c r="I80" s="124" t="s">
        <v>634</v>
      </c>
      <c r="J80" s="117"/>
      <c r="K80" s="120" t="s">
        <v>1000</v>
      </c>
      <c r="L80" s="121" t="s">
        <v>483</v>
      </c>
      <c r="M80" s="120"/>
      <c r="O80" s="138">
        <v>1</v>
      </c>
      <c r="P80" s="138">
        <v>2</v>
      </c>
      <c r="Q80" s="138">
        <v>3</v>
      </c>
      <c r="R80" s="138">
        <v>4</v>
      </c>
      <c r="S80" s="138">
        <v>5</v>
      </c>
      <c r="T80" s="139">
        <v>6</v>
      </c>
      <c r="U80" s="18"/>
    </row>
    <row r="81" spans="1:21" ht="20.25" customHeight="1" x14ac:dyDescent="0.15">
      <c r="A81" s="30" t="str">
        <f t="shared" si="1"/>
        <v>00279</v>
      </c>
      <c r="B81" s="114" t="s">
        <v>479</v>
      </c>
      <c r="C81" s="115" t="s">
        <v>576</v>
      </c>
      <c r="D81" s="116" t="s">
        <v>445</v>
      </c>
      <c r="E81" s="116" t="s">
        <v>1280</v>
      </c>
      <c r="F81" s="117" t="s">
        <v>481</v>
      </c>
      <c r="G81" s="117" t="s">
        <v>523</v>
      </c>
      <c r="H81" s="123" t="s">
        <v>629</v>
      </c>
      <c r="I81" s="124" t="s">
        <v>1281</v>
      </c>
      <c r="J81" s="117"/>
      <c r="K81" s="120" t="s">
        <v>1282</v>
      </c>
      <c r="L81" s="121" t="s">
        <v>483</v>
      </c>
      <c r="M81" s="120"/>
      <c r="O81" s="138">
        <v>1</v>
      </c>
      <c r="P81" s="138">
        <v>2</v>
      </c>
      <c r="Q81" s="138">
        <v>3</v>
      </c>
      <c r="R81" s="138">
        <v>4</v>
      </c>
      <c r="S81" s="138">
        <v>5</v>
      </c>
      <c r="T81" s="138">
        <v>6</v>
      </c>
    </row>
    <row r="82" spans="1:21" s="19" customFormat="1" ht="20.25" customHeight="1" x14ac:dyDescent="0.15">
      <c r="A82" s="30" t="str">
        <f t="shared" si="1"/>
        <v>00280</v>
      </c>
      <c r="B82" s="114" t="s">
        <v>479</v>
      </c>
      <c r="C82" s="115" t="s">
        <v>577</v>
      </c>
      <c r="D82" s="116" t="s">
        <v>445</v>
      </c>
      <c r="E82" s="116" t="s">
        <v>1280</v>
      </c>
      <c r="F82" s="117" t="s">
        <v>481</v>
      </c>
      <c r="G82" s="117" t="s">
        <v>523</v>
      </c>
      <c r="H82" s="123" t="s">
        <v>631</v>
      </c>
      <c r="I82" s="124" t="s">
        <v>1283</v>
      </c>
      <c r="J82" s="117"/>
      <c r="K82" s="120" t="s">
        <v>1284</v>
      </c>
      <c r="L82" s="121" t="s">
        <v>483</v>
      </c>
      <c r="M82" s="120"/>
      <c r="N82"/>
      <c r="O82" s="138">
        <v>1</v>
      </c>
      <c r="P82" s="138">
        <v>2</v>
      </c>
      <c r="Q82" s="138">
        <v>3</v>
      </c>
      <c r="R82" s="138">
        <v>4</v>
      </c>
      <c r="S82" s="138">
        <v>5</v>
      </c>
      <c r="T82" s="139">
        <v>6</v>
      </c>
      <c r="U82" s="18"/>
    </row>
    <row r="83" spans="1:21" s="19" customFormat="1" ht="20.25" customHeight="1" x14ac:dyDescent="0.15">
      <c r="A83" s="30" t="str">
        <f t="shared" si="1"/>
        <v>00281</v>
      </c>
      <c r="B83" s="114" t="s">
        <v>479</v>
      </c>
      <c r="C83" s="115" t="s">
        <v>578</v>
      </c>
      <c r="D83" s="116" t="s">
        <v>445</v>
      </c>
      <c r="E83" s="116" t="s">
        <v>1280</v>
      </c>
      <c r="F83" s="117" t="s">
        <v>481</v>
      </c>
      <c r="G83" s="117" t="s">
        <v>523</v>
      </c>
      <c r="H83" s="123" t="s">
        <v>633</v>
      </c>
      <c r="I83" s="124" t="s">
        <v>1285</v>
      </c>
      <c r="J83" s="117"/>
      <c r="K83" s="120" t="s">
        <v>1286</v>
      </c>
      <c r="L83" s="121" t="s">
        <v>483</v>
      </c>
      <c r="M83" s="120"/>
      <c r="N83"/>
      <c r="O83" s="138">
        <v>1</v>
      </c>
      <c r="P83" s="138">
        <v>2</v>
      </c>
      <c r="Q83" s="138">
        <v>3</v>
      </c>
      <c r="R83" s="138">
        <v>4</v>
      </c>
      <c r="S83" s="138">
        <v>5</v>
      </c>
      <c r="T83" s="138">
        <v>6</v>
      </c>
      <c r="U83"/>
    </row>
    <row r="84" spans="1:21" s="19" customFormat="1" ht="20.25" customHeight="1" x14ac:dyDescent="0.15">
      <c r="A84" s="30" t="str">
        <f t="shared" si="1"/>
        <v>00282</v>
      </c>
      <c r="B84" s="114" t="s">
        <v>479</v>
      </c>
      <c r="C84" s="115" t="s">
        <v>579</v>
      </c>
      <c r="D84" s="116" t="s">
        <v>445</v>
      </c>
      <c r="E84" s="116" t="s">
        <v>1280</v>
      </c>
      <c r="F84" s="117" t="s">
        <v>481</v>
      </c>
      <c r="G84" s="117" t="s">
        <v>3</v>
      </c>
      <c r="H84" s="123" t="s">
        <v>629</v>
      </c>
      <c r="I84" s="124" t="s">
        <v>635</v>
      </c>
      <c r="J84" s="117"/>
      <c r="K84" s="120" t="s">
        <v>1001</v>
      </c>
      <c r="L84" s="121" t="s">
        <v>483</v>
      </c>
      <c r="M84" s="120"/>
      <c r="N84"/>
      <c r="O84" s="138">
        <v>1</v>
      </c>
      <c r="P84" s="138">
        <v>2</v>
      </c>
      <c r="Q84" s="138">
        <v>3</v>
      </c>
      <c r="R84" s="138">
        <v>4</v>
      </c>
      <c r="S84" s="138">
        <v>5</v>
      </c>
      <c r="T84" s="139">
        <v>6</v>
      </c>
      <c r="U84" s="18"/>
    </row>
    <row r="85" spans="1:21" s="19" customFormat="1" ht="20.25" customHeight="1" x14ac:dyDescent="0.15">
      <c r="A85" s="30" t="str">
        <f t="shared" si="1"/>
        <v>00283</v>
      </c>
      <c r="B85" s="114" t="s">
        <v>479</v>
      </c>
      <c r="C85" s="115" t="s">
        <v>580</v>
      </c>
      <c r="D85" s="116" t="s">
        <v>445</v>
      </c>
      <c r="E85" s="116" t="s">
        <v>1280</v>
      </c>
      <c r="F85" s="117" t="s">
        <v>481</v>
      </c>
      <c r="G85" s="117" t="s">
        <v>3</v>
      </c>
      <c r="H85" s="123" t="s">
        <v>631</v>
      </c>
      <c r="I85" s="124" t="s">
        <v>636</v>
      </c>
      <c r="J85" s="117"/>
      <c r="K85" s="120" t="s">
        <v>1002</v>
      </c>
      <c r="L85" s="121" t="s">
        <v>483</v>
      </c>
      <c r="M85" s="120"/>
      <c r="N85"/>
      <c r="O85" s="138">
        <v>1</v>
      </c>
      <c r="P85" s="138">
        <v>2</v>
      </c>
      <c r="Q85" s="138">
        <v>3</v>
      </c>
      <c r="R85" s="138">
        <v>4</v>
      </c>
      <c r="S85" s="138">
        <v>5</v>
      </c>
      <c r="T85" s="138">
        <v>6</v>
      </c>
      <c r="U85"/>
    </row>
    <row r="86" spans="1:21" ht="20.25" customHeight="1" x14ac:dyDescent="0.15">
      <c r="A86" s="30" t="str">
        <f t="shared" si="1"/>
        <v>00284</v>
      </c>
      <c r="B86" s="114" t="s">
        <v>479</v>
      </c>
      <c r="C86" s="115" t="s">
        <v>581</v>
      </c>
      <c r="D86" s="116" t="s">
        <v>445</v>
      </c>
      <c r="E86" s="116" t="s">
        <v>1280</v>
      </c>
      <c r="F86" s="117" t="s">
        <v>481</v>
      </c>
      <c r="G86" s="117" t="s">
        <v>3</v>
      </c>
      <c r="H86" s="123" t="s">
        <v>633</v>
      </c>
      <c r="I86" s="124" t="s">
        <v>637</v>
      </c>
      <c r="J86" s="117"/>
      <c r="K86" s="120" t="s">
        <v>1003</v>
      </c>
      <c r="L86" s="121" t="s">
        <v>483</v>
      </c>
      <c r="M86" s="120"/>
      <c r="O86" s="138">
        <v>1</v>
      </c>
      <c r="P86" s="138">
        <v>2</v>
      </c>
      <c r="Q86" s="138">
        <v>3</v>
      </c>
      <c r="R86" s="138">
        <v>4</v>
      </c>
      <c r="S86" s="138">
        <v>5</v>
      </c>
      <c r="T86" s="139">
        <v>6</v>
      </c>
      <c r="U86" s="18"/>
    </row>
    <row r="87" spans="1:21" s="19" customFormat="1" ht="20.25" customHeight="1" x14ac:dyDescent="0.15">
      <c r="A87" s="30" t="str">
        <f t="shared" si="1"/>
        <v>00285</v>
      </c>
      <c r="B87" s="114" t="s">
        <v>479</v>
      </c>
      <c r="C87" s="115" t="s">
        <v>582</v>
      </c>
      <c r="D87" s="116" t="s">
        <v>11</v>
      </c>
      <c r="E87" s="116" t="s">
        <v>18</v>
      </c>
      <c r="F87" s="117" t="s">
        <v>481</v>
      </c>
      <c r="G87" s="117" t="s">
        <v>446</v>
      </c>
      <c r="H87" s="123" t="s">
        <v>804</v>
      </c>
      <c r="I87" s="124" t="s">
        <v>638</v>
      </c>
      <c r="J87" s="117"/>
      <c r="K87" s="120" t="s">
        <v>1004</v>
      </c>
      <c r="L87" s="121" t="s">
        <v>483</v>
      </c>
      <c r="M87" s="120"/>
      <c r="N87"/>
      <c r="O87" s="138">
        <v>7</v>
      </c>
      <c r="P87" s="138">
        <v>8</v>
      </c>
      <c r="Q87" s="138">
        <v>9</v>
      </c>
      <c r="R87" s="138"/>
      <c r="S87" s="138"/>
      <c r="T87" s="138"/>
      <c r="U87"/>
    </row>
    <row r="88" spans="1:21" ht="20.25" customHeight="1" x14ac:dyDescent="0.15">
      <c r="A88" s="30" t="str">
        <f t="shared" si="1"/>
        <v>00286</v>
      </c>
      <c r="B88" s="114" t="s">
        <v>479</v>
      </c>
      <c r="C88" s="115" t="s">
        <v>583</v>
      </c>
      <c r="D88" s="116" t="s">
        <v>11</v>
      </c>
      <c r="E88" s="116" t="s">
        <v>18</v>
      </c>
      <c r="F88" s="117" t="s">
        <v>481</v>
      </c>
      <c r="G88" s="33" t="s">
        <v>446</v>
      </c>
      <c r="H88" s="118" t="s">
        <v>805</v>
      </c>
      <c r="I88" s="119" t="s">
        <v>806</v>
      </c>
      <c r="J88" s="117"/>
      <c r="K88" s="120" t="s">
        <v>1005</v>
      </c>
      <c r="L88" s="121" t="s">
        <v>483</v>
      </c>
      <c r="M88" s="120"/>
      <c r="O88" s="138">
        <v>7</v>
      </c>
      <c r="P88" s="138">
        <v>8</v>
      </c>
      <c r="Q88" s="138">
        <v>9</v>
      </c>
      <c r="R88" s="138"/>
      <c r="S88" s="138"/>
      <c r="T88" s="140"/>
      <c r="U88" s="19"/>
    </row>
    <row r="89" spans="1:21" s="19" customFormat="1" ht="20.25" customHeight="1" x14ac:dyDescent="0.15">
      <c r="A89" s="30" t="str">
        <f t="shared" si="1"/>
        <v>00287</v>
      </c>
      <c r="B89" s="114" t="s">
        <v>479</v>
      </c>
      <c r="C89" s="115" t="s">
        <v>1287</v>
      </c>
      <c r="D89" s="116" t="s">
        <v>11</v>
      </c>
      <c r="E89" s="116" t="s">
        <v>18</v>
      </c>
      <c r="F89" s="117" t="s">
        <v>481</v>
      </c>
      <c r="G89" s="33" t="s">
        <v>3</v>
      </c>
      <c r="H89" s="118" t="s">
        <v>804</v>
      </c>
      <c r="I89" s="119" t="s">
        <v>639</v>
      </c>
      <c r="J89" s="117"/>
      <c r="K89" s="120" t="s">
        <v>1006</v>
      </c>
      <c r="L89" s="121" t="s">
        <v>483</v>
      </c>
      <c r="M89" s="120"/>
      <c r="N89"/>
      <c r="O89" s="138">
        <v>7</v>
      </c>
      <c r="P89" s="138">
        <v>8</v>
      </c>
      <c r="Q89" s="138">
        <v>9</v>
      </c>
      <c r="R89" s="138"/>
      <c r="S89" s="138"/>
      <c r="T89" s="138"/>
      <c r="U89"/>
    </row>
    <row r="90" spans="1:21" ht="20.25" customHeight="1" x14ac:dyDescent="0.15">
      <c r="A90" s="30" t="str">
        <f t="shared" si="1"/>
        <v>00288</v>
      </c>
      <c r="B90" s="114" t="s">
        <v>479</v>
      </c>
      <c r="C90" s="115" t="s">
        <v>1288</v>
      </c>
      <c r="D90" s="116" t="s">
        <v>11</v>
      </c>
      <c r="E90" s="116" t="s">
        <v>18</v>
      </c>
      <c r="F90" s="117" t="s">
        <v>481</v>
      </c>
      <c r="G90" s="33" t="s">
        <v>3</v>
      </c>
      <c r="H90" s="118" t="s">
        <v>805</v>
      </c>
      <c r="I90" s="119" t="s">
        <v>807</v>
      </c>
      <c r="J90" s="117"/>
      <c r="K90" s="120" t="s">
        <v>1007</v>
      </c>
      <c r="L90" s="121" t="s">
        <v>483</v>
      </c>
      <c r="M90" s="120"/>
      <c r="O90" s="138">
        <v>7</v>
      </c>
      <c r="P90" s="138">
        <v>8</v>
      </c>
      <c r="Q90" s="138">
        <v>9</v>
      </c>
      <c r="R90" s="138"/>
      <c r="S90" s="138"/>
      <c r="T90" s="138"/>
    </row>
    <row r="91" spans="1:21" s="19" customFormat="1" ht="20.25" customHeight="1" x14ac:dyDescent="0.15">
      <c r="A91" s="30" t="str">
        <f t="shared" si="1"/>
        <v>00401</v>
      </c>
      <c r="B91" s="114" t="s">
        <v>34</v>
      </c>
      <c r="C91" s="115" t="s">
        <v>753</v>
      </c>
      <c r="D91" s="116" t="s">
        <v>445</v>
      </c>
      <c r="E91" s="116" t="s">
        <v>480</v>
      </c>
      <c r="F91" s="117" t="s">
        <v>1008</v>
      </c>
      <c r="G91" s="33" t="s">
        <v>508</v>
      </c>
      <c r="H91" s="118">
        <v>114</v>
      </c>
      <c r="I91" s="119" t="s">
        <v>1289</v>
      </c>
      <c r="J91" s="117" t="s">
        <v>1241</v>
      </c>
      <c r="K91" s="120" t="s">
        <v>1290</v>
      </c>
      <c r="L91" s="121" t="s">
        <v>35</v>
      </c>
      <c r="M91" s="120" t="s">
        <v>1291</v>
      </c>
      <c r="N91"/>
      <c r="O91" s="138">
        <v>1</v>
      </c>
      <c r="P91" s="138"/>
      <c r="Q91" s="138"/>
      <c r="R91" s="138"/>
      <c r="S91" s="138"/>
      <c r="T91" s="140"/>
    </row>
    <row r="92" spans="1:21" ht="20.25" customHeight="1" x14ac:dyDescent="0.15">
      <c r="A92" s="30" t="str">
        <f t="shared" si="1"/>
        <v>00402</v>
      </c>
      <c r="B92" s="114" t="s">
        <v>34</v>
      </c>
      <c r="C92" s="115" t="s">
        <v>306</v>
      </c>
      <c r="D92" s="116" t="s">
        <v>445</v>
      </c>
      <c r="E92" s="116" t="s">
        <v>480</v>
      </c>
      <c r="F92" s="117" t="s">
        <v>1008</v>
      </c>
      <c r="G92" s="33" t="s">
        <v>508</v>
      </c>
      <c r="H92" s="118">
        <v>115</v>
      </c>
      <c r="I92" s="119" t="s">
        <v>1292</v>
      </c>
      <c r="J92" s="117" t="s">
        <v>1244</v>
      </c>
      <c r="K92" s="120" t="s">
        <v>1293</v>
      </c>
      <c r="L92" s="121" t="s">
        <v>35</v>
      </c>
      <c r="M92" s="120" t="s">
        <v>1294</v>
      </c>
      <c r="O92" s="138">
        <v>1</v>
      </c>
      <c r="P92" s="138"/>
      <c r="Q92" s="138"/>
      <c r="R92" s="138"/>
      <c r="S92" s="138"/>
      <c r="T92" s="138"/>
    </row>
    <row r="93" spans="1:21" s="19" customFormat="1" ht="20.25" customHeight="1" x14ac:dyDescent="0.15">
      <c r="A93" s="30" t="str">
        <f t="shared" si="1"/>
        <v>00403</v>
      </c>
      <c r="B93" s="114" t="s">
        <v>34</v>
      </c>
      <c r="C93" s="115" t="s">
        <v>307</v>
      </c>
      <c r="D93" s="116" t="s">
        <v>445</v>
      </c>
      <c r="E93" s="116" t="s">
        <v>447</v>
      </c>
      <c r="F93" s="117" t="s">
        <v>1008</v>
      </c>
      <c r="G93" s="33" t="s">
        <v>508</v>
      </c>
      <c r="H93" s="118">
        <v>214</v>
      </c>
      <c r="I93" s="119" t="s">
        <v>1295</v>
      </c>
      <c r="J93" s="117"/>
      <c r="K93" s="120" t="s">
        <v>1296</v>
      </c>
      <c r="L93" s="121" t="s">
        <v>35</v>
      </c>
      <c r="M93" s="120"/>
      <c r="N93"/>
      <c r="O93" s="138"/>
      <c r="P93" s="138">
        <v>2</v>
      </c>
      <c r="Q93" s="138"/>
      <c r="R93" s="138"/>
      <c r="S93" s="138"/>
      <c r="T93" s="140"/>
    </row>
    <row r="94" spans="1:21" ht="20.25" customHeight="1" x14ac:dyDescent="0.15">
      <c r="A94" s="30" t="str">
        <f t="shared" si="1"/>
        <v>00404</v>
      </c>
      <c r="B94" s="114" t="s">
        <v>34</v>
      </c>
      <c r="C94" s="115" t="s">
        <v>308</v>
      </c>
      <c r="D94" s="116" t="s">
        <v>445</v>
      </c>
      <c r="E94" s="116" t="s">
        <v>489</v>
      </c>
      <c r="F94" s="117" t="s">
        <v>1008</v>
      </c>
      <c r="G94" s="33" t="s">
        <v>508</v>
      </c>
      <c r="H94" s="118">
        <v>314</v>
      </c>
      <c r="I94" s="119" t="s">
        <v>1297</v>
      </c>
      <c r="J94" s="117"/>
      <c r="K94" s="120" t="s">
        <v>1298</v>
      </c>
      <c r="L94" s="121" t="s">
        <v>35</v>
      </c>
      <c r="M94" s="120"/>
      <c r="O94" s="138"/>
      <c r="P94" s="138"/>
      <c r="Q94" s="138">
        <v>3</v>
      </c>
      <c r="R94" s="138"/>
      <c r="S94" s="138"/>
      <c r="T94" s="138"/>
    </row>
    <row r="95" spans="1:21" s="19" customFormat="1" ht="20.25" customHeight="1" x14ac:dyDescent="0.15">
      <c r="A95" s="30" t="str">
        <f t="shared" si="1"/>
        <v>00405</v>
      </c>
      <c r="B95" s="114" t="s">
        <v>34</v>
      </c>
      <c r="C95" s="115" t="s">
        <v>309</v>
      </c>
      <c r="D95" s="116" t="s">
        <v>445</v>
      </c>
      <c r="E95" s="116" t="s">
        <v>492</v>
      </c>
      <c r="F95" s="117" t="s">
        <v>1008</v>
      </c>
      <c r="G95" s="33" t="s">
        <v>508</v>
      </c>
      <c r="H95" s="118">
        <v>414</v>
      </c>
      <c r="I95" s="119" t="s">
        <v>1299</v>
      </c>
      <c r="J95" s="125"/>
      <c r="K95" s="120" t="s">
        <v>1300</v>
      </c>
      <c r="L95" s="121" t="s">
        <v>35</v>
      </c>
      <c r="M95" s="120"/>
      <c r="N95"/>
      <c r="O95" s="138"/>
      <c r="P95" s="138"/>
      <c r="Q95" s="138"/>
      <c r="R95" s="138">
        <v>4</v>
      </c>
      <c r="S95" s="138"/>
      <c r="T95" s="140"/>
    </row>
    <row r="96" spans="1:21" ht="20.25" customHeight="1" x14ac:dyDescent="0.15">
      <c r="A96" s="30" t="str">
        <f t="shared" si="1"/>
        <v>00406</v>
      </c>
      <c r="B96" s="114" t="s">
        <v>34</v>
      </c>
      <c r="C96" s="115" t="s">
        <v>310</v>
      </c>
      <c r="D96" s="116" t="s">
        <v>445</v>
      </c>
      <c r="E96" s="116" t="s">
        <v>495</v>
      </c>
      <c r="F96" s="117" t="s">
        <v>1008</v>
      </c>
      <c r="G96" s="33" t="s">
        <v>508</v>
      </c>
      <c r="H96" s="118">
        <v>514</v>
      </c>
      <c r="I96" s="119" t="s">
        <v>1301</v>
      </c>
      <c r="J96" s="125"/>
      <c r="K96" s="120" t="s">
        <v>1302</v>
      </c>
      <c r="L96" s="121" t="s">
        <v>35</v>
      </c>
      <c r="M96" s="120"/>
      <c r="O96" s="138"/>
      <c r="P96" s="138"/>
      <c r="Q96" s="138"/>
      <c r="R96" s="138"/>
      <c r="S96" s="138">
        <v>5</v>
      </c>
      <c r="T96" s="138"/>
    </row>
    <row r="97" spans="1:21" ht="20.25" customHeight="1" x14ac:dyDescent="0.15">
      <c r="A97" s="30" t="str">
        <f t="shared" si="1"/>
        <v>00407</v>
      </c>
      <c r="B97" s="114" t="s">
        <v>34</v>
      </c>
      <c r="C97" s="115" t="s">
        <v>311</v>
      </c>
      <c r="D97" s="116" t="s">
        <v>445</v>
      </c>
      <c r="E97" s="116" t="s">
        <v>496</v>
      </c>
      <c r="F97" s="117" t="s">
        <v>1008</v>
      </c>
      <c r="G97" s="33" t="s">
        <v>508</v>
      </c>
      <c r="H97" s="118">
        <v>614</v>
      </c>
      <c r="I97" s="119" t="s">
        <v>1303</v>
      </c>
      <c r="J97" s="125"/>
      <c r="K97" s="120" t="s">
        <v>1304</v>
      </c>
      <c r="L97" s="121" t="s">
        <v>35</v>
      </c>
      <c r="M97" s="120"/>
      <c r="O97" s="138"/>
      <c r="P97" s="138"/>
      <c r="Q97" s="138"/>
      <c r="R97" s="138"/>
      <c r="S97" s="138"/>
      <c r="T97" s="138">
        <v>6</v>
      </c>
      <c r="U97" s="19"/>
    </row>
    <row r="98" spans="1:21" ht="20.25" customHeight="1" x14ac:dyDescent="0.15">
      <c r="A98" s="30" t="str">
        <f t="shared" si="1"/>
        <v>00408</v>
      </c>
      <c r="B98" s="114" t="s">
        <v>34</v>
      </c>
      <c r="C98" s="115" t="s">
        <v>312</v>
      </c>
      <c r="D98" s="116" t="s">
        <v>445</v>
      </c>
      <c r="E98" s="116" t="s">
        <v>489</v>
      </c>
      <c r="F98" s="117" t="s">
        <v>1008</v>
      </c>
      <c r="G98" s="33" t="s">
        <v>517</v>
      </c>
      <c r="H98" s="118">
        <v>308</v>
      </c>
      <c r="I98" s="119" t="s">
        <v>1305</v>
      </c>
      <c r="J98" s="117"/>
      <c r="K98" s="120" t="s">
        <v>36</v>
      </c>
      <c r="L98" s="121" t="s">
        <v>35</v>
      </c>
      <c r="M98" s="120"/>
      <c r="O98" s="138"/>
      <c r="P98" s="138"/>
      <c r="Q98" s="138">
        <v>3</v>
      </c>
      <c r="R98" s="138"/>
      <c r="S98" s="138"/>
      <c r="T98" s="138"/>
    </row>
    <row r="99" spans="1:21" ht="20.25" customHeight="1" x14ac:dyDescent="0.15">
      <c r="A99" s="30" t="str">
        <f t="shared" si="1"/>
        <v>00409</v>
      </c>
      <c r="B99" s="114" t="s">
        <v>34</v>
      </c>
      <c r="C99" s="115" t="s">
        <v>305</v>
      </c>
      <c r="D99" s="116" t="s">
        <v>445</v>
      </c>
      <c r="E99" s="116" t="s">
        <v>492</v>
      </c>
      <c r="F99" s="117" t="s">
        <v>1008</v>
      </c>
      <c r="G99" s="33" t="s">
        <v>517</v>
      </c>
      <c r="H99" s="118">
        <v>408</v>
      </c>
      <c r="I99" s="119" t="s">
        <v>1306</v>
      </c>
      <c r="J99" s="117"/>
      <c r="K99" s="120" t="s">
        <v>1307</v>
      </c>
      <c r="L99" s="121" t="s">
        <v>35</v>
      </c>
      <c r="M99" s="120"/>
      <c r="O99" s="138"/>
      <c r="P99" s="138"/>
      <c r="Q99" s="138"/>
      <c r="R99" s="138">
        <v>4</v>
      </c>
      <c r="S99" s="138"/>
      <c r="T99" s="138"/>
    </row>
    <row r="100" spans="1:21" ht="20.25" customHeight="1" x14ac:dyDescent="0.15">
      <c r="A100" s="30" t="str">
        <f t="shared" si="1"/>
        <v>00410</v>
      </c>
      <c r="B100" s="114" t="s">
        <v>34</v>
      </c>
      <c r="C100" s="115" t="s">
        <v>313</v>
      </c>
      <c r="D100" s="116" t="s">
        <v>445</v>
      </c>
      <c r="E100" s="116" t="s">
        <v>495</v>
      </c>
      <c r="F100" s="117" t="s">
        <v>1008</v>
      </c>
      <c r="G100" s="33" t="s">
        <v>517</v>
      </c>
      <c r="H100" s="118">
        <v>508</v>
      </c>
      <c r="I100" s="119" t="s">
        <v>1308</v>
      </c>
      <c r="J100" s="117"/>
      <c r="K100" s="120" t="s">
        <v>1309</v>
      </c>
      <c r="L100" s="121" t="s">
        <v>35</v>
      </c>
      <c r="M100" s="120"/>
      <c r="O100" s="138"/>
      <c r="P100" s="138"/>
      <c r="Q100" s="138"/>
      <c r="R100" s="138"/>
      <c r="S100" s="138">
        <v>5</v>
      </c>
      <c r="T100" s="138"/>
      <c r="U100" s="19"/>
    </row>
    <row r="101" spans="1:21" ht="20.25" customHeight="1" x14ac:dyDescent="0.15">
      <c r="A101" s="30" t="str">
        <f t="shared" si="1"/>
        <v>00411</v>
      </c>
      <c r="B101" s="114" t="s">
        <v>34</v>
      </c>
      <c r="C101" s="115" t="s">
        <v>314</v>
      </c>
      <c r="D101" s="116" t="s">
        <v>445</v>
      </c>
      <c r="E101" s="116" t="s">
        <v>496</v>
      </c>
      <c r="F101" s="117" t="s">
        <v>1008</v>
      </c>
      <c r="G101" s="33" t="s">
        <v>517</v>
      </c>
      <c r="H101" s="118">
        <v>608</v>
      </c>
      <c r="I101" s="119" t="s">
        <v>1310</v>
      </c>
      <c r="J101" s="117"/>
      <c r="K101" s="120" t="s">
        <v>1311</v>
      </c>
      <c r="L101" s="121" t="s">
        <v>35</v>
      </c>
      <c r="M101" s="120"/>
      <c r="O101" s="138"/>
      <c r="P101" s="138"/>
      <c r="Q101" s="138"/>
      <c r="R101" s="138"/>
      <c r="S101" s="138"/>
      <c r="T101" s="138">
        <v>6</v>
      </c>
      <c r="U101" s="19"/>
    </row>
    <row r="102" spans="1:21" ht="20.25" customHeight="1" x14ac:dyDescent="0.15">
      <c r="A102" s="30" t="str">
        <f t="shared" si="1"/>
        <v>00412</v>
      </c>
      <c r="B102" s="114" t="s">
        <v>34</v>
      </c>
      <c r="C102" s="115" t="s">
        <v>315</v>
      </c>
      <c r="D102" s="116" t="s">
        <v>445</v>
      </c>
      <c r="E102" s="116" t="s">
        <v>522</v>
      </c>
      <c r="F102" s="117" t="s">
        <v>1008</v>
      </c>
      <c r="G102" s="33" t="s">
        <v>523</v>
      </c>
      <c r="H102" s="123">
        <v>119</v>
      </c>
      <c r="I102" s="124" t="s">
        <v>1312</v>
      </c>
      <c r="J102" s="117" t="s">
        <v>486</v>
      </c>
      <c r="K102" s="120" t="s">
        <v>1313</v>
      </c>
      <c r="L102" s="121" t="s">
        <v>35</v>
      </c>
      <c r="M102" s="120"/>
      <c r="O102" s="138">
        <v>1</v>
      </c>
      <c r="P102" s="138">
        <v>2</v>
      </c>
      <c r="Q102" s="138"/>
      <c r="R102" s="138"/>
      <c r="S102" s="138"/>
      <c r="T102" s="138"/>
      <c r="U102" s="19"/>
    </row>
    <row r="103" spans="1:21" ht="20.25" customHeight="1" x14ac:dyDescent="0.15">
      <c r="A103" s="30" t="str">
        <f t="shared" si="1"/>
        <v>00413</v>
      </c>
      <c r="B103" s="114" t="s">
        <v>34</v>
      </c>
      <c r="C103" s="115" t="s">
        <v>316</v>
      </c>
      <c r="D103" s="116" t="s">
        <v>445</v>
      </c>
      <c r="E103" s="116" t="s">
        <v>522</v>
      </c>
      <c r="F103" s="117" t="s">
        <v>1008</v>
      </c>
      <c r="G103" s="33" t="s">
        <v>523</v>
      </c>
      <c r="H103" s="123">
        <v>120</v>
      </c>
      <c r="I103" s="124" t="s">
        <v>1314</v>
      </c>
      <c r="J103" s="117" t="s">
        <v>484</v>
      </c>
      <c r="K103" s="120" t="s">
        <v>1315</v>
      </c>
      <c r="L103" s="121" t="s">
        <v>35</v>
      </c>
      <c r="M103" s="120"/>
      <c r="O103" s="138">
        <v>1</v>
      </c>
      <c r="P103" s="138">
        <v>2</v>
      </c>
      <c r="Q103" s="138"/>
      <c r="R103" s="138"/>
      <c r="S103" s="138"/>
      <c r="T103" s="138"/>
      <c r="U103" s="19"/>
    </row>
    <row r="104" spans="1:21" ht="20.25" customHeight="1" x14ac:dyDescent="0.15">
      <c r="A104" s="30" t="str">
        <f t="shared" si="1"/>
        <v>00414</v>
      </c>
      <c r="B104" s="114" t="s">
        <v>34</v>
      </c>
      <c r="C104" s="115" t="s">
        <v>317</v>
      </c>
      <c r="D104" s="116" t="s">
        <v>445</v>
      </c>
      <c r="E104" s="116" t="s">
        <v>1009</v>
      </c>
      <c r="F104" s="117" t="s">
        <v>1008</v>
      </c>
      <c r="G104" s="33" t="s">
        <v>8</v>
      </c>
      <c r="H104" s="123">
        <v>307</v>
      </c>
      <c r="I104" s="124" t="s">
        <v>1316</v>
      </c>
      <c r="J104" s="117"/>
      <c r="K104" s="120" t="s">
        <v>38</v>
      </c>
      <c r="L104" s="121" t="s">
        <v>35</v>
      </c>
      <c r="M104" s="120"/>
      <c r="O104" s="138"/>
      <c r="P104" s="138"/>
      <c r="Q104" s="138">
        <v>3</v>
      </c>
      <c r="R104" s="138">
        <v>4</v>
      </c>
      <c r="S104" s="138"/>
      <c r="T104" s="138"/>
    </row>
    <row r="105" spans="1:21" ht="20.25" customHeight="1" x14ac:dyDescent="0.15">
      <c r="A105" s="30" t="str">
        <f t="shared" si="1"/>
        <v>00415</v>
      </c>
      <c r="B105" s="114" t="s">
        <v>34</v>
      </c>
      <c r="C105" s="115" t="s">
        <v>318</v>
      </c>
      <c r="D105" s="116" t="s">
        <v>445</v>
      </c>
      <c r="E105" s="116" t="s">
        <v>5</v>
      </c>
      <c r="F105" s="117" t="s">
        <v>1008</v>
      </c>
      <c r="G105" s="33" t="s">
        <v>8</v>
      </c>
      <c r="H105" s="123">
        <v>507</v>
      </c>
      <c r="I105" s="124" t="s">
        <v>1317</v>
      </c>
      <c r="J105" s="117"/>
      <c r="K105" s="120" t="s">
        <v>39</v>
      </c>
      <c r="L105" s="121" t="s">
        <v>35</v>
      </c>
      <c r="M105" s="120"/>
      <c r="O105" s="138"/>
      <c r="P105" s="138"/>
      <c r="Q105" s="138"/>
      <c r="R105" s="138"/>
      <c r="S105" s="138">
        <v>5</v>
      </c>
      <c r="T105" s="138">
        <v>6</v>
      </c>
      <c r="U105" s="19"/>
    </row>
    <row r="106" spans="1:21" ht="20.25" customHeight="1" x14ac:dyDescent="0.15">
      <c r="A106" s="30" t="str">
        <f t="shared" si="1"/>
        <v>00416</v>
      </c>
      <c r="B106" s="114" t="s">
        <v>34</v>
      </c>
      <c r="C106" s="115" t="s">
        <v>319</v>
      </c>
      <c r="D106" s="116" t="s">
        <v>11</v>
      </c>
      <c r="E106" s="116" t="s">
        <v>480</v>
      </c>
      <c r="F106" s="117" t="s">
        <v>1008</v>
      </c>
      <c r="G106" s="33" t="s">
        <v>22</v>
      </c>
      <c r="H106" s="123" t="s">
        <v>808</v>
      </c>
      <c r="I106" s="124" t="s">
        <v>809</v>
      </c>
      <c r="J106" s="117"/>
      <c r="K106" s="120" t="s">
        <v>40</v>
      </c>
      <c r="L106" s="121" t="s">
        <v>35</v>
      </c>
      <c r="M106" s="120"/>
      <c r="O106" s="138">
        <v>7</v>
      </c>
      <c r="P106" s="138"/>
      <c r="Q106" s="138"/>
      <c r="R106" s="138"/>
      <c r="S106" s="138"/>
      <c r="T106" s="138"/>
    </row>
    <row r="107" spans="1:21" ht="20.25" customHeight="1" x14ac:dyDescent="0.15">
      <c r="A107" s="30" t="str">
        <f t="shared" si="1"/>
        <v>00417</v>
      </c>
      <c r="B107" s="114" t="s">
        <v>34</v>
      </c>
      <c r="C107" s="115" t="s">
        <v>320</v>
      </c>
      <c r="D107" s="116" t="s">
        <v>11</v>
      </c>
      <c r="E107" s="116" t="s">
        <v>447</v>
      </c>
      <c r="F107" s="117" t="s">
        <v>1008</v>
      </c>
      <c r="G107" s="33" t="s">
        <v>22</v>
      </c>
      <c r="H107" s="123" t="s">
        <v>810</v>
      </c>
      <c r="I107" s="124" t="s">
        <v>811</v>
      </c>
      <c r="J107" s="117"/>
      <c r="K107" s="120" t="s">
        <v>41</v>
      </c>
      <c r="L107" s="121" t="s">
        <v>35</v>
      </c>
      <c r="M107" s="120"/>
      <c r="O107" s="138"/>
      <c r="P107" s="138">
        <v>8</v>
      </c>
      <c r="Q107" s="138"/>
      <c r="R107" s="138"/>
      <c r="S107" s="138"/>
      <c r="T107" s="138"/>
      <c r="U107" s="19"/>
    </row>
    <row r="108" spans="1:21" ht="20.25" customHeight="1" x14ac:dyDescent="0.15">
      <c r="A108" s="30" t="str">
        <f t="shared" si="1"/>
        <v>00418</v>
      </c>
      <c r="B108" s="114" t="s">
        <v>34</v>
      </c>
      <c r="C108" s="115" t="s">
        <v>321</v>
      </c>
      <c r="D108" s="116" t="s">
        <v>11</v>
      </c>
      <c r="E108" s="116" t="s">
        <v>489</v>
      </c>
      <c r="F108" s="117" t="s">
        <v>1008</v>
      </c>
      <c r="G108" s="33" t="s">
        <v>22</v>
      </c>
      <c r="H108" s="123" t="s">
        <v>812</v>
      </c>
      <c r="I108" s="124" t="s">
        <v>813</v>
      </c>
      <c r="J108" s="117"/>
      <c r="K108" s="120" t="s">
        <v>42</v>
      </c>
      <c r="L108" s="121" t="s">
        <v>35</v>
      </c>
      <c r="M108" s="120"/>
      <c r="O108" s="138"/>
      <c r="P108" s="138"/>
      <c r="Q108" s="138">
        <v>9</v>
      </c>
      <c r="R108" s="138"/>
      <c r="S108" s="138"/>
      <c r="T108" s="138"/>
    </row>
    <row r="109" spans="1:21" ht="20.25" customHeight="1" x14ac:dyDescent="0.15">
      <c r="A109" s="30" t="str">
        <f t="shared" si="1"/>
        <v>00419</v>
      </c>
      <c r="B109" s="114" t="s">
        <v>34</v>
      </c>
      <c r="C109" s="115" t="s">
        <v>322</v>
      </c>
      <c r="D109" s="116" t="s">
        <v>11</v>
      </c>
      <c r="E109" s="116" t="s">
        <v>480</v>
      </c>
      <c r="F109" s="117" t="s">
        <v>1008</v>
      </c>
      <c r="G109" s="117" t="s">
        <v>517</v>
      </c>
      <c r="H109" s="123" t="s">
        <v>808</v>
      </c>
      <c r="I109" s="124" t="s">
        <v>814</v>
      </c>
      <c r="J109" s="117"/>
      <c r="K109" s="120" t="s">
        <v>43</v>
      </c>
      <c r="L109" s="121" t="s">
        <v>35</v>
      </c>
      <c r="M109" s="120"/>
      <c r="O109" s="138">
        <v>7</v>
      </c>
      <c r="P109" s="138"/>
      <c r="Q109" s="138"/>
      <c r="R109" s="138"/>
      <c r="S109" s="138"/>
      <c r="T109" s="138"/>
      <c r="U109" s="19"/>
    </row>
    <row r="110" spans="1:21" ht="20.25" customHeight="1" x14ac:dyDescent="0.15">
      <c r="A110" s="30" t="str">
        <f t="shared" si="1"/>
        <v>00420</v>
      </c>
      <c r="B110" s="114" t="s">
        <v>34</v>
      </c>
      <c r="C110" s="115" t="s">
        <v>323</v>
      </c>
      <c r="D110" s="116" t="s">
        <v>11</v>
      </c>
      <c r="E110" s="116" t="s">
        <v>447</v>
      </c>
      <c r="F110" s="117" t="s">
        <v>1008</v>
      </c>
      <c r="G110" s="117" t="s">
        <v>517</v>
      </c>
      <c r="H110" s="123" t="s">
        <v>810</v>
      </c>
      <c r="I110" s="124" t="s">
        <v>815</v>
      </c>
      <c r="J110" s="117"/>
      <c r="K110" s="120" t="s">
        <v>44</v>
      </c>
      <c r="L110" s="121" t="s">
        <v>35</v>
      </c>
      <c r="M110" s="120"/>
      <c r="O110" s="138"/>
      <c r="P110" s="138">
        <v>8</v>
      </c>
      <c r="Q110" s="138"/>
      <c r="R110" s="138"/>
      <c r="S110" s="138"/>
      <c r="T110" s="138"/>
    </row>
    <row r="111" spans="1:21" ht="20.25" customHeight="1" x14ac:dyDescent="0.15">
      <c r="A111" s="30" t="str">
        <f t="shared" si="1"/>
        <v>00421</v>
      </c>
      <c r="B111" s="114" t="s">
        <v>34</v>
      </c>
      <c r="C111" s="115" t="s">
        <v>324</v>
      </c>
      <c r="D111" s="116" t="s">
        <v>11</v>
      </c>
      <c r="E111" s="116" t="s">
        <v>489</v>
      </c>
      <c r="F111" s="117" t="s">
        <v>1008</v>
      </c>
      <c r="G111" s="117" t="s">
        <v>517</v>
      </c>
      <c r="H111" s="123" t="s">
        <v>812</v>
      </c>
      <c r="I111" s="124" t="s">
        <v>816</v>
      </c>
      <c r="J111" s="117"/>
      <c r="K111" s="120" t="s">
        <v>45</v>
      </c>
      <c r="L111" s="121" t="s">
        <v>35</v>
      </c>
      <c r="M111" s="120"/>
      <c r="O111" s="138"/>
      <c r="P111" s="138"/>
      <c r="Q111" s="138">
        <v>9</v>
      </c>
      <c r="R111" s="138"/>
      <c r="S111" s="138"/>
      <c r="T111" s="138"/>
      <c r="U111" s="19"/>
    </row>
    <row r="112" spans="1:21" ht="20.25" customHeight="1" x14ac:dyDescent="0.15">
      <c r="A112" s="30" t="str">
        <f t="shared" si="1"/>
        <v>00422</v>
      </c>
      <c r="B112" s="114" t="s">
        <v>34</v>
      </c>
      <c r="C112" s="115" t="s">
        <v>325</v>
      </c>
      <c r="D112" s="116" t="s">
        <v>11</v>
      </c>
      <c r="E112" s="116" t="s">
        <v>18</v>
      </c>
      <c r="F112" s="117" t="s">
        <v>1008</v>
      </c>
      <c r="G112" s="117" t="s">
        <v>29</v>
      </c>
      <c r="H112" s="118" t="s">
        <v>808</v>
      </c>
      <c r="I112" s="119" t="s">
        <v>817</v>
      </c>
      <c r="J112" s="117"/>
      <c r="K112" s="120" t="s">
        <v>1318</v>
      </c>
      <c r="L112" s="121" t="s">
        <v>35</v>
      </c>
      <c r="M112" s="120"/>
      <c r="O112" s="138">
        <v>7</v>
      </c>
      <c r="P112" s="138">
        <v>8</v>
      </c>
      <c r="Q112" s="138">
        <v>9</v>
      </c>
      <c r="R112" s="138"/>
      <c r="S112" s="138"/>
      <c r="T112" s="138"/>
    </row>
    <row r="113" spans="1:21" ht="20.25" customHeight="1" x14ac:dyDescent="0.15">
      <c r="A113" s="30" t="str">
        <f t="shared" si="1"/>
        <v>00601</v>
      </c>
      <c r="B113" s="114" t="s">
        <v>46</v>
      </c>
      <c r="C113" s="115" t="s">
        <v>753</v>
      </c>
      <c r="D113" s="116" t="s">
        <v>11</v>
      </c>
      <c r="E113" s="116" t="s">
        <v>18</v>
      </c>
      <c r="F113" s="117" t="s">
        <v>47</v>
      </c>
      <c r="G113" s="117" t="s">
        <v>30</v>
      </c>
      <c r="H113" s="118" t="s">
        <v>808</v>
      </c>
      <c r="I113" s="119" t="s">
        <v>818</v>
      </c>
      <c r="J113" s="117"/>
      <c r="K113" s="120" t="s">
        <v>1319</v>
      </c>
      <c r="L113" s="121" t="s">
        <v>48</v>
      </c>
      <c r="M113" s="120" t="s">
        <v>819</v>
      </c>
      <c r="O113" s="138">
        <v>7</v>
      </c>
      <c r="P113" s="138">
        <v>8</v>
      </c>
      <c r="Q113" s="138">
        <v>9</v>
      </c>
      <c r="R113" s="138"/>
      <c r="S113" s="138"/>
      <c r="T113" s="138"/>
      <c r="U113" s="19"/>
    </row>
    <row r="114" spans="1:21" ht="20.25" customHeight="1" x14ac:dyDescent="0.15">
      <c r="A114" s="30" t="str">
        <f t="shared" si="1"/>
        <v>00602</v>
      </c>
      <c r="B114" s="114" t="s">
        <v>46</v>
      </c>
      <c r="C114" s="115" t="s">
        <v>306</v>
      </c>
      <c r="D114" s="116" t="s">
        <v>11</v>
      </c>
      <c r="E114" s="116" t="s">
        <v>18</v>
      </c>
      <c r="F114" s="117" t="s">
        <v>47</v>
      </c>
      <c r="G114" s="117" t="s">
        <v>30</v>
      </c>
      <c r="H114" s="118" t="s">
        <v>820</v>
      </c>
      <c r="I114" s="119" t="s">
        <v>821</v>
      </c>
      <c r="J114" s="117" t="s">
        <v>775</v>
      </c>
      <c r="K114" s="120" t="s">
        <v>1320</v>
      </c>
      <c r="L114" s="121" t="s">
        <v>48</v>
      </c>
      <c r="M114" s="120" t="s">
        <v>822</v>
      </c>
      <c r="O114" s="138">
        <v>7</v>
      </c>
      <c r="P114" s="138">
        <v>8</v>
      </c>
      <c r="Q114" s="138">
        <v>9</v>
      </c>
      <c r="R114" s="138"/>
      <c r="S114" s="138"/>
      <c r="T114" s="138"/>
    </row>
    <row r="115" spans="1:21" ht="20.25" customHeight="1" x14ac:dyDescent="0.15">
      <c r="A115" s="30" t="str">
        <f t="shared" si="1"/>
        <v>00603</v>
      </c>
      <c r="B115" s="114" t="s">
        <v>46</v>
      </c>
      <c r="C115" s="115" t="s">
        <v>307</v>
      </c>
      <c r="D115" s="116" t="s">
        <v>11</v>
      </c>
      <c r="E115" s="116" t="s">
        <v>18</v>
      </c>
      <c r="F115" s="117" t="s">
        <v>47</v>
      </c>
      <c r="G115" s="117" t="s">
        <v>6</v>
      </c>
      <c r="H115" s="118" t="s">
        <v>808</v>
      </c>
      <c r="I115" s="119" t="s">
        <v>823</v>
      </c>
      <c r="J115" s="117"/>
      <c r="K115" s="120" t="s">
        <v>1321</v>
      </c>
      <c r="L115" s="121" t="s">
        <v>48</v>
      </c>
      <c r="M115" s="120"/>
      <c r="O115" s="138">
        <v>7</v>
      </c>
      <c r="P115" s="138">
        <v>8</v>
      </c>
      <c r="Q115" s="138">
        <v>9</v>
      </c>
      <c r="R115" s="138"/>
      <c r="S115" s="138"/>
      <c r="T115" s="138"/>
    </row>
    <row r="116" spans="1:21" ht="20.25" customHeight="1" x14ac:dyDescent="0.15">
      <c r="A116" s="30" t="str">
        <f t="shared" si="1"/>
        <v>00901</v>
      </c>
      <c r="B116" s="114" t="s">
        <v>49</v>
      </c>
      <c r="C116" s="115" t="s">
        <v>753</v>
      </c>
      <c r="D116" s="116" t="s">
        <v>445</v>
      </c>
      <c r="E116" s="116" t="s">
        <v>522</v>
      </c>
      <c r="F116" s="117" t="s">
        <v>1010</v>
      </c>
      <c r="G116" s="117" t="s">
        <v>4</v>
      </c>
      <c r="H116" s="118">
        <v>105</v>
      </c>
      <c r="I116" s="119" t="s">
        <v>1322</v>
      </c>
      <c r="J116" s="117" t="s">
        <v>486</v>
      </c>
      <c r="K116" s="120" t="s">
        <v>1323</v>
      </c>
      <c r="L116" s="121" t="s">
        <v>50</v>
      </c>
      <c r="M116" s="120"/>
      <c r="O116" s="138">
        <v>1</v>
      </c>
      <c r="P116" s="138">
        <v>2</v>
      </c>
      <c r="Q116" s="138"/>
      <c r="R116" s="138"/>
      <c r="S116" s="138"/>
      <c r="T116" s="138"/>
    </row>
    <row r="117" spans="1:21" ht="20.25" customHeight="1" x14ac:dyDescent="0.15">
      <c r="A117" s="30" t="str">
        <f t="shared" si="1"/>
        <v>00902</v>
      </c>
      <c r="B117" s="114" t="s">
        <v>49</v>
      </c>
      <c r="C117" s="115" t="s">
        <v>306</v>
      </c>
      <c r="D117" s="116" t="s">
        <v>445</v>
      </c>
      <c r="E117" s="116" t="s">
        <v>522</v>
      </c>
      <c r="F117" s="117" t="s">
        <v>1010</v>
      </c>
      <c r="G117" s="117" t="s">
        <v>4</v>
      </c>
      <c r="H117" s="118">
        <v>106</v>
      </c>
      <c r="I117" s="119" t="s">
        <v>1324</v>
      </c>
      <c r="J117" s="117" t="s">
        <v>484</v>
      </c>
      <c r="K117" s="120" t="s">
        <v>1325</v>
      </c>
      <c r="L117" s="121" t="s">
        <v>50</v>
      </c>
      <c r="M117" s="120"/>
      <c r="O117" s="138">
        <v>1</v>
      </c>
      <c r="P117" s="138">
        <v>2</v>
      </c>
      <c r="Q117" s="138"/>
      <c r="R117" s="138"/>
      <c r="S117" s="138"/>
      <c r="T117" s="138"/>
    </row>
    <row r="118" spans="1:21" ht="20.25" customHeight="1" x14ac:dyDescent="0.15">
      <c r="A118" s="30" t="str">
        <f t="shared" si="1"/>
        <v>00903</v>
      </c>
      <c r="B118" s="114" t="s">
        <v>49</v>
      </c>
      <c r="C118" s="115" t="s">
        <v>307</v>
      </c>
      <c r="D118" s="116" t="s">
        <v>445</v>
      </c>
      <c r="E118" s="116" t="s">
        <v>1009</v>
      </c>
      <c r="F118" s="117" t="s">
        <v>1010</v>
      </c>
      <c r="G118" s="117" t="s">
        <v>4</v>
      </c>
      <c r="H118" s="118">
        <v>305</v>
      </c>
      <c r="I118" s="119" t="s">
        <v>1326</v>
      </c>
      <c r="J118" s="117" t="s">
        <v>486</v>
      </c>
      <c r="K118" s="120" t="s">
        <v>1327</v>
      </c>
      <c r="L118" s="121" t="s">
        <v>50</v>
      </c>
      <c r="M118" s="120"/>
      <c r="O118" s="138"/>
      <c r="P118" s="138"/>
      <c r="Q118" s="138">
        <v>3</v>
      </c>
      <c r="R118" s="138">
        <v>4</v>
      </c>
      <c r="S118" s="138"/>
      <c r="T118" s="138"/>
    </row>
    <row r="119" spans="1:21" ht="20.25" customHeight="1" x14ac:dyDescent="0.15">
      <c r="A119" s="30" t="str">
        <f t="shared" si="1"/>
        <v>00904</v>
      </c>
      <c r="B119" s="114" t="s">
        <v>49</v>
      </c>
      <c r="C119" s="115" t="s">
        <v>308</v>
      </c>
      <c r="D119" s="116" t="s">
        <v>445</v>
      </c>
      <c r="E119" s="116" t="s">
        <v>1009</v>
      </c>
      <c r="F119" s="117" t="s">
        <v>1010</v>
      </c>
      <c r="G119" s="117" t="s">
        <v>4</v>
      </c>
      <c r="H119" s="118">
        <v>306</v>
      </c>
      <c r="I119" s="119" t="s">
        <v>1328</v>
      </c>
      <c r="J119" s="117" t="s">
        <v>484</v>
      </c>
      <c r="K119" s="120" t="s">
        <v>1329</v>
      </c>
      <c r="L119" s="121" t="s">
        <v>50</v>
      </c>
      <c r="M119" s="120"/>
      <c r="O119" s="138"/>
      <c r="P119" s="138"/>
      <c r="Q119" s="138">
        <v>3</v>
      </c>
      <c r="R119" s="138">
        <v>4</v>
      </c>
      <c r="S119" s="138"/>
      <c r="T119" s="138"/>
    </row>
    <row r="120" spans="1:21" ht="20.25" customHeight="1" x14ac:dyDescent="0.15">
      <c r="A120" s="30" t="str">
        <f t="shared" si="1"/>
        <v>00905</v>
      </c>
      <c r="B120" s="114" t="s">
        <v>49</v>
      </c>
      <c r="C120" s="115" t="s">
        <v>309</v>
      </c>
      <c r="D120" s="116" t="s">
        <v>445</v>
      </c>
      <c r="E120" s="116" t="s">
        <v>5</v>
      </c>
      <c r="F120" s="117" t="s">
        <v>1010</v>
      </c>
      <c r="G120" s="117" t="s">
        <v>4</v>
      </c>
      <c r="H120" s="118">
        <v>505</v>
      </c>
      <c r="I120" s="119" t="s">
        <v>1330</v>
      </c>
      <c r="J120" s="117" t="s">
        <v>486</v>
      </c>
      <c r="K120" s="120" t="s">
        <v>1331</v>
      </c>
      <c r="L120" s="121" t="s">
        <v>50</v>
      </c>
      <c r="M120" s="120"/>
      <c r="O120" s="138"/>
      <c r="P120" s="138"/>
      <c r="Q120" s="138"/>
      <c r="R120" s="138"/>
      <c r="S120" s="138">
        <v>5</v>
      </c>
      <c r="T120" s="138">
        <v>6</v>
      </c>
    </row>
    <row r="121" spans="1:21" ht="20.25" customHeight="1" x14ac:dyDescent="0.15">
      <c r="A121" s="30" t="str">
        <f t="shared" si="1"/>
        <v>00906</v>
      </c>
      <c r="B121" s="114" t="s">
        <v>49</v>
      </c>
      <c r="C121" s="115" t="s">
        <v>310</v>
      </c>
      <c r="D121" s="116" t="s">
        <v>445</v>
      </c>
      <c r="E121" s="116" t="s">
        <v>5</v>
      </c>
      <c r="F121" s="117" t="s">
        <v>1010</v>
      </c>
      <c r="G121" s="117" t="s">
        <v>4</v>
      </c>
      <c r="H121" s="123">
        <v>506</v>
      </c>
      <c r="I121" s="124" t="s">
        <v>1332</v>
      </c>
      <c r="J121" s="117" t="s">
        <v>484</v>
      </c>
      <c r="K121" s="120" t="s">
        <v>1333</v>
      </c>
      <c r="L121" s="121" t="s">
        <v>50</v>
      </c>
      <c r="M121" s="120"/>
      <c r="O121" s="138"/>
      <c r="P121" s="138"/>
      <c r="Q121" s="138"/>
      <c r="R121" s="138"/>
      <c r="S121" s="138">
        <v>5</v>
      </c>
      <c r="T121" s="138">
        <v>6</v>
      </c>
    </row>
    <row r="122" spans="1:21" ht="20.25" customHeight="1" x14ac:dyDescent="0.15">
      <c r="A122" s="30" t="str">
        <f t="shared" si="1"/>
        <v>00907</v>
      </c>
      <c r="B122" s="114" t="s">
        <v>49</v>
      </c>
      <c r="C122" s="115" t="s">
        <v>311</v>
      </c>
      <c r="D122" s="116" t="s">
        <v>445</v>
      </c>
      <c r="E122" s="116" t="s">
        <v>5</v>
      </c>
      <c r="F122" s="117" t="s">
        <v>1010</v>
      </c>
      <c r="G122" s="117" t="s">
        <v>6</v>
      </c>
      <c r="H122" s="123">
        <v>504</v>
      </c>
      <c r="I122" s="124" t="s">
        <v>824</v>
      </c>
      <c r="J122" s="117"/>
      <c r="K122" s="120" t="s">
        <v>51</v>
      </c>
      <c r="L122" s="121" t="s">
        <v>50</v>
      </c>
      <c r="M122" s="120"/>
      <c r="O122" s="138"/>
      <c r="P122" s="138"/>
      <c r="Q122" s="138"/>
      <c r="R122" s="138"/>
      <c r="S122" s="138">
        <v>5</v>
      </c>
      <c r="T122" s="138">
        <v>6</v>
      </c>
    </row>
    <row r="123" spans="1:21" ht="20.25" customHeight="1" x14ac:dyDescent="0.15">
      <c r="A123" s="30" t="str">
        <f t="shared" si="1"/>
        <v>00908</v>
      </c>
      <c r="B123" s="114" t="s">
        <v>49</v>
      </c>
      <c r="C123" s="115" t="s">
        <v>312</v>
      </c>
      <c r="D123" s="116" t="s">
        <v>445</v>
      </c>
      <c r="E123" s="116" t="s">
        <v>495</v>
      </c>
      <c r="F123" s="117" t="s">
        <v>1010</v>
      </c>
      <c r="G123" s="117" t="s">
        <v>31</v>
      </c>
      <c r="H123" s="123">
        <v>511</v>
      </c>
      <c r="I123" s="124" t="s">
        <v>1334</v>
      </c>
      <c r="J123" s="117"/>
      <c r="K123" s="120" t="s">
        <v>640</v>
      </c>
      <c r="L123" s="121" t="s">
        <v>50</v>
      </c>
      <c r="M123" s="120" t="s">
        <v>1335</v>
      </c>
      <c r="O123" s="138"/>
      <c r="P123" s="138"/>
      <c r="Q123" s="138"/>
      <c r="R123" s="138"/>
      <c r="S123" s="138">
        <v>5</v>
      </c>
      <c r="T123" s="138"/>
    </row>
    <row r="124" spans="1:21" ht="20.25" customHeight="1" x14ac:dyDescent="0.15">
      <c r="A124" s="30" t="str">
        <f t="shared" si="1"/>
        <v>00909</v>
      </c>
      <c r="B124" s="114" t="s">
        <v>49</v>
      </c>
      <c r="C124" s="115" t="s">
        <v>305</v>
      </c>
      <c r="D124" s="116" t="s">
        <v>445</v>
      </c>
      <c r="E124" s="116" t="s">
        <v>495</v>
      </c>
      <c r="F124" s="117" t="s">
        <v>1010</v>
      </c>
      <c r="G124" s="117" t="s">
        <v>31</v>
      </c>
      <c r="H124" s="123">
        <v>512</v>
      </c>
      <c r="I124" s="124" t="s">
        <v>1336</v>
      </c>
      <c r="J124" s="117" t="s">
        <v>775</v>
      </c>
      <c r="K124" s="120" t="s">
        <v>1337</v>
      </c>
      <c r="L124" s="121" t="s">
        <v>50</v>
      </c>
      <c r="M124" s="120" t="s">
        <v>1338</v>
      </c>
      <c r="O124" s="138"/>
      <c r="P124" s="138"/>
      <c r="Q124" s="138"/>
      <c r="R124" s="138"/>
      <c r="S124" s="138">
        <v>5</v>
      </c>
      <c r="T124" s="138"/>
    </row>
    <row r="125" spans="1:21" ht="20.25" customHeight="1" x14ac:dyDescent="0.15">
      <c r="A125" s="30" t="str">
        <f t="shared" si="1"/>
        <v>00910</v>
      </c>
      <c r="B125" s="114" t="s">
        <v>49</v>
      </c>
      <c r="C125" s="115" t="s">
        <v>313</v>
      </c>
      <c r="D125" s="116" t="s">
        <v>445</v>
      </c>
      <c r="E125" s="116" t="s">
        <v>496</v>
      </c>
      <c r="F125" s="117" t="s">
        <v>1010</v>
      </c>
      <c r="G125" s="117" t="s">
        <v>31</v>
      </c>
      <c r="H125" s="123">
        <v>611</v>
      </c>
      <c r="I125" s="124" t="s">
        <v>641</v>
      </c>
      <c r="J125" s="117"/>
      <c r="K125" s="120" t="s">
        <v>642</v>
      </c>
      <c r="L125" s="121" t="s">
        <v>50</v>
      </c>
      <c r="M125" s="120" t="s">
        <v>1339</v>
      </c>
      <c r="O125" s="138"/>
      <c r="P125" s="138"/>
      <c r="Q125" s="138"/>
      <c r="R125" s="138"/>
      <c r="S125" s="138"/>
      <c r="T125" s="138">
        <v>6</v>
      </c>
    </row>
    <row r="126" spans="1:21" ht="20.25" customHeight="1" x14ac:dyDescent="0.15">
      <c r="A126" s="30" t="str">
        <f t="shared" si="1"/>
        <v>00911</v>
      </c>
      <c r="B126" s="114" t="s">
        <v>49</v>
      </c>
      <c r="C126" s="115" t="s">
        <v>314</v>
      </c>
      <c r="D126" s="116" t="s">
        <v>445</v>
      </c>
      <c r="E126" s="116" t="s">
        <v>496</v>
      </c>
      <c r="F126" s="117" t="s">
        <v>1010</v>
      </c>
      <c r="G126" s="117" t="s">
        <v>31</v>
      </c>
      <c r="H126" s="123">
        <v>612</v>
      </c>
      <c r="I126" s="124" t="s">
        <v>1340</v>
      </c>
      <c r="J126" s="117" t="s">
        <v>775</v>
      </c>
      <c r="K126" s="120" t="s">
        <v>1341</v>
      </c>
      <c r="L126" s="121" t="s">
        <v>50</v>
      </c>
      <c r="M126" s="120" t="s">
        <v>1342</v>
      </c>
      <c r="O126" s="138"/>
      <c r="P126" s="138"/>
      <c r="Q126" s="138"/>
      <c r="R126" s="138"/>
      <c r="S126" s="138"/>
      <c r="T126" s="138">
        <v>6</v>
      </c>
    </row>
    <row r="127" spans="1:21" ht="20.25" customHeight="1" x14ac:dyDescent="0.15">
      <c r="A127" s="30" t="str">
        <f t="shared" si="1"/>
        <v>00912</v>
      </c>
      <c r="B127" s="114" t="s">
        <v>49</v>
      </c>
      <c r="C127" s="115" t="s">
        <v>315</v>
      </c>
      <c r="D127" s="116" t="s">
        <v>11</v>
      </c>
      <c r="E127" s="116" t="s">
        <v>480</v>
      </c>
      <c r="F127" s="117" t="s">
        <v>1010</v>
      </c>
      <c r="G127" s="117" t="s">
        <v>55</v>
      </c>
      <c r="H127" s="123" t="s">
        <v>778</v>
      </c>
      <c r="I127" s="124" t="s">
        <v>825</v>
      </c>
      <c r="J127" s="117"/>
      <c r="K127" s="120" t="s">
        <v>56</v>
      </c>
      <c r="L127" s="121" t="s">
        <v>50</v>
      </c>
      <c r="M127" s="120"/>
      <c r="O127" s="138">
        <v>7</v>
      </c>
      <c r="P127" s="138"/>
      <c r="Q127" s="138"/>
      <c r="R127" s="138"/>
      <c r="S127" s="138"/>
      <c r="T127" s="138"/>
    </row>
    <row r="128" spans="1:21" ht="20.25" customHeight="1" x14ac:dyDescent="0.15">
      <c r="A128" s="30" t="str">
        <f t="shared" si="1"/>
        <v>00913</v>
      </c>
      <c r="B128" s="114" t="s">
        <v>49</v>
      </c>
      <c r="C128" s="115" t="s">
        <v>316</v>
      </c>
      <c r="D128" s="116" t="s">
        <v>11</v>
      </c>
      <c r="E128" s="116" t="s">
        <v>15</v>
      </c>
      <c r="F128" s="117" t="s">
        <v>1010</v>
      </c>
      <c r="G128" s="117" t="s">
        <v>55</v>
      </c>
      <c r="H128" s="118" t="s">
        <v>780</v>
      </c>
      <c r="I128" s="119" t="s">
        <v>826</v>
      </c>
      <c r="J128" s="117"/>
      <c r="K128" s="120" t="s">
        <v>1343</v>
      </c>
      <c r="L128" s="121" t="s">
        <v>50</v>
      </c>
      <c r="M128" s="120"/>
      <c r="O128" s="138"/>
      <c r="P128" s="138">
        <v>8</v>
      </c>
      <c r="Q128" s="138">
        <v>9</v>
      </c>
      <c r="R128" s="138"/>
      <c r="S128" s="138"/>
      <c r="T128" s="138"/>
    </row>
    <row r="129" spans="1:20" ht="20.25" customHeight="1" x14ac:dyDescent="0.15">
      <c r="A129" s="30" t="str">
        <f t="shared" si="1"/>
        <v>00914</v>
      </c>
      <c r="B129" s="114" t="s">
        <v>49</v>
      </c>
      <c r="C129" s="115" t="s">
        <v>317</v>
      </c>
      <c r="D129" s="116" t="s">
        <v>11</v>
      </c>
      <c r="E129" s="116" t="s">
        <v>18</v>
      </c>
      <c r="F129" s="117" t="s">
        <v>1010</v>
      </c>
      <c r="G129" s="117" t="s">
        <v>30</v>
      </c>
      <c r="H129" s="118" t="s">
        <v>827</v>
      </c>
      <c r="I129" s="119" t="s">
        <v>828</v>
      </c>
      <c r="J129" s="117"/>
      <c r="K129" s="120" t="s">
        <v>1344</v>
      </c>
      <c r="L129" s="121" t="s">
        <v>50</v>
      </c>
      <c r="M129" s="120"/>
      <c r="O129" s="138">
        <v>7</v>
      </c>
      <c r="P129" s="138">
        <v>8</v>
      </c>
      <c r="Q129" s="138">
        <v>9</v>
      </c>
      <c r="R129" s="138"/>
      <c r="S129" s="138"/>
      <c r="T129" s="138"/>
    </row>
    <row r="130" spans="1:20" ht="20.25" customHeight="1" x14ac:dyDescent="0.15">
      <c r="A130" s="30" t="str">
        <f t="shared" si="1"/>
        <v>00915</v>
      </c>
      <c r="B130" s="114" t="s">
        <v>49</v>
      </c>
      <c r="C130" s="115" t="s">
        <v>318</v>
      </c>
      <c r="D130" s="116" t="s">
        <v>11</v>
      </c>
      <c r="E130" s="116" t="s">
        <v>18</v>
      </c>
      <c r="F130" s="117" t="s">
        <v>1010</v>
      </c>
      <c r="G130" s="117" t="s">
        <v>6</v>
      </c>
      <c r="H130" s="118" t="s">
        <v>820</v>
      </c>
      <c r="I130" s="119" t="s">
        <v>829</v>
      </c>
      <c r="J130" s="117"/>
      <c r="K130" s="120" t="s">
        <v>1345</v>
      </c>
      <c r="L130" s="121" t="s">
        <v>50</v>
      </c>
      <c r="M130" s="120"/>
      <c r="O130" s="138">
        <v>7</v>
      </c>
      <c r="P130" s="138">
        <v>8</v>
      </c>
      <c r="Q130" s="138">
        <v>9</v>
      </c>
      <c r="R130" s="138"/>
      <c r="S130" s="138"/>
      <c r="T130" s="138"/>
    </row>
    <row r="131" spans="1:20" ht="20.25" customHeight="1" x14ac:dyDescent="0.15">
      <c r="A131" s="30" t="str">
        <f t="shared" si="1"/>
        <v>00916</v>
      </c>
      <c r="B131" s="114" t="s">
        <v>49</v>
      </c>
      <c r="C131" s="115" t="s">
        <v>319</v>
      </c>
      <c r="D131" s="116" t="s">
        <v>11</v>
      </c>
      <c r="E131" s="116" t="s">
        <v>480</v>
      </c>
      <c r="F131" s="117" t="s">
        <v>1010</v>
      </c>
      <c r="G131" s="117" t="s">
        <v>31</v>
      </c>
      <c r="H131" s="118" t="s">
        <v>808</v>
      </c>
      <c r="I131" s="119" t="s">
        <v>830</v>
      </c>
      <c r="J131" s="117"/>
      <c r="K131" s="120" t="s">
        <v>52</v>
      </c>
      <c r="L131" s="121" t="s">
        <v>50</v>
      </c>
      <c r="M131" s="120"/>
      <c r="O131" s="138">
        <v>7</v>
      </c>
      <c r="P131" s="138"/>
      <c r="Q131" s="138"/>
      <c r="R131" s="138"/>
      <c r="S131" s="138"/>
      <c r="T131" s="138"/>
    </row>
    <row r="132" spans="1:20" ht="20.25" customHeight="1" x14ac:dyDescent="0.15">
      <c r="A132" s="30" t="str">
        <f t="shared" si="1"/>
        <v>00917</v>
      </c>
      <c r="B132" s="114" t="s">
        <v>49</v>
      </c>
      <c r="C132" s="115" t="s">
        <v>320</v>
      </c>
      <c r="D132" s="116" t="s">
        <v>11</v>
      </c>
      <c r="E132" s="116" t="s">
        <v>447</v>
      </c>
      <c r="F132" s="117" t="s">
        <v>1010</v>
      </c>
      <c r="G132" s="117" t="s">
        <v>31</v>
      </c>
      <c r="H132" s="118" t="s">
        <v>810</v>
      </c>
      <c r="I132" s="119" t="s">
        <v>831</v>
      </c>
      <c r="J132" s="117"/>
      <c r="K132" s="120" t="s">
        <v>53</v>
      </c>
      <c r="L132" s="121" t="s">
        <v>50</v>
      </c>
      <c r="M132" s="120"/>
      <c r="O132" s="138"/>
      <c r="P132" s="138">
        <v>8</v>
      </c>
      <c r="Q132" s="138"/>
      <c r="R132" s="138"/>
      <c r="S132" s="138"/>
      <c r="T132" s="138"/>
    </row>
    <row r="133" spans="1:20" ht="20.25" customHeight="1" x14ac:dyDescent="0.15">
      <c r="A133" s="30" t="str">
        <f t="shared" si="1"/>
        <v>00918</v>
      </c>
      <c r="B133" s="114" t="s">
        <v>49</v>
      </c>
      <c r="C133" s="115" t="s">
        <v>321</v>
      </c>
      <c r="D133" s="116" t="s">
        <v>11</v>
      </c>
      <c r="E133" s="116" t="s">
        <v>489</v>
      </c>
      <c r="F133" s="117" t="s">
        <v>1010</v>
      </c>
      <c r="G133" s="117" t="s">
        <v>31</v>
      </c>
      <c r="H133" s="118" t="s">
        <v>812</v>
      </c>
      <c r="I133" s="119" t="s">
        <v>832</v>
      </c>
      <c r="J133" s="117"/>
      <c r="K133" s="120" t="s">
        <v>54</v>
      </c>
      <c r="L133" s="121" t="s">
        <v>50</v>
      </c>
      <c r="M133" s="120"/>
      <c r="O133" s="138"/>
      <c r="P133" s="138"/>
      <c r="Q133" s="138">
        <v>9</v>
      </c>
      <c r="R133" s="138"/>
      <c r="S133" s="138"/>
      <c r="T133" s="138"/>
    </row>
    <row r="134" spans="1:20" ht="20.25" customHeight="1" x14ac:dyDescent="0.15">
      <c r="A134" s="30" t="str">
        <f t="shared" ref="A134:A200" si="2">B134&amp;C134</f>
        <v>01101</v>
      </c>
      <c r="B134" s="114" t="s">
        <v>57</v>
      </c>
      <c r="C134" s="115" t="s">
        <v>753</v>
      </c>
      <c r="D134" s="116" t="s">
        <v>445</v>
      </c>
      <c r="E134" s="116" t="s">
        <v>480</v>
      </c>
      <c r="F134" s="117" t="s">
        <v>58</v>
      </c>
      <c r="G134" s="117" t="s">
        <v>508</v>
      </c>
      <c r="H134" s="118">
        <v>116</v>
      </c>
      <c r="I134" s="119" t="s">
        <v>1346</v>
      </c>
      <c r="J134" s="117" t="s">
        <v>486</v>
      </c>
      <c r="K134" s="120" t="s">
        <v>643</v>
      </c>
      <c r="L134" s="121" t="s">
        <v>59</v>
      </c>
      <c r="M134" s="120"/>
      <c r="O134" s="138">
        <v>1</v>
      </c>
      <c r="P134" s="138"/>
      <c r="Q134" s="138"/>
      <c r="R134" s="138"/>
      <c r="S134" s="138"/>
      <c r="T134" s="138"/>
    </row>
    <row r="135" spans="1:20" ht="20.25" customHeight="1" x14ac:dyDescent="0.15">
      <c r="A135" s="30" t="str">
        <f t="shared" si="2"/>
        <v>01102</v>
      </c>
      <c r="B135" s="114" t="s">
        <v>57</v>
      </c>
      <c r="C135" s="115" t="s">
        <v>306</v>
      </c>
      <c r="D135" s="116" t="s">
        <v>445</v>
      </c>
      <c r="E135" s="116" t="s">
        <v>480</v>
      </c>
      <c r="F135" s="117" t="s">
        <v>58</v>
      </c>
      <c r="G135" s="117" t="s">
        <v>508</v>
      </c>
      <c r="H135" s="118">
        <v>117</v>
      </c>
      <c r="I135" s="119" t="s">
        <v>1347</v>
      </c>
      <c r="J135" s="117" t="s">
        <v>484</v>
      </c>
      <c r="K135" s="120" t="s">
        <v>644</v>
      </c>
      <c r="L135" s="121" t="s">
        <v>59</v>
      </c>
      <c r="M135" s="120"/>
      <c r="O135" s="138">
        <v>1</v>
      </c>
      <c r="P135" s="138"/>
      <c r="Q135" s="138"/>
      <c r="R135" s="138"/>
      <c r="S135" s="138"/>
      <c r="T135" s="138"/>
    </row>
    <row r="136" spans="1:20" ht="20.25" customHeight="1" x14ac:dyDescent="0.15">
      <c r="A136" s="30" t="str">
        <f t="shared" si="2"/>
        <v>01103</v>
      </c>
      <c r="B136" s="114" t="s">
        <v>57</v>
      </c>
      <c r="C136" s="115" t="s">
        <v>307</v>
      </c>
      <c r="D136" s="116" t="s">
        <v>445</v>
      </c>
      <c r="E136" s="116" t="s">
        <v>447</v>
      </c>
      <c r="F136" s="117" t="s">
        <v>58</v>
      </c>
      <c r="G136" s="117" t="s">
        <v>508</v>
      </c>
      <c r="H136" s="118">
        <v>216</v>
      </c>
      <c r="I136" s="119" t="s">
        <v>1348</v>
      </c>
      <c r="J136" s="117" t="s">
        <v>486</v>
      </c>
      <c r="K136" s="120" t="s">
        <v>60</v>
      </c>
      <c r="L136" s="121" t="s">
        <v>59</v>
      </c>
      <c r="M136" s="120"/>
      <c r="O136" s="138"/>
      <c r="P136" s="138">
        <v>2</v>
      </c>
      <c r="Q136" s="138"/>
      <c r="R136" s="138"/>
      <c r="S136" s="138"/>
      <c r="T136" s="138"/>
    </row>
    <row r="137" spans="1:20" ht="20.25" customHeight="1" x14ac:dyDescent="0.15">
      <c r="A137" s="30" t="str">
        <f t="shared" si="2"/>
        <v>01104</v>
      </c>
      <c r="B137" s="114" t="s">
        <v>57</v>
      </c>
      <c r="C137" s="115" t="s">
        <v>308</v>
      </c>
      <c r="D137" s="116" t="s">
        <v>445</v>
      </c>
      <c r="E137" s="116" t="s">
        <v>447</v>
      </c>
      <c r="F137" s="117" t="s">
        <v>58</v>
      </c>
      <c r="G137" s="117" t="s">
        <v>508</v>
      </c>
      <c r="H137" s="118">
        <v>217</v>
      </c>
      <c r="I137" s="119" t="s">
        <v>1349</v>
      </c>
      <c r="J137" s="117" t="s">
        <v>484</v>
      </c>
      <c r="K137" s="120" t="s">
        <v>61</v>
      </c>
      <c r="L137" s="121" t="s">
        <v>59</v>
      </c>
      <c r="M137" s="120"/>
      <c r="O137" s="138"/>
      <c r="P137" s="138">
        <v>2</v>
      </c>
      <c r="Q137" s="138"/>
      <c r="R137" s="138"/>
      <c r="S137" s="138"/>
      <c r="T137" s="138"/>
    </row>
    <row r="138" spans="1:20" ht="20.25" customHeight="1" x14ac:dyDescent="0.15">
      <c r="A138" s="30" t="str">
        <f t="shared" si="2"/>
        <v>01105</v>
      </c>
      <c r="B138" s="114" t="s">
        <v>57</v>
      </c>
      <c r="C138" s="115" t="s">
        <v>309</v>
      </c>
      <c r="D138" s="116" t="s">
        <v>445</v>
      </c>
      <c r="E138" s="116" t="s">
        <v>489</v>
      </c>
      <c r="F138" s="117" t="s">
        <v>58</v>
      </c>
      <c r="G138" s="117" t="s">
        <v>508</v>
      </c>
      <c r="H138" s="118">
        <v>316</v>
      </c>
      <c r="I138" s="119" t="s">
        <v>1350</v>
      </c>
      <c r="J138" s="117" t="s">
        <v>486</v>
      </c>
      <c r="K138" s="120" t="s">
        <v>62</v>
      </c>
      <c r="L138" s="121" t="s">
        <v>59</v>
      </c>
      <c r="M138" s="120"/>
      <c r="O138" s="138"/>
      <c r="P138" s="138"/>
      <c r="Q138" s="138">
        <v>3</v>
      </c>
      <c r="R138" s="138"/>
      <c r="S138" s="138"/>
      <c r="T138" s="138"/>
    </row>
    <row r="139" spans="1:20" ht="20.25" customHeight="1" x14ac:dyDescent="0.15">
      <c r="A139" s="30" t="str">
        <f t="shared" si="2"/>
        <v>01106</v>
      </c>
      <c r="B139" s="114" t="s">
        <v>57</v>
      </c>
      <c r="C139" s="115" t="s">
        <v>310</v>
      </c>
      <c r="D139" s="116" t="s">
        <v>445</v>
      </c>
      <c r="E139" s="116" t="s">
        <v>489</v>
      </c>
      <c r="F139" s="117" t="s">
        <v>58</v>
      </c>
      <c r="G139" s="117" t="s">
        <v>508</v>
      </c>
      <c r="H139" s="118">
        <v>317</v>
      </c>
      <c r="I139" s="119" t="s">
        <v>1351</v>
      </c>
      <c r="J139" s="117" t="s">
        <v>484</v>
      </c>
      <c r="K139" s="120" t="s">
        <v>63</v>
      </c>
      <c r="L139" s="121" t="s">
        <v>59</v>
      </c>
      <c r="M139" s="120"/>
      <c r="O139" s="138"/>
      <c r="P139" s="138"/>
      <c r="Q139" s="138">
        <v>3</v>
      </c>
      <c r="R139" s="138"/>
      <c r="S139" s="138"/>
      <c r="T139" s="138"/>
    </row>
    <row r="140" spans="1:20" ht="20.25" customHeight="1" x14ac:dyDescent="0.15">
      <c r="A140" s="30" t="str">
        <f t="shared" si="2"/>
        <v>01107</v>
      </c>
      <c r="B140" s="114" t="s">
        <v>57</v>
      </c>
      <c r="C140" s="115" t="s">
        <v>311</v>
      </c>
      <c r="D140" s="116" t="s">
        <v>445</v>
      </c>
      <c r="E140" s="116" t="s">
        <v>492</v>
      </c>
      <c r="F140" s="117" t="s">
        <v>58</v>
      </c>
      <c r="G140" s="117" t="s">
        <v>508</v>
      </c>
      <c r="H140" s="118">
        <v>416</v>
      </c>
      <c r="I140" s="119" t="s">
        <v>1352</v>
      </c>
      <c r="J140" s="117" t="s">
        <v>486</v>
      </c>
      <c r="K140" s="120" t="s">
        <v>64</v>
      </c>
      <c r="L140" s="121" t="s">
        <v>59</v>
      </c>
      <c r="M140" s="120"/>
      <c r="O140" s="138"/>
      <c r="P140" s="138"/>
      <c r="Q140" s="138"/>
      <c r="R140" s="138">
        <v>4</v>
      </c>
      <c r="S140" s="138"/>
      <c r="T140" s="138"/>
    </row>
    <row r="141" spans="1:20" ht="20.25" customHeight="1" x14ac:dyDescent="0.15">
      <c r="A141" s="30" t="str">
        <f t="shared" si="2"/>
        <v>01108</v>
      </c>
      <c r="B141" s="114" t="s">
        <v>57</v>
      </c>
      <c r="C141" s="115" t="s">
        <v>312</v>
      </c>
      <c r="D141" s="116" t="s">
        <v>445</v>
      </c>
      <c r="E141" s="116" t="s">
        <v>492</v>
      </c>
      <c r="F141" s="117" t="s">
        <v>58</v>
      </c>
      <c r="G141" s="117" t="s">
        <v>508</v>
      </c>
      <c r="H141" s="118">
        <v>417</v>
      </c>
      <c r="I141" s="119" t="s">
        <v>1353</v>
      </c>
      <c r="J141" s="117" t="s">
        <v>484</v>
      </c>
      <c r="K141" s="120" t="s">
        <v>65</v>
      </c>
      <c r="L141" s="121" t="s">
        <v>59</v>
      </c>
      <c r="M141" s="120"/>
      <c r="O141" s="138"/>
      <c r="P141" s="138"/>
      <c r="Q141" s="138"/>
      <c r="R141" s="138">
        <v>4</v>
      </c>
      <c r="S141" s="138"/>
      <c r="T141" s="138"/>
    </row>
    <row r="142" spans="1:20" ht="20.25" customHeight="1" x14ac:dyDescent="0.15">
      <c r="A142" s="30" t="str">
        <f t="shared" si="2"/>
        <v>01109</v>
      </c>
      <c r="B142" s="114" t="s">
        <v>57</v>
      </c>
      <c r="C142" s="115" t="s">
        <v>305</v>
      </c>
      <c r="D142" s="116" t="s">
        <v>445</v>
      </c>
      <c r="E142" s="116" t="s">
        <v>495</v>
      </c>
      <c r="F142" s="117" t="s">
        <v>58</v>
      </c>
      <c r="G142" s="117" t="s">
        <v>508</v>
      </c>
      <c r="H142" s="118">
        <v>516</v>
      </c>
      <c r="I142" s="119" t="s">
        <v>1354</v>
      </c>
      <c r="J142" s="117" t="s">
        <v>486</v>
      </c>
      <c r="K142" s="120" t="s">
        <v>645</v>
      </c>
      <c r="L142" s="121" t="s">
        <v>59</v>
      </c>
      <c r="M142" s="120"/>
      <c r="O142" s="138"/>
      <c r="P142" s="138"/>
      <c r="Q142" s="138"/>
      <c r="R142" s="138"/>
      <c r="S142" s="138">
        <v>5</v>
      </c>
      <c r="T142" s="138"/>
    </row>
    <row r="143" spans="1:20" ht="20.25" customHeight="1" x14ac:dyDescent="0.15">
      <c r="A143" s="30" t="str">
        <f t="shared" si="2"/>
        <v>01110</v>
      </c>
      <c r="B143" s="114" t="s">
        <v>57</v>
      </c>
      <c r="C143" s="115" t="s">
        <v>313</v>
      </c>
      <c r="D143" s="116" t="s">
        <v>445</v>
      </c>
      <c r="E143" s="116" t="s">
        <v>495</v>
      </c>
      <c r="F143" s="117" t="s">
        <v>58</v>
      </c>
      <c r="G143" s="117" t="s">
        <v>508</v>
      </c>
      <c r="H143" s="118">
        <v>517</v>
      </c>
      <c r="I143" s="119" t="s">
        <v>1355</v>
      </c>
      <c r="J143" s="117" t="s">
        <v>484</v>
      </c>
      <c r="K143" s="120" t="s">
        <v>646</v>
      </c>
      <c r="L143" s="121" t="s">
        <v>59</v>
      </c>
      <c r="M143" s="120"/>
      <c r="O143" s="138"/>
      <c r="P143" s="138"/>
      <c r="Q143" s="138"/>
      <c r="R143" s="138"/>
      <c r="S143" s="138">
        <v>5</v>
      </c>
      <c r="T143" s="138"/>
    </row>
    <row r="144" spans="1:20" ht="20.25" customHeight="1" x14ac:dyDescent="0.15">
      <c r="A144" s="30" t="str">
        <f t="shared" si="2"/>
        <v>01111</v>
      </c>
      <c r="B144" s="114" t="s">
        <v>57</v>
      </c>
      <c r="C144" s="115" t="s">
        <v>314</v>
      </c>
      <c r="D144" s="116" t="s">
        <v>445</v>
      </c>
      <c r="E144" s="116" t="s">
        <v>496</v>
      </c>
      <c r="F144" s="117" t="s">
        <v>58</v>
      </c>
      <c r="G144" s="117" t="s">
        <v>508</v>
      </c>
      <c r="H144" s="118">
        <v>616</v>
      </c>
      <c r="I144" s="119" t="s">
        <v>1356</v>
      </c>
      <c r="J144" s="117"/>
      <c r="K144" s="120" t="s">
        <v>1357</v>
      </c>
      <c r="L144" s="121" t="s">
        <v>59</v>
      </c>
      <c r="M144" s="120" t="s">
        <v>647</v>
      </c>
      <c r="O144" s="138"/>
      <c r="P144" s="138"/>
      <c r="Q144" s="138"/>
      <c r="R144" s="138"/>
      <c r="S144" s="138"/>
      <c r="T144" s="138">
        <v>6</v>
      </c>
    </row>
    <row r="145" spans="1:21" ht="20.25" customHeight="1" x14ac:dyDescent="0.15">
      <c r="A145" s="30" t="str">
        <f t="shared" si="2"/>
        <v>01112</v>
      </c>
      <c r="B145" s="114" t="s">
        <v>57</v>
      </c>
      <c r="C145" s="115" t="s">
        <v>315</v>
      </c>
      <c r="D145" s="116" t="s">
        <v>445</v>
      </c>
      <c r="E145" s="116" t="s">
        <v>496</v>
      </c>
      <c r="F145" s="117" t="s">
        <v>58</v>
      </c>
      <c r="G145" s="117" t="s">
        <v>508</v>
      </c>
      <c r="H145" s="118">
        <v>617</v>
      </c>
      <c r="I145" s="119" t="s">
        <v>1358</v>
      </c>
      <c r="J145" s="117" t="s">
        <v>775</v>
      </c>
      <c r="K145" s="120" t="s">
        <v>648</v>
      </c>
      <c r="L145" s="121" t="s">
        <v>59</v>
      </c>
      <c r="M145" s="120" t="s">
        <v>649</v>
      </c>
      <c r="O145" s="138"/>
      <c r="P145" s="138"/>
      <c r="Q145" s="138"/>
      <c r="R145" s="138"/>
      <c r="S145" s="138"/>
      <c r="T145" s="138">
        <v>6</v>
      </c>
    </row>
    <row r="146" spans="1:21" ht="20.25" customHeight="1" x14ac:dyDescent="0.15">
      <c r="A146" s="30" t="str">
        <f t="shared" si="2"/>
        <v>01113</v>
      </c>
      <c r="B146" s="114" t="s">
        <v>57</v>
      </c>
      <c r="C146" s="115" t="s">
        <v>316</v>
      </c>
      <c r="D146" s="116" t="s">
        <v>445</v>
      </c>
      <c r="E146" s="116" t="s">
        <v>489</v>
      </c>
      <c r="F146" s="117" t="s">
        <v>58</v>
      </c>
      <c r="G146" s="117" t="s">
        <v>517</v>
      </c>
      <c r="H146" s="118">
        <v>309</v>
      </c>
      <c r="I146" s="119" t="s">
        <v>1359</v>
      </c>
      <c r="J146" s="117"/>
      <c r="K146" s="120" t="s">
        <v>66</v>
      </c>
      <c r="L146" s="121" t="s">
        <v>59</v>
      </c>
      <c r="M146" s="120"/>
      <c r="O146" s="138"/>
      <c r="P146" s="138"/>
      <c r="Q146" s="138">
        <v>3</v>
      </c>
      <c r="R146" s="138"/>
      <c r="S146" s="138"/>
      <c r="T146" s="138"/>
    </row>
    <row r="147" spans="1:21" ht="20.25" customHeight="1" x14ac:dyDescent="0.15">
      <c r="A147" s="30" t="str">
        <f t="shared" si="2"/>
        <v>01114</v>
      </c>
      <c r="B147" s="114" t="s">
        <v>57</v>
      </c>
      <c r="C147" s="115" t="s">
        <v>317</v>
      </c>
      <c r="D147" s="116" t="s">
        <v>445</v>
      </c>
      <c r="E147" s="116" t="s">
        <v>492</v>
      </c>
      <c r="F147" s="117" t="s">
        <v>58</v>
      </c>
      <c r="G147" s="117" t="s">
        <v>517</v>
      </c>
      <c r="H147" s="118">
        <v>409</v>
      </c>
      <c r="I147" s="119" t="s">
        <v>1360</v>
      </c>
      <c r="J147" s="117"/>
      <c r="K147" s="120" t="s">
        <v>67</v>
      </c>
      <c r="L147" s="121" t="s">
        <v>59</v>
      </c>
      <c r="M147" s="120"/>
      <c r="O147" s="138"/>
      <c r="P147" s="138"/>
      <c r="Q147" s="138"/>
      <c r="R147" s="138">
        <v>4</v>
      </c>
      <c r="S147" s="138"/>
      <c r="T147" s="138"/>
    </row>
    <row r="148" spans="1:21" ht="20.25" customHeight="1" x14ac:dyDescent="0.15">
      <c r="A148" s="30" t="str">
        <f t="shared" si="2"/>
        <v>01115</v>
      </c>
      <c r="B148" s="114" t="s">
        <v>57</v>
      </c>
      <c r="C148" s="115" t="s">
        <v>318</v>
      </c>
      <c r="D148" s="116" t="s">
        <v>445</v>
      </c>
      <c r="E148" s="116" t="s">
        <v>495</v>
      </c>
      <c r="F148" s="117" t="s">
        <v>58</v>
      </c>
      <c r="G148" s="117" t="s">
        <v>517</v>
      </c>
      <c r="H148" s="118">
        <v>509</v>
      </c>
      <c r="I148" s="119" t="s">
        <v>1361</v>
      </c>
      <c r="J148" s="117"/>
      <c r="K148" s="120" t="s">
        <v>68</v>
      </c>
      <c r="L148" s="121" t="s">
        <v>59</v>
      </c>
      <c r="M148" s="120"/>
      <c r="O148" s="138"/>
      <c r="P148" s="138"/>
      <c r="Q148" s="138"/>
      <c r="R148" s="138"/>
      <c r="S148" s="138">
        <v>5</v>
      </c>
      <c r="T148" s="138"/>
    </row>
    <row r="149" spans="1:21" ht="20.25" customHeight="1" x14ac:dyDescent="0.15">
      <c r="A149" s="30" t="str">
        <f t="shared" si="2"/>
        <v>01116</v>
      </c>
      <c r="B149" s="114" t="s">
        <v>57</v>
      </c>
      <c r="C149" s="115" t="s">
        <v>319</v>
      </c>
      <c r="D149" s="116" t="s">
        <v>445</v>
      </c>
      <c r="E149" s="116" t="s">
        <v>496</v>
      </c>
      <c r="F149" s="117" t="s">
        <v>58</v>
      </c>
      <c r="G149" s="117" t="s">
        <v>517</v>
      </c>
      <c r="H149" s="118">
        <v>609</v>
      </c>
      <c r="I149" s="119" t="s">
        <v>1362</v>
      </c>
      <c r="J149" s="117"/>
      <c r="K149" s="120" t="s">
        <v>69</v>
      </c>
      <c r="L149" s="121" t="s">
        <v>59</v>
      </c>
      <c r="M149" s="120"/>
      <c r="O149" s="138"/>
      <c r="P149" s="138"/>
      <c r="Q149" s="138"/>
      <c r="R149" s="138"/>
      <c r="S149" s="138"/>
      <c r="T149" s="138">
        <v>6</v>
      </c>
    </row>
    <row r="150" spans="1:21" ht="20.25" customHeight="1" x14ac:dyDescent="0.15">
      <c r="A150" s="30" t="str">
        <f t="shared" si="2"/>
        <v>01117</v>
      </c>
      <c r="B150" s="114" t="s">
        <v>57</v>
      </c>
      <c r="C150" s="115" t="s">
        <v>320</v>
      </c>
      <c r="D150" s="116" t="s">
        <v>445</v>
      </c>
      <c r="E150" s="116" t="s">
        <v>522</v>
      </c>
      <c r="F150" s="117" t="s">
        <v>58</v>
      </c>
      <c r="G150" s="117" t="s">
        <v>523</v>
      </c>
      <c r="H150" s="118">
        <v>121</v>
      </c>
      <c r="I150" s="119" t="s">
        <v>1363</v>
      </c>
      <c r="J150" s="117" t="s">
        <v>486</v>
      </c>
      <c r="K150" s="120" t="s">
        <v>70</v>
      </c>
      <c r="L150" s="121" t="s">
        <v>59</v>
      </c>
      <c r="M150" s="120"/>
      <c r="O150" s="138">
        <v>1</v>
      </c>
      <c r="P150" s="138">
        <v>2</v>
      </c>
      <c r="Q150" s="138"/>
      <c r="R150" s="138"/>
      <c r="S150" s="138"/>
      <c r="T150" s="138"/>
    </row>
    <row r="151" spans="1:21" ht="20.25" customHeight="1" x14ac:dyDescent="0.15">
      <c r="A151" s="30" t="str">
        <f t="shared" si="2"/>
        <v>01118</v>
      </c>
      <c r="B151" s="114" t="s">
        <v>57</v>
      </c>
      <c r="C151" s="115" t="s">
        <v>321</v>
      </c>
      <c r="D151" s="116" t="s">
        <v>445</v>
      </c>
      <c r="E151" s="116" t="s">
        <v>522</v>
      </c>
      <c r="F151" s="117" t="s">
        <v>58</v>
      </c>
      <c r="G151" s="117" t="s">
        <v>523</v>
      </c>
      <c r="H151" s="118">
        <v>122</v>
      </c>
      <c r="I151" s="119" t="s">
        <v>1364</v>
      </c>
      <c r="J151" s="117" t="s">
        <v>484</v>
      </c>
      <c r="K151" s="120" t="s">
        <v>71</v>
      </c>
      <c r="L151" s="121" t="s">
        <v>59</v>
      </c>
      <c r="M151" s="120"/>
      <c r="O151" s="138">
        <v>1</v>
      </c>
      <c r="P151" s="138">
        <v>2</v>
      </c>
      <c r="Q151" s="138"/>
      <c r="R151" s="138"/>
      <c r="S151" s="138"/>
      <c r="T151" s="138"/>
    </row>
    <row r="152" spans="1:21" ht="20.25" customHeight="1" x14ac:dyDescent="0.15">
      <c r="A152" s="30" t="str">
        <f t="shared" si="2"/>
        <v>01119</v>
      </c>
      <c r="B152" s="114" t="s">
        <v>57</v>
      </c>
      <c r="C152" s="115" t="s">
        <v>322</v>
      </c>
      <c r="D152" s="116" t="s">
        <v>11</v>
      </c>
      <c r="E152" s="116" t="s">
        <v>480</v>
      </c>
      <c r="F152" s="117" t="s">
        <v>58</v>
      </c>
      <c r="G152" s="117" t="s">
        <v>22</v>
      </c>
      <c r="H152" s="118" t="s">
        <v>820</v>
      </c>
      <c r="I152" s="119" t="s">
        <v>72</v>
      </c>
      <c r="J152" s="117"/>
      <c r="K152" s="120" t="s">
        <v>73</v>
      </c>
      <c r="L152" s="121" t="s">
        <v>59</v>
      </c>
      <c r="M152" s="120"/>
      <c r="O152" s="138">
        <v>7</v>
      </c>
      <c r="P152" s="138"/>
      <c r="Q152" s="138"/>
      <c r="R152" s="138"/>
      <c r="S152" s="138"/>
      <c r="T152" s="138"/>
    </row>
    <row r="153" spans="1:21" ht="20.25" customHeight="1" x14ac:dyDescent="0.15">
      <c r="A153" s="30" t="str">
        <f t="shared" si="2"/>
        <v>01120</v>
      </c>
      <c r="B153" s="114" t="s">
        <v>57</v>
      </c>
      <c r="C153" s="115" t="s">
        <v>323</v>
      </c>
      <c r="D153" s="116" t="s">
        <v>11</v>
      </c>
      <c r="E153" s="116" t="s">
        <v>447</v>
      </c>
      <c r="F153" s="117" t="s">
        <v>58</v>
      </c>
      <c r="G153" s="117" t="s">
        <v>22</v>
      </c>
      <c r="H153" s="118" t="s">
        <v>833</v>
      </c>
      <c r="I153" s="119" t="s">
        <v>74</v>
      </c>
      <c r="J153" s="117"/>
      <c r="K153" s="120" t="s">
        <v>75</v>
      </c>
      <c r="L153" s="121" t="s">
        <v>59</v>
      </c>
      <c r="M153" s="120"/>
      <c r="O153" s="138"/>
      <c r="P153" s="138">
        <v>8</v>
      </c>
      <c r="Q153" s="138"/>
      <c r="R153" s="138"/>
      <c r="S153" s="138"/>
      <c r="T153" s="138"/>
    </row>
    <row r="154" spans="1:21" ht="20.25" customHeight="1" x14ac:dyDescent="0.15">
      <c r="A154" s="30" t="str">
        <f t="shared" si="2"/>
        <v>01121</v>
      </c>
      <c r="B154" s="114" t="s">
        <v>57</v>
      </c>
      <c r="C154" s="115" t="s">
        <v>324</v>
      </c>
      <c r="D154" s="116" t="s">
        <v>11</v>
      </c>
      <c r="E154" s="116" t="s">
        <v>489</v>
      </c>
      <c r="F154" s="117" t="s">
        <v>58</v>
      </c>
      <c r="G154" s="117" t="s">
        <v>22</v>
      </c>
      <c r="H154" s="118" t="s">
        <v>834</v>
      </c>
      <c r="I154" s="119" t="s">
        <v>76</v>
      </c>
      <c r="J154" s="117"/>
      <c r="K154" s="120" t="s">
        <v>77</v>
      </c>
      <c r="L154" s="121" t="s">
        <v>59</v>
      </c>
      <c r="M154" s="120"/>
      <c r="O154" s="138"/>
      <c r="P154" s="138"/>
      <c r="Q154" s="138">
        <v>9</v>
      </c>
      <c r="R154" s="138"/>
      <c r="S154" s="138"/>
      <c r="T154" s="138"/>
    </row>
    <row r="155" spans="1:21" ht="20.25" customHeight="1" x14ac:dyDescent="0.15">
      <c r="A155" s="30" t="str">
        <f t="shared" si="2"/>
        <v>01122</v>
      </c>
      <c r="B155" s="114" t="s">
        <v>57</v>
      </c>
      <c r="C155" s="115" t="s">
        <v>325</v>
      </c>
      <c r="D155" s="116" t="s">
        <v>11</v>
      </c>
      <c r="E155" s="116" t="s">
        <v>480</v>
      </c>
      <c r="F155" s="117" t="s">
        <v>58</v>
      </c>
      <c r="G155" s="117" t="s">
        <v>517</v>
      </c>
      <c r="H155" s="118" t="s">
        <v>820</v>
      </c>
      <c r="I155" s="119" t="s">
        <v>78</v>
      </c>
      <c r="J155" s="117"/>
      <c r="K155" s="120" t="s">
        <v>79</v>
      </c>
      <c r="L155" s="121" t="s">
        <v>59</v>
      </c>
      <c r="M155" s="120"/>
      <c r="O155" s="138">
        <v>7</v>
      </c>
      <c r="P155" s="138"/>
      <c r="Q155" s="138"/>
      <c r="R155" s="138"/>
      <c r="S155" s="138"/>
      <c r="T155" s="138"/>
    </row>
    <row r="156" spans="1:21" ht="20.25" customHeight="1" x14ac:dyDescent="0.15">
      <c r="A156" s="30" t="str">
        <f t="shared" si="2"/>
        <v>01123</v>
      </c>
      <c r="B156" s="114" t="s">
        <v>57</v>
      </c>
      <c r="C156" s="115" t="s">
        <v>326</v>
      </c>
      <c r="D156" s="116" t="s">
        <v>11</v>
      </c>
      <c r="E156" s="116" t="s">
        <v>447</v>
      </c>
      <c r="F156" s="117" t="s">
        <v>58</v>
      </c>
      <c r="G156" s="117" t="s">
        <v>517</v>
      </c>
      <c r="H156" s="118" t="s">
        <v>833</v>
      </c>
      <c r="I156" s="119" t="s">
        <v>80</v>
      </c>
      <c r="J156" s="117"/>
      <c r="K156" s="120" t="s">
        <v>81</v>
      </c>
      <c r="L156" s="121" t="s">
        <v>59</v>
      </c>
      <c r="M156" s="120"/>
      <c r="O156" s="138"/>
      <c r="P156" s="138">
        <v>8</v>
      </c>
      <c r="Q156" s="138"/>
      <c r="R156" s="138"/>
      <c r="S156" s="138"/>
      <c r="T156" s="138"/>
    </row>
    <row r="157" spans="1:21" ht="20.25" customHeight="1" x14ac:dyDescent="0.15">
      <c r="A157" s="30" t="str">
        <f t="shared" si="2"/>
        <v>01124</v>
      </c>
      <c r="B157" s="114" t="s">
        <v>57</v>
      </c>
      <c r="C157" s="115" t="s">
        <v>327</v>
      </c>
      <c r="D157" s="116" t="s">
        <v>11</v>
      </c>
      <c r="E157" s="116" t="s">
        <v>489</v>
      </c>
      <c r="F157" s="117" t="s">
        <v>58</v>
      </c>
      <c r="G157" s="117" t="s">
        <v>517</v>
      </c>
      <c r="H157" s="118" t="s">
        <v>834</v>
      </c>
      <c r="I157" s="119" t="s">
        <v>82</v>
      </c>
      <c r="J157" s="117"/>
      <c r="K157" s="120" t="s">
        <v>83</v>
      </c>
      <c r="L157" s="121" t="s">
        <v>59</v>
      </c>
      <c r="M157" s="120"/>
      <c r="O157" s="138"/>
      <c r="P157" s="138"/>
      <c r="Q157" s="138">
        <v>9</v>
      </c>
      <c r="R157" s="138"/>
      <c r="S157" s="138"/>
      <c r="T157" s="138"/>
    </row>
    <row r="158" spans="1:21" ht="20.25" customHeight="1" x14ac:dyDescent="0.15">
      <c r="A158" s="30" t="str">
        <f t="shared" si="2"/>
        <v>01501</v>
      </c>
      <c r="B158" s="114" t="s">
        <v>84</v>
      </c>
      <c r="C158" s="115" t="s">
        <v>753</v>
      </c>
      <c r="D158" s="116" t="s">
        <v>445</v>
      </c>
      <c r="E158" s="116" t="s">
        <v>495</v>
      </c>
      <c r="F158" s="117" t="s">
        <v>1011</v>
      </c>
      <c r="G158" s="117" t="s">
        <v>31</v>
      </c>
      <c r="H158" s="118">
        <v>513</v>
      </c>
      <c r="I158" s="119" t="s">
        <v>1365</v>
      </c>
      <c r="J158" s="117"/>
      <c r="K158" s="120" t="s">
        <v>650</v>
      </c>
      <c r="L158" s="121" t="s">
        <v>85</v>
      </c>
      <c r="M158" s="120" t="s">
        <v>1366</v>
      </c>
      <c r="O158" s="138"/>
      <c r="P158" s="138"/>
      <c r="Q158" s="138"/>
      <c r="R158" s="138"/>
      <c r="S158" s="138">
        <v>5</v>
      </c>
      <c r="T158" s="138"/>
    </row>
    <row r="159" spans="1:21" s="18" customFormat="1" ht="20.25" customHeight="1" x14ac:dyDescent="0.15">
      <c r="A159" s="30" t="str">
        <f t="shared" si="2"/>
        <v>01502</v>
      </c>
      <c r="B159" s="114" t="s">
        <v>84</v>
      </c>
      <c r="C159" s="115" t="s">
        <v>306</v>
      </c>
      <c r="D159" s="116" t="s">
        <v>445</v>
      </c>
      <c r="E159" s="116" t="s">
        <v>5</v>
      </c>
      <c r="F159" s="117" t="s">
        <v>1011</v>
      </c>
      <c r="G159" s="117" t="s">
        <v>31</v>
      </c>
      <c r="H159" s="118">
        <v>514</v>
      </c>
      <c r="I159" s="119" t="s">
        <v>1367</v>
      </c>
      <c r="J159" s="117" t="s">
        <v>775</v>
      </c>
      <c r="K159" s="120" t="s">
        <v>1368</v>
      </c>
      <c r="L159" s="121" t="s">
        <v>85</v>
      </c>
      <c r="M159" s="120" t="s">
        <v>1369</v>
      </c>
      <c r="N159"/>
      <c r="O159" s="138"/>
      <c r="P159" s="138"/>
      <c r="Q159" s="138"/>
      <c r="R159" s="138"/>
      <c r="S159" s="138">
        <v>5</v>
      </c>
      <c r="T159" s="138">
        <v>6</v>
      </c>
      <c r="U159"/>
    </row>
    <row r="160" spans="1:21" ht="20.25" customHeight="1" x14ac:dyDescent="0.15">
      <c r="A160" s="30" t="str">
        <f t="shared" si="2"/>
        <v>01503</v>
      </c>
      <c r="B160" s="114" t="s">
        <v>84</v>
      </c>
      <c r="C160" s="115" t="s">
        <v>307</v>
      </c>
      <c r="D160" s="116" t="s">
        <v>445</v>
      </c>
      <c r="E160" s="116" t="s">
        <v>496</v>
      </c>
      <c r="F160" s="117" t="s">
        <v>1011</v>
      </c>
      <c r="G160" s="117" t="s">
        <v>31</v>
      </c>
      <c r="H160" s="118">
        <v>613</v>
      </c>
      <c r="I160" s="119" t="s">
        <v>651</v>
      </c>
      <c r="J160" s="117"/>
      <c r="K160" s="120" t="s">
        <v>652</v>
      </c>
      <c r="L160" s="121" t="s">
        <v>85</v>
      </c>
      <c r="M160" s="120" t="s">
        <v>1370</v>
      </c>
      <c r="O160" s="138"/>
      <c r="P160" s="138"/>
      <c r="Q160" s="138"/>
      <c r="R160" s="138"/>
      <c r="S160" s="138"/>
      <c r="T160" s="138">
        <v>6</v>
      </c>
    </row>
    <row r="161" spans="1:21" s="18" customFormat="1" ht="20.25" customHeight="1" x14ac:dyDescent="0.15">
      <c r="A161" s="30" t="str">
        <f t="shared" si="2"/>
        <v>01504</v>
      </c>
      <c r="B161" s="114" t="s">
        <v>84</v>
      </c>
      <c r="C161" s="115" t="s">
        <v>308</v>
      </c>
      <c r="D161" s="116" t="s">
        <v>11</v>
      </c>
      <c r="E161" s="116" t="s">
        <v>480</v>
      </c>
      <c r="F161" s="117" t="s">
        <v>1011</v>
      </c>
      <c r="G161" s="117" t="s">
        <v>446</v>
      </c>
      <c r="H161" s="118" t="s">
        <v>808</v>
      </c>
      <c r="I161" s="119" t="s">
        <v>835</v>
      </c>
      <c r="J161" s="117"/>
      <c r="K161" s="120" t="s">
        <v>86</v>
      </c>
      <c r="L161" s="121" t="s">
        <v>85</v>
      </c>
      <c r="M161" s="120"/>
      <c r="N161"/>
      <c r="O161" s="138">
        <v>7</v>
      </c>
      <c r="P161" s="138"/>
      <c r="Q161" s="138"/>
      <c r="R161" s="138"/>
      <c r="S161" s="138"/>
      <c r="T161" s="138"/>
      <c r="U161"/>
    </row>
    <row r="162" spans="1:21" ht="20.25" customHeight="1" x14ac:dyDescent="0.15">
      <c r="A162" s="30" t="str">
        <f t="shared" si="2"/>
        <v>01505</v>
      </c>
      <c r="B162" s="114" t="s">
        <v>84</v>
      </c>
      <c r="C162" s="115" t="s">
        <v>309</v>
      </c>
      <c r="D162" s="116" t="s">
        <v>11</v>
      </c>
      <c r="E162" s="116" t="s">
        <v>447</v>
      </c>
      <c r="F162" s="117" t="s">
        <v>1011</v>
      </c>
      <c r="G162" s="117" t="s">
        <v>446</v>
      </c>
      <c r="H162" s="118" t="s">
        <v>810</v>
      </c>
      <c r="I162" s="119" t="s">
        <v>836</v>
      </c>
      <c r="J162" s="117"/>
      <c r="K162" s="120" t="s">
        <v>87</v>
      </c>
      <c r="L162" s="121" t="s">
        <v>85</v>
      </c>
      <c r="M162" s="120"/>
      <c r="O162" s="138"/>
      <c r="P162" s="138">
        <v>8</v>
      </c>
      <c r="Q162" s="138"/>
      <c r="R162" s="138"/>
      <c r="S162" s="138"/>
      <c r="T162" s="138"/>
    </row>
    <row r="163" spans="1:21" s="18" customFormat="1" ht="20.25" customHeight="1" x14ac:dyDescent="0.15">
      <c r="A163" s="30" t="str">
        <f t="shared" si="2"/>
        <v>01506</v>
      </c>
      <c r="B163" s="114" t="s">
        <v>84</v>
      </c>
      <c r="C163" s="115" t="s">
        <v>310</v>
      </c>
      <c r="D163" s="116" t="s">
        <v>11</v>
      </c>
      <c r="E163" s="116" t="s">
        <v>489</v>
      </c>
      <c r="F163" s="117" t="s">
        <v>1011</v>
      </c>
      <c r="G163" s="117" t="s">
        <v>446</v>
      </c>
      <c r="H163" s="118" t="s">
        <v>812</v>
      </c>
      <c r="I163" s="119" t="s">
        <v>837</v>
      </c>
      <c r="J163" s="117"/>
      <c r="K163" s="120" t="s">
        <v>441</v>
      </c>
      <c r="L163" s="121" t="s">
        <v>85</v>
      </c>
      <c r="M163" s="120"/>
      <c r="N163"/>
      <c r="O163" s="138"/>
      <c r="P163" s="138"/>
      <c r="Q163" s="138">
        <v>9</v>
      </c>
      <c r="R163" s="138"/>
      <c r="S163" s="138"/>
      <c r="T163" s="138"/>
      <c r="U163"/>
    </row>
    <row r="164" spans="1:21" ht="20.25" customHeight="1" x14ac:dyDescent="0.15">
      <c r="A164" s="30" t="str">
        <f t="shared" si="2"/>
        <v>01507</v>
      </c>
      <c r="B164" s="114" t="s">
        <v>84</v>
      </c>
      <c r="C164" s="115" t="s">
        <v>311</v>
      </c>
      <c r="D164" s="116" t="s">
        <v>11</v>
      </c>
      <c r="E164" s="116" t="s">
        <v>18</v>
      </c>
      <c r="F164" s="117" t="s">
        <v>1011</v>
      </c>
      <c r="G164" s="117" t="s">
        <v>497</v>
      </c>
      <c r="H164" s="118" t="s">
        <v>808</v>
      </c>
      <c r="I164" s="119" t="s">
        <v>838</v>
      </c>
      <c r="J164" s="117"/>
      <c r="K164" s="120" t="s">
        <v>1371</v>
      </c>
      <c r="L164" s="121" t="s">
        <v>85</v>
      </c>
      <c r="M164" s="120"/>
      <c r="O164" s="138">
        <v>7</v>
      </c>
      <c r="P164" s="138">
        <v>8</v>
      </c>
      <c r="Q164" s="138">
        <v>9</v>
      </c>
      <c r="R164" s="138"/>
      <c r="S164" s="138"/>
      <c r="T164" s="138"/>
    </row>
    <row r="165" spans="1:21" s="18" customFormat="1" ht="20.25" customHeight="1" x14ac:dyDescent="0.15">
      <c r="A165" s="30" t="str">
        <f t="shared" si="2"/>
        <v>01508</v>
      </c>
      <c r="B165" s="114" t="s">
        <v>84</v>
      </c>
      <c r="C165" s="115" t="s">
        <v>312</v>
      </c>
      <c r="D165" s="116" t="s">
        <v>11</v>
      </c>
      <c r="E165" s="116" t="s">
        <v>480</v>
      </c>
      <c r="F165" s="117" t="s">
        <v>1011</v>
      </c>
      <c r="G165" s="117" t="s">
        <v>31</v>
      </c>
      <c r="H165" s="118" t="s">
        <v>820</v>
      </c>
      <c r="I165" s="119" t="s">
        <v>839</v>
      </c>
      <c r="J165" s="117"/>
      <c r="K165" s="120" t="s">
        <v>88</v>
      </c>
      <c r="L165" s="121" t="s">
        <v>85</v>
      </c>
      <c r="M165" s="120"/>
      <c r="N165"/>
      <c r="O165" s="138">
        <v>7</v>
      </c>
      <c r="P165" s="138"/>
      <c r="Q165" s="138"/>
      <c r="R165" s="138"/>
      <c r="S165" s="138"/>
      <c r="T165" s="138"/>
      <c r="U165"/>
    </row>
    <row r="166" spans="1:21" ht="19.5" customHeight="1" x14ac:dyDescent="0.15">
      <c r="A166" s="30" t="str">
        <f t="shared" si="2"/>
        <v>01509</v>
      </c>
      <c r="B166" s="114" t="s">
        <v>84</v>
      </c>
      <c r="C166" s="115" t="s">
        <v>305</v>
      </c>
      <c r="D166" s="116" t="s">
        <v>11</v>
      </c>
      <c r="E166" s="116" t="s">
        <v>447</v>
      </c>
      <c r="F166" s="117" t="s">
        <v>1011</v>
      </c>
      <c r="G166" s="117" t="s">
        <v>31</v>
      </c>
      <c r="H166" s="118" t="s">
        <v>833</v>
      </c>
      <c r="I166" s="119" t="s">
        <v>840</v>
      </c>
      <c r="J166" s="117"/>
      <c r="K166" s="120" t="s">
        <v>89</v>
      </c>
      <c r="L166" s="121" t="s">
        <v>85</v>
      </c>
      <c r="M166" s="120"/>
      <c r="O166" s="138"/>
      <c r="P166" s="138">
        <v>8</v>
      </c>
      <c r="Q166" s="138"/>
      <c r="R166" s="138"/>
      <c r="S166" s="138"/>
      <c r="T166" s="138"/>
    </row>
    <row r="167" spans="1:21" ht="19.5" customHeight="1" x14ac:dyDescent="0.15">
      <c r="A167" s="30" t="str">
        <f t="shared" si="2"/>
        <v>01510</v>
      </c>
      <c r="B167" s="114" t="s">
        <v>84</v>
      </c>
      <c r="C167" s="115" t="s">
        <v>313</v>
      </c>
      <c r="D167" s="116" t="s">
        <v>11</v>
      </c>
      <c r="E167" s="116" t="s">
        <v>489</v>
      </c>
      <c r="F167" s="117" t="s">
        <v>1011</v>
      </c>
      <c r="G167" s="117" t="s">
        <v>31</v>
      </c>
      <c r="H167" s="118" t="s">
        <v>834</v>
      </c>
      <c r="I167" s="119" t="s">
        <v>841</v>
      </c>
      <c r="J167" s="117"/>
      <c r="K167" s="120" t="s">
        <v>90</v>
      </c>
      <c r="L167" s="121" t="s">
        <v>85</v>
      </c>
      <c r="M167" s="120"/>
      <c r="O167" s="138"/>
      <c r="P167" s="138"/>
      <c r="Q167" s="138">
        <v>9</v>
      </c>
      <c r="R167" s="138"/>
      <c r="S167" s="138"/>
      <c r="T167" s="138"/>
    </row>
    <row r="168" spans="1:21" ht="19.5" customHeight="1" x14ac:dyDescent="0.15">
      <c r="A168" s="30" t="str">
        <f t="shared" si="2"/>
        <v>01701</v>
      </c>
      <c r="B168" s="114" t="s">
        <v>91</v>
      </c>
      <c r="C168" s="115" t="s">
        <v>753</v>
      </c>
      <c r="D168" s="116" t="s">
        <v>445</v>
      </c>
      <c r="E168" s="116" t="s">
        <v>480</v>
      </c>
      <c r="F168" s="117" t="s">
        <v>92</v>
      </c>
      <c r="G168" s="117" t="s">
        <v>446</v>
      </c>
      <c r="H168" s="118">
        <v>111</v>
      </c>
      <c r="I168" s="119" t="s">
        <v>1372</v>
      </c>
      <c r="J168" s="117" t="s">
        <v>486</v>
      </c>
      <c r="K168" s="120" t="s">
        <v>93</v>
      </c>
      <c r="L168" s="121" t="s">
        <v>94</v>
      </c>
      <c r="M168" s="120"/>
      <c r="O168" s="138">
        <v>1</v>
      </c>
      <c r="P168" s="138"/>
      <c r="Q168" s="138"/>
      <c r="R168" s="138"/>
      <c r="S168" s="138"/>
      <c r="T168" s="138"/>
    </row>
    <row r="169" spans="1:21" ht="19.5" customHeight="1" x14ac:dyDescent="0.15">
      <c r="A169" s="30" t="str">
        <f t="shared" si="2"/>
        <v>01702</v>
      </c>
      <c r="B169" s="114" t="s">
        <v>91</v>
      </c>
      <c r="C169" s="115" t="s">
        <v>306</v>
      </c>
      <c r="D169" s="116" t="s">
        <v>445</v>
      </c>
      <c r="E169" s="116" t="s">
        <v>480</v>
      </c>
      <c r="F169" s="117" t="s">
        <v>92</v>
      </c>
      <c r="G169" s="117" t="s">
        <v>446</v>
      </c>
      <c r="H169" s="118">
        <v>112</v>
      </c>
      <c r="I169" s="119" t="s">
        <v>1373</v>
      </c>
      <c r="J169" s="117" t="s">
        <v>484</v>
      </c>
      <c r="K169" s="120" t="s">
        <v>95</v>
      </c>
      <c r="L169" s="121" t="s">
        <v>94</v>
      </c>
      <c r="M169" s="120"/>
      <c r="O169" s="138">
        <v>1</v>
      </c>
      <c r="P169" s="138"/>
      <c r="Q169" s="138"/>
      <c r="R169" s="138"/>
      <c r="S169" s="138"/>
      <c r="T169" s="138"/>
    </row>
    <row r="170" spans="1:21" ht="19.5" customHeight="1" x14ac:dyDescent="0.15">
      <c r="A170" s="30" t="str">
        <f t="shared" si="2"/>
        <v>01703</v>
      </c>
      <c r="B170" s="114" t="s">
        <v>91</v>
      </c>
      <c r="C170" s="115" t="s">
        <v>307</v>
      </c>
      <c r="D170" s="116" t="s">
        <v>445</v>
      </c>
      <c r="E170" s="116" t="s">
        <v>447</v>
      </c>
      <c r="F170" s="117" t="s">
        <v>92</v>
      </c>
      <c r="G170" s="117" t="s">
        <v>446</v>
      </c>
      <c r="H170" s="118">
        <v>211</v>
      </c>
      <c r="I170" s="119" t="s">
        <v>1374</v>
      </c>
      <c r="J170" s="117" t="s">
        <v>486</v>
      </c>
      <c r="K170" s="120" t="s">
        <v>97</v>
      </c>
      <c r="L170" s="121" t="s">
        <v>94</v>
      </c>
      <c r="M170" s="120"/>
      <c r="O170" s="138"/>
      <c r="P170" s="138">
        <v>2</v>
      </c>
      <c r="Q170" s="138"/>
      <c r="R170" s="138"/>
      <c r="S170" s="138"/>
      <c r="T170" s="138"/>
    </row>
    <row r="171" spans="1:21" ht="19.5" customHeight="1" x14ac:dyDescent="0.15">
      <c r="A171" s="30" t="str">
        <f t="shared" si="2"/>
        <v>01704</v>
      </c>
      <c r="B171" s="114" t="s">
        <v>91</v>
      </c>
      <c r="C171" s="115" t="s">
        <v>308</v>
      </c>
      <c r="D171" s="116" t="s">
        <v>445</v>
      </c>
      <c r="E171" s="116" t="s">
        <v>447</v>
      </c>
      <c r="F171" s="117" t="s">
        <v>92</v>
      </c>
      <c r="G171" s="117" t="s">
        <v>446</v>
      </c>
      <c r="H171" s="118">
        <v>212</v>
      </c>
      <c r="I171" s="119" t="s">
        <v>1375</v>
      </c>
      <c r="J171" s="117" t="s">
        <v>484</v>
      </c>
      <c r="K171" s="120" t="s">
        <v>99</v>
      </c>
      <c r="L171" s="121" t="s">
        <v>94</v>
      </c>
      <c r="M171" s="120"/>
      <c r="O171" s="138"/>
      <c r="P171" s="138">
        <v>2</v>
      </c>
      <c r="Q171" s="138"/>
      <c r="R171" s="138"/>
      <c r="S171" s="138"/>
      <c r="T171" s="138"/>
    </row>
    <row r="172" spans="1:21" ht="19.5" customHeight="1" x14ac:dyDescent="0.15">
      <c r="A172" s="30" t="str">
        <f t="shared" si="2"/>
        <v>01705</v>
      </c>
      <c r="B172" s="114" t="s">
        <v>91</v>
      </c>
      <c r="C172" s="115" t="s">
        <v>309</v>
      </c>
      <c r="D172" s="116" t="s">
        <v>445</v>
      </c>
      <c r="E172" s="116" t="s">
        <v>489</v>
      </c>
      <c r="F172" s="117" t="s">
        <v>92</v>
      </c>
      <c r="G172" s="117" t="s">
        <v>446</v>
      </c>
      <c r="H172" s="118">
        <v>311</v>
      </c>
      <c r="I172" s="119" t="s">
        <v>1376</v>
      </c>
      <c r="J172" s="117" t="s">
        <v>486</v>
      </c>
      <c r="K172" s="120" t="s">
        <v>100</v>
      </c>
      <c r="L172" s="121" t="s">
        <v>94</v>
      </c>
      <c r="M172" s="120"/>
      <c r="O172" s="138"/>
      <c r="P172" s="138"/>
      <c r="Q172" s="138">
        <v>3</v>
      </c>
      <c r="R172" s="138"/>
      <c r="S172" s="138"/>
      <c r="T172" s="138"/>
    </row>
    <row r="173" spans="1:21" ht="19.5" customHeight="1" x14ac:dyDescent="0.15">
      <c r="A173" s="30" t="str">
        <f t="shared" si="2"/>
        <v>01706</v>
      </c>
      <c r="B173" s="114" t="s">
        <v>91</v>
      </c>
      <c r="C173" s="115" t="s">
        <v>310</v>
      </c>
      <c r="D173" s="116" t="s">
        <v>445</v>
      </c>
      <c r="E173" s="116" t="s">
        <v>489</v>
      </c>
      <c r="F173" s="117" t="s">
        <v>92</v>
      </c>
      <c r="G173" s="117" t="s">
        <v>446</v>
      </c>
      <c r="H173" s="118">
        <v>312</v>
      </c>
      <c r="I173" s="119" t="s">
        <v>1377</v>
      </c>
      <c r="J173" s="117" t="s">
        <v>484</v>
      </c>
      <c r="K173" s="120" t="s">
        <v>101</v>
      </c>
      <c r="L173" s="121" t="s">
        <v>94</v>
      </c>
      <c r="M173" s="120"/>
      <c r="O173" s="138"/>
      <c r="P173" s="138"/>
      <c r="Q173" s="138">
        <v>3</v>
      </c>
      <c r="R173" s="138"/>
      <c r="S173" s="138"/>
      <c r="T173" s="138"/>
    </row>
    <row r="174" spans="1:21" ht="19.5" customHeight="1" x14ac:dyDescent="0.15">
      <c r="A174" s="30" t="str">
        <f t="shared" si="2"/>
        <v>01707</v>
      </c>
      <c r="B174" s="114" t="s">
        <v>91</v>
      </c>
      <c r="C174" s="115" t="s">
        <v>311</v>
      </c>
      <c r="D174" s="116" t="s">
        <v>445</v>
      </c>
      <c r="E174" s="116" t="s">
        <v>492</v>
      </c>
      <c r="F174" s="117" t="s">
        <v>92</v>
      </c>
      <c r="G174" s="117" t="s">
        <v>446</v>
      </c>
      <c r="H174" s="118">
        <v>411</v>
      </c>
      <c r="I174" s="119" t="s">
        <v>1378</v>
      </c>
      <c r="J174" s="117" t="s">
        <v>486</v>
      </c>
      <c r="K174" s="120" t="s">
        <v>102</v>
      </c>
      <c r="L174" s="121" t="s">
        <v>94</v>
      </c>
      <c r="M174" s="120"/>
      <c r="O174" s="138"/>
      <c r="P174" s="138"/>
      <c r="Q174" s="138"/>
      <c r="R174" s="138">
        <v>4</v>
      </c>
      <c r="S174" s="138"/>
      <c r="T174" s="138"/>
    </row>
    <row r="175" spans="1:21" ht="19.5" customHeight="1" x14ac:dyDescent="0.15">
      <c r="A175" s="30" t="str">
        <f t="shared" si="2"/>
        <v>01708</v>
      </c>
      <c r="B175" s="114" t="s">
        <v>91</v>
      </c>
      <c r="C175" s="115" t="s">
        <v>312</v>
      </c>
      <c r="D175" s="116" t="s">
        <v>445</v>
      </c>
      <c r="E175" s="116" t="s">
        <v>492</v>
      </c>
      <c r="F175" s="117" t="s">
        <v>92</v>
      </c>
      <c r="G175" s="117" t="s">
        <v>446</v>
      </c>
      <c r="H175" s="118">
        <v>412</v>
      </c>
      <c r="I175" s="119" t="s">
        <v>1379</v>
      </c>
      <c r="J175" s="117" t="s">
        <v>484</v>
      </c>
      <c r="K175" s="120" t="s">
        <v>103</v>
      </c>
      <c r="L175" s="121" t="s">
        <v>94</v>
      </c>
      <c r="M175" s="120"/>
      <c r="O175" s="138"/>
      <c r="P175" s="138"/>
      <c r="Q175" s="138"/>
      <c r="R175" s="138">
        <v>4</v>
      </c>
      <c r="S175" s="138"/>
      <c r="T175" s="138"/>
    </row>
    <row r="176" spans="1:21" ht="19.5" customHeight="1" x14ac:dyDescent="0.15">
      <c r="A176" s="30" t="str">
        <f t="shared" si="2"/>
        <v>01709</v>
      </c>
      <c r="B176" s="114" t="s">
        <v>91</v>
      </c>
      <c r="C176" s="115" t="s">
        <v>305</v>
      </c>
      <c r="D176" s="116" t="s">
        <v>445</v>
      </c>
      <c r="E176" s="116" t="s">
        <v>495</v>
      </c>
      <c r="F176" s="33" t="s">
        <v>92</v>
      </c>
      <c r="G176" s="33" t="s">
        <v>446</v>
      </c>
      <c r="H176" s="118">
        <v>511</v>
      </c>
      <c r="I176" s="119" t="s">
        <v>1380</v>
      </c>
      <c r="J176" s="117" t="s">
        <v>486</v>
      </c>
      <c r="K176" s="120" t="s">
        <v>104</v>
      </c>
      <c r="L176" s="121" t="s">
        <v>94</v>
      </c>
      <c r="M176" s="120"/>
      <c r="O176" s="138"/>
      <c r="P176" s="138"/>
      <c r="Q176" s="138"/>
      <c r="R176" s="138"/>
      <c r="S176" s="138">
        <v>5</v>
      </c>
      <c r="T176" s="138"/>
    </row>
    <row r="177" spans="1:21" ht="19.5" customHeight="1" x14ac:dyDescent="0.15">
      <c r="A177" s="30" t="str">
        <f t="shared" si="2"/>
        <v>01710</v>
      </c>
      <c r="B177" s="114" t="s">
        <v>91</v>
      </c>
      <c r="C177" s="115" t="s">
        <v>313</v>
      </c>
      <c r="D177" s="116" t="s">
        <v>445</v>
      </c>
      <c r="E177" s="116" t="s">
        <v>495</v>
      </c>
      <c r="F177" s="33" t="s">
        <v>92</v>
      </c>
      <c r="G177" s="33" t="s">
        <v>446</v>
      </c>
      <c r="H177" s="118">
        <v>512</v>
      </c>
      <c r="I177" s="119" t="s">
        <v>1381</v>
      </c>
      <c r="J177" s="117" t="s">
        <v>484</v>
      </c>
      <c r="K177" s="120" t="s">
        <v>105</v>
      </c>
      <c r="L177" s="121" t="s">
        <v>94</v>
      </c>
      <c r="M177" s="120"/>
      <c r="O177" s="138"/>
      <c r="P177" s="138"/>
      <c r="Q177" s="138"/>
      <c r="R177" s="138"/>
      <c r="S177" s="138">
        <v>5</v>
      </c>
      <c r="T177" s="138"/>
      <c r="U177" s="18"/>
    </row>
    <row r="178" spans="1:21" ht="20.25" customHeight="1" x14ac:dyDescent="0.15">
      <c r="A178" s="30" t="str">
        <f t="shared" si="2"/>
        <v>01711</v>
      </c>
      <c r="B178" s="114" t="s">
        <v>91</v>
      </c>
      <c r="C178" s="115" t="s">
        <v>314</v>
      </c>
      <c r="D178" s="116" t="s">
        <v>445</v>
      </c>
      <c r="E178" s="116" t="s">
        <v>496</v>
      </c>
      <c r="F178" s="117" t="s">
        <v>92</v>
      </c>
      <c r="G178" s="117" t="s">
        <v>446</v>
      </c>
      <c r="H178" s="123">
        <v>611</v>
      </c>
      <c r="I178" s="124" t="s">
        <v>1382</v>
      </c>
      <c r="J178" s="117" t="s">
        <v>486</v>
      </c>
      <c r="K178" s="120" t="s">
        <v>106</v>
      </c>
      <c r="L178" s="121" t="s">
        <v>94</v>
      </c>
      <c r="M178" s="120"/>
      <c r="O178" s="138"/>
      <c r="P178" s="138"/>
      <c r="Q178" s="138"/>
      <c r="R178" s="138"/>
      <c r="S178" s="138"/>
      <c r="T178" s="138">
        <v>6</v>
      </c>
    </row>
    <row r="179" spans="1:21" ht="19.5" customHeight="1" x14ac:dyDescent="0.15">
      <c r="A179" s="30" t="str">
        <f>B179&amp;C179</f>
        <v>01712</v>
      </c>
      <c r="B179" s="114" t="s">
        <v>91</v>
      </c>
      <c r="C179" s="115" t="s">
        <v>315</v>
      </c>
      <c r="D179" s="116" t="s">
        <v>445</v>
      </c>
      <c r="E179" s="116" t="s">
        <v>496</v>
      </c>
      <c r="F179" s="117" t="s">
        <v>92</v>
      </c>
      <c r="G179" s="117" t="s">
        <v>446</v>
      </c>
      <c r="H179" s="123">
        <v>612</v>
      </c>
      <c r="I179" s="124" t="s">
        <v>1383</v>
      </c>
      <c r="J179" s="117" t="s">
        <v>484</v>
      </c>
      <c r="K179" s="120" t="s">
        <v>107</v>
      </c>
      <c r="L179" s="121" t="s">
        <v>94</v>
      </c>
      <c r="M179" s="120"/>
      <c r="O179" s="138"/>
      <c r="P179" s="138"/>
      <c r="Q179" s="138"/>
      <c r="R179" s="138"/>
      <c r="S179" s="138"/>
      <c r="T179" s="138">
        <v>6</v>
      </c>
      <c r="U179" s="18"/>
    </row>
    <row r="180" spans="1:21" ht="19.5" customHeight="1" x14ac:dyDescent="0.15">
      <c r="A180" s="30" t="str">
        <f>B180&amp;C180</f>
        <v>01713</v>
      </c>
      <c r="B180" s="114" t="s">
        <v>91</v>
      </c>
      <c r="C180" s="115" t="s">
        <v>316</v>
      </c>
      <c r="D180" s="116" t="s">
        <v>445</v>
      </c>
      <c r="E180" s="116" t="s">
        <v>480</v>
      </c>
      <c r="F180" s="117" t="s">
        <v>92</v>
      </c>
      <c r="G180" s="117" t="s">
        <v>497</v>
      </c>
      <c r="H180" s="123">
        <v>107</v>
      </c>
      <c r="I180" s="124" t="s">
        <v>1384</v>
      </c>
      <c r="J180" s="117"/>
      <c r="K180" s="120" t="s">
        <v>108</v>
      </c>
      <c r="L180" s="121" t="s">
        <v>94</v>
      </c>
      <c r="M180" s="120"/>
      <c r="O180" s="138">
        <v>1</v>
      </c>
      <c r="P180" s="138"/>
      <c r="Q180" s="138"/>
      <c r="R180" s="138"/>
      <c r="S180" s="138"/>
      <c r="T180" s="138"/>
    </row>
    <row r="181" spans="1:21" ht="20.25" customHeight="1" x14ac:dyDescent="0.15">
      <c r="A181" s="30" t="str">
        <f>B181&amp;C181</f>
        <v>01714</v>
      </c>
      <c r="B181" s="114" t="s">
        <v>91</v>
      </c>
      <c r="C181" s="115" t="s">
        <v>317</v>
      </c>
      <c r="D181" s="116" t="s">
        <v>445</v>
      </c>
      <c r="E181" s="116" t="s">
        <v>447</v>
      </c>
      <c r="F181" s="117" t="s">
        <v>92</v>
      </c>
      <c r="G181" s="117" t="s">
        <v>497</v>
      </c>
      <c r="H181" s="123">
        <v>207</v>
      </c>
      <c r="I181" s="124" t="s">
        <v>653</v>
      </c>
      <c r="J181" s="117"/>
      <c r="K181" s="120" t="s">
        <v>109</v>
      </c>
      <c r="L181" s="121" t="s">
        <v>94</v>
      </c>
      <c r="M181" s="120"/>
      <c r="O181" s="138"/>
      <c r="P181" s="138">
        <v>2</v>
      </c>
      <c r="Q181" s="138"/>
      <c r="R181" s="138"/>
      <c r="S181" s="138"/>
      <c r="T181" s="138"/>
      <c r="U181" s="18"/>
    </row>
    <row r="182" spans="1:21" s="18" customFormat="1" ht="20.25" customHeight="1" x14ac:dyDescent="0.15">
      <c r="A182" s="30" t="str">
        <f t="shared" si="2"/>
        <v>01715</v>
      </c>
      <c r="B182" s="114" t="s">
        <v>91</v>
      </c>
      <c r="C182" s="115" t="s">
        <v>318</v>
      </c>
      <c r="D182" s="116" t="s">
        <v>445</v>
      </c>
      <c r="E182" s="116" t="s">
        <v>489</v>
      </c>
      <c r="F182" s="117" t="s">
        <v>92</v>
      </c>
      <c r="G182" s="117" t="s">
        <v>497</v>
      </c>
      <c r="H182" s="123">
        <v>307</v>
      </c>
      <c r="I182" s="124" t="s">
        <v>1385</v>
      </c>
      <c r="J182" s="117"/>
      <c r="K182" s="120" t="s">
        <v>110</v>
      </c>
      <c r="L182" s="121" t="s">
        <v>94</v>
      </c>
      <c r="M182" s="120"/>
      <c r="N182"/>
      <c r="O182" s="138"/>
      <c r="P182" s="138"/>
      <c r="Q182" s="138">
        <v>3</v>
      </c>
      <c r="R182" s="138"/>
      <c r="S182" s="138"/>
      <c r="T182" s="138"/>
      <c r="U182"/>
    </row>
    <row r="183" spans="1:21" ht="20.25" customHeight="1" x14ac:dyDescent="0.15">
      <c r="A183" s="30" t="str">
        <f t="shared" si="2"/>
        <v>01716</v>
      </c>
      <c r="B183" s="114" t="s">
        <v>91</v>
      </c>
      <c r="C183" s="115" t="s">
        <v>319</v>
      </c>
      <c r="D183" s="116" t="s">
        <v>445</v>
      </c>
      <c r="E183" s="116" t="s">
        <v>492</v>
      </c>
      <c r="F183" s="117" t="s">
        <v>92</v>
      </c>
      <c r="G183" s="117" t="s">
        <v>497</v>
      </c>
      <c r="H183" s="123">
        <v>407</v>
      </c>
      <c r="I183" s="124" t="s">
        <v>654</v>
      </c>
      <c r="J183" s="117"/>
      <c r="K183" s="120" t="s">
        <v>111</v>
      </c>
      <c r="L183" s="121" t="s">
        <v>94</v>
      </c>
      <c r="M183" s="120"/>
      <c r="O183" s="138"/>
      <c r="P183" s="138"/>
      <c r="Q183" s="138"/>
      <c r="R183" s="138">
        <v>4</v>
      </c>
      <c r="S183" s="138"/>
      <c r="T183" s="138"/>
      <c r="U183" s="18"/>
    </row>
    <row r="184" spans="1:21" s="18" customFormat="1" ht="20.25" customHeight="1" x14ac:dyDescent="0.15">
      <c r="A184" s="30" t="str">
        <f t="shared" si="2"/>
        <v>01717</v>
      </c>
      <c r="B184" s="114" t="s">
        <v>91</v>
      </c>
      <c r="C184" s="115" t="s">
        <v>320</v>
      </c>
      <c r="D184" s="116" t="s">
        <v>445</v>
      </c>
      <c r="E184" s="116" t="s">
        <v>495</v>
      </c>
      <c r="F184" s="117" t="s">
        <v>92</v>
      </c>
      <c r="G184" s="33" t="s">
        <v>497</v>
      </c>
      <c r="H184" s="118">
        <v>507</v>
      </c>
      <c r="I184" s="119" t="s">
        <v>1386</v>
      </c>
      <c r="J184" s="117"/>
      <c r="K184" s="120" t="s">
        <v>112</v>
      </c>
      <c r="L184" s="121" t="s">
        <v>94</v>
      </c>
      <c r="M184" s="120"/>
      <c r="N184"/>
      <c r="O184" s="138"/>
      <c r="P184" s="138"/>
      <c r="Q184" s="138"/>
      <c r="R184" s="138"/>
      <c r="S184" s="138">
        <v>5</v>
      </c>
      <c r="T184" s="138"/>
      <c r="U184"/>
    </row>
    <row r="185" spans="1:21" ht="20.25" customHeight="1" x14ac:dyDescent="0.15">
      <c r="A185" s="30" t="str">
        <f t="shared" si="2"/>
        <v>01718</v>
      </c>
      <c r="B185" s="114" t="s">
        <v>91</v>
      </c>
      <c r="C185" s="115" t="s">
        <v>321</v>
      </c>
      <c r="D185" s="116" t="s">
        <v>445</v>
      </c>
      <c r="E185" s="116" t="s">
        <v>496</v>
      </c>
      <c r="F185" s="117" t="s">
        <v>92</v>
      </c>
      <c r="G185" s="33" t="s">
        <v>497</v>
      </c>
      <c r="H185" s="118">
        <v>607</v>
      </c>
      <c r="I185" s="119" t="s">
        <v>655</v>
      </c>
      <c r="J185" s="117"/>
      <c r="K185" s="120" t="s">
        <v>113</v>
      </c>
      <c r="L185" s="121" t="s">
        <v>94</v>
      </c>
      <c r="M185" s="120"/>
      <c r="O185" s="138"/>
      <c r="P185" s="138"/>
      <c r="Q185" s="138"/>
      <c r="R185" s="138"/>
      <c r="S185" s="138"/>
      <c r="T185" s="138">
        <v>6</v>
      </c>
    </row>
    <row r="186" spans="1:21" s="18" customFormat="1" ht="20.25" customHeight="1" x14ac:dyDescent="0.15">
      <c r="A186" s="30" t="str">
        <f t="shared" si="2"/>
        <v>01719</v>
      </c>
      <c r="B186" s="114" t="s">
        <v>91</v>
      </c>
      <c r="C186" s="115" t="s">
        <v>322</v>
      </c>
      <c r="D186" s="116" t="s">
        <v>445</v>
      </c>
      <c r="E186" s="116" t="s">
        <v>489</v>
      </c>
      <c r="F186" s="117" t="s">
        <v>92</v>
      </c>
      <c r="G186" s="117" t="s">
        <v>504</v>
      </c>
      <c r="H186" s="123">
        <v>307</v>
      </c>
      <c r="I186" s="124" t="s">
        <v>842</v>
      </c>
      <c r="J186" s="117"/>
      <c r="K186" s="120" t="s">
        <v>1387</v>
      </c>
      <c r="L186" s="121" t="s">
        <v>94</v>
      </c>
      <c r="M186" s="120"/>
      <c r="N186"/>
      <c r="O186" s="138"/>
      <c r="P186" s="138"/>
      <c r="Q186" s="138">
        <v>3</v>
      </c>
      <c r="R186" s="138"/>
      <c r="S186" s="138"/>
      <c r="T186" s="138"/>
      <c r="U186"/>
    </row>
    <row r="187" spans="1:21" ht="20.25" customHeight="1" x14ac:dyDescent="0.15">
      <c r="A187" s="30" t="str">
        <f t="shared" si="2"/>
        <v>01720</v>
      </c>
      <c r="B187" s="114" t="s">
        <v>91</v>
      </c>
      <c r="C187" s="115" t="s">
        <v>323</v>
      </c>
      <c r="D187" s="116" t="s">
        <v>445</v>
      </c>
      <c r="E187" s="116" t="s">
        <v>492</v>
      </c>
      <c r="F187" s="117" t="s">
        <v>92</v>
      </c>
      <c r="G187" s="117" t="s">
        <v>504</v>
      </c>
      <c r="H187" s="123">
        <v>407</v>
      </c>
      <c r="I187" s="124" t="s">
        <v>843</v>
      </c>
      <c r="J187" s="117"/>
      <c r="K187" s="120" t="s">
        <v>1388</v>
      </c>
      <c r="L187" s="121" t="s">
        <v>94</v>
      </c>
      <c r="M187" s="120"/>
      <c r="O187" s="138"/>
      <c r="P187" s="138"/>
      <c r="Q187" s="138"/>
      <c r="R187" s="138">
        <v>4</v>
      </c>
      <c r="S187" s="138"/>
      <c r="T187" s="138"/>
    </row>
    <row r="188" spans="1:21" s="18" customFormat="1" ht="20.25" customHeight="1" x14ac:dyDescent="0.15">
      <c r="A188" s="30" t="str">
        <f t="shared" si="2"/>
        <v>01721</v>
      </c>
      <c r="B188" s="114" t="s">
        <v>91</v>
      </c>
      <c r="C188" s="115" t="s">
        <v>324</v>
      </c>
      <c r="D188" s="116" t="s">
        <v>445</v>
      </c>
      <c r="E188" s="116" t="s">
        <v>495</v>
      </c>
      <c r="F188" s="117" t="s">
        <v>92</v>
      </c>
      <c r="G188" s="117" t="s">
        <v>504</v>
      </c>
      <c r="H188" s="123">
        <v>507</v>
      </c>
      <c r="I188" s="124" t="s">
        <v>844</v>
      </c>
      <c r="J188" s="117"/>
      <c r="K188" s="120" t="s">
        <v>1389</v>
      </c>
      <c r="L188" s="121" t="s">
        <v>94</v>
      </c>
      <c r="M188" s="120"/>
      <c r="N188"/>
      <c r="O188" s="138"/>
      <c r="P188" s="138"/>
      <c r="Q188" s="138"/>
      <c r="R188" s="138"/>
      <c r="S188" s="138">
        <v>5</v>
      </c>
      <c r="T188" s="138"/>
      <c r="U188"/>
    </row>
    <row r="189" spans="1:21" ht="20.25" customHeight="1" x14ac:dyDescent="0.15">
      <c r="A189" s="30" t="str">
        <f t="shared" si="2"/>
        <v>01722</v>
      </c>
      <c r="B189" s="114" t="s">
        <v>91</v>
      </c>
      <c r="C189" s="115" t="s">
        <v>325</v>
      </c>
      <c r="D189" s="116" t="s">
        <v>445</v>
      </c>
      <c r="E189" s="116" t="s">
        <v>496</v>
      </c>
      <c r="F189" s="117" t="s">
        <v>92</v>
      </c>
      <c r="G189" s="117" t="s">
        <v>504</v>
      </c>
      <c r="H189" s="123">
        <v>607</v>
      </c>
      <c r="I189" s="124" t="s">
        <v>845</v>
      </c>
      <c r="J189" s="117"/>
      <c r="K189" s="120" t="s">
        <v>1390</v>
      </c>
      <c r="L189" s="121" t="s">
        <v>94</v>
      </c>
      <c r="M189" s="120"/>
      <c r="O189" s="138"/>
      <c r="P189" s="138"/>
      <c r="Q189" s="138"/>
      <c r="R189" s="138"/>
      <c r="S189" s="138"/>
      <c r="T189" s="138">
        <v>6</v>
      </c>
    </row>
    <row r="190" spans="1:21" s="18" customFormat="1" ht="20.25" customHeight="1" x14ac:dyDescent="0.15">
      <c r="A190" s="30" t="str">
        <f t="shared" si="2"/>
        <v>01723</v>
      </c>
      <c r="B190" s="114" t="s">
        <v>91</v>
      </c>
      <c r="C190" s="115" t="s">
        <v>326</v>
      </c>
      <c r="D190" s="116" t="s">
        <v>445</v>
      </c>
      <c r="E190" s="116" t="s">
        <v>480</v>
      </c>
      <c r="F190" s="117" t="s">
        <v>92</v>
      </c>
      <c r="G190" s="117" t="s">
        <v>508</v>
      </c>
      <c r="H190" s="123">
        <v>118</v>
      </c>
      <c r="I190" s="124" t="s">
        <v>846</v>
      </c>
      <c r="J190" s="117"/>
      <c r="K190" s="120" t="s">
        <v>114</v>
      </c>
      <c r="L190" s="121" t="s">
        <v>94</v>
      </c>
      <c r="M190" s="120"/>
      <c r="N190"/>
      <c r="O190" s="138">
        <v>1</v>
      </c>
      <c r="P190" s="138"/>
      <c r="Q190" s="138"/>
      <c r="R190" s="138"/>
      <c r="S190" s="138"/>
      <c r="T190" s="138"/>
      <c r="U190"/>
    </row>
    <row r="191" spans="1:21" ht="20.25" customHeight="1" x14ac:dyDescent="0.15">
      <c r="A191" s="30" t="str">
        <f t="shared" si="2"/>
        <v>01724</v>
      </c>
      <c r="B191" s="114" t="s">
        <v>91</v>
      </c>
      <c r="C191" s="115" t="s">
        <v>327</v>
      </c>
      <c r="D191" s="116" t="s">
        <v>445</v>
      </c>
      <c r="E191" s="116" t="s">
        <v>447</v>
      </c>
      <c r="F191" s="117" t="s">
        <v>92</v>
      </c>
      <c r="G191" s="117" t="s">
        <v>508</v>
      </c>
      <c r="H191" s="123">
        <v>218</v>
      </c>
      <c r="I191" s="124" t="s">
        <v>1391</v>
      </c>
      <c r="J191" s="117" t="s">
        <v>486</v>
      </c>
      <c r="K191" s="120" t="s">
        <v>115</v>
      </c>
      <c r="L191" s="121" t="s">
        <v>94</v>
      </c>
      <c r="M191" s="120"/>
      <c r="O191" s="138"/>
      <c r="P191" s="138">
        <v>2</v>
      </c>
      <c r="Q191" s="138"/>
      <c r="R191" s="138"/>
      <c r="S191" s="138"/>
      <c r="T191" s="138"/>
    </row>
    <row r="192" spans="1:21" s="18" customFormat="1" ht="20.25" customHeight="1" x14ac:dyDescent="0.15">
      <c r="A192" s="30" t="str">
        <f t="shared" si="2"/>
        <v>01725</v>
      </c>
      <c r="B192" s="114" t="s">
        <v>91</v>
      </c>
      <c r="C192" s="115" t="s">
        <v>328</v>
      </c>
      <c r="D192" s="116" t="s">
        <v>445</v>
      </c>
      <c r="E192" s="116" t="s">
        <v>447</v>
      </c>
      <c r="F192" s="117" t="s">
        <v>92</v>
      </c>
      <c r="G192" s="117" t="s">
        <v>508</v>
      </c>
      <c r="H192" s="123">
        <v>219</v>
      </c>
      <c r="I192" s="124" t="s">
        <v>847</v>
      </c>
      <c r="J192" s="117" t="s">
        <v>484</v>
      </c>
      <c r="K192" s="120" t="s">
        <v>116</v>
      </c>
      <c r="L192" s="121" t="s">
        <v>94</v>
      </c>
      <c r="M192" s="120"/>
      <c r="N192"/>
      <c r="O192" s="138"/>
      <c r="P192" s="138">
        <v>2</v>
      </c>
      <c r="Q192" s="138"/>
      <c r="R192" s="138"/>
      <c r="S192" s="138"/>
      <c r="T192" s="138"/>
      <c r="U192"/>
    </row>
    <row r="193" spans="1:21" s="18" customFormat="1" ht="20.25" customHeight="1" x14ac:dyDescent="0.15">
      <c r="A193" s="30" t="str">
        <f t="shared" si="2"/>
        <v>01726</v>
      </c>
      <c r="B193" s="114" t="s">
        <v>91</v>
      </c>
      <c r="C193" s="115" t="s">
        <v>329</v>
      </c>
      <c r="D193" s="116" t="s">
        <v>445</v>
      </c>
      <c r="E193" s="116" t="s">
        <v>489</v>
      </c>
      <c r="F193" s="117" t="s">
        <v>92</v>
      </c>
      <c r="G193" s="117" t="s">
        <v>508</v>
      </c>
      <c r="H193" s="118">
        <v>318</v>
      </c>
      <c r="I193" s="119" t="s">
        <v>1392</v>
      </c>
      <c r="J193" s="117" t="s">
        <v>486</v>
      </c>
      <c r="K193" s="120" t="s">
        <v>117</v>
      </c>
      <c r="L193" s="121" t="s">
        <v>94</v>
      </c>
      <c r="M193" s="120"/>
      <c r="N193"/>
      <c r="O193" s="138"/>
      <c r="P193" s="138"/>
      <c r="Q193" s="138">
        <v>3</v>
      </c>
      <c r="R193" s="138"/>
      <c r="S193" s="138"/>
      <c r="T193" s="138"/>
      <c r="U193"/>
    </row>
    <row r="194" spans="1:21" s="18" customFormat="1" ht="20.25" customHeight="1" x14ac:dyDescent="0.15">
      <c r="A194" s="30" t="str">
        <f t="shared" si="2"/>
        <v>01727</v>
      </c>
      <c r="B194" s="114" t="s">
        <v>91</v>
      </c>
      <c r="C194" s="115" t="s">
        <v>330</v>
      </c>
      <c r="D194" s="116" t="s">
        <v>445</v>
      </c>
      <c r="E194" s="116" t="s">
        <v>489</v>
      </c>
      <c r="F194" s="117" t="s">
        <v>92</v>
      </c>
      <c r="G194" s="117" t="s">
        <v>508</v>
      </c>
      <c r="H194" s="118">
        <v>319</v>
      </c>
      <c r="I194" s="119" t="s">
        <v>848</v>
      </c>
      <c r="J194" s="117" t="s">
        <v>484</v>
      </c>
      <c r="K194" s="120" t="s">
        <v>118</v>
      </c>
      <c r="L194" s="121" t="s">
        <v>94</v>
      </c>
      <c r="M194" s="120"/>
      <c r="N194"/>
      <c r="O194" s="138"/>
      <c r="P194" s="138"/>
      <c r="Q194" s="138">
        <v>3</v>
      </c>
      <c r="R194" s="138"/>
      <c r="S194" s="138"/>
      <c r="T194" s="138"/>
      <c r="U194"/>
    </row>
    <row r="195" spans="1:21" s="18" customFormat="1" ht="20.25" customHeight="1" x14ac:dyDescent="0.15">
      <c r="A195" s="30" t="str">
        <f t="shared" si="2"/>
        <v>01728</v>
      </c>
      <c r="B195" s="114" t="s">
        <v>91</v>
      </c>
      <c r="C195" s="115" t="s">
        <v>331</v>
      </c>
      <c r="D195" s="116" t="s">
        <v>445</v>
      </c>
      <c r="E195" s="116" t="s">
        <v>492</v>
      </c>
      <c r="F195" s="117" t="s">
        <v>92</v>
      </c>
      <c r="G195" s="117" t="s">
        <v>508</v>
      </c>
      <c r="H195" s="118">
        <v>418</v>
      </c>
      <c r="I195" s="119" t="s">
        <v>1393</v>
      </c>
      <c r="J195" s="117" t="s">
        <v>486</v>
      </c>
      <c r="K195" s="120" t="s">
        <v>119</v>
      </c>
      <c r="L195" s="121" t="s">
        <v>94</v>
      </c>
      <c r="M195" s="120"/>
      <c r="N195"/>
      <c r="O195" s="138"/>
      <c r="P195" s="138"/>
      <c r="Q195" s="138"/>
      <c r="R195" s="138">
        <v>4</v>
      </c>
      <c r="S195" s="138"/>
      <c r="T195" s="138"/>
      <c r="U195"/>
    </row>
    <row r="196" spans="1:21" s="18" customFormat="1" ht="20.25" customHeight="1" x14ac:dyDescent="0.15">
      <c r="A196" s="30" t="str">
        <f t="shared" si="2"/>
        <v>01729</v>
      </c>
      <c r="B196" s="114" t="s">
        <v>91</v>
      </c>
      <c r="C196" s="115" t="s">
        <v>332</v>
      </c>
      <c r="D196" s="116" t="s">
        <v>445</v>
      </c>
      <c r="E196" s="116" t="s">
        <v>492</v>
      </c>
      <c r="F196" s="117" t="s">
        <v>92</v>
      </c>
      <c r="G196" s="117" t="s">
        <v>508</v>
      </c>
      <c r="H196" s="118">
        <v>419</v>
      </c>
      <c r="I196" s="119" t="s">
        <v>849</v>
      </c>
      <c r="J196" s="117" t="s">
        <v>484</v>
      </c>
      <c r="K196" s="120" t="s">
        <v>120</v>
      </c>
      <c r="L196" s="121" t="s">
        <v>94</v>
      </c>
      <c r="M196" s="120"/>
      <c r="N196"/>
      <c r="O196" s="138"/>
      <c r="P196" s="138"/>
      <c r="Q196" s="138"/>
      <c r="R196" s="138">
        <v>4</v>
      </c>
      <c r="S196" s="138"/>
      <c r="T196" s="138"/>
      <c r="U196"/>
    </row>
    <row r="197" spans="1:21" ht="20.25" customHeight="1" x14ac:dyDescent="0.15">
      <c r="A197" s="30" t="str">
        <f t="shared" si="2"/>
        <v>01730</v>
      </c>
      <c r="B197" s="114" t="s">
        <v>91</v>
      </c>
      <c r="C197" s="115" t="s">
        <v>333</v>
      </c>
      <c r="D197" s="116" t="s">
        <v>445</v>
      </c>
      <c r="E197" s="116" t="s">
        <v>495</v>
      </c>
      <c r="F197" s="117" t="s">
        <v>92</v>
      </c>
      <c r="G197" s="117" t="s">
        <v>508</v>
      </c>
      <c r="H197" s="118">
        <v>518</v>
      </c>
      <c r="I197" s="119" t="s">
        <v>656</v>
      </c>
      <c r="J197" s="117"/>
      <c r="K197" s="120" t="s">
        <v>1394</v>
      </c>
      <c r="L197" s="121" t="s">
        <v>94</v>
      </c>
      <c r="M197" s="120"/>
      <c r="O197" s="138"/>
      <c r="P197" s="138"/>
      <c r="Q197" s="138"/>
      <c r="R197" s="138"/>
      <c r="S197" s="138">
        <v>5</v>
      </c>
      <c r="T197" s="138"/>
    </row>
    <row r="198" spans="1:21" s="18" customFormat="1" ht="20.25" customHeight="1" x14ac:dyDescent="0.15">
      <c r="A198" s="30" t="str">
        <f t="shared" si="2"/>
        <v>01731</v>
      </c>
      <c r="B198" s="114" t="s">
        <v>91</v>
      </c>
      <c r="C198" s="115" t="s">
        <v>334</v>
      </c>
      <c r="D198" s="116" t="s">
        <v>445</v>
      </c>
      <c r="E198" s="116" t="s">
        <v>496</v>
      </c>
      <c r="F198" s="117" t="s">
        <v>92</v>
      </c>
      <c r="G198" s="117" t="s">
        <v>508</v>
      </c>
      <c r="H198" s="118">
        <v>618</v>
      </c>
      <c r="I198" s="119" t="s">
        <v>657</v>
      </c>
      <c r="J198" s="117"/>
      <c r="K198" s="120" t="s">
        <v>1395</v>
      </c>
      <c r="L198" s="121" t="s">
        <v>94</v>
      </c>
      <c r="M198" s="120"/>
      <c r="N198"/>
      <c r="O198" s="138"/>
      <c r="P198" s="138"/>
      <c r="Q198" s="138"/>
      <c r="R198" s="138"/>
      <c r="S198" s="138"/>
      <c r="T198" s="138">
        <v>6</v>
      </c>
      <c r="U198"/>
    </row>
    <row r="199" spans="1:21" ht="20.25" customHeight="1" x14ac:dyDescent="0.15">
      <c r="A199" s="30" t="str">
        <f t="shared" si="2"/>
        <v>01732</v>
      </c>
      <c r="B199" s="114" t="s">
        <v>91</v>
      </c>
      <c r="C199" s="115" t="s">
        <v>335</v>
      </c>
      <c r="D199" s="116" t="s">
        <v>445</v>
      </c>
      <c r="E199" s="116" t="s">
        <v>489</v>
      </c>
      <c r="F199" s="117" t="s">
        <v>92</v>
      </c>
      <c r="G199" s="117" t="s">
        <v>517</v>
      </c>
      <c r="H199" s="118">
        <v>310</v>
      </c>
      <c r="I199" s="119" t="s">
        <v>1396</v>
      </c>
      <c r="J199" s="117"/>
      <c r="K199" s="120" t="s">
        <v>121</v>
      </c>
      <c r="L199" s="121" t="s">
        <v>94</v>
      </c>
      <c r="M199" s="120"/>
      <c r="O199" s="138"/>
      <c r="P199" s="138"/>
      <c r="Q199" s="138">
        <v>3</v>
      </c>
      <c r="R199" s="138"/>
      <c r="S199" s="138"/>
      <c r="T199" s="138"/>
    </row>
    <row r="200" spans="1:21" ht="20.25" customHeight="1" x14ac:dyDescent="0.15">
      <c r="A200" s="30" t="str">
        <f t="shared" si="2"/>
        <v>01733</v>
      </c>
      <c r="B200" s="114" t="s">
        <v>91</v>
      </c>
      <c r="C200" s="115" t="s">
        <v>336</v>
      </c>
      <c r="D200" s="116" t="s">
        <v>445</v>
      </c>
      <c r="E200" s="116" t="s">
        <v>492</v>
      </c>
      <c r="F200" s="117" t="s">
        <v>92</v>
      </c>
      <c r="G200" s="117" t="s">
        <v>517</v>
      </c>
      <c r="H200" s="118">
        <v>410</v>
      </c>
      <c r="I200" s="119" t="s">
        <v>1397</v>
      </c>
      <c r="J200" s="117"/>
      <c r="K200" s="120" t="s">
        <v>122</v>
      </c>
      <c r="L200" s="121" t="s">
        <v>94</v>
      </c>
      <c r="M200" s="120"/>
      <c r="O200" s="138"/>
      <c r="P200" s="138"/>
      <c r="Q200" s="138"/>
      <c r="R200" s="138">
        <v>4</v>
      </c>
      <c r="S200" s="138"/>
      <c r="T200" s="138"/>
      <c r="U200" s="18"/>
    </row>
    <row r="201" spans="1:21" ht="20.25" customHeight="1" x14ac:dyDescent="0.15">
      <c r="A201" s="30" t="str">
        <f t="shared" ref="A201:A264" si="3">B201&amp;C201</f>
        <v>01734</v>
      </c>
      <c r="B201" s="114" t="s">
        <v>91</v>
      </c>
      <c r="C201" s="115" t="s">
        <v>337</v>
      </c>
      <c r="D201" s="116" t="s">
        <v>445</v>
      </c>
      <c r="E201" s="116" t="s">
        <v>495</v>
      </c>
      <c r="F201" s="117" t="s">
        <v>92</v>
      </c>
      <c r="G201" s="117" t="s">
        <v>517</v>
      </c>
      <c r="H201" s="118">
        <v>510</v>
      </c>
      <c r="I201" s="119" t="s">
        <v>1398</v>
      </c>
      <c r="J201" s="117"/>
      <c r="K201" s="120" t="s">
        <v>123</v>
      </c>
      <c r="L201" s="121" t="s">
        <v>94</v>
      </c>
      <c r="M201" s="120"/>
      <c r="O201" s="138"/>
      <c r="P201" s="138"/>
      <c r="Q201" s="138"/>
      <c r="R201" s="138"/>
      <c r="S201" s="138">
        <v>5</v>
      </c>
      <c r="T201" s="138"/>
    </row>
    <row r="202" spans="1:21" ht="20.25" customHeight="1" x14ac:dyDescent="0.15">
      <c r="A202" s="30" t="str">
        <f t="shared" si="3"/>
        <v>01735</v>
      </c>
      <c r="B202" s="114" t="s">
        <v>91</v>
      </c>
      <c r="C202" s="115" t="s">
        <v>338</v>
      </c>
      <c r="D202" s="116" t="s">
        <v>445</v>
      </c>
      <c r="E202" s="116" t="s">
        <v>496</v>
      </c>
      <c r="F202" s="117" t="s">
        <v>92</v>
      </c>
      <c r="G202" s="117" t="s">
        <v>517</v>
      </c>
      <c r="H202" s="118">
        <v>610</v>
      </c>
      <c r="I202" s="119" t="s">
        <v>1399</v>
      </c>
      <c r="J202" s="117"/>
      <c r="K202" s="120" t="s">
        <v>124</v>
      </c>
      <c r="L202" s="121" t="s">
        <v>94</v>
      </c>
      <c r="M202" s="120"/>
      <c r="O202" s="138"/>
      <c r="P202" s="138"/>
      <c r="Q202" s="138"/>
      <c r="R202" s="138"/>
      <c r="S202" s="138"/>
      <c r="T202" s="138">
        <v>6</v>
      </c>
      <c r="U202" s="18"/>
    </row>
    <row r="203" spans="1:21" ht="20.25" customHeight="1" x14ac:dyDescent="0.15">
      <c r="A203" s="30" t="str">
        <f t="shared" si="3"/>
        <v>01736</v>
      </c>
      <c r="B203" s="114" t="s">
        <v>91</v>
      </c>
      <c r="C203" s="115" t="s">
        <v>339</v>
      </c>
      <c r="D203" s="116" t="s">
        <v>445</v>
      </c>
      <c r="E203" s="116" t="s">
        <v>522</v>
      </c>
      <c r="F203" s="117" t="s">
        <v>92</v>
      </c>
      <c r="G203" s="117" t="s">
        <v>523</v>
      </c>
      <c r="H203" s="118">
        <v>123</v>
      </c>
      <c r="I203" s="119" t="s">
        <v>1400</v>
      </c>
      <c r="J203" s="117" t="s">
        <v>486</v>
      </c>
      <c r="K203" s="120" t="s">
        <v>1401</v>
      </c>
      <c r="L203" s="121" t="s">
        <v>94</v>
      </c>
      <c r="M203" s="120"/>
      <c r="O203" s="138">
        <v>1</v>
      </c>
      <c r="P203" s="138">
        <v>2</v>
      </c>
      <c r="Q203" s="138"/>
      <c r="R203" s="138"/>
      <c r="S203" s="138"/>
      <c r="T203" s="138"/>
    </row>
    <row r="204" spans="1:21" ht="20.25" customHeight="1" x14ac:dyDescent="0.15">
      <c r="A204" s="30" t="str">
        <f t="shared" si="3"/>
        <v>01737</v>
      </c>
      <c r="B204" s="114" t="s">
        <v>91</v>
      </c>
      <c r="C204" s="115" t="s">
        <v>340</v>
      </c>
      <c r="D204" s="116" t="s">
        <v>445</v>
      </c>
      <c r="E204" s="116" t="s">
        <v>522</v>
      </c>
      <c r="F204" s="117" t="s">
        <v>92</v>
      </c>
      <c r="G204" s="117" t="s">
        <v>523</v>
      </c>
      <c r="H204" s="118">
        <v>124</v>
      </c>
      <c r="I204" s="119" t="s">
        <v>1402</v>
      </c>
      <c r="J204" s="117" t="s">
        <v>484</v>
      </c>
      <c r="K204" s="120" t="s">
        <v>1403</v>
      </c>
      <c r="L204" s="121" t="s">
        <v>94</v>
      </c>
      <c r="M204" s="120"/>
      <c r="O204" s="138">
        <v>1</v>
      </c>
      <c r="P204" s="138">
        <v>2</v>
      </c>
      <c r="Q204" s="138"/>
      <c r="R204" s="138"/>
      <c r="S204" s="138"/>
      <c r="T204" s="138"/>
      <c r="U204" s="18"/>
    </row>
    <row r="205" spans="1:21" ht="20.25" customHeight="1" x14ac:dyDescent="0.15">
      <c r="A205" s="30" t="str">
        <f t="shared" si="3"/>
        <v>01738</v>
      </c>
      <c r="B205" s="114" t="s">
        <v>91</v>
      </c>
      <c r="C205" s="115" t="s">
        <v>341</v>
      </c>
      <c r="D205" s="116" t="s">
        <v>445</v>
      </c>
      <c r="E205" s="116" t="s">
        <v>480</v>
      </c>
      <c r="F205" s="117" t="s">
        <v>92</v>
      </c>
      <c r="G205" s="117" t="s">
        <v>3</v>
      </c>
      <c r="H205" s="118">
        <v>103</v>
      </c>
      <c r="I205" s="119" t="s">
        <v>1404</v>
      </c>
      <c r="J205" s="117"/>
      <c r="K205" s="120" t="s">
        <v>125</v>
      </c>
      <c r="L205" s="121" t="s">
        <v>94</v>
      </c>
      <c r="M205" s="120"/>
      <c r="O205" s="138">
        <v>1</v>
      </c>
      <c r="P205" s="138"/>
      <c r="Q205" s="138"/>
      <c r="R205" s="138"/>
      <c r="S205" s="138"/>
      <c r="T205" s="138"/>
    </row>
    <row r="206" spans="1:21" ht="20.25" customHeight="1" x14ac:dyDescent="0.15">
      <c r="A206" s="30" t="str">
        <f t="shared" si="3"/>
        <v>01739</v>
      </c>
      <c r="B206" s="114" t="s">
        <v>91</v>
      </c>
      <c r="C206" s="115" t="s">
        <v>342</v>
      </c>
      <c r="D206" s="116" t="s">
        <v>445</v>
      </c>
      <c r="E206" s="116" t="s">
        <v>447</v>
      </c>
      <c r="F206" s="117" t="s">
        <v>92</v>
      </c>
      <c r="G206" s="117" t="s">
        <v>3</v>
      </c>
      <c r="H206" s="118">
        <v>203</v>
      </c>
      <c r="I206" s="119" t="s">
        <v>1405</v>
      </c>
      <c r="J206" s="117"/>
      <c r="K206" s="120" t="s">
        <v>126</v>
      </c>
      <c r="L206" s="121" t="s">
        <v>94</v>
      </c>
      <c r="M206" s="120"/>
      <c r="O206" s="138"/>
      <c r="P206" s="138">
        <v>2</v>
      </c>
      <c r="Q206" s="138"/>
      <c r="R206" s="138"/>
      <c r="S206" s="138"/>
      <c r="T206" s="138"/>
      <c r="U206" s="18"/>
    </row>
    <row r="207" spans="1:21" ht="20.25" customHeight="1" x14ac:dyDescent="0.15">
      <c r="A207" s="30" t="str">
        <f t="shared" si="3"/>
        <v>01740</v>
      </c>
      <c r="B207" s="114" t="s">
        <v>91</v>
      </c>
      <c r="C207" s="115" t="s">
        <v>343</v>
      </c>
      <c r="D207" s="116" t="s">
        <v>445</v>
      </c>
      <c r="E207" s="116" t="s">
        <v>489</v>
      </c>
      <c r="F207" s="117" t="s">
        <v>92</v>
      </c>
      <c r="G207" s="117" t="s">
        <v>3</v>
      </c>
      <c r="H207" s="118">
        <v>303</v>
      </c>
      <c r="I207" s="119" t="s">
        <v>1406</v>
      </c>
      <c r="J207" s="117"/>
      <c r="K207" s="120" t="s">
        <v>127</v>
      </c>
      <c r="L207" s="121" t="s">
        <v>94</v>
      </c>
      <c r="M207" s="120"/>
      <c r="O207" s="138"/>
      <c r="P207" s="138"/>
      <c r="Q207" s="138">
        <v>3</v>
      </c>
      <c r="R207" s="138"/>
      <c r="S207" s="138"/>
      <c r="T207" s="138"/>
    </row>
    <row r="208" spans="1:21" ht="20.25" customHeight="1" x14ac:dyDescent="0.15">
      <c r="A208" s="30" t="str">
        <f t="shared" si="3"/>
        <v>01741</v>
      </c>
      <c r="B208" s="114" t="s">
        <v>91</v>
      </c>
      <c r="C208" s="115" t="s">
        <v>344</v>
      </c>
      <c r="D208" s="116" t="s">
        <v>445</v>
      </c>
      <c r="E208" s="116" t="s">
        <v>492</v>
      </c>
      <c r="F208" s="117" t="s">
        <v>92</v>
      </c>
      <c r="G208" s="117" t="s">
        <v>3</v>
      </c>
      <c r="H208" s="118">
        <v>403</v>
      </c>
      <c r="I208" s="119" t="s">
        <v>1407</v>
      </c>
      <c r="J208" s="117"/>
      <c r="K208" s="120" t="s">
        <v>128</v>
      </c>
      <c r="L208" s="121" t="s">
        <v>94</v>
      </c>
      <c r="M208" s="120"/>
      <c r="O208" s="138"/>
      <c r="P208" s="138"/>
      <c r="Q208" s="138"/>
      <c r="R208" s="138">
        <v>4</v>
      </c>
      <c r="S208" s="138"/>
      <c r="T208" s="138"/>
      <c r="U208" s="18"/>
    </row>
    <row r="209" spans="1:21" ht="20.25" customHeight="1" x14ac:dyDescent="0.15">
      <c r="A209" s="30" t="str">
        <f t="shared" si="3"/>
        <v>01742</v>
      </c>
      <c r="B209" s="114" t="s">
        <v>91</v>
      </c>
      <c r="C209" s="115" t="s">
        <v>345</v>
      </c>
      <c r="D209" s="116" t="s">
        <v>445</v>
      </c>
      <c r="E209" s="116" t="s">
        <v>495</v>
      </c>
      <c r="F209" s="117" t="s">
        <v>92</v>
      </c>
      <c r="G209" s="117" t="s">
        <v>3</v>
      </c>
      <c r="H209" s="118">
        <v>503</v>
      </c>
      <c r="I209" s="119" t="s">
        <v>1408</v>
      </c>
      <c r="J209" s="117"/>
      <c r="K209" s="120" t="s">
        <v>129</v>
      </c>
      <c r="L209" s="121" t="s">
        <v>94</v>
      </c>
      <c r="M209" s="120"/>
      <c r="O209" s="138"/>
      <c r="P209" s="138"/>
      <c r="Q209" s="138"/>
      <c r="R209" s="138"/>
      <c r="S209" s="138">
        <v>5</v>
      </c>
      <c r="T209" s="138"/>
    </row>
    <row r="210" spans="1:21" ht="20.25" customHeight="1" x14ac:dyDescent="0.15">
      <c r="A210" s="30" t="str">
        <f t="shared" si="3"/>
        <v>01743</v>
      </c>
      <c r="B210" s="114" t="s">
        <v>91</v>
      </c>
      <c r="C210" s="115" t="s">
        <v>346</v>
      </c>
      <c r="D210" s="116" t="s">
        <v>445</v>
      </c>
      <c r="E210" s="116" t="s">
        <v>496</v>
      </c>
      <c r="F210" s="117" t="s">
        <v>92</v>
      </c>
      <c r="G210" s="117" t="s">
        <v>3</v>
      </c>
      <c r="H210" s="118">
        <v>603</v>
      </c>
      <c r="I210" s="119" t="s">
        <v>1409</v>
      </c>
      <c r="J210" s="117"/>
      <c r="K210" s="120" t="s">
        <v>130</v>
      </c>
      <c r="L210" s="121" t="s">
        <v>94</v>
      </c>
      <c r="M210" s="120"/>
      <c r="O210" s="138"/>
      <c r="P210" s="138"/>
      <c r="Q210" s="138"/>
      <c r="R210" s="138"/>
      <c r="S210" s="138"/>
      <c r="T210" s="138">
        <v>6</v>
      </c>
      <c r="U210" s="18"/>
    </row>
    <row r="211" spans="1:21" ht="20.25" customHeight="1" x14ac:dyDescent="0.15">
      <c r="A211" s="30" t="str">
        <f t="shared" si="3"/>
        <v>01744</v>
      </c>
      <c r="B211" s="114" t="s">
        <v>91</v>
      </c>
      <c r="C211" s="115" t="s">
        <v>347</v>
      </c>
      <c r="D211" s="116" t="s">
        <v>561</v>
      </c>
      <c r="E211" s="116" t="s">
        <v>480</v>
      </c>
      <c r="F211" s="117" t="s">
        <v>92</v>
      </c>
      <c r="G211" s="117" t="s">
        <v>562</v>
      </c>
      <c r="H211" s="118">
        <v>113</v>
      </c>
      <c r="I211" s="119" t="s">
        <v>1410</v>
      </c>
      <c r="J211" s="117"/>
      <c r="K211" s="120" t="s">
        <v>568</v>
      </c>
      <c r="L211" s="121" t="s">
        <v>94</v>
      </c>
      <c r="M211" s="120"/>
      <c r="O211" s="138">
        <v>1</v>
      </c>
      <c r="P211" s="138"/>
      <c r="Q211" s="138"/>
      <c r="R211" s="138"/>
      <c r="S211" s="138"/>
      <c r="T211" s="138"/>
      <c r="U211" s="18"/>
    </row>
    <row r="212" spans="1:21" ht="20.25" customHeight="1" x14ac:dyDescent="0.15">
      <c r="A212" s="30" t="str">
        <f t="shared" si="3"/>
        <v>01745</v>
      </c>
      <c r="B212" s="114" t="s">
        <v>91</v>
      </c>
      <c r="C212" s="115" t="s">
        <v>348</v>
      </c>
      <c r="D212" s="116" t="s">
        <v>561</v>
      </c>
      <c r="E212" s="116" t="s">
        <v>447</v>
      </c>
      <c r="F212" s="117" t="s">
        <v>92</v>
      </c>
      <c r="G212" s="117" t="s">
        <v>562</v>
      </c>
      <c r="H212" s="118">
        <v>213</v>
      </c>
      <c r="I212" s="119" t="s">
        <v>569</v>
      </c>
      <c r="J212" s="117"/>
      <c r="K212" s="120" t="s">
        <v>570</v>
      </c>
      <c r="L212" s="121" t="s">
        <v>94</v>
      </c>
      <c r="M212" s="120"/>
      <c r="O212" s="138"/>
      <c r="P212" s="138">
        <v>2</v>
      </c>
      <c r="Q212" s="138"/>
      <c r="R212" s="138"/>
      <c r="S212" s="138"/>
      <c r="T212" s="138"/>
      <c r="U212" s="18"/>
    </row>
    <row r="213" spans="1:21" ht="20.25" customHeight="1" x14ac:dyDescent="0.15">
      <c r="A213" s="30" t="str">
        <f t="shared" si="3"/>
        <v>01746</v>
      </c>
      <c r="B213" s="114" t="s">
        <v>91</v>
      </c>
      <c r="C213" s="115" t="s">
        <v>349</v>
      </c>
      <c r="D213" s="116" t="s">
        <v>561</v>
      </c>
      <c r="E213" s="116" t="s">
        <v>489</v>
      </c>
      <c r="F213" s="117" t="s">
        <v>92</v>
      </c>
      <c r="G213" s="117" t="s">
        <v>562</v>
      </c>
      <c r="H213" s="118">
        <v>313</v>
      </c>
      <c r="I213" s="119" t="s">
        <v>1411</v>
      </c>
      <c r="J213" s="117"/>
      <c r="K213" s="120" t="s">
        <v>571</v>
      </c>
      <c r="L213" s="121" t="s">
        <v>94</v>
      </c>
      <c r="M213" s="120"/>
      <c r="O213" s="138"/>
      <c r="P213" s="138"/>
      <c r="Q213" s="138">
        <v>3</v>
      </c>
      <c r="R213" s="138"/>
      <c r="S213" s="138"/>
      <c r="T213" s="138"/>
      <c r="U213" s="18"/>
    </row>
    <row r="214" spans="1:21" ht="20.25" customHeight="1" x14ac:dyDescent="0.15">
      <c r="A214" s="30" t="str">
        <f t="shared" si="3"/>
        <v>01747</v>
      </c>
      <c r="B214" s="114" t="s">
        <v>91</v>
      </c>
      <c r="C214" s="115" t="s">
        <v>350</v>
      </c>
      <c r="D214" s="116" t="s">
        <v>561</v>
      </c>
      <c r="E214" s="116" t="s">
        <v>492</v>
      </c>
      <c r="F214" s="117" t="s">
        <v>92</v>
      </c>
      <c r="G214" s="117" t="s">
        <v>562</v>
      </c>
      <c r="H214" s="118">
        <v>413</v>
      </c>
      <c r="I214" s="119" t="s">
        <v>658</v>
      </c>
      <c r="J214" s="117"/>
      <c r="K214" s="120" t="s">
        <v>572</v>
      </c>
      <c r="L214" s="121" t="s">
        <v>94</v>
      </c>
      <c r="M214" s="120"/>
      <c r="O214" s="138"/>
      <c r="P214" s="138"/>
      <c r="Q214" s="138"/>
      <c r="R214" s="138">
        <v>4</v>
      </c>
      <c r="S214" s="138"/>
      <c r="T214" s="138"/>
      <c r="U214" s="18"/>
    </row>
    <row r="215" spans="1:21" ht="20.25" customHeight="1" x14ac:dyDescent="0.15">
      <c r="A215" s="30" t="str">
        <f t="shared" si="3"/>
        <v>01748</v>
      </c>
      <c r="B215" s="114" t="s">
        <v>91</v>
      </c>
      <c r="C215" s="115" t="s">
        <v>355</v>
      </c>
      <c r="D215" s="116" t="s">
        <v>561</v>
      </c>
      <c r="E215" s="116" t="s">
        <v>495</v>
      </c>
      <c r="F215" s="117" t="s">
        <v>92</v>
      </c>
      <c r="G215" s="117" t="s">
        <v>562</v>
      </c>
      <c r="H215" s="118">
        <v>513</v>
      </c>
      <c r="I215" s="119" t="s">
        <v>1412</v>
      </c>
      <c r="J215" s="117"/>
      <c r="K215" s="120" t="s">
        <v>573</v>
      </c>
      <c r="L215" s="121" t="s">
        <v>94</v>
      </c>
      <c r="M215" s="120"/>
      <c r="O215" s="138"/>
      <c r="P215" s="138"/>
      <c r="Q215" s="138"/>
      <c r="R215" s="138"/>
      <c r="S215" s="138">
        <v>5</v>
      </c>
      <c r="T215" s="138"/>
    </row>
    <row r="216" spans="1:21" ht="20.25" customHeight="1" x14ac:dyDescent="0.15">
      <c r="A216" s="30" t="str">
        <f t="shared" si="3"/>
        <v>01749</v>
      </c>
      <c r="B216" s="114" t="s">
        <v>91</v>
      </c>
      <c r="C216" s="115" t="s">
        <v>356</v>
      </c>
      <c r="D216" s="116" t="s">
        <v>561</v>
      </c>
      <c r="E216" s="116" t="s">
        <v>496</v>
      </c>
      <c r="F216" s="117" t="s">
        <v>92</v>
      </c>
      <c r="G216" s="117" t="s">
        <v>562</v>
      </c>
      <c r="H216" s="118">
        <v>613</v>
      </c>
      <c r="I216" s="119" t="s">
        <v>574</v>
      </c>
      <c r="J216" s="117"/>
      <c r="K216" s="120" t="s">
        <v>575</v>
      </c>
      <c r="L216" s="121" t="s">
        <v>94</v>
      </c>
      <c r="M216" s="120"/>
      <c r="O216" s="138"/>
      <c r="P216" s="138"/>
      <c r="Q216" s="138"/>
      <c r="R216" s="138"/>
      <c r="S216" s="138"/>
      <c r="T216" s="138">
        <v>6</v>
      </c>
      <c r="U216" s="18"/>
    </row>
    <row r="217" spans="1:21" ht="20.25" customHeight="1" x14ac:dyDescent="0.15">
      <c r="A217" s="30" t="str">
        <f t="shared" si="3"/>
        <v>01750</v>
      </c>
      <c r="B217" s="114" t="s">
        <v>91</v>
      </c>
      <c r="C217" s="115" t="s">
        <v>357</v>
      </c>
      <c r="D217" s="116" t="s">
        <v>561</v>
      </c>
      <c r="E217" s="116" t="s">
        <v>495</v>
      </c>
      <c r="F217" s="117" t="s">
        <v>92</v>
      </c>
      <c r="G217" s="117" t="s">
        <v>31</v>
      </c>
      <c r="H217" s="118">
        <v>515</v>
      </c>
      <c r="I217" s="119" t="s">
        <v>1413</v>
      </c>
      <c r="J217" s="117"/>
      <c r="K217" s="120" t="s">
        <v>659</v>
      </c>
      <c r="L217" s="121" t="s">
        <v>94</v>
      </c>
      <c r="M217" s="120"/>
      <c r="O217" s="138"/>
      <c r="P217" s="138"/>
      <c r="Q217" s="138"/>
      <c r="R217" s="138"/>
      <c r="S217" s="138">
        <v>5</v>
      </c>
      <c r="T217" s="138"/>
    </row>
    <row r="218" spans="1:21" ht="20.25" customHeight="1" x14ac:dyDescent="0.15">
      <c r="A218" s="30" t="str">
        <f t="shared" si="3"/>
        <v>01751</v>
      </c>
      <c r="B218" s="114" t="s">
        <v>91</v>
      </c>
      <c r="C218" s="115" t="s">
        <v>358</v>
      </c>
      <c r="D218" s="116" t="s">
        <v>561</v>
      </c>
      <c r="E218" s="116" t="s">
        <v>496</v>
      </c>
      <c r="F218" s="117" t="s">
        <v>92</v>
      </c>
      <c r="G218" s="117" t="s">
        <v>31</v>
      </c>
      <c r="H218" s="118">
        <v>615</v>
      </c>
      <c r="I218" s="119" t="s">
        <v>660</v>
      </c>
      <c r="J218" s="117"/>
      <c r="K218" s="120" t="s">
        <v>661</v>
      </c>
      <c r="L218" s="121" t="s">
        <v>94</v>
      </c>
      <c r="M218" s="120"/>
      <c r="O218" s="138"/>
      <c r="P218" s="138"/>
      <c r="Q218" s="138"/>
      <c r="R218" s="138"/>
      <c r="S218" s="138"/>
      <c r="T218" s="138">
        <v>6</v>
      </c>
    </row>
    <row r="219" spans="1:21" ht="20.25" customHeight="1" x14ac:dyDescent="0.15">
      <c r="A219" s="30" t="str">
        <f t="shared" si="3"/>
        <v>01752</v>
      </c>
      <c r="B219" s="114" t="s">
        <v>91</v>
      </c>
      <c r="C219" s="115" t="s">
        <v>359</v>
      </c>
      <c r="D219" s="116" t="s">
        <v>11</v>
      </c>
      <c r="E219" s="116" t="s">
        <v>480</v>
      </c>
      <c r="F219" s="117" t="s">
        <v>92</v>
      </c>
      <c r="G219" s="117" t="s">
        <v>446</v>
      </c>
      <c r="H219" s="118" t="s">
        <v>820</v>
      </c>
      <c r="I219" s="119" t="s">
        <v>131</v>
      </c>
      <c r="J219" s="117"/>
      <c r="K219" s="120" t="s">
        <v>132</v>
      </c>
      <c r="L219" s="121" t="s">
        <v>94</v>
      </c>
      <c r="M219" s="120"/>
      <c r="O219" s="138">
        <v>7</v>
      </c>
      <c r="P219" s="138"/>
      <c r="Q219" s="138"/>
      <c r="R219" s="138"/>
      <c r="S219" s="138"/>
      <c r="T219" s="138"/>
    </row>
    <row r="220" spans="1:21" ht="20.25" customHeight="1" x14ac:dyDescent="0.15">
      <c r="A220" s="30" t="str">
        <f t="shared" si="3"/>
        <v>01753</v>
      </c>
      <c r="B220" s="114" t="s">
        <v>91</v>
      </c>
      <c r="C220" s="115" t="s">
        <v>360</v>
      </c>
      <c r="D220" s="116" t="s">
        <v>11</v>
      </c>
      <c r="E220" s="116" t="s">
        <v>447</v>
      </c>
      <c r="F220" s="117" t="s">
        <v>92</v>
      </c>
      <c r="G220" s="117" t="s">
        <v>446</v>
      </c>
      <c r="H220" s="118" t="s">
        <v>833</v>
      </c>
      <c r="I220" s="119" t="s">
        <v>133</v>
      </c>
      <c r="J220" s="117"/>
      <c r="K220" s="120" t="s">
        <v>134</v>
      </c>
      <c r="L220" s="121" t="s">
        <v>94</v>
      </c>
      <c r="M220" s="120"/>
      <c r="O220" s="138"/>
      <c r="P220" s="138">
        <v>8</v>
      </c>
      <c r="Q220" s="138"/>
      <c r="R220" s="138"/>
      <c r="S220" s="138"/>
      <c r="T220" s="138"/>
    </row>
    <row r="221" spans="1:21" ht="20.25" customHeight="1" x14ac:dyDescent="0.15">
      <c r="A221" s="30" t="str">
        <f t="shared" si="3"/>
        <v>01754</v>
      </c>
      <c r="B221" s="114" t="s">
        <v>91</v>
      </c>
      <c r="C221" s="115" t="s">
        <v>361</v>
      </c>
      <c r="D221" s="116" t="s">
        <v>11</v>
      </c>
      <c r="E221" s="116" t="s">
        <v>489</v>
      </c>
      <c r="F221" s="117" t="s">
        <v>92</v>
      </c>
      <c r="G221" s="117" t="s">
        <v>446</v>
      </c>
      <c r="H221" s="118" t="s">
        <v>834</v>
      </c>
      <c r="I221" s="119" t="s">
        <v>135</v>
      </c>
      <c r="J221" s="117"/>
      <c r="K221" s="120" t="s">
        <v>136</v>
      </c>
      <c r="L221" s="121" t="s">
        <v>94</v>
      </c>
      <c r="M221" s="120"/>
      <c r="O221" s="138"/>
      <c r="P221" s="138"/>
      <c r="Q221" s="138">
        <v>9</v>
      </c>
      <c r="R221" s="138"/>
      <c r="S221" s="138"/>
      <c r="T221" s="138"/>
    </row>
    <row r="222" spans="1:21" ht="20.25" customHeight="1" x14ac:dyDescent="0.15">
      <c r="A222" s="30" t="str">
        <f t="shared" si="3"/>
        <v>01755</v>
      </c>
      <c r="B222" s="114" t="s">
        <v>91</v>
      </c>
      <c r="C222" s="115" t="s">
        <v>362</v>
      </c>
      <c r="D222" s="116" t="s">
        <v>11</v>
      </c>
      <c r="E222" s="116" t="s">
        <v>18</v>
      </c>
      <c r="F222" s="117" t="s">
        <v>92</v>
      </c>
      <c r="G222" s="117" t="s">
        <v>497</v>
      </c>
      <c r="H222" s="118" t="s">
        <v>820</v>
      </c>
      <c r="I222" s="119" t="s">
        <v>662</v>
      </c>
      <c r="J222" s="117"/>
      <c r="K222" s="120" t="s">
        <v>1414</v>
      </c>
      <c r="L222" s="121" t="s">
        <v>94</v>
      </c>
      <c r="M222" s="120"/>
      <c r="O222" s="138">
        <v>7</v>
      </c>
      <c r="P222" s="138">
        <v>8</v>
      </c>
      <c r="Q222" s="138">
        <v>9</v>
      </c>
      <c r="R222" s="138"/>
      <c r="S222" s="138"/>
      <c r="T222" s="138"/>
    </row>
    <row r="223" spans="1:21" ht="20.25" customHeight="1" x14ac:dyDescent="0.15">
      <c r="A223" s="30" t="str">
        <f t="shared" si="3"/>
        <v>01756</v>
      </c>
      <c r="B223" s="114" t="s">
        <v>91</v>
      </c>
      <c r="C223" s="115" t="s">
        <v>363</v>
      </c>
      <c r="D223" s="116" t="s">
        <v>11</v>
      </c>
      <c r="E223" s="116" t="s">
        <v>522</v>
      </c>
      <c r="F223" s="117" t="s">
        <v>92</v>
      </c>
      <c r="G223" s="117" t="s">
        <v>16</v>
      </c>
      <c r="H223" s="118" t="s">
        <v>808</v>
      </c>
      <c r="I223" s="119" t="s">
        <v>137</v>
      </c>
      <c r="J223" s="117"/>
      <c r="K223" s="120" t="s">
        <v>138</v>
      </c>
      <c r="L223" s="121" t="s">
        <v>94</v>
      </c>
      <c r="M223" s="120"/>
      <c r="O223" s="138">
        <v>7</v>
      </c>
      <c r="P223" s="138">
        <v>8</v>
      </c>
      <c r="Q223" s="138"/>
      <c r="R223" s="138"/>
      <c r="S223" s="138"/>
      <c r="T223" s="138"/>
    </row>
    <row r="224" spans="1:21" ht="20.25" customHeight="1" x14ac:dyDescent="0.15">
      <c r="A224" s="30" t="str">
        <f t="shared" si="3"/>
        <v>01757</v>
      </c>
      <c r="B224" s="114" t="s">
        <v>91</v>
      </c>
      <c r="C224" s="115" t="s">
        <v>364</v>
      </c>
      <c r="D224" s="116" t="s">
        <v>11</v>
      </c>
      <c r="E224" s="116" t="s">
        <v>18</v>
      </c>
      <c r="F224" s="117" t="s">
        <v>92</v>
      </c>
      <c r="G224" s="33" t="s">
        <v>19</v>
      </c>
      <c r="H224" s="118" t="s">
        <v>850</v>
      </c>
      <c r="I224" s="119" t="s">
        <v>139</v>
      </c>
      <c r="J224" s="117"/>
      <c r="K224" s="120" t="s">
        <v>1415</v>
      </c>
      <c r="L224" s="121" t="s">
        <v>94</v>
      </c>
      <c r="M224" s="120"/>
      <c r="O224" s="138">
        <v>7</v>
      </c>
      <c r="P224" s="138">
        <v>8</v>
      </c>
      <c r="Q224" s="138">
        <v>9</v>
      </c>
      <c r="R224" s="138"/>
      <c r="S224" s="138"/>
      <c r="T224" s="138"/>
    </row>
    <row r="225" spans="1:20" ht="20.25" customHeight="1" x14ac:dyDescent="0.15">
      <c r="A225" s="30" t="str">
        <f t="shared" si="3"/>
        <v>01758</v>
      </c>
      <c r="B225" s="114" t="s">
        <v>91</v>
      </c>
      <c r="C225" s="115" t="s">
        <v>365</v>
      </c>
      <c r="D225" s="116" t="s">
        <v>11</v>
      </c>
      <c r="E225" s="116" t="s">
        <v>489</v>
      </c>
      <c r="F225" s="117" t="s">
        <v>92</v>
      </c>
      <c r="G225" s="33" t="s">
        <v>20</v>
      </c>
      <c r="H225" s="118" t="s">
        <v>812</v>
      </c>
      <c r="I225" s="119" t="s">
        <v>140</v>
      </c>
      <c r="J225" s="117"/>
      <c r="K225" s="120" t="s">
        <v>141</v>
      </c>
      <c r="L225" s="121" t="s">
        <v>94</v>
      </c>
      <c r="M225" s="120"/>
      <c r="O225" s="138"/>
      <c r="P225" s="138"/>
      <c r="Q225" s="138">
        <v>9</v>
      </c>
      <c r="R225" s="138"/>
      <c r="S225" s="138"/>
      <c r="T225" s="138"/>
    </row>
    <row r="226" spans="1:20" ht="20.25" customHeight="1" x14ac:dyDescent="0.15">
      <c r="A226" s="30" t="str">
        <f t="shared" si="3"/>
        <v>01759</v>
      </c>
      <c r="B226" s="114" t="s">
        <v>91</v>
      </c>
      <c r="C226" s="115" t="s">
        <v>366</v>
      </c>
      <c r="D226" s="116" t="s">
        <v>11</v>
      </c>
      <c r="E226" s="116" t="s">
        <v>480</v>
      </c>
      <c r="F226" s="117" t="s">
        <v>92</v>
      </c>
      <c r="G226" s="33" t="s">
        <v>22</v>
      </c>
      <c r="H226" s="118" t="s">
        <v>827</v>
      </c>
      <c r="I226" s="119" t="s">
        <v>851</v>
      </c>
      <c r="J226" s="117"/>
      <c r="K226" s="120" t="s">
        <v>143</v>
      </c>
      <c r="L226" s="121" t="s">
        <v>94</v>
      </c>
      <c r="M226" s="120"/>
      <c r="O226" s="138">
        <v>7</v>
      </c>
      <c r="P226" s="138"/>
      <c r="Q226" s="138"/>
      <c r="R226" s="138"/>
      <c r="S226" s="138"/>
      <c r="T226" s="138"/>
    </row>
    <row r="227" spans="1:20" ht="20.25" customHeight="1" x14ac:dyDescent="0.15">
      <c r="A227" s="30" t="str">
        <f t="shared" si="3"/>
        <v>01760</v>
      </c>
      <c r="B227" s="114" t="s">
        <v>91</v>
      </c>
      <c r="C227" s="115" t="s">
        <v>367</v>
      </c>
      <c r="D227" s="116" t="s">
        <v>11</v>
      </c>
      <c r="E227" s="116" t="s">
        <v>447</v>
      </c>
      <c r="F227" s="117" t="s">
        <v>92</v>
      </c>
      <c r="G227" s="33" t="s">
        <v>22</v>
      </c>
      <c r="H227" s="118" t="s">
        <v>852</v>
      </c>
      <c r="I227" s="119" t="s">
        <v>853</v>
      </c>
      <c r="J227" s="117"/>
      <c r="K227" s="120" t="s">
        <v>145</v>
      </c>
      <c r="L227" s="121" t="s">
        <v>94</v>
      </c>
      <c r="M227" s="120"/>
      <c r="O227" s="138"/>
      <c r="P227" s="138">
        <v>8</v>
      </c>
      <c r="Q227" s="138"/>
      <c r="R227" s="138"/>
      <c r="S227" s="138"/>
      <c r="T227" s="138"/>
    </row>
    <row r="228" spans="1:20" ht="20.25" customHeight="1" x14ac:dyDescent="0.15">
      <c r="A228" s="30" t="str">
        <f t="shared" si="3"/>
        <v>01761</v>
      </c>
      <c r="B228" s="114" t="s">
        <v>91</v>
      </c>
      <c r="C228" s="115" t="s">
        <v>368</v>
      </c>
      <c r="D228" s="116" t="s">
        <v>11</v>
      </c>
      <c r="E228" s="116" t="s">
        <v>489</v>
      </c>
      <c r="F228" s="117" t="s">
        <v>92</v>
      </c>
      <c r="G228" s="33" t="s">
        <v>22</v>
      </c>
      <c r="H228" s="118" t="s">
        <v>854</v>
      </c>
      <c r="I228" s="119" t="s">
        <v>855</v>
      </c>
      <c r="J228" s="117"/>
      <c r="K228" s="120" t="s">
        <v>147</v>
      </c>
      <c r="L228" s="121" t="s">
        <v>94</v>
      </c>
      <c r="M228" s="120"/>
      <c r="O228" s="138"/>
      <c r="P228" s="138"/>
      <c r="Q228" s="138">
        <v>9</v>
      </c>
      <c r="R228" s="138"/>
      <c r="S228" s="138"/>
      <c r="T228" s="138"/>
    </row>
    <row r="229" spans="1:20" ht="20.25" customHeight="1" x14ac:dyDescent="0.15">
      <c r="A229" s="30" t="str">
        <f t="shared" si="3"/>
        <v>01762</v>
      </c>
      <c r="B229" s="114" t="s">
        <v>91</v>
      </c>
      <c r="C229" s="115" t="s">
        <v>369</v>
      </c>
      <c r="D229" s="116" t="s">
        <v>11</v>
      </c>
      <c r="E229" s="116" t="s">
        <v>480</v>
      </c>
      <c r="F229" s="117" t="s">
        <v>92</v>
      </c>
      <c r="G229" s="33" t="s">
        <v>517</v>
      </c>
      <c r="H229" s="118" t="s">
        <v>827</v>
      </c>
      <c r="I229" s="119" t="s">
        <v>856</v>
      </c>
      <c r="J229" s="117"/>
      <c r="K229" s="120" t="s">
        <v>148</v>
      </c>
      <c r="L229" s="121" t="s">
        <v>94</v>
      </c>
      <c r="M229" s="120"/>
      <c r="O229" s="138">
        <v>7</v>
      </c>
      <c r="P229" s="138"/>
      <c r="Q229" s="138"/>
      <c r="R229" s="138"/>
      <c r="S229" s="138"/>
      <c r="T229" s="138"/>
    </row>
    <row r="230" spans="1:20" ht="20.25" customHeight="1" x14ac:dyDescent="0.15">
      <c r="A230" s="30" t="str">
        <f t="shared" si="3"/>
        <v>01763</v>
      </c>
      <c r="B230" s="114" t="s">
        <v>91</v>
      </c>
      <c r="C230" s="115" t="s">
        <v>370</v>
      </c>
      <c r="D230" s="116" t="s">
        <v>11</v>
      </c>
      <c r="E230" s="116" t="s">
        <v>447</v>
      </c>
      <c r="F230" s="117" t="s">
        <v>92</v>
      </c>
      <c r="G230" s="33" t="s">
        <v>517</v>
      </c>
      <c r="H230" s="118" t="s">
        <v>852</v>
      </c>
      <c r="I230" s="119" t="s">
        <v>857</v>
      </c>
      <c r="J230" s="117"/>
      <c r="K230" s="120" t="s">
        <v>149</v>
      </c>
      <c r="L230" s="121" t="s">
        <v>94</v>
      </c>
      <c r="M230" s="120"/>
      <c r="O230" s="138"/>
      <c r="P230" s="138">
        <v>8</v>
      </c>
      <c r="Q230" s="138"/>
      <c r="R230" s="138"/>
      <c r="S230" s="138"/>
      <c r="T230" s="138"/>
    </row>
    <row r="231" spans="1:20" ht="20.25" customHeight="1" x14ac:dyDescent="0.15">
      <c r="A231" s="30" t="str">
        <f t="shared" si="3"/>
        <v>01764</v>
      </c>
      <c r="B231" s="114" t="s">
        <v>91</v>
      </c>
      <c r="C231" s="115" t="s">
        <v>371</v>
      </c>
      <c r="D231" s="116" t="s">
        <v>11</v>
      </c>
      <c r="E231" s="116" t="s">
        <v>489</v>
      </c>
      <c r="F231" s="117" t="s">
        <v>92</v>
      </c>
      <c r="G231" s="33" t="s">
        <v>517</v>
      </c>
      <c r="H231" s="118" t="s">
        <v>854</v>
      </c>
      <c r="I231" s="119" t="s">
        <v>858</v>
      </c>
      <c r="J231" s="117"/>
      <c r="K231" s="120" t="s">
        <v>150</v>
      </c>
      <c r="L231" s="121" t="s">
        <v>94</v>
      </c>
      <c r="M231" s="120"/>
      <c r="O231" s="138"/>
      <c r="P231" s="138"/>
      <c r="Q231" s="138">
        <v>9</v>
      </c>
      <c r="R231" s="138"/>
      <c r="S231" s="138"/>
      <c r="T231" s="138"/>
    </row>
    <row r="232" spans="1:20" ht="20.25" customHeight="1" x14ac:dyDescent="0.15">
      <c r="A232" s="30" t="str">
        <f t="shared" si="3"/>
        <v>01765</v>
      </c>
      <c r="B232" s="114" t="s">
        <v>91</v>
      </c>
      <c r="C232" s="115" t="s">
        <v>372</v>
      </c>
      <c r="D232" s="116" t="s">
        <v>11</v>
      </c>
      <c r="E232" s="116" t="s">
        <v>480</v>
      </c>
      <c r="F232" s="117" t="s">
        <v>92</v>
      </c>
      <c r="G232" s="33" t="s">
        <v>3</v>
      </c>
      <c r="H232" s="118" t="s">
        <v>778</v>
      </c>
      <c r="I232" s="119" t="s">
        <v>859</v>
      </c>
      <c r="J232" s="117"/>
      <c r="K232" s="120" t="s">
        <v>151</v>
      </c>
      <c r="L232" s="121" t="s">
        <v>94</v>
      </c>
      <c r="M232" s="120"/>
      <c r="O232" s="138">
        <v>7</v>
      </c>
      <c r="P232" s="138"/>
      <c r="Q232" s="138"/>
      <c r="R232" s="138"/>
      <c r="S232" s="138"/>
      <c r="T232" s="138"/>
    </row>
    <row r="233" spans="1:20" ht="20.25" customHeight="1" x14ac:dyDescent="0.15">
      <c r="A233" s="30" t="str">
        <f t="shared" si="3"/>
        <v>01766</v>
      </c>
      <c r="B233" s="114" t="s">
        <v>91</v>
      </c>
      <c r="C233" s="115" t="s">
        <v>373</v>
      </c>
      <c r="D233" s="116" t="s">
        <v>11</v>
      </c>
      <c r="E233" s="116" t="s">
        <v>15</v>
      </c>
      <c r="F233" s="117" t="s">
        <v>92</v>
      </c>
      <c r="G233" s="33" t="s">
        <v>3</v>
      </c>
      <c r="H233" s="118" t="s">
        <v>780</v>
      </c>
      <c r="I233" s="119" t="s">
        <v>860</v>
      </c>
      <c r="J233" s="117" t="s">
        <v>486</v>
      </c>
      <c r="K233" s="120" t="s">
        <v>1416</v>
      </c>
      <c r="L233" s="121" t="s">
        <v>94</v>
      </c>
      <c r="M233" s="120"/>
      <c r="O233" s="138"/>
      <c r="P233" s="138">
        <v>8</v>
      </c>
      <c r="Q233" s="138">
        <v>9</v>
      </c>
      <c r="R233" s="138"/>
      <c r="S233" s="138"/>
      <c r="T233" s="138"/>
    </row>
    <row r="234" spans="1:20" ht="20.25" customHeight="1" x14ac:dyDescent="0.15">
      <c r="A234" s="30" t="str">
        <f t="shared" si="3"/>
        <v>01767</v>
      </c>
      <c r="B234" s="114" t="s">
        <v>91</v>
      </c>
      <c r="C234" s="115" t="s">
        <v>374</v>
      </c>
      <c r="D234" s="116" t="s">
        <v>11</v>
      </c>
      <c r="E234" s="116" t="s">
        <v>15</v>
      </c>
      <c r="F234" s="117" t="s">
        <v>92</v>
      </c>
      <c r="G234" s="33" t="s">
        <v>3</v>
      </c>
      <c r="H234" s="118" t="s">
        <v>810</v>
      </c>
      <c r="I234" s="119" t="s">
        <v>861</v>
      </c>
      <c r="J234" s="117" t="s">
        <v>484</v>
      </c>
      <c r="K234" s="120" t="s">
        <v>1417</v>
      </c>
      <c r="L234" s="121" t="s">
        <v>94</v>
      </c>
      <c r="M234" s="120"/>
      <c r="O234" s="138"/>
      <c r="P234" s="138">
        <v>8</v>
      </c>
      <c r="Q234" s="138">
        <v>9</v>
      </c>
      <c r="R234" s="138"/>
      <c r="S234" s="138"/>
      <c r="T234" s="138"/>
    </row>
    <row r="235" spans="1:20" ht="20.25" customHeight="1" x14ac:dyDescent="0.15">
      <c r="A235" s="30" t="str">
        <f t="shared" si="3"/>
        <v>01768</v>
      </c>
      <c r="B235" s="114" t="s">
        <v>91</v>
      </c>
      <c r="C235" s="115" t="s">
        <v>375</v>
      </c>
      <c r="D235" s="116" t="s">
        <v>11</v>
      </c>
      <c r="E235" s="116" t="s">
        <v>18</v>
      </c>
      <c r="F235" s="117" t="s">
        <v>92</v>
      </c>
      <c r="G235" s="33" t="s">
        <v>152</v>
      </c>
      <c r="H235" s="118" t="s">
        <v>862</v>
      </c>
      <c r="I235" s="119" t="s">
        <v>663</v>
      </c>
      <c r="J235" s="117"/>
      <c r="K235" s="120" t="s">
        <v>1418</v>
      </c>
      <c r="L235" s="121" t="s">
        <v>94</v>
      </c>
      <c r="M235" s="120"/>
      <c r="O235" s="138">
        <v>7</v>
      </c>
      <c r="P235" s="138">
        <v>8</v>
      </c>
      <c r="Q235" s="138">
        <v>9</v>
      </c>
      <c r="R235" s="138"/>
      <c r="S235" s="138"/>
      <c r="T235" s="138"/>
    </row>
    <row r="236" spans="1:20" ht="20.25" customHeight="1" x14ac:dyDescent="0.15">
      <c r="A236" s="30" t="str">
        <f t="shared" si="3"/>
        <v>01769</v>
      </c>
      <c r="B236" s="114" t="s">
        <v>91</v>
      </c>
      <c r="C236" s="115" t="s">
        <v>376</v>
      </c>
      <c r="D236" s="116" t="s">
        <v>11</v>
      </c>
      <c r="E236" s="116" t="s">
        <v>480</v>
      </c>
      <c r="F236" s="117" t="s">
        <v>92</v>
      </c>
      <c r="G236" s="33" t="s">
        <v>31</v>
      </c>
      <c r="H236" s="118" t="s">
        <v>827</v>
      </c>
      <c r="I236" s="119" t="s">
        <v>863</v>
      </c>
      <c r="J236" s="117"/>
      <c r="K236" s="120" t="s">
        <v>1419</v>
      </c>
      <c r="L236" s="121" t="s">
        <v>94</v>
      </c>
      <c r="M236" s="120"/>
      <c r="O236" s="138">
        <v>7</v>
      </c>
      <c r="P236" s="138"/>
      <c r="Q236" s="138"/>
      <c r="R236" s="138"/>
      <c r="S236" s="138"/>
      <c r="T236" s="138"/>
    </row>
    <row r="237" spans="1:20" ht="20.25" customHeight="1" x14ac:dyDescent="0.15">
      <c r="A237" s="30" t="str">
        <f t="shared" si="3"/>
        <v>01770</v>
      </c>
      <c r="B237" s="114" t="s">
        <v>91</v>
      </c>
      <c r="C237" s="115" t="s">
        <v>377</v>
      </c>
      <c r="D237" s="116" t="s">
        <v>11</v>
      </c>
      <c r="E237" s="116" t="s">
        <v>447</v>
      </c>
      <c r="F237" s="117" t="s">
        <v>92</v>
      </c>
      <c r="G237" s="33" t="s">
        <v>31</v>
      </c>
      <c r="H237" s="118" t="s">
        <v>852</v>
      </c>
      <c r="I237" s="119" t="s">
        <v>864</v>
      </c>
      <c r="J237" s="117"/>
      <c r="K237" s="120" t="s">
        <v>153</v>
      </c>
      <c r="L237" s="121" t="s">
        <v>94</v>
      </c>
      <c r="M237" s="120"/>
      <c r="O237" s="138"/>
      <c r="P237" s="138">
        <v>8</v>
      </c>
      <c r="Q237" s="138"/>
      <c r="R237" s="138"/>
      <c r="S237" s="138"/>
      <c r="T237" s="138"/>
    </row>
    <row r="238" spans="1:20" ht="20.25" customHeight="1" x14ac:dyDescent="0.15">
      <c r="A238" s="30" t="str">
        <f t="shared" si="3"/>
        <v>01771</v>
      </c>
      <c r="B238" s="114" t="s">
        <v>91</v>
      </c>
      <c r="C238" s="115" t="s">
        <v>378</v>
      </c>
      <c r="D238" s="116" t="s">
        <v>11</v>
      </c>
      <c r="E238" s="116" t="s">
        <v>489</v>
      </c>
      <c r="F238" s="117" t="s">
        <v>92</v>
      </c>
      <c r="G238" s="33" t="s">
        <v>31</v>
      </c>
      <c r="H238" s="118" t="s">
        <v>854</v>
      </c>
      <c r="I238" s="119" t="s">
        <v>865</v>
      </c>
      <c r="J238" s="117"/>
      <c r="K238" s="120" t="s">
        <v>154</v>
      </c>
      <c r="L238" s="121" t="s">
        <v>94</v>
      </c>
      <c r="M238" s="120"/>
      <c r="O238" s="138"/>
      <c r="P238" s="138"/>
      <c r="Q238" s="138">
        <v>9</v>
      </c>
      <c r="R238" s="138"/>
      <c r="S238" s="138"/>
      <c r="T238" s="138"/>
    </row>
    <row r="239" spans="1:20" ht="20.25" customHeight="1" x14ac:dyDescent="0.15">
      <c r="A239" s="30" t="str">
        <f t="shared" si="3"/>
        <v>01772</v>
      </c>
      <c r="B239" s="114" t="s">
        <v>91</v>
      </c>
      <c r="C239" s="115" t="s">
        <v>379</v>
      </c>
      <c r="D239" s="116" t="s">
        <v>11</v>
      </c>
      <c r="E239" s="116" t="s">
        <v>480</v>
      </c>
      <c r="F239" s="117" t="s">
        <v>92</v>
      </c>
      <c r="G239" s="33" t="s">
        <v>562</v>
      </c>
      <c r="H239" s="118" t="s">
        <v>808</v>
      </c>
      <c r="I239" s="119" t="s">
        <v>866</v>
      </c>
      <c r="J239" s="117"/>
      <c r="K239" s="120" t="s">
        <v>664</v>
      </c>
      <c r="L239" s="121" t="s">
        <v>94</v>
      </c>
      <c r="M239" s="120"/>
      <c r="O239" s="138">
        <v>7</v>
      </c>
      <c r="P239" s="138"/>
      <c r="Q239" s="138"/>
      <c r="R239" s="138"/>
      <c r="S239" s="138"/>
      <c r="T239" s="138"/>
    </row>
    <row r="240" spans="1:20" ht="20.25" customHeight="1" x14ac:dyDescent="0.15">
      <c r="A240" s="30" t="str">
        <f t="shared" si="3"/>
        <v>01773</v>
      </c>
      <c r="B240" s="114" t="s">
        <v>91</v>
      </c>
      <c r="C240" s="115" t="s">
        <v>380</v>
      </c>
      <c r="D240" s="116" t="s">
        <v>11</v>
      </c>
      <c r="E240" s="116" t="s">
        <v>447</v>
      </c>
      <c r="F240" s="117" t="s">
        <v>92</v>
      </c>
      <c r="G240" s="33" t="s">
        <v>562</v>
      </c>
      <c r="H240" s="118" t="s">
        <v>810</v>
      </c>
      <c r="I240" s="119" t="s">
        <v>867</v>
      </c>
      <c r="J240" s="117"/>
      <c r="K240" s="120" t="s">
        <v>665</v>
      </c>
      <c r="L240" s="121" t="s">
        <v>94</v>
      </c>
      <c r="M240" s="120"/>
      <c r="O240" s="138"/>
      <c r="P240" s="138">
        <v>8</v>
      </c>
      <c r="Q240" s="138"/>
      <c r="R240" s="138"/>
      <c r="S240" s="138"/>
      <c r="T240" s="138"/>
    </row>
    <row r="241" spans="1:21" ht="20.25" customHeight="1" x14ac:dyDescent="0.15">
      <c r="A241" s="30" t="str">
        <f t="shared" si="3"/>
        <v>01774</v>
      </c>
      <c r="B241" s="114" t="s">
        <v>91</v>
      </c>
      <c r="C241" s="115" t="s">
        <v>381</v>
      </c>
      <c r="D241" s="116" t="s">
        <v>11</v>
      </c>
      <c r="E241" s="116" t="s">
        <v>489</v>
      </c>
      <c r="F241" s="117" t="s">
        <v>92</v>
      </c>
      <c r="G241" s="33" t="s">
        <v>562</v>
      </c>
      <c r="H241" s="118" t="s">
        <v>812</v>
      </c>
      <c r="I241" s="119" t="s">
        <v>868</v>
      </c>
      <c r="J241" s="117"/>
      <c r="K241" s="120" t="s">
        <v>666</v>
      </c>
      <c r="L241" s="121" t="s">
        <v>94</v>
      </c>
      <c r="M241" s="120"/>
      <c r="O241" s="138"/>
      <c r="P241" s="138"/>
      <c r="Q241" s="138">
        <v>9</v>
      </c>
      <c r="R241" s="138"/>
      <c r="S241" s="138"/>
      <c r="T241" s="138"/>
    </row>
    <row r="242" spans="1:21" ht="20.25" customHeight="1" x14ac:dyDescent="0.15">
      <c r="A242" s="30" t="str">
        <f t="shared" si="3"/>
        <v>01775</v>
      </c>
      <c r="B242" s="114" t="s">
        <v>91</v>
      </c>
      <c r="C242" s="115" t="s">
        <v>382</v>
      </c>
      <c r="D242" s="116" t="s">
        <v>445</v>
      </c>
      <c r="E242" s="116" t="s">
        <v>480</v>
      </c>
      <c r="F242" s="117" t="s">
        <v>92</v>
      </c>
      <c r="G242" s="117" t="s">
        <v>446</v>
      </c>
      <c r="H242" s="118" t="s">
        <v>725</v>
      </c>
      <c r="I242" s="119" t="s">
        <v>869</v>
      </c>
      <c r="J242" s="117"/>
      <c r="K242" s="120" t="s">
        <v>1012</v>
      </c>
      <c r="L242" s="121" t="s">
        <v>94</v>
      </c>
      <c r="M242" s="120"/>
      <c r="O242" s="138">
        <v>1</v>
      </c>
      <c r="P242" s="138"/>
      <c r="Q242" s="138"/>
      <c r="R242" s="138"/>
      <c r="S242" s="138"/>
      <c r="T242" s="138"/>
    </row>
    <row r="243" spans="1:21" ht="20.25" customHeight="1" x14ac:dyDescent="0.15">
      <c r="A243" s="30" t="str">
        <f t="shared" si="3"/>
        <v>01776</v>
      </c>
      <c r="B243" s="114" t="s">
        <v>91</v>
      </c>
      <c r="C243" s="115" t="s">
        <v>383</v>
      </c>
      <c r="D243" s="116" t="s">
        <v>445</v>
      </c>
      <c r="E243" s="116" t="s">
        <v>447</v>
      </c>
      <c r="F243" s="117" t="s">
        <v>92</v>
      </c>
      <c r="G243" s="117" t="s">
        <v>446</v>
      </c>
      <c r="H243" s="118" t="s">
        <v>726</v>
      </c>
      <c r="I243" s="119" t="s">
        <v>870</v>
      </c>
      <c r="J243" s="117"/>
      <c r="K243" s="120" t="s">
        <v>1013</v>
      </c>
      <c r="L243" s="121" t="s">
        <v>94</v>
      </c>
      <c r="M243" s="120"/>
      <c r="O243" s="138"/>
      <c r="P243" s="138">
        <v>2</v>
      </c>
      <c r="Q243" s="138"/>
      <c r="R243" s="138"/>
      <c r="S243" s="138"/>
      <c r="T243" s="138"/>
    </row>
    <row r="244" spans="1:21" ht="20.25" customHeight="1" x14ac:dyDescent="0.15">
      <c r="A244" s="30" t="str">
        <f t="shared" si="3"/>
        <v>01777</v>
      </c>
      <c r="B244" s="114" t="s">
        <v>91</v>
      </c>
      <c r="C244" s="115" t="s">
        <v>384</v>
      </c>
      <c r="D244" s="116" t="s">
        <v>445</v>
      </c>
      <c r="E244" s="116" t="s">
        <v>489</v>
      </c>
      <c r="F244" s="117" t="s">
        <v>92</v>
      </c>
      <c r="G244" s="117" t="s">
        <v>446</v>
      </c>
      <c r="H244" s="123" t="s">
        <v>727</v>
      </c>
      <c r="I244" s="124" t="s">
        <v>871</v>
      </c>
      <c r="J244" s="117"/>
      <c r="K244" s="120" t="s">
        <v>1014</v>
      </c>
      <c r="L244" s="121" t="s">
        <v>94</v>
      </c>
      <c r="M244" s="120"/>
      <c r="O244" s="138"/>
      <c r="P244" s="138"/>
      <c r="Q244" s="138">
        <v>3</v>
      </c>
      <c r="R244" s="138"/>
      <c r="S244" s="138"/>
      <c r="T244" s="138"/>
    </row>
    <row r="245" spans="1:21" ht="20.25" customHeight="1" x14ac:dyDescent="0.15">
      <c r="A245" s="30" t="str">
        <f t="shared" si="3"/>
        <v>01778</v>
      </c>
      <c r="B245" s="114" t="s">
        <v>91</v>
      </c>
      <c r="C245" s="115" t="s">
        <v>385</v>
      </c>
      <c r="D245" s="116" t="s">
        <v>445</v>
      </c>
      <c r="E245" s="116" t="s">
        <v>492</v>
      </c>
      <c r="F245" s="117" t="s">
        <v>92</v>
      </c>
      <c r="G245" s="117" t="s">
        <v>446</v>
      </c>
      <c r="H245" s="123" t="s">
        <v>728</v>
      </c>
      <c r="I245" s="124" t="s">
        <v>729</v>
      </c>
      <c r="J245" s="117"/>
      <c r="K245" s="120" t="s">
        <v>1015</v>
      </c>
      <c r="L245" s="121" t="s">
        <v>94</v>
      </c>
      <c r="M245" s="120"/>
      <c r="O245" s="138"/>
      <c r="P245" s="138"/>
      <c r="Q245" s="138"/>
      <c r="R245" s="138">
        <v>4</v>
      </c>
      <c r="S245" s="138"/>
      <c r="T245" s="138"/>
    </row>
    <row r="246" spans="1:21" ht="20.25" customHeight="1" x14ac:dyDescent="0.15">
      <c r="A246" s="30" t="str">
        <f t="shared" si="3"/>
        <v>01779</v>
      </c>
      <c r="B246" s="114" t="s">
        <v>91</v>
      </c>
      <c r="C246" s="115" t="s">
        <v>576</v>
      </c>
      <c r="D246" s="116" t="s">
        <v>445</v>
      </c>
      <c r="E246" s="116" t="s">
        <v>495</v>
      </c>
      <c r="F246" s="117" t="s">
        <v>92</v>
      </c>
      <c r="G246" s="117" t="s">
        <v>446</v>
      </c>
      <c r="H246" s="123" t="s">
        <v>730</v>
      </c>
      <c r="I246" s="124" t="s">
        <v>731</v>
      </c>
      <c r="J246" s="117"/>
      <c r="K246" s="120" t="s">
        <v>1016</v>
      </c>
      <c r="L246" s="121" t="s">
        <v>94</v>
      </c>
      <c r="M246" s="120"/>
      <c r="O246" s="138"/>
      <c r="P246" s="138"/>
      <c r="Q246" s="138"/>
      <c r="R246" s="138"/>
      <c r="S246" s="138">
        <v>5</v>
      </c>
      <c r="T246" s="138"/>
    </row>
    <row r="247" spans="1:21" ht="20.25" customHeight="1" x14ac:dyDescent="0.15">
      <c r="A247" s="30" t="str">
        <f t="shared" si="3"/>
        <v>01780</v>
      </c>
      <c r="B247" s="114" t="s">
        <v>91</v>
      </c>
      <c r="C247" s="115" t="s">
        <v>577</v>
      </c>
      <c r="D247" s="116" t="s">
        <v>445</v>
      </c>
      <c r="E247" s="116" t="s">
        <v>496</v>
      </c>
      <c r="F247" s="117" t="s">
        <v>92</v>
      </c>
      <c r="G247" s="117" t="s">
        <v>446</v>
      </c>
      <c r="H247" s="123" t="s">
        <v>732</v>
      </c>
      <c r="I247" s="124" t="s">
        <v>733</v>
      </c>
      <c r="J247" s="117"/>
      <c r="K247" s="120" t="s">
        <v>1017</v>
      </c>
      <c r="L247" s="121" t="s">
        <v>94</v>
      </c>
      <c r="M247" s="120"/>
      <c r="O247" s="138"/>
      <c r="P247" s="138"/>
      <c r="Q247" s="138"/>
      <c r="R247" s="138"/>
      <c r="S247" s="138"/>
      <c r="T247" s="138">
        <v>6</v>
      </c>
    </row>
    <row r="248" spans="1:21" ht="20.25" customHeight="1" x14ac:dyDescent="0.15">
      <c r="A248" s="30" t="str">
        <f t="shared" si="3"/>
        <v>01781</v>
      </c>
      <c r="B248" s="114" t="s">
        <v>91</v>
      </c>
      <c r="C248" s="115" t="s">
        <v>578</v>
      </c>
      <c r="D248" s="116" t="s">
        <v>11</v>
      </c>
      <c r="E248" s="116" t="s">
        <v>18</v>
      </c>
      <c r="F248" s="117" t="s">
        <v>92</v>
      </c>
      <c r="G248" s="117" t="s">
        <v>446</v>
      </c>
      <c r="H248" s="123" t="s">
        <v>1420</v>
      </c>
      <c r="I248" s="124" t="s">
        <v>1018</v>
      </c>
      <c r="J248" s="117"/>
      <c r="K248" s="120" t="s">
        <v>1019</v>
      </c>
      <c r="L248" s="121" t="s">
        <v>94</v>
      </c>
      <c r="M248" s="120"/>
      <c r="O248" s="138">
        <v>7</v>
      </c>
      <c r="P248" s="138">
        <v>8</v>
      </c>
      <c r="Q248" s="138">
        <v>9</v>
      </c>
      <c r="R248" s="138"/>
      <c r="S248" s="138"/>
      <c r="T248" s="138"/>
    </row>
    <row r="249" spans="1:21" s="18" customFormat="1" ht="20.25" customHeight="1" x14ac:dyDescent="0.15">
      <c r="A249" s="30" t="str">
        <f t="shared" si="3"/>
        <v>01782</v>
      </c>
      <c r="B249" s="114" t="s">
        <v>91</v>
      </c>
      <c r="C249" s="115" t="s">
        <v>579</v>
      </c>
      <c r="D249" s="116" t="s">
        <v>445</v>
      </c>
      <c r="E249" s="116" t="s">
        <v>1280</v>
      </c>
      <c r="F249" s="117" t="s">
        <v>92</v>
      </c>
      <c r="G249" s="117" t="s">
        <v>508</v>
      </c>
      <c r="H249" s="123" t="s">
        <v>629</v>
      </c>
      <c r="I249" s="124" t="s">
        <v>667</v>
      </c>
      <c r="J249" s="117"/>
      <c r="K249" s="120" t="s">
        <v>1020</v>
      </c>
      <c r="L249" s="121" t="s">
        <v>94</v>
      </c>
      <c r="M249" s="120"/>
      <c r="N249"/>
      <c r="O249" s="138">
        <v>1</v>
      </c>
      <c r="P249" s="138">
        <v>2</v>
      </c>
      <c r="Q249" s="138">
        <v>3</v>
      </c>
      <c r="R249" s="138">
        <v>4</v>
      </c>
      <c r="S249" s="138">
        <v>5</v>
      </c>
      <c r="T249" s="138">
        <v>6</v>
      </c>
      <c r="U249"/>
    </row>
    <row r="250" spans="1:21" ht="20.25" customHeight="1" x14ac:dyDescent="0.15">
      <c r="A250" s="30" t="str">
        <f t="shared" si="3"/>
        <v>01783</v>
      </c>
      <c r="B250" s="114" t="s">
        <v>91</v>
      </c>
      <c r="C250" s="115" t="s">
        <v>580</v>
      </c>
      <c r="D250" s="116" t="s">
        <v>445</v>
      </c>
      <c r="E250" s="116" t="s">
        <v>1280</v>
      </c>
      <c r="F250" s="117" t="s">
        <v>92</v>
      </c>
      <c r="G250" s="117" t="s">
        <v>508</v>
      </c>
      <c r="H250" s="123" t="s">
        <v>631</v>
      </c>
      <c r="I250" s="124" t="s">
        <v>668</v>
      </c>
      <c r="J250" s="117"/>
      <c r="K250" s="120" t="s">
        <v>1021</v>
      </c>
      <c r="L250" s="121" t="s">
        <v>94</v>
      </c>
      <c r="M250" s="120"/>
      <c r="O250" s="138">
        <v>1</v>
      </c>
      <c r="P250" s="138">
        <v>2</v>
      </c>
      <c r="Q250" s="138">
        <v>3</v>
      </c>
      <c r="R250" s="138">
        <v>4</v>
      </c>
      <c r="S250" s="138">
        <v>5</v>
      </c>
      <c r="T250" s="138">
        <v>6</v>
      </c>
    </row>
    <row r="251" spans="1:21" s="19" customFormat="1" ht="20.25" customHeight="1" x14ac:dyDescent="0.15">
      <c r="A251" s="30" t="str">
        <f t="shared" si="3"/>
        <v>01784</v>
      </c>
      <c r="B251" s="114" t="s">
        <v>91</v>
      </c>
      <c r="C251" s="115" t="s">
        <v>581</v>
      </c>
      <c r="D251" s="116" t="s">
        <v>445</v>
      </c>
      <c r="E251" s="116" t="s">
        <v>1280</v>
      </c>
      <c r="F251" s="117" t="s">
        <v>92</v>
      </c>
      <c r="G251" s="117" t="s">
        <v>508</v>
      </c>
      <c r="H251" s="123" t="s">
        <v>633</v>
      </c>
      <c r="I251" s="124" t="s">
        <v>669</v>
      </c>
      <c r="J251" s="117"/>
      <c r="K251" s="120" t="s">
        <v>1022</v>
      </c>
      <c r="L251" s="121" t="s">
        <v>94</v>
      </c>
      <c r="M251" s="120"/>
      <c r="N251"/>
      <c r="O251" s="138">
        <v>1</v>
      </c>
      <c r="P251" s="138">
        <v>2</v>
      </c>
      <c r="Q251" s="138">
        <v>3</v>
      </c>
      <c r="R251" s="138">
        <v>4</v>
      </c>
      <c r="S251" s="138">
        <v>5</v>
      </c>
      <c r="T251" s="138">
        <v>6</v>
      </c>
      <c r="U251"/>
    </row>
    <row r="252" spans="1:21" ht="20.25" customHeight="1" x14ac:dyDescent="0.15">
      <c r="A252" s="30" t="str">
        <f t="shared" si="3"/>
        <v>01785</v>
      </c>
      <c r="B252" s="114" t="s">
        <v>91</v>
      </c>
      <c r="C252" s="115" t="s">
        <v>582</v>
      </c>
      <c r="D252" s="116" t="s">
        <v>445</v>
      </c>
      <c r="E252" s="116" t="s">
        <v>1280</v>
      </c>
      <c r="F252" s="117" t="s">
        <v>92</v>
      </c>
      <c r="G252" s="117" t="s">
        <v>508</v>
      </c>
      <c r="H252" s="123" t="s">
        <v>670</v>
      </c>
      <c r="I252" s="124" t="s">
        <v>671</v>
      </c>
      <c r="J252" s="117"/>
      <c r="K252" s="120" t="s">
        <v>1023</v>
      </c>
      <c r="L252" s="121" t="s">
        <v>94</v>
      </c>
      <c r="M252" s="120"/>
      <c r="O252" s="138">
        <v>1</v>
      </c>
      <c r="P252" s="138">
        <v>2</v>
      </c>
      <c r="Q252" s="138">
        <v>3</v>
      </c>
      <c r="R252" s="138">
        <v>4</v>
      </c>
      <c r="S252" s="138">
        <v>5</v>
      </c>
      <c r="T252" s="138">
        <v>6</v>
      </c>
    </row>
    <row r="253" spans="1:21" ht="20.25" customHeight="1" x14ac:dyDescent="0.15">
      <c r="A253" s="30" t="str">
        <f t="shared" si="3"/>
        <v>01786</v>
      </c>
      <c r="B253" s="114" t="s">
        <v>91</v>
      </c>
      <c r="C253" s="115" t="s">
        <v>583</v>
      </c>
      <c r="D253" s="116" t="s">
        <v>11</v>
      </c>
      <c r="E253" s="116" t="s">
        <v>18</v>
      </c>
      <c r="F253" s="117" t="s">
        <v>92</v>
      </c>
      <c r="G253" s="117" t="s">
        <v>22</v>
      </c>
      <c r="H253" s="123" t="s">
        <v>804</v>
      </c>
      <c r="I253" s="124" t="s">
        <v>872</v>
      </c>
      <c r="J253" s="117"/>
      <c r="K253" s="120" t="s">
        <v>1024</v>
      </c>
      <c r="L253" s="121" t="s">
        <v>94</v>
      </c>
      <c r="M253" s="120"/>
      <c r="O253" s="138">
        <v>7</v>
      </c>
      <c r="P253" s="138">
        <v>8</v>
      </c>
      <c r="Q253" s="138">
        <v>9</v>
      </c>
      <c r="R253" s="138"/>
      <c r="S253" s="138"/>
      <c r="T253" s="138"/>
    </row>
    <row r="254" spans="1:21" ht="20.25" customHeight="1" x14ac:dyDescent="0.15">
      <c r="A254" s="30" t="str">
        <f t="shared" si="3"/>
        <v>01787</v>
      </c>
      <c r="B254" s="114" t="s">
        <v>91</v>
      </c>
      <c r="C254" s="115" t="s">
        <v>1287</v>
      </c>
      <c r="D254" s="116" t="s">
        <v>11</v>
      </c>
      <c r="E254" s="116" t="s">
        <v>18</v>
      </c>
      <c r="F254" s="117" t="s">
        <v>92</v>
      </c>
      <c r="G254" s="117" t="s">
        <v>22</v>
      </c>
      <c r="H254" s="123" t="s">
        <v>805</v>
      </c>
      <c r="I254" s="124" t="s">
        <v>873</v>
      </c>
      <c r="J254" s="117"/>
      <c r="K254" s="120" t="s">
        <v>1025</v>
      </c>
      <c r="L254" s="121" t="s">
        <v>94</v>
      </c>
      <c r="M254" s="120"/>
      <c r="O254" s="138">
        <v>7</v>
      </c>
      <c r="P254" s="138">
        <v>8</v>
      </c>
      <c r="Q254" s="138">
        <v>9</v>
      </c>
      <c r="R254" s="138"/>
      <c r="S254" s="138"/>
      <c r="T254" s="138"/>
    </row>
    <row r="255" spans="1:21" ht="20.25" customHeight="1" x14ac:dyDescent="0.15">
      <c r="A255" s="30" t="str">
        <f t="shared" si="3"/>
        <v>02601</v>
      </c>
      <c r="B255" s="114" t="s">
        <v>155</v>
      </c>
      <c r="C255" s="115" t="s">
        <v>753</v>
      </c>
      <c r="D255" s="116" t="s">
        <v>445</v>
      </c>
      <c r="E255" s="116" t="s">
        <v>489</v>
      </c>
      <c r="F255" s="117" t="s">
        <v>156</v>
      </c>
      <c r="G255" s="117" t="s">
        <v>517</v>
      </c>
      <c r="H255" s="123">
        <v>311</v>
      </c>
      <c r="I255" s="124" t="s">
        <v>874</v>
      </c>
      <c r="J255" s="117"/>
      <c r="K255" s="120" t="s">
        <v>157</v>
      </c>
      <c r="L255" s="121" t="s">
        <v>1026</v>
      </c>
      <c r="M255" s="120"/>
      <c r="O255" s="138"/>
      <c r="P255" s="138"/>
      <c r="Q255" s="138">
        <v>3</v>
      </c>
      <c r="R255" s="138"/>
      <c r="S255" s="138"/>
      <c r="T255" s="138"/>
    </row>
    <row r="256" spans="1:21" ht="20.25" customHeight="1" x14ac:dyDescent="0.15">
      <c r="A256" s="30" t="str">
        <f t="shared" si="3"/>
        <v>02602</v>
      </c>
      <c r="B256" s="114" t="s">
        <v>155</v>
      </c>
      <c r="C256" s="115" t="s">
        <v>306</v>
      </c>
      <c r="D256" s="116" t="s">
        <v>445</v>
      </c>
      <c r="E256" s="116" t="s">
        <v>492</v>
      </c>
      <c r="F256" s="117" t="s">
        <v>156</v>
      </c>
      <c r="G256" s="117" t="s">
        <v>517</v>
      </c>
      <c r="H256" s="123">
        <v>411</v>
      </c>
      <c r="I256" s="124" t="s">
        <v>875</v>
      </c>
      <c r="J256" s="117"/>
      <c r="K256" s="120" t="s">
        <v>158</v>
      </c>
      <c r="L256" s="121" t="s">
        <v>1026</v>
      </c>
      <c r="M256" s="120"/>
      <c r="O256" s="138"/>
      <c r="P256" s="138"/>
      <c r="Q256" s="138"/>
      <c r="R256" s="138">
        <v>4</v>
      </c>
      <c r="S256" s="138"/>
      <c r="T256" s="138"/>
    </row>
    <row r="257" spans="1:21" ht="20.25" customHeight="1" x14ac:dyDescent="0.15">
      <c r="A257" s="30" t="str">
        <f t="shared" si="3"/>
        <v>02603</v>
      </c>
      <c r="B257" s="114" t="s">
        <v>155</v>
      </c>
      <c r="C257" s="115" t="s">
        <v>307</v>
      </c>
      <c r="D257" s="116" t="s">
        <v>445</v>
      </c>
      <c r="E257" s="116" t="s">
        <v>495</v>
      </c>
      <c r="F257" s="117" t="s">
        <v>156</v>
      </c>
      <c r="G257" s="117" t="s">
        <v>517</v>
      </c>
      <c r="H257" s="123">
        <v>511</v>
      </c>
      <c r="I257" s="124" t="s">
        <v>876</v>
      </c>
      <c r="J257" s="117"/>
      <c r="K257" s="120" t="s">
        <v>159</v>
      </c>
      <c r="L257" s="121" t="s">
        <v>1026</v>
      </c>
      <c r="M257" s="120"/>
      <c r="O257" s="138"/>
      <c r="P257" s="138"/>
      <c r="Q257" s="138"/>
      <c r="R257" s="138"/>
      <c r="S257" s="138">
        <v>5</v>
      </c>
      <c r="T257" s="138"/>
    </row>
    <row r="258" spans="1:21" ht="20.25" customHeight="1" x14ac:dyDescent="0.15">
      <c r="A258" s="30" t="str">
        <f t="shared" si="3"/>
        <v>02604</v>
      </c>
      <c r="B258" s="114" t="s">
        <v>155</v>
      </c>
      <c r="C258" s="115" t="s">
        <v>308</v>
      </c>
      <c r="D258" s="116" t="s">
        <v>445</v>
      </c>
      <c r="E258" s="116" t="s">
        <v>496</v>
      </c>
      <c r="F258" s="117" t="s">
        <v>156</v>
      </c>
      <c r="G258" s="117" t="s">
        <v>517</v>
      </c>
      <c r="H258" s="123">
        <v>611</v>
      </c>
      <c r="I258" s="124" t="s">
        <v>877</v>
      </c>
      <c r="J258" s="117"/>
      <c r="K258" s="120" t="s">
        <v>160</v>
      </c>
      <c r="L258" s="121" t="s">
        <v>1026</v>
      </c>
      <c r="M258" s="120"/>
      <c r="O258" s="138"/>
      <c r="P258" s="138"/>
      <c r="Q258" s="138"/>
      <c r="R258" s="138"/>
      <c r="S258" s="138"/>
      <c r="T258" s="138">
        <v>6</v>
      </c>
    </row>
    <row r="259" spans="1:21" s="19" customFormat="1" ht="20.25" customHeight="1" x14ac:dyDescent="0.15">
      <c r="A259" s="30" t="str">
        <f t="shared" si="3"/>
        <v>02605</v>
      </c>
      <c r="B259" s="114" t="s">
        <v>155</v>
      </c>
      <c r="C259" s="115" t="s">
        <v>309</v>
      </c>
      <c r="D259" s="116" t="s">
        <v>445</v>
      </c>
      <c r="E259" s="116" t="s">
        <v>522</v>
      </c>
      <c r="F259" s="117" t="s">
        <v>156</v>
      </c>
      <c r="G259" s="117" t="s">
        <v>523</v>
      </c>
      <c r="H259" s="123">
        <v>125</v>
      </c>
      <c r="I259" s="124" t="s">
        <v>1421</v>
      </c>
      <c r="J259" s="117" t="s">
        <v>486</v>
      </c>
      <c r="K259" s="120" t="s">
        <v>1422</v>
      </c>
      <c r="L259" s="121" t="s">
        <v>1026</v>
      </c>
      <c r="M259" s="120"/>
      <c r="N259"/>
      <c r="O259" s="138">
        <v>1</v>
      </c>
      <c r="P259" s="138">
        <v>2</v>
      </c>
      <c r="Q259" s="138"/>
      <c r="R259" s="138"/>
      <c r="S259" s="138"/>
      <c r="T259" s="138"/>
      <c r="U259"/>
    </row>
    <row r="260" spans="1:21" ht="20.25" customHeight="1" x14ac:dyDescent="0.15">
      <c r="A260" s="30" t="str">
        <f t="shared" si="3"/>
        <v>02606</v>
      </c>
      <c r="B260" s="114" t="s">
        <v>155</v>
      </c>
      <c r="C260" s="115" t="s">
        <v>310</v>
      </c>
      <c r="D260" s="116" t="s">
        <v>445</v>
      </c>
      <c r="E260" s="116" t="s">
        <v>522</v>
      </c>
      <c r="F260" s="117" t="s">
        <v>156</v>
      </c>
      <c r="G260" s="117" t="s">
        <v>523</v>
      </c>
      <c r="H260" s="123">
        <v>126</v>
      </c>
      <c r="I260" s="124" t="s">
        <v>161</v>
      </c>
      <c r="J260" s="117" t="s">
        <v>484</v>
      </c>
      <c r="K260" s="120" t="s">
        <v>1423</v>
      </c>
      <c r="L260" s="121" t="s">
        <v>1026</v>
      </c>
      <c r="M260" s="120"/>
      <c r="O260" s="138">
        <v>1</v>
      </c>
      <c r="P260" s="138">
        <v>2</v>
      </c>
      <c r="Q260" s="138"/>
      <c r="R260" s="138"/>
      <c r="S260" s="138"/>
      <c r="T260" s="138"/>
    </row>
    <row r="261" spans="1:21" s="19" customFormat="1" ht="20.25" customHeight="1" x14ac:dyDescent="0.15">
      <c r="A261" s="30" t="str">
        <f t="shared" si="3"/>
        <v>02701</v>
      </c>
      <c r="B261" s="114" t="s">
        <v>162</v>
      </c>
      <c r="C261" s="115" t="s">
        <v>753</v>
      </c>
      <c r="D261" s="116" t="s">
        <v>445</v>
      </c>
      <c r="E261" s="116" t="s">
        <v>480</v>
      </c>
      <c r="F261" s="117" t="s">
        <v>163</v>
      </c>
      <c r="G261" s="117" t="s">
        <v>3</v>
      </c>
      <c r="H261" s="123">
        <v>104</v>
      </c>
      <c r="I261" s="124" t="s">
        <v>164</v>
      </c>
      <c r="J261" s="117"/>
      <c r="K261" s="120" t="s">
        <v>165</v>
      </c>
      <c r="L261" s="121" t="s">
        <v>166</v>
      </c>
      <c r="M261" s="120"/>
      <c r="N261"/>
      <c r="O261" s="138">
        <v>1</v>
      </c>
      <c r="P261" s="138"/>
      <c r="Q261" s="138"/>
      <c r="R261" s="138"/>
      <c r="S261" s="138"/>
      <c r="T261" s="138"/>
      <c r="U261"/>
    </row>
    <row r="262" spans="1:21" ht="20.25" customHeight="1" x14ac:dyDescent="0.15">
      <c r="A262" s="30" t="str">
        <f t="shared" si="3"/>
        <v>02702</v>
      </c>
      <c r="B262" s="114" t="s">
        <v>162</v>
      </c>
      <c r="C262" s="115" t="s">
        <v>306</v>
      </c>
      <c r="D262" s="116" t="s">
        <v>445</v>
      </c>
      <c r="E262" s="116" t="s">
        <v>447</v>
      </c>
      <c r="F262" s="117" t="s">
        <v>163</v>
      </c>
      <c r="G262" s="117" t="s">
        <v>3</v>
      </c>
      <c r="H262" s="123">
        <v>204</v>
      </c>
      <c r="I262" s="124" t="s">
        <v>167</v>
      </c>
      <c r="J262" s="117"/>
      <c r="K262" s="120" t="s">
        <v>168</v>
      </c>
      <c r="L262" s="121" t="s">
        <v>166</v>
      </c>
      <c r="M262" s="120"/>
      <c r="O262" s="138"/>
      <c r="P262" s="138">
        <v>2</v>
      </c>
      <c r="Q262" s="138"/>
      <c r="R262" s="138"/>
      <c r="S262" s="138"/>
      <c r="T262" s="138"/>
    </row>
    <row r="263" spans="1:21" s="19" customFormat="1" ht="20.25" customHeight="1" x14ac:dyDescent="0.15">
      <c r="A263" s="30" t="str">
        <f t="shared" si="3"/>
        <v>02703</v>
      </c>
      <c r="B263" s="114" t="s">
        <v>162</v>
      </c>
      <c r="C263" s="115" t="s">
        <v>307</v>
      </c>
      <c r="D263" s="116" t="s">
        <v>445</v>
      </c>
      <c r="E263" s="116" t="s">
        <v>489</v>
      </c>
      <c r="F263" s="117" t="s">
        <v>163</v>
      </c>
      <c r="G263" s="117" t="s">
        <v>3</v>
      </c>
      <c r="H263" s="123">
        <v>304</v>
      </c>
      <c r="I263" s="124" t="s">
        <v>169</v>
      </c>
      <c r="J263" s="117"/>
      <c r="K263" s="120" t="s">
        <v>170</v>
      </c>
      <c r="L263" s="121" t="s">
        <v>166</v>
      </c>
      <c r="M263" s="120"/>
      <c r="N263"/>
      <c r="O263" s="138"/>
      <c r="P263" s="138"/>
      <c r="Q263" s="138">
        <v>3</v>
      </c>
      <c r="R263" s="138"/>
      <c r="S263" s="138"/>
      <c r="T263" s="138"/>
      <c r="U263"/>
    </row>
    <row r="264" spans="1:21" ht="20.25" customHeight="1" x14ac:dyDescent="0.15">
      <c r="A264" s="30" t="str">
        <f t="shared" si="3"/>
        <v>02704</v>
      </c>
      <c r="B264" s="114" t="s">
        <v>162</v>
      </c>
      <c r="C264" s="115" t="s">
        <v>308</v>
      </c>
      <c r="D264" s="116" t="s">
        <v>445</v>
      </c>
      <c r="E264" s="116" t="s">
        <v>492</v>
      </c>
      <c r="F264" s="33" t="s">
        <v>163</v>
      </c>
      <c r="G264" s="33" t="s">
        <v>3</v>
      </c>
      <c r="H264" s="123">
        <v>404</v>
      </c>
      <c r="I264" s="124" t="s">
        <v>171</v>
      </c>
      <c r="J264" s="117"/>
      <c r="K264" s="120" t="s">
        <v>172</v>
      </c>
      <c r="L264" s="121" t="s">
        <v>166</v>
      </c>
      <c r="M264" s="120"/>
      <c r="O264" s="138"/>
      <c r="P264" s="138"/>
      <c r="Q264" s="138"/>
      <c r="R264" s="138">
        <v>4</v>
      </c>
      <c r="S264" s="138"/>
      <c r="T264" s="138"/>
    </row>
    <row r="265" spans="1:21" s="19" customFormat="1" ht="20.25" customHeight="1" x14ac:dyDescent="0.15">
      <c r="A265" s="30" t="str">
        <f t="shared" ref="A265:A331" si="4">B265&amp;C265</f>
        <v>02705</v>
      </c>
      <c r="B265" s="114" t="s">
        <v>162</v>
      </c>
      <c r="C265" s="115" t="s">
        <v>309</v>
      </c>
      <c r="D265" s="116" t="s">
        <v>445</v>
      </c>
      <c r="E265" s="116" t="s">
        <v>495</v>
      </c>
      <c r="F265" s="33" t="s">
        <v>163</v>
      </c>
      <c r="G265" s="33" t="s">
        <v>3</v>
      </c>
      <c r="H265" s="123">
        <v>504</v>
      </c>
      <c r="I265" s="124" t="s">
        <v>173</v>
      </c>
      <c r="J265" s="117"/>
      <c r="K265" s="120" t="s">
        <v>174</v>
      </c>
      <c r="L265" s="121" t="s">
        <v>166</v>
      </c>
      <c r="M265" s="120"/>
      <c r="N265"/>
      <c r="O265" s="138"/>
      <c r="P265" s="138"/>
      <c r="Q265" s="138"/>
      <c r="R265" s="138"/>
      <c r="S265" s="138">
        <v>5</v>
      </c>
      <c r="T265" s="138"/>
      <c r="U265"/>
    </row>
    <row r="266" spans="1:21" ht="20.25" customHeight="1" x14ac:dyDescent="0.15">
      <c r="A266" s="30" t="str">
        <f t="shared" si="4"/>
        <v>02706</v>
      </c>
      <c r="B266" s="114" t="s">
        <v>162</v>
      </c>
      <c r="C266" s="115" t="s">
        <v>310</v>
      </c>
      <c r="D266" s="116" t="s">
        <v>445</v>
      </c>
      <c r="E266" s="116" t="s">
        <v>496</v>
      </c>
      <c r="F266" s="33" t="s">
        <v>163</v>
      </c>
      <c r="G266" s="33" t="s">
        <v>3</v>
      </c>
      <c r="H266" s="123">
        <v>604</v>
      </c>
      <c r="I266" s="124" t="s">
        <v>175</v>
      </c>
      <c r="J266" s="117"/>
      <c r="K266" s="120" t="s">
        <v>176</v>
      </c>
      <c r="L266" s="121" t="s">
        <v>166</v>
      </c>
      <c r="M266" s="120"/>
      <c r="O266" s="138"/>
      <c r="P266" s="138"/>
      <c r="Q266" s="138"/>
      <c r="R266" s="138"/>
      <c r="S266" s="138"/>
      <c r="T266" s="138">
        <v>6</v>
      </c>
    </row>
    <row r="267" spans="1:21" s="19" customFormat="1" ht="20.25" customHeight="1" x14ac:dyDescent="0.15">
      <c r="A267" s="30" t="str">
        <f t="shared" si="4"/>
        <v>02707</v>
      </c>
      <c r="B267" s="114" t="s">
        <v>162</v>
      </c>
      <c r="C267" s="115" t="s">
        <v>311</v>
      </c>
      <c r="D267" s="116" t="s">
        <v>11</v>
      </c>
      <c r="E267" s="116" t="s">
        <v>480</v>
      </c>
      <c r="F267" s="123" t="s">
        <v>163</v>
      </c>
      <c r="G267" s="123" t="s">
        <v>3</v>
      </c>
      <c r="H267" s="123" t="s">
        <v>808</v>
      </c>
      <c r="I267" s="124" t="s">
        <v>177</v>
      </c>
      <c r="J267" s="117"/>
      <c r="K267" s="120" t="s">
        <v>178</v>
      </c>
      <c r="L267" s="121" t="s">
        <v>166</v>
      </c>
      <c r="M267" s="120"/>
      <c r="N267"/>
      <c r="O267" s="138">
        <v>7</v>
      </c>
      <c r="P267" s="138"/>
      <c r="Q267" s="138"/>
      <c r="R267" s="138"/>
      <c r="S267" s="138"/>
      <c r="T267" s="138"/>
      <c r="U267" s="18"/>
    </row>
    <row r="268" spans="1:21" s="19" customFormat="1" ht="20.25" customHeight="1" x14ac:dyDescent="0.15">
      <c r="A268" s="30" t="str">
        <f t="shared" si="4"/>
        <v>02708</v>
      </c>
      <c r="B268" s="114" t="s">
        <v>162</v>
      </c>
      <c r="C268" s="115" t="s">
        <v>312</v>
      </c>
      <c r="D268" s="116" t="s">
        <v>11</v>
      </c>
      <c r="E268" s="116" t="s">
        <v>15</v>
      </c>
      <c r="F268" s="123" t="s">
        <v>163</v>
      </c>
      <c r="G268" s="123" t="s">
        <v>3</v>
      </c>
      <c r="H268" s="123" t="s">
        <v>833</v>
      </c>
      <c r="I268" s="124" t="s">
        <v>179</v>
      </c>
      <c r="J268" s="117" t="s">
        <v>486</v>
      </c>
      <c r="K268" s="120" t="s">
        <v>1424</v>
      </c>
      <c r="L268" s="121" t="s">
        <v>166</v>
      </c>
      <c r="M268" s="120"/>
      <c r="N268"/>
      <c r="O268" s="138"/>
      <c r="P268" s="138">
        <v>8</v>
      </c>
      <c r="Q268" s="138">
        <v>9</v>
      </c>
      <c r="R268" s="138"/>
      <c r="S268" s="138"/>
      <c r="T268" s="138"/>
      <c r="U268"/>
    </row>
    <row r="269" spans="1:21" ht="20.25" customHeight="1" x14ac:dyDescent="0.15">
      <c r="A269" s="30" t="str">
        <f t="shared" si="4"/>
        <v>02709</v>
      </c>
      <c r="B269" s="114" t="s">
        <v>162</v>
      </c>
      <c r="C269" s="115" t="s">
        <v>305</v>
      </c>
      <c r="D269" s="116" t="s">
        <v>11</v>
      </c>
      <c r="E269" s="116" t="s">
        <v>15</v>
      </c>
      <c r="F269" s="123" t="s">
        <v>163</v>
      </c>
      <c r="G269" s="123" t="s">
        <v>3</v>
      </c>
      <c r="H269" s="123" t="s">
        <v>852</v>
      </c>
      <c r="I269" s="124" t="s">
        <v>180</v>
      </c>
      <c r="J269" s="117" t="s">
        <v>484</v>
      </c>
      <c r="K269" s="120" t="s">
        <v>1425</v>
      </c>
      <c r="L269" s="121" t="s">
        <v>166</v>
      </c>
      <c r="M269" s="120"/>
      <c r="O269" s="138"/>
      <c r="P269" s="138">
        <v>8</v>
      </c>
      <c r="Q269" s="138">
        <v>9</v>
      </c>
      <c r="R269" s="138"/>
      <c r="S269" s="138"/>
      <c r="T269" s="138"/>
      <c r="U269" s="19"/>
    </row>
    <row r="270" spans="1:21" ht="20.25" customHeight="1" x14ac:dyDescent="0.15">
      <c r="A270" s="30" t="str">
        <f t="shared" si="4"/>
        <v>02710</v>
      </c>
      <c r="B270" s="114" t="s">
        <v>162</v>
      </c>
      <c r="C270" s="115" t="s">
        <v>313</v>
      </c>
      <c r="D270" s="116" t="s">
        <v>11</v>
      </c>
      <c r="E270" s="116" t="s">
        <v>18</v>
      </c>
      <c r="F270" s="123" t="s">
        <v>163</v>
      </c>
      <c r="G270" s="123" t="s">
        <v>152</v>
      </c>
      <c r="H270" s="123" t="s">
        <v>878</v>
      </c>
      <c r="I270" s="124" t="s">
        <v>181</v>
      </c>
      <c r="J270" s="117"/>
      <c r="K270" s="120" t="s">
        <v>1426</v>
      </c>
      <c r="L270" s="121" t="s">
        <v>166</v>
      </c>
      <c r="M270" s="120"/>
      <c r="O270" s="138">
        <v>7</v>
      </c>
      <c r="P270" s="138">
        <v>8</v>
      </c>
      <c r="Q270" s="138">
        <v>9</v>
      </c>
      <c r="R270" s="138"/>
      <c r="S270" s="138"/>
      <c r="T270" s="138"/>
    </row>
    <row r="271" spans="1:21" s="18" customFormat="1" ht="20.25" customHeight="1" x14ac:dyDescent="0.15">
      <c r="A271" s="30" t="str">
        <f t="shared" si="4"/>
        <v>03801</v>
      </c>
      <c r="B271" s="114" t="s">
        <v>182</v>
      </c>
      <c r="C271" s="115" t="s">
        <v>753</v>
      </c>
      <c r="D271" s="116" t="s">
        <v>445</v>
      </c>
      <c r="E271" s="116" t="s">
        <v>480</v>
      </c>
      <c r="F271" s="123" t="s">
        <v>183</v>
      </c>
      <c r="G271" s="123" t="s">
        <v>446</v>
      </c>
      <c r="H271" s="123">
        <v>113</v>
      </c>
      <c r="I271" s="124" t="s">
        <v>184</v>
      </c>
      <c r="J271" s="117" t="s">
        <v>486</v>
      </c>
      <c r="K271" s="120" t="s">
        <v>1427</v>
      </c>
      <c r="L271" s="121" t="s">
        <v>185</v>
      </c>
      <c r="M271" s="120"/>
      <c r="N271"/>
      <c r="O271" s="138">
        <v>1</v>
      </c>
      <c r="P271" s="138"/>
      <c r="Q271" s="138"/>
      <c r="R271" s="138"/>
      <c r="S271" s="138"/>
      <c r="T271" s="138"/>
      <c r="U271"/>
    </row>
    <row r="272" spans="1:21" s="18" customFormat="1" ht="20.25" customHeight="1" x14ac:dyDescent="0.15">
      <c r="A272" s="30" t="str">
        <f t="shared" si="4"/>
        <v>03802</v>
      </c>
      <c r="B272" s="114" t="s">
        <v>182</v>
      </c>
      <c r="C272" s="115" t="s">
        <v>306</v>
      </c>
      <c r="D272" s="116" t="s">
        <v>445</v>
      </c>
      <c r="E272" s="116" t="s">
        <v>480</v>
      </c>
      <c r="F272" s="123" t="s">
        <v>183</v>
      </c>
      <c r="G272" s="123" t="s">
        <v>446</v>
      </c>
      <c r="H272" s="123">
        <v>114</v>
      </c>
      <c r="I272" s="124" t="s">
        <v>186</v>
      </c>
      <c r="J272" s="117" t="s">
        <v>484</v>
      </c>
      <c r="K272" s="120" t="s">
        <v>1428</v>
      </c>
      <c r="L272" s="121" t="s">
        <v>185</v>
      </c>
      <c r="M272" s="120"/>
      <c r="N272"/>
      <c r="O272" s="138">
        <v>1</v>
      </c>
      <c r="P272" s="138"/>
      <c r="Q272" s="138"/>
      <c r="R272" s="138"/>
      <c r="S272" s="138"/>
      <c r="T272" s="138"/>
      <c r="U272"/>
    </row>
    <row r="273" spans="1:21" ht="20.25" customHeight="1" x14ac:dyDescent="0.15">
      <c r="A273" s="30" t="str">
        <f t="shared" si="4"/>
        <v>03803</v>
      </c>
      <c r="B273" s="114" t="s">
        <v>182</v>
      </c>
      <c r="C273" s="115" t="s">
        <v>307</v>
      </c>
      <c r="D273" s="116" t="s">
        <v>445</v>
      </c>
      <c r="E273" s="116" t="s">
        <v>447</v>
      </c>
      <c r="F273" s="123" t="s">
        <v>183</v>
      </c>
      <c r="G273" s="117" t="s">
        <v>446</v>
      </c>
      <c r="H273" s="116">
        <v>213</v>
      </c>
      <c r="I273" s="120" t="s">
        <v>187</v>
      </c>
      <c r="J273" s="117" t="s">
        <v>486</v>
      </c>
      <c r="K273" s="120" t="s">
        <v>1429</v>
      </c>
      <c r="L273" s="121" t="s">
        <v>185</v>
      </c>
      <c r="M273" s="120"/>
      <c r="O273" s="138"/>
      <c r="P273" s="138">
        <v>2</v>
      </c>
      <c r="Q273" s="138"/>
      <c r="R273" s="138"/>
      <c r="S273" s="138"/>
      <c r="T273" s="138"/>
    </row>
    <row r="274" spans="1:21" s="18" customFormat="1" ht="20.25" customHeight="1" x14ac:dyDescent="0.15">
      <c r="A274" s="30" t="str">
        <f t="shared" si="4"/>
        <v>03804</v>
      </c>
      <c r="B274" s="114" t="s">
        <v>182</v>
      </c>
      <c r="C274" s="115" t="s">
        <v>308</v>
      </c>
      <c r="D274" s="116" t="s">
        <v>445</v>
      </c>
      <c r="E274" s="116" t="s">
        <v>447</v>
      </c>
      <c r="F274" s="117" t="s">
        <v>183</v>
      </c>
      <c r="G274" s="33" t="s">
        <v>446</v>
      </c>
      <c r="H274" s="123">
        <v>214</v>
      </c>
      <c r="I274" s="124" t="s">
        <v>188</v>
      </c>
      <c r="J274" s="117" t="s">
        <v>484</v>
      </c>
      <c r="K274" s="120" t="s">
        <v>1430</v>
      </c>
      <c r="L274" s="121" t="s">
        <v>185</v>
      </c>
      <c r="M274" s="120"/>
      <c r="N274"/>
      <c r="O274" s="138"/>
      <c r="P274" s="138">
        <v>2</v>
      </c>
      <c r="Q274" s="138"/>
      <c r="R274" s="138"/>
      <c r="S274" s="138"/>
      <c r="T274" s="138"/>
      <c r="U274"/>
    </row>
    <row r="275" spans="1:21" ht="20.25" customHeight="1" x14ac:dyDescent="0.15">
      <c r="A275" s="30" t="str">
        <f t="shared" si="4"/>
        <v>03805</v>
      </c>
      <c r="B275" s="114" t="s">
        <v>182</v>
      </c>
      <c r="C275" s="115" t="s">
        <v>309</v>
      </c>
      <c r="D275" s="116" t="s">
        <v>445</v>
      </c>
      <c r="E275" s="116" t="s">
        <v>489</v>
      </c>
      <c r="F275" s="117" t="s">
        <v>183</v>
      </c>
      <c r="G275" s="33" t="s">
        <v>446</v>
      </c>
      <c r="H275" s="123">
        <v>313</v>
      </c>
      <c r="I275" s="124" t="s">
        <v>1431</v>
      </c>
      <c r="J275" s="117" t="s">
        <v>486</v>
      </c>
      <c r="K275" s="120" t="s">
        <v>1432</v>
      </c>
      <c r="L275" s="121" t="s">
        <v>185</v>
      </c>
      <c r="M275" s="120"/>
      <c r="O275" s="138"/>
      <c r="P275" s="138"/>
      <c r="Q275" s="138">
        <v>3</v>
      </c>
      <c r="R275" s="138"/>
      <c r="S275" s="138"/>
      <c r="T275" s="138"/>
    </row>
    <row r="276" spans="1:21" s="18" customFormat="1" ht="20.25" customHeight="1" x14ac:dyDescent="0.15">
      <c r="A276" s="30" t="str">
        <f t="shared" si="4"/>
        <v>03806</v>
      </c>
      <c r="B276" s="114" t="s">
        <v>182</v>
      </c>
      <c r="C276" s="115" t="s">
        <v>310</v>
      </c>
      <c r="D276" s="116" t="s">
        <v>445</v>
      </c>
      <c r="E276" s="116" t="s">
        <v>489</v>
      </c>
      <c r="F276" s="117" t="s">
        <v>183</v>
      </c>
      <c r="G276" s="33" t="s">
        <v>446</v>
      </c>
      <c r="H276" s="123">
        <v>314</v>
      </c>
      <c r="I276" s="124" t="s">
        <v>189</v>
      </c>
      <c r="J276" s="117" t="s">
        <v>484</v>
      </c>
      <c r="K276" s="120" t="s">
        <v>1433</v>
      </c>
      <c r="L276" s="121" t="s">
        <v>185</v>
      </c>
      <c r="M276" s="120"/>
      <c r="N276"/>
      <c r="O276" s="138"/>
      <c r="P276" s="138"/>
      <c r="Q276" s="138">
        <v>3</v>
      </c>
      <c r="R276" s="138"/>
      <c r="S276" s="138"/>
      <c r="T276" s="138"/>
      <c r="U276"/>
    </row>
    <row r="277" spans="1:21" ht="20.25" customHeight="1" x14ac:dyDescent="0.15">
      <c r="A277" s="30" t="str">
        <f t="shared" si="4"/>
        <v>03807</v>
      </c>
      <c r="B277" s="114" t="s">
        <v>182</v>
      </c>
      <c r="C277" s="115" t="s">
        <v>311</v>
      </c>
      <c r="D277" s="116" t="s">
        <v>445</v>
      </c>
      <c r="E277" s="116" t="s">
        <v>492</v>
      </c>
      <c r="F277" s="117" t="s">
        <v>183</v>
      </c>
      <c r="G277" s="33" t="s">
        <v>446</v>
      </c>
      <c r="H277" s="123">
        <v>413</v>
      </c>
      <c r="I277" s="124" t="s">
        <v>190</v>
      </c>
      <c r="J277" s="117" t="s">
        <v>486</v>
      </c>
      <c r="K277" s="120" t="s">
        <v>1434</v>
      </c>
      <c r="L277" s="121" t="s">
        <v>185</v>
      </c>
      <c r="M277" s="120"/>
      <c r="O277" s="138"/>
      <c r="P277" s="138"/>
      <c r="Q277" s="138"/>
      <c r="R277" s="138">
        <v>4</v>
      </c>
      <c r="S277" s="138"/>
      <c r="T277" s="138"/>
      <c r="U277" s="19"/>
    </row>
    <row r="278" spans="1:21" s="18" customFormat="1" ht="20.25" customHeight="1" x14ac:dyDescent="0.15">
      <c r="A278" s="30" t="str">
        <f t="shared" si="4"/>
        <v>03808</v>
      </c>
      <c r="B278" s="114" t="s">
        <v>182</v>
      </c>
      <c r="C278" s="115" t="s">
        <v>312</v>
      </c>
      <c r="D278" s="116" t="s">
        <v>445</v>
      </c>
      <c r="E278" s="116" t="s">
        <v>492</v>
      </c>
      <c r="F278" s="117" t="s">
        <v>183</v>
      </c>
      <c r="G278" s="117" t="s">
        <v>446</v>
      </c>
      <c r="H278" s="123">
        <v>414</v>
      </c>
      <c r="I278" s="124" t="s">
        <v>191</v>
      </c>
      <c r="J278" s="117" t="s">
        <v>484</v>
      </c>
      <c r="K278" s="120" t="s">
        <v>1435</v>
      </c>
      <c r="L278" s="121" t="s">
        <v>185</v>
      </c>
      <c r="M278" s="120"/>
      <c r="N278"/>
      <c r="O278" s="138"/>
      <c r="P278" s="138"/>
      <c r="Q278" s="138"/>
      <c r="R278" s="138">
        <v>4</v>
      </c>
      <c r="S278" s="138"/>
      <c r="T278" s="138"/>
      <c r="U278"/>
    </row>
    <row r="279" spans="1:21" ht="20.25" customHeight="1" x14ac:dyDescent="0.15">
      <c r="A279" s="30" t="str">
        <f t="shared" si="4"/>
        <v>03809</v>
      </c>
      <c r="B279" s="114" t="s">
        <v>182</v>
      </c>
      <c r="C279" s="115" t="s">
        <v>305</v>
      </c>
      <c r="D279" s="116" t="s">
        <v>445</v>
      </c>
      <c r="E279" s="116" t="s">
        <v>495</v>
      </c>
      <c r="F279" s="117" t="s">
        <v>183</v>
      </c>
      <c r="G279" s="117" t="s">
        <v>446</v>
      </c>
      <c r="H279" s="123">
        <v>513</v>
      </c>
      <c r="I279" s="124" t="s">
        <v>1436</v>
      </c>
      <c r="J279" s="117"/>
      <c r="K279" s="120" t="s">
        <v>192</v>
      </c>
      <c r="L279" s="121" t="s">
        <v>185</v>
      </c>
      <c r="M279" s="120"/>
      <c r="O279" s="138"/>
      <c r="P279" s="138"/>
      <c r="Q279" s="138"/>
      <c r="R279" s="138"/>
      <c r="S279" s="138">
        <v>5</v>
      </c>
      <c r="T279" s="138"/>
      <c r="U279" s="19"/>
    </row>
    <row r="280" spans="1:21" s="18" customFormat="1" ht="20.25" customHeight="1" x14ac:dyDescent="0.15">
      <c r="A280" s="30" t="str">
        <f t="shared" si="4"/>
        <v>03810</v>
      </c>
      <c r="B280" s="114" t="s">
        <v>182</v>
      </c>
      <c r="C280" s="115" t="s">
        <v>313</v>
      </c>
      <c r="D280" s="116" t="s">
        <v>445</v>
      </c>
      <c r="E280" s="116" t="s">
        <v>496</v>
      </c>
      <c r="F280" s="117" t="s">
        <v>183</v>
      </c>
      <c r="G280" s="117" t="s">
        <v>446</v>
      </c>
      <c r="H280" s="118">
        <v>613</v>
      </c>
      <c r="I280" s="119" t="s">
        <v>193</v>
      </c>
      <c r="J280" s="117"/>
      <c r="K280" s="120" t="s">
        <v>194</v>
      </c>
      <c r="L280" s="121" t="s">
        <v>185</v>
      </c>
      <c r="M280" s="120"/>
      <c r="N280"/>
      <c r="O280" s="138"/>
      <c r="P280" s="138"/>
      <c r="Q280" s="138"/>
      <c r="R280" s="138"/>
      <c r="S280" s="138"/>
      <c r="T280" s="138">
        <v>6</v>
      </c>
      <c r="U280"/>
    </row>
    <row r="281" spans="1:21" ht="19.5" customHeight="1" x14ac:dyDescent="0.15">
      <c r="A281" s="30" t="str">
        <f t="shared" si="4"/>
        <v>03811</v>
      </c>
      <c r="B281" s="114" t="s">
        <v>182</v>
      </c>
      <c r="C281" s="115" t="s">
        <v>314</v>
      </c>
      <c r="D281" s="116" t="s">
        <v>445</v>
      </c>
      <c r="E281" s="116" t="s">
        <v>480</v>
      </c>
      <c r="F281" s="117" t="s">
        <v>183</v>
      </c>
      <c r="G281" s="117" t="s">
        <v>497</v>
      </c>
      <c r="H281" s="118">
        <v>108</v>
      </c>
      <c r="I281" s="119" t="s">
        <v>1437</v>
      </c>
      <c r="J281" s="117"/>
      <c r="K281" s="120" t="s">
        <v>195</v>
      </c>
      <c r="L281" s="121" t="s">
        <v>185</v>
      </c>
      <c r="M281" s="120"/>
      <c r="O281" s="138">
        <v>1</v>
      </c>
      <c r="P281" s="138"/>
      <c r="Q281" s="138"/>
      <c r="R281" s="138"/>
      <c r="S281" s="138"/>
      <c r="T281" s="138"/>
      <c r="U281" s="19"/>
    </row>
    <row r="282" spans="1:21" ht="19.5" customHeight="1" x14ac:dyDescent="0.15">
      <c r="A282" s="30" t="str">
        <f t="shared" si="4"/>
        <v>03812</v>
      </c>
      <c r="B282" s="114" t="s">
        <v>182</v>
      </c>
      <c r="C282" s="115" t="s">
        <v>315</v>
      </c>
      <c r="D282" s="116" t="s">
        <v>445</v>
      </c>
      <c r="E282" s="116" t="s">
        <v>447</v>
      </c>
      <c r="F282" s="117" t="s">
        <v>183</v>
      </c>
      <c r="G282" s="117" t="s">
        <v>497</v>
      </c>
      <c r="H282" s="118">
        <v>208</v>
      </c>
      <c r="I282" s="119" t="s">
        <v>196</v>
      </c>
      <c r="J282" s="117"/>
      <c r="K282" s="120" t="s">
        <v>197</v>
      </c>
      <c r="L282" s="121" t="s">
        <v>185</v>
      </c>
      <c r="M282" s="120"/>
      <c r="O282" s="138"/>
      <c r="P282" s="138">
        <v>2</v>
      </c>
      <c r="Q282" s="138"/>
      <c r="R282" s="138"/>
      <c r="S282" s="138"/>
      <c r="T282" s="138"/>
    </row>
    <row r="283" spans="1:21" ht="20.25" customHeight="1" x14ac:dyDescent="0.15">
      <c r="A283" s="30" t="str">
        <f t="shared" si="4"/>
        <v>03813</v>
      </c>
      <c r="B283" s="114" t="s">
        <v>182</v>
      </c>
      <c r="C283" s="115" t="s">
        <v>316</v>
      </c>
      <c r="D283" s="116" t="s">
        <v>445</v>
      </c>
      <c r="E283" s="116" t="s">
        <v>489</v>
      </c>
      <c r="F283" s="117" t="s">
        <v>183</v>
      </c>
      <c r="G283" s="117" t="s">
        <v>497</v>
      </c>
      <c r="H283" s="118">
        <v>308</v>
      </c>
      <c r="I283" s="119" t="s">
        <v>1438</v>
      </c>
      <c r="J283" s="117"/>
      <c r="K283" s="120" t="s">
        <v>198</v>
      </c>
      <c r="L283" s="121" t="s">
        <v>185</v>
      </c>
      <c r="M283" s="120"/>
      <c r="O283" s="138"/>
      <c r="P283" s="138"/>
      <c r="Q283" s="138">
        <v>3</v>
      </c>
      <c r="R283" s="138"/>
      <c r="S283" s="138"/>
      <c r="T283" s="138"/>
      <c r="U283" s="19"/>
    </row>
    <row r="284" spans="1:21" ht="20.25" customHeight="1" x14ac:dyDescent="0.15">
      <c r="A284" s="30" t="str">
        <f t="shared" si="4"/>
        <v>03814</v>
      </c>
      <c r="B284" s="114" t="s">
        <v>182</v>
      </c>
      <c r="C284" s="115" t="s">
        <v>317</v>
      </c>
      <c r="D284" s="116" t="s">
        <v>445</v>
      </c>
      <c r="E284" s="116" t="s">
        <v>492</v>
      </c>
      <c r="F284" s="117" t="s">
        <v>183</v>
      </c>
      <c r="G284" s="117" t="s">
        <v>497</v>
      </c>
      <c r="H284" s="118">
        <v>408</v>
      </c>
      <c r="I284" s="119" t="s">
        <v>199</v>
      </c>
      <c r="J284" s="117"/>
      <c r="K284" s="120" t="s">
        <v>200</v>
      </c>
      <c r="L284" s="121" t="s">
        <v>185</v>
      </c>
      <c r="M284" s="120"/>
      <c r="O284" s="138"/>
      <c r="P284" s="138"/>
      <c r="Q284" s="138"/>
      <c r="R284" s="138">
        <v>4</v>
      </c>
      <c r="S284" s="138"/>
      <c r="T284" s="138"/>
    </row>
    <row r="285" spans="1:21" s="18" customFormat="1" ht="20.25" customHeight="1" x14ac:dyDescent="0.15">
      <c r="A285" s="30" t="str">
        <f t="shared" si="4"/>
        <v>03815</v>
      </c>
      <c r="B285" s="114" t="s">
        <v>182</v>
      </c>
      <c r="C285" s="115" t="s">
        <v>318</v>
      </c>
      <c r="D285" s="116" t="s">
        <v>445</v>
      </c>
      <c r="E285" s="116" t="s">
        <v>495</v>
      </c>
      <c r="F285" s="117" t="s">
        <v>183</v>
      </c>
      <c r="G285" s="117" t="s">
        <v>497</v>
      </c>
      <c r="H285" s="118">
        <v>508</v>
      </c>
      <c r="I285" s="119" t="s">
        <v>1439</v>
      </c>
      <c r="J285" s="117"/>
      <c r="K285" s="120" t="s">
        <v>201</v>
      </c>
      <c r="L285" s="121" t="s">
        <v>185</v>
      </c>
      <c r="M285" s="120"/>
      <c r="N285"/>
      <c r="O285" s="138"/>
      <c r="P285" s="138"/>
      <c r="Q285" s="138"/>
      <c r="R285" s="138"/>
      <c r="S285" s="138">
        <v>5</v>
      </c>
      <c r="T285" s="138"/>
      <c r="U285" s="19"/>
    </row>
    <row r="286" spans="1:21" ht="20.25" customHeight="1" x14ac:dyDescent="0.15">
      <c r="A286" s="30" t="str">
        <f t="shared" si="4"/>
        <v>03816</v>
      </c>
      <c r="B286" s="114" t="s">
        <v>182</v>
      </c>
      <c r="C286" s="115" t="s">
        <v>319</v>
      </c>
      <c r="D286" s="116" t="s">
        <v>445</v>
      </c>
      <c r="E286" s="116" t="s">
        <v>496</v>
      </c>
      <c r="F286" s="117" t="s">
        <v>183</v>
      </c>
      <c r="G286" s="117" t="s">
        <v>497</v>
      </c>
      <c r="H286" s="118">
        <v>608</v>
      </c>
      <c r="I286" s="119" t="s">
        <v>202</v>
      </c>
      <c r="J286" s="117"/>
      <c r="K286" s="120" t="s">
        <v>203</v>
      </c>
      <c r="L286" s="121" t="s">
        <v>185</v>
      </c>
      <c r="M286" s="120"/>
      <c r="O286" s="138"/>
      <c r="P286" s="138"/>
      <c r="Q286" s="138"/>
      <c r="R286" s="138"/>
      <c r="S286" s="138"/>
      <c r="T286" s="138">
        <v>6</v>
      </c>
      <c r="U286" s="19"/>
    </row>
    <row r="287" spans="1:21" s="18" customFormat="1" ht="20.25" customHeight="1" x14ac:dyDescent="0.15">
      <c r="A287" s="30" t="str">
        <f t="shared" si="4"/>
        <v>03817</v>
      </c>
      <c r="B287" s="114" t="s">
        <v>182</v>
      </c>
      <c r="C287" s="115" t="s">
        <v>320</v>
      </c>
      <c r="D287" s="116" t="s">
        <v>445</v>
      </c>
      <c r="E287" s="116" t="s">
        <v>522</v>
      </c>
      <c r="F287" s="117" t="s">
        <v>183</v>
      </c>
      <c r="G287" s="117" t="s">
        <v>523</v>
      </c>
      <c r="H287" s="118">
        <v>127</v>
      </c>
      <c r="I287" s="119" t="s">
        <v>1440</v>
      </c>
      <c r="J287" s="117" t="s">
        <v>486</v>
      </c>
      <c r="K287" s="120" t="s">
        <v>1441</v>
      </c>
      <c r="L287" s="121" t="s">
        <v>185</v>
      </c>
      <c r="M287" s="120"/>
      <c r="N287"/>
      <c r="O287" s="138">
        <v>1</v>
      </c>
      <c r="P287" s="138">
        <v>2</v>
      </c>
      <c r="Q287" s="138"/>
      <c r="R287" s="138"/>
      <c r="S287" s="138"/>
      <c r="T287" s="138"/>
      <c r="U287"/>
    </row>
    <row r="288" spans="1:21" ht="20.25" customHeight="1" x14ac:dyDescent="0.15">
      <c r="A288" s="30" t="str">
        <f t="shared" si="4"/>
        <v>03818</v>
      </c>
      <c r="B288" s="114" t="s">
        <v>182</v>
      </c>
      <c r="C288" s="115" t="s">
        <v>321</v>
      </c>
      <c r="D288" s="116" t="s">
        <v>445</v>
      </c>
      <c r="E288" s="116" t="s">
        <v>522</v>
      </c>
      <c r="F288" s="117" t="s">
        <v>183</v>
      </c>
      <c r="G288" s="117" t="s">
        <v>523</v>
      </c>
      <c r="H288" s="118">
        <v>128</v>
      </c>
      <c r="I288" s="119" t="s">
        <v>1442</v>
      </c>
      <c r="J288" s="117" t="s">
        <v>484</v>
      </c>
      <c r="K288" s="120" t="s">
        <v>1443</v>
      </c>
      <c r="L288" s="121" t="s">
        <v>185</v>
      </c>
      <c r="M288" s="120"/>
      <c r="O288" s="138">
        <v>1</v>
      </c>
      <c r="P288" s="138">
        <v>2</v>
      </c>
      <c r="Q288" s="138"/>
      <c r="R288" s="138"/>
      <c r="S288" s="138"/>
      <c r="T288" s="138"/>
    </row>
    <row r="289" spans="1:21" s="18" customFormat="1" ht="20.25" customHeight="1" x14ac:dyDescent="0.15">
      <c r="A289" s="30" t="str">
        <f t="shared" si="4"/>
        <v>03819</v>
      </c>
      <c r="B289" s="114" t="s">
        <v>182</v>
      </c>
      <c r="C289" s="115" t="s">
        <v>322</v>
      </c>
      <c r="D289" s="116" t="s">
        <v>561</v>
      </c>
      <c r="E289" s="116" t="s">
        <v>480</v>
      </c>
      <c r="F289" s="117" t="s">
        <v>183</v>
      </c>
      <c r="G289" s="117" t="s">
        <v>562</v>
      </c>
      <c r="H289" s="118">
        <v>114</v>
      </c>
      <c r="I289" s="119" t="s">
        <v>1444</v>
      </c>
      <c r="J289" s="117"/>
      <c r="K289" s="120" t="s">
        <v>1445</v>
      </c>
      <c r="L289" s="121" t="s">
        <v>185</v>
      </c>
      <c r="M289" s="120"/>
      <c r="N289"/>
      <c r="O289" s="138">
        <v>1</v>
      </c>
      <c r="P289" s="138"/>
      <c r="Q289" s="138"/>
      <c r="R289" s="138"/>
      <c r="S289" s="138"/>
      <c r="T289" s="138"/>
    </row>
    <row r="290" spans="1:21" ht="20.25" customHeight="1" x14ac:dyDescent="0.15">
      <c r="A290" s="30" t="str">
        <f t="shared" si="4"/>
        <v>03820</v>
      </c>
      <c r="B290" s="114" t="s">
        <v>182</v>
      </c>
      <c r="C290" s="115" t="s">
        <v>323</v>
      </c>
      <c r="D290" s="116" t="s">
        <v>561</v>
      </c>
      <c r="E290" s="116" t="s">
        <v>447</v>
      </c>
      <c r="F290" s="117" t="s">
        <v>183</v>
      </c>
      <c r="G290" s="117" t="s">
        <v>562</v>
      </c>
      <c r="H290" s="118">
        <v>214</v>
      </c>
      <c r="I290" s="119" t="s">
        <v>672</v>
      </c>
      <c r="J290" s="117"/>
      <c r="K290" s="120" t="s">
        <v>1446</v>
      </c>
      <c r="L290" s="121" t="s">
        <v>185</v>
      </c>
      <c r="M290" s="120"/>
      <c r="O290" s="138"/>
      <c r="P290" s="138">
        <v>2</v>
      </c>
      <c r="Q290" s="138"/>
      <c r="R290" s="138"/>
      <c r="S290" s="138"/>
      <c r="T290" s="138"/>
      <c r="U290" s="18"/>
    </row>
    <row r="291" spans="1:21" s="18" customFormat="1" ht="20.25" customHeight="1" x14ac:dyDescent="0.15">
      <c r="A291" s="30" t="str">
        <f t="shared" si="4"/>
        <v>03821</v>
      </c>
      <c r="B291" s="114" t="s">
        <v>182</v>
      </c>
      <c r="C291" s="115" t="s">
        <v>324</v>
      </c>
      <c r="D291" s="116" t="s">
        <v>561</v>
      </c>
      <c r="E291" s="116" t="s">
        <v>489</v>
      </c>
      <c r="F291" s="117" t="s">
        <v>183</v>
      </c>
      <c r="G291" s="117" t="s">
        <v>562</v>
      </c>
      <c r="H291" s="118">
        <v>314</v>
      </c>
      <c r="I291" s="119" t="s">
        <v>1447</v>
      </c>
      <c r="J291" s="117"/>
      <c r="K291" s="120" t="s">
        <v>1448</v>
      </c>
      <c r="L291" s="121" t="s">
        <v>185</v>
      </c>
      <c r="M291" s="120"/>
      <c r="N291"/>
      <c r="O291" s="138"/>
      <c r="P291" s="138"/>
      <c r="Q291" s="138">
        <v>3</v>
      </c>
      <c r="R291" s="138"/>
      <c r="S291" s="138"/>
      <c r="T291" s="138"/>
      <c r="U291"/>
    </row>
    <row r="292" spans="1:21" ht="20.25" customHeight="1" x14ac:dyDescent="0.15">
      <c r="A292" s="30" t="str">
        <f t="shared" si="4"/>
        <v>03822</v>
      </c>
      <c r="B292" s="114" t="s">
        <v>182</v>
      </c>
      <c r="C292" s="115" t="s">
        <v>325</v>
      </c>
      <c r="D292" s="116" t="s">
        <v>561</v>
      </c>
      <c r="E292" s="116" t="s">
        <v>492</v>
      </c>
      <c r="F292" s="117" t="s">
        <v>183</v>
      </c>
      <c r="G292" s="117" t="s">
        <v>562</v>
      </c>
      <c r="H292" s="123">
        <v>414</v>
      </c>
      <c r="I292" s="124" t="s">
        <v>673</v>
      </c>
      <c r="J292" s="117"/>
      <c r="K292" s="120" t="s">
        <v>1449</v>
      </c>
      <c r="L292" s="121" t="s">
        <v>185</v>
      </c>
      <c r="M292" s="120"/>
      <c r="O292" s="138"/>
      <c r="P292" s="138"/>
      <c r="Q292" s="138"/>
      <c r="R292" s="138">
        <v>4</v>
      </c>
      <c r="S292" s="138"/>
      <c r="T292" s="138"/>
      <c r="U292" s="18"/>
    </row>
    <row r="293" spans="1:21" s="18" customFormat="1" ht="20.25" customHeight="1" x14ac:dyDescent="0.15">
      <c r="A293" s="30" t="str">
        <f t="shared" si="4"/>
        <v>03823</v>
      </c>
      <c r="B293" s="114" t="s">
        <v>182</v>
      </c>
      <c r="C293" s="115" t="s">
        <v>326</v>
      </c>
      <c r="D293" s="116" t="s">
        <v>561</v>
      </c>
      <c r="E293" s="116" t="s">
        <v>495</v>
      </c>
      <c r="F293" s="117" t="s">
        <v>183</v>
      </c>
      <c r="G293" s="117" t="s">
        <v>562</v>
      </c>
      <c r="H293" s="123">
        <v>514</v>
      </c>
      <c r="I293" s="124" t="s">
        <v>1450</v>
      </c>
      <c r="J293" s="117"/>
      <c r="K293" s="120" t="s">
        <v>1451</v>
      </c>
      <c r="L293" s="121" t="s">
        <v>185</v>
      </c>
      <c r="M293" s="120"/>
      <c r="N293"/>
      <c r="O293" s="138"/>
      <c r="P293" s="138"/>
      <c r="Q293" s="138"/>
      <c r="R293" s="138"/>
      <c r="S293" s="138">
        <v>5</v>
      </c>
      <c r="T293" s="138"/>
      <c r="U293"/>
    </row>
    <row r="294" spans="1:21" ht="20.25" customHeight="1" x14ac:dyDescent="0.15">
      <c r="A294" s="30" t="str">
        <f t="shared" si="4"/>
        <v>03824</v>
      </c>
      <c r="B294" s="114" t="s">
        <v>182</v>
      </c>
      <c r="C294" s="115" t="s">
        <v>327</v>
      </c>
      <c r="D294" s="116" t="s">
        <v>561</v>
      </c>
      <c r="E294" s="116" t="s">
        <v>496</v>
      </c>
      <c r="F294" s="117" t="s">
        <v>183</v>
      </c>
      <c r="G294" s="117" t="s">
        <v>562</v>
      </c>
      <c r="H294" s="123">
        <v>614</v>
      </c>
      <c r="I294" s="124" t="s">
        <v>674</v>
      </c>
      <c r="J294" s="117"/>
      <c r="K294" s="120" t="s">
        <v>1452</v>
      </c>
      <c r="L294" s="121" t="s">
        <v>185</v>
      </c>
      <c r="M294" s="120"/>
      <c r="O294" s="138"/>
      <c r="P294" s="138"/>
      <c r="Q294" s="138"/>
      <c r="R294" s="138"/>
      <c r="S294" s="138"/>
      <c r="T294" s="138">
        <v>6</v>
      </c>
      <c r="U294" s="18"/>
    </row>
    <row r="295" spans="1:21" s="18" customFormat="1" ht="20.25" customHeight="1" x14ac:dyDescent="0.15">
      <c r="A295" s="30" t="str">
        <f t="shared" si="4"/>
        <v>03825</v>
      </c>
      <c r="B295" s="114" t="s">
        <v>182</v>
      </c>
      <c r="C295" s="115" t="s">
        <v>328</v>
      </c>
      <c r="D295" s="116" t="s">
        <v>561</v>
      </c>
      <c r="E295" s="116" t="s">
        <v>495</v>
      </c>
      <c r="F295" s="117" t="s">
        <v>183</v>
      </c>
      <c r="G295" s="117" t="s">
        <v>879</v>
      </c>
      <c r="H295" s="123">
        <v>516</v>
      </c>
      <c r="I295" s="124" t="s">
        <v>675</v>
      </c>
      <c r="J295" s="117"/>
      <c r="K295" s="120" t="s">
        <v>676</v>
      </c>
      <c r="L295" s="121" t="s">
        <v>185</v>
      </c>
      <c r="M295" s="120"/>
      <c r="N295"/>
      <c r="O295" s="138"/>
      <c r="P295" s="138"/>
      <c r="Q295" s="138"/>
      <c r="R295" s="138"/>
      <c r="S295" s="138">
        <v>5</v>
      </c>
      <c r="T295" s="138"/>
      <c r="U295"/>
    </row>
    <row r="296" spans="1:21" ht="20.25" customHeight="1" x14ac:dyDescent="0.15">
      <c r="A296" s="30" t="str">
        <f t="shared" si="4"/>
        <v>03826</v>
      </c>
      <c r="B296" s="114" t="s">
        <v>182</v>
      </c>
      <c r="C296" s="115" t="s">
        <v>329</v>
      </c>
      <c r="D296" s="116" t="s">
        <v>561</v>
      </c>
      <c r="E296" s="116" t="s">
        <v>496</v>
      </c>
      <c r="F296" s="117" t="s">
        <v>183</v>
      </c>
      <c r="G296" s="117" t="s">
        <v>879</v>
      </c>
      <c r="H296" s="118">
        <v>616</v>
      </c>
      <c r="I296" s="119" t="s">
        <v>677</v>
      </c>
      <c r="J296" s="117"/>
      <c r="K296" s="120" t="s">
        <v>678</v>
      </c>
      <c r="L296" s="121" t="s">
        <v>185</v>
      </c>
      <c r="M296" s="120"/>
      <c r="O296" s="138"/>
      <c r="P296" s="138"/>
      <c r="Q296" s="138"/>
      <c r="R296" s="138"/>
      <c r="S296" s="138"/>
      <c r="T296" s="138">
        <v>6</v>
      </c>
      <c r="U296" s="18"/>
    </row>
    <row r="297" spans="1:21" s="18" customFormat="1" ht="20.25" customHeight="1" x14ac:dyDescent="0.15">
      <c r="A297" s="30" t="str">
        <f t="shared" si="4"/>
        <v>03827</v>
      </c>
      <c r="B297" s="114" t="s">
        <v>182</v>
      </c>
      <c r="C297" s="115" t="s">
        <v>330</v>
      </c>
      <c r="D297" s="116" t="s">
        <v>11</v>
      </c>
      <c r="E297" s="116" t="s">
        <v>480</v>
      </c>
      <c r="F297" s="117" t="s">
        <v>183</v>
      </c>
      <c r="G297" s="117" t="s">
        <v>446</v>
      </c>
      <c r="H297" s="118" t="s">
        <v>827</v>
      </c>
      <c r="I297" s="119" t="s">
        <v>204</v>
      </c>
      <c r="J297" s="117"/>
      <c r="K297" s="120" t="s">
        <v>205</v>
      </c>
      <c r="L297" s="121" t="s">
        <v>185</v>
      </c>
      <c r="M297" s="120"/>
      <c r="N297"/>
      <c r="O297" s="138">
        <v>7</v>
      </c>
      <c r="P297" s="138"/>
      <c r="Q297" s="138"/>
      <c r="R297" s="138"/>
      <c r="S297" s="138"/>
      <c r="T297" s="138"/>
      <c r="U297"/>
    </row>
    <row r="298" spans="1:21" ht="20.25" customHeight="1" x14ac:dyDescent="0.15">
      <c r="A298" s="30" t="str">
        <f t="shared" si="4"/>
        <v>03828</v>
      </c>
      <c r="B298" s="114" t="s">
        <v>182</v>
      </c>
      <c r="C298" s="115" t="s">
        <v>331</v>
      </c>
      <c r="D298" s="116" t="s">
        <v>11</v>
      </c>
      <c r="E298" s="116" t="s">
        <v>447</v>
      </c>
      <c r="F298" s="117" t="s">
        <v>183</v>
      </c>
      <c r="G298" s="117" t="s">
        <v>446</v>
      </c>
      <c r="H298" s="118" t="s">
        <v>852</v>
      </c>
      <c r="I298" s="119" t="s">
        <v>206</v>
      </c>
      <c r="J298" s="117"/>
      <c r="K298" s="120" t="s">
        <v>207</v>
      </c>
      <c r="L298" s="121" t="s">
        <v>185</v>
      </c>
      <c r="M298" s="120"/>
      <c r="O298" s="138"/>
      <c r="P298" s="138">
        <v>8</v>
      </c>
      <c r="Q298" s="138"/>
      <c r="R298" s="138"/>
      <c r="S298" s="138"/>
      <c r="T298" s="138"/>
      <c r="U298" s="18"/>
    </row>
    <row r="299" spans="1:21" s="18" customFormat="1" ht="20.25" customHeight="1" x14ac:dyDescent="0.15">
      <c r="A299" s="30" t="str">
        <f t="shared" si="4"/>
        <v>03829</v>
      </c>
      <c r="B299" s="114" t="s">
        <v>182</v>
      </c>
      <c r="C299" s="115" t="s">
        <v>332</v>
      </c>
      <c r="D299" s="116" t="s">
        <v>11</v>
      </c>
      <c r="E299" s="116" t="s">
        <v>489</v>
      </c>
      <c r="F299" s="117" t="s">
        <v>183</v>
      </c>
      <c r="G299" s="117" t="s">
        <v>446</v>
      </c>
      <c r="H299" s="118" t="s">
        <v>854</v>
      </c>
      <c r="I299" s="119" t="s">
        <v>208</v>
      </c>
      <c r="J299" s="117"/>
      <c r="K299" s="120" t="s">
        <v>209</v>
      </c>
      <c r="L299" s="121" t="s">
        <v>185</v>
      </c>
      <c r="M299" s="120"/>
      <c r="N299"/>
      <c r="O299" s="138"/>
      <c r="P299" s="138"/>
      <c r="Q299" s="138">
        <v>9</v>
      </c>
      <c r="R299" s="138"/>
      <c r="S299" s="138"/>
      <c r="T299" s="138"/>
      <c r="U299"/>
    </row>
    <row r="300" spans="1:21" ht="20.25" customHeight="1" x14ac:dyDescent="0.15">
      <c r="A300" s="30" t="str">
        <f t="shared" si="4"/>
        <v>03830</v>
      </c>
      <c r="B300" s="114" t="s">
        <v>182</v>
      </c>
      <c r="C300" s="115" t="s">
        <v>333</v>
      </c>
      <c r="D300" s="116" t="s">
        <v>11</v>
      </c>
      <c r="E300" s="116" t="s">
        <v>18</v>
      </c>
      <c r="F300" s="117" t="s">
        <v>183</v>
      </c>
      <c r="G300" s="117" t="s">
        <v>497</v>
      </c>
      <c r="H300" s="118" t="s">
        <v>827</v>
      </c>
      <c r="I300" s="119" t="s">
        <v>210</v>
      </c>
      <c r="J300" s="117"/>
      <c r="K300" s="120" t="s">
        <v>1453</v>
      </c>
      <c r="L300" s="121" t="s">
        <v>185</v>
      </c>
      <c r="M300" s="120"/>
      <c r="O300" s="138">
        <v>7</v>
      </c>
      <c r="P300" s="138">
        <v>8</v>
      </c>
      <c r="Q300" s="138">
        <v>9</v>
      </c>
      <c r="R300" s="138"/>
      <c r="S300" s="138"/>
      <c r="T300" s="138"/>
    </row>
    <row r="301" spans="1:21" s="18" customFormat="1" ht="20.25" customHeight="1" x14ac:dyDescent="0.15">
      <c r="A301" s="30" t="str">
        <f t="shared" si="4"/>
        <v>03831</v>
      </c>
      <c r="B301" s="114" t="s">
        <v>182</v>
      </c>
      <c r="C301" s="115" t="s">
        <v>334</v>
      </c>
      <c r="D301" s="116" t="s">
        <v>11</v>
      </c>
      <c r="E301" s="116" t="s">
        <v>480</v>
      </c>
      <c r="F301" s="117" t="s">
        <v>183</v>
      </c>
      <c r="G301" s="117" t="s">
        <v>55</v>
      </c>
      <c r="H301" s="118" t="s">
        <v>808</v>
      </c>
      <c r="I301" s="119" t="s">
        <v>880</v>
      </c>
      <c r="J301" s="117"/>
      <c r="K301" s="120" t="s">
        <v>1454</v>
      </c>
      <c r="L301" s="121" t="s">
        <v>185</v>
      </c>
      <c r="M301" s="120"/>
      <c r="N301"/>
      <c r="O301" s="138">
        <v>7</v>
      </c>
      <c r="P301" s="138"/>
      <c r="Q301" s="138"/>
      <c r="R301" s="138"/>
      <c r="S301" s="138"/>
      <c r="T301" s="138"/>
      <c r="U301"/>
    </row>
    <row r="302" spans="1:21" ht="20.25" customHeight="1" x14ac:dyDescent="0.15">
      <c r="A302" s="30" t="str">
        <f t="shared" si="4"/>
        <v>03832</v>
      </c>
      <c r="B302" s="114" t="s">
        <v>182</v>
      </c>
      <c r="C302" s="115" t="s">
        <v>335</v>
      </c>
      <c r="D302" s="116" t="s">
        <v>11</v>
      </c>
      <c r="E302" s="116" t="s">
        <v>15</v>
      </c>
      <c r="F302" s="117" t="s">
        <v>183</v>
      </c>
      <c r="G302" s="117" t="s">
        <v>55</v>
      </c>
      <c r="H302" s="118" t="s">
        <v>810</v>
      </c>
      <c r="I302" s="119" t="s">
        <v>881</v>
      </c>
      <c r="J302" s="117"/>
      <c r="K302" s="120" t="s">
        <v>1455</v>
      </c>
      <c r="L302" s="121" t="s">
        <v>185</v>
      </c>
      <c r="M302" s="120"/>
      <c r="O302" s="138"/>
      <c r="P302" s="138">
        <v>8</v>
      </c>
      <c r="Q302" s="138">
        <v>9</v>
      </c>
      <c r="R302" s="138"/>
      <c r="S302" s="138"/>
      <c r="T302" s="138"/>
    </row>
    <row r="303" spans="1:21" s="18" customFormat="1" ht="20.25" customHeight="1" x14ac:dyDescent="0.15">
      <c r="A303" s="30" t="str">
        <f t="shared" si="4"/>
        <v>03833</v>
      </c>
      <c r="B303" s="114" t="s">
        <v>182</v>
      </c>
      <c r="C303" s="115" t="s">
        <v>336</v>
      </c>
      <c r="D303" s="116" t="s">
        <v>11</v>
      </c>
      <c r="E303" s="116" t="s">
        <v>480</v>
      </c>
      <c r="F303" s="117" t="s">
        <v>183</v>
      </c>
      <c r="G303" s="117" t="s">
        <v>31</v>
      </c>
      <c r="H303" s="118" t="s">
        <v>786</v>
      </c>
      <c r="I303" s="119" t="s">
        <v>882</v>
      </c>
      <c r="J303" s="117"/>
      <c r="K303" s="120" t="s">
        <v>211</v>
      </c>
      <c r="L303" s="121" t="s">
        <v>185</v>
      </c>
      <c r="M303" s="120"/>
      <c r="N303"/>
      <c r="O303" s="138">
        <v>7</v>
      </c>
      <c r="P303" s="138"/>
      <c r="Q303" s="138"/>
      <c r="R303" s="138"/>
      <c r="S303" s="138"/>
      <c r="T303" s="138"/>
    </row>
    <row r="304" spans="1:21" ht="20.25" customHeight="1" x14ac:dyDescent="0.15">
      <c r="A304" s="30" t="str">
        <f t="shared" si="4"/>
        <v>03834</v>
      </c>
      <c r="B304" s="114" t="s">
        <v>182</v>
      </c>
      <c r="C304" s="115" t="s">
        <v>337</v>
      </c>
      <c r="D304" s="116" t="s">
        <v>11</v>
      </c>
      <c r="E304" s="116" t="s">
        <v>447</v>
      </c>
      <c r="F304" s="117" t="s">
        <v>183</v>
      </c>
      <c r="G304" s="117" t="s">
        <v>31</v>
      </c>
      <c r="H304" s="118" t="s">
        <v>883</v>
      </c>
      <c r="I304" s="119" t="s">
        <v>884</v>
      </c>
      <c r="J304" s="117"/>
      <c r="K304" s="120" t="s">
        <v>212</v>
      </c>
      <c r="L304" s="121" t="s">
        <v>185</v>
      </c>
      <c r="M304" s="120"/>
      <c r="O304" s="138"/>
      <c r="P304" s="138">
        <v>8</v>
      </c>
      <c r="Q304" s="138"/>
      <c r="R304" s="138"/>
      <c r="S304" s="138"/>
      <c r="T304" s="138"/>
    </row>
    <row r="305" spans="1:20" s="18" customFormat="1" ht="20.25" customHeight="1" x14ac:dyDescent="0.15">
      <c r="A305" s="30" t="str">
        <f t="shared" si="4"/>
        <v>03835</v>
      </c>
      <c r="B305" s="114" t="s">
        <v>182</v>
      </c>
      <c r="C305" s="115" t="s">
        <v>338</v>
      </c>
      <c r="D305" s="116" t="s">
        <v>11</v>
      </c>
      <c r="E305" s="116" t="s">
        <v>489</v>
      </c>
      <c r="F305" s="117" t="s">
        <v>183</v>
      </c>
      <c r="G305" s="117" t="s">
        <v>31</v>
      </c>
      <c r="H305" s="118" t="s">
        <v>885</v>
      </c>
      <c r="I305" s="119" t="s">
        <v>886</v>
      </c>
      <c r="J305" s="117"/>
      <c r="K305" s="120" t="s">
        <v>679</v>
      </c>
      <c r="L305" s="121" t="s">
        <v>185</v>
      </c>
      <c r="M305" s="120"/>
      <c r="N305"/>
      <c r="O305" s="138"/>
      <c r="P305" s="138"/>
      <c r="Q305" s="138">
        <v>9</v>
      </c>
      <c r="R305" s="138"/>
      <c r="S305" s="138"/>
      <c r="T305" s="138"/>
    </row>
    <row r="306" spans="1:20" ht="20.25" customHeight="1" x14ac:dyDescent="0.15">
      <c r="A306" s="30" t="str">
        <f t="shared" si="4"/>
        <v>03836</v>
      </c>
      <c r="B306" s="114" t="s">
        <v>182</v>
      </c>
      <c r="C306" s="115" t="s">
        <v>339</v>
      </c>
      <c r="D306" s="116" t="s">
        <v>11</v>
      </c>
      <c r="E306" s="116" t="s">
        <v>480</v>
      </c>
      <c r="F306" s="117" t="s">
        <v>183</v>
      </c>
      <c r="G306" s="117" t="s">
        <v>562</v>
      </c>
      <c r="H306" s="118" t="s">
        <v>820</v>
      </c>
      <c r="I306" s="119" t="s">
        <v>887</v>
      </c>
      <c r="J306" s="117"/>
      <c r="K306" s="120" t="s">
        <v>680</v>
      </c>
      <c r="L306" s="121" t="s">
        <v>185</v>
      </c>
      <c r="M306" s="120"/>
      <c r="O306" s="138">
        <v>7</v>
      </c>
      <c r="P306" s="138"/>
      <c r="Q306" s="138"/>
      <c r="R306" s="138"/>
      <c r="S306" s="138"/>
      <c r="T306" s="138"/>
    </row>
    <row r="307" spans="1:20" s="18" customFormat="1" ht="20.25" customHeight="1" x14ac:dyDescent="0.15">
      <c r="A307" s="30" t="str">
        <f t="shared" si="4"/>
        <v>03837</v>
      </c>
      <c r="B307" s="114" t="s">
        <v>182</v>
      </c>
      <c r="C307" s="115" t="s">
        <v>340</v>
      </c>
      <c r="D307" s="116" t="s">
        <v>11</v>
      </c>
      <c r="E307" s="116" t="s">
        <v>447</v>
      </c>
      <c r="F307" s="117" t="s">
        <v>183</v>
      </c>
      <c r="G307" s="117" t="s">
        <v>562</v>
      </c>
      <c r="H307" s="118" t="s">
        <v>833</v>
      </c>
      <c r="I307" s="119" t="s">
        <v>888</v>
      </c>
      <c r="J307" s="117"/>
      <c r="K307" s="120" t="s">
        <v>681</v>
      </c>
      <c r="L307" s="121" t="s">
        <v>185</v>
      </c>
      <c r="M307" s="120"/>
      <c r="N307"/>
      <c r="O307" s="138"/>
      <c r="P307" s="138">
        <v>8</v>
      </c>
      <c r="Q307" s="138"/>
      <c r="R307" s="138"/>
      <c r="S307" s="138"/>
      <c r="T307" s="138"/>
    </row>
    <row r="308" spans="1:20" ht="20.25" customHeight="1" x14ac:dyDescent="0.15">
      <c r="A308" s="30" t="str">
        <f t="shared" si="4"/>
        <v>03838</v>
      </c>
      <c r="B308" s="114" t="s">
        <v>182</v>
      </c>
      <c r="C308" s="115" t="s">
        <v>341</v>
      </c>
      <c r="D308" s="116" t="s">
        <v>11</v>
      </c>
      <c r="E308" s="116" t="s">
        <v>489</v>
      </c>
      <c r="F308" s="117" t="s">
        <v>183</v>
      </c>
      <c r="G308" s="117" t="s">
        <v>562</v>
      </c>
      <c r="H308" s="118" t="s">
        <v>834</v>
      </c>
      <c r="I308" s="119" t="s">
        <v>889</v>
      </c>
      <c r="J308" s="117"/>
      <c r="K308" s="120" t="s">
        <v>682</v>
      </c>
      <c r="L308" s="121" t="s">
        <v>185</v>
      </c>
      <c r="M308" s="120"/>
      <c r="O308" s="138"/>
      <c r="P308" s="138"/>
      <c r="Q308" s="138">
        <v>9</v>
      </c>
      <c r="R308" s="138"/>
      <c r="S308" s="138"/>
      <c r="T308" s="138"/>
    </row>
    <row r="309" spans="1:20" s="18" customFormat="1" ht="20.25" customHeight="1" x14ac:dyDescent="0.15">
      <c r="A309" s="30" t="str">
        <f t="shared" si="4"/>
        <v>04601</v>
      </c>
      <c r="B309" s="114" t="s">
        <v>213</v>
      </c>
      <c r="C309" s="115" t="s">
        <v>753</v>
      </c>
      <c r="D309" s="116" t="s">
        <v>445</v>
      </c>
      <c r="E309" s="116" t="s">
        <v>997</v>
      </c>
      <c r="F309" s="117" t="s">
        <v>214</v>
      </c>
      <c r="G309" s="117" t="s">
        <v>507</v>
      </c>
      <c r="H309" s="118">
        <v>304</v>
      </c>
      <c r="I309" s="119" t="s">
        <v>1456</v>
      </c>
      <c r="J309" s="117"/>
      <c r="K309" s="120" t="s">
        <v>1457</v>
      </c>
      <c r="L309" s="121" t="s">
        <v>215</v>
      </c>
      <c r="M309" s="120"/>
      <c r="N309"/>
      <c r="O309" s="138"/>
      <c r="P309" s="138"/>
      <c r="Q309" s="138">
        <v>3</v>
      </c>
      <c r="R309" s="138">
        <v>4</v>
      </c>
      <c r="S309" s="138">
        <v>5</v>
      </c>
      <c r="T309" s="138">
        <v>6</v>
      </c>
    </row>
    <row r="310" spans="1:20" ht="20.25" customHeight="1" x14ac:dyDescent="0.15">
      <c r="A310" s="30" t="str">
        <f t="shared" si="4"/>
        <v>04602</v>
      </c>
      <c r="B310" s="114" t="s">
        <v>213</v>
      </c>
      <c r="C310" s="115" t="s">
        <v>306</v>
      </c>
      <c r="D310" s="116" t="s">
        <v>11</v>
      </c>
      <c r="E310" s="116" t="s">
        <v>522</v>
      </c>
      <c r="F310" s="117" t="s">
        <v>214</v>
      </c>
      <c r="G310" s="117" t="s">
        <v>16</v>
      </c>
      <c r="H310" s="118" t="s">
        <v>820</v>
      </c>
      <c r="I310" s="119" t="s">
        <v>890</v>
      </c>
      <c r="J310" s="117"/>
      <c r="K310" s="120" t="s">
        <v>216</v>
      </c>
      <c r="L310" s="121" t="s">
        <v>215</v>
      </c>
      <c r="M310" s="120"/>
      <c r="O310" s="138">
        <v>7</v>
      </c>
      <c r="P310" s="138">
        <v>8</v>
      </c>
      <c r="Q310" s="138"/>
      <c r="R310" s="138"/>
      <c r="S310" s="138"/>
      <c r="T310" s="138"/>
    </row>
    <row r="311" spans="1:20" s="18" customFormat="1" ht="20.25" customHeight="1" x14ac:dyDescent="0.15">
      <c r="A311" s="30" t="str">
        <f t="shared" si="4"/>
        <v>04603</v>
      </c>
      <c r="B311" s="114" t="s">
        <v>213</v>
      </c>
      <c r="C311" s="115" t="s">
        <v>307</v>
      </c>
      <c r="D311" s="116" t="s">
        <v>11</v>
      </c>
      <c r="E311" s="116" t="s">
        <v>18</v>
      </c>
      <c r="F311" s="117" t="s">
        <v>214</v>
      </c>
      <c r="G311" s="117" t="s">
        <v>19</v>
      </c>
      <c r="H311" s="118" t="s">
        <v>891</v>
      </c>
      <c r="I311" s="119" t="s">
        <v>892</v>
      </c>
      <c r="J311" s="117"/>
      <c r="K311" s="120" t="s">
        <v>1458</v>
      </c>
      <c r="L311" s="121" t="s">
        <v>215</v>
      </c>
      <c r="M311" s="120"/>
      <c r="N311"/>
      <c r="O311" s="138">
        <v>7</v>
      </c>
      <c r="P311" s="138">
        <v>8</v>
      </c>
      <c r="Q311" s="138">
        <v>9</v>
      </c>
      <c r="R311" s="138"/>
      <c r="S311" s="138"/>
      <c r="T311" s="138"/>
    </row>
    <row r="312" spans="1:20" ht="20.25" customHeight="1" x14ac:dyDescent="0.15">
      <c r="A312" s="30" t="str">
        <f t="shared" si="4"/>
        <v>04604</v>
      </c>
      <c r="B312" s="114" t="s">
        <v>213</v>
      </c>
      <c r="C312" s="115" t="s">
        <v>308</v>
      </c>
      <c r="D312" s="116" t="s">
        <v>11</v>
      </c>
      <c r="E312" s="116" t="s">
        <v>489</v>
      </c>
      <c r="F312" s="117" t="s">
        <v>214</v>
      </c>
      <c r="G312" s="117" t="s">
        <v>20</v>
      </c>
      <c r="H312" s="118" t="s">
        <v>834</v>
      </c>
      <c r="I312" s="119" t="s">
        <v>893</v>
      </c>
      <c r="J312" s="117"/>
      <c r="K312" s="120" t="s">
        <v>217</v>
      </c>
      <c r="L312" s="121" t="s">
        <v>215</v>
      </c>
      <c r="M312" s="120"/>
      <c r="O312" s="138"/>
      <c r="P312" s="138"/>
      <c r="Q312" s="138">
        <v>9</v>
      </c>
      <c r="R312" s="138"/>
      <c r="S312" s="138"/>
      <c r="T312" s="138"/>
    </row>
    <row r="313" spans="1:20" s="18" customFormat="1" ht="20.25" customHeight="1" x14ac:dyDescent="0.15">
      <c r="A313" s="30" t="str">
        <f t="shared" si="4"/>
        <v>04605</v>
      </c>
      <c r="B313" s="114" t="s">
        <v>213</v>
      </c>
      <c r="C313" s="115" t="s">
        <v>309</v>
      </c>
      <c r="D313" s="116" t="s">
        <v>11</v>
      </c>
      <c r="E313" s="116" t="s">
        <v>18</v>
      </c>
      <c r="F313" s="117" t="s">
        <v>214</v>
      </c>
      <c r="G313" s="117" t="s">
        <v>507</v>
      </c>
      <c r="H313" s="118" t="s">
        <v>808</v>
      </c>
      <c r="I313" s="119" t="s">
        <v>218</v>
      </c>
      <c r="J313" s="117"/>
      <c r="K313" s="120" t="s">
        <v>1459</v>
      </c>
      <c r="L313" s="121" t="s">
        <v>215</v>
      </c>
      <c r="M313" s="120"/>
      <c r="N313"/>
      <c r="O313" s="138">
        <v>7</v>
      </c>
      <c r="P313" s="138">
        <v>8</v>
      </c>
      <c r="Q313" s="138">
        <v>9</v>
      </c>
      <c r="R313" s="138"/>
      <c r="S313" s="138"/>
      <c r="T313" s="138"/>
    </row>
    <row r="314" spans="1:20" ht="20.25" customHeight="1" x14ac:dyDescent="0.15">
      <c r="A314" s="30" t="str">
        <f t="shared" si="4"/>
        <v>05001</v>
      </c>
      <c r="B314" s="114" t="s">
        <v>219</v>
      </c>
      <c r="C314" s="115" t="s">
        <v>753</v>
      </c>
      <c r="D314" s="116" t="s">
        <v>445</v>
      </c>
      <c r="E314" s="116" t="s">
        <v>1009</v>
      </c>
      <c r="F314" s="117" t="s">
        <v>1027</v>
      </c>
      <c r="G314" s="117" t="s">
        <v>8</v>
      </c>
      <c r="H314" s="118">
        <v>308</v>
      </c>
      <c r="I314" s="119" t="s">
        <v>1460</v>
      </c>
      <c r="J314" s="117"/>
      <c r="K314" s="120" t="s">
        <v>1461</v>
      </c>
      <c r="L314" s="121" t="s">
        <v>220</v>
      </c>
      <c r="M314" s="120"/>
      <c r="O314" s="138"/>
      <c r="P314" s="138"/>
      <c r="Q314" s="138">
        <v>3</v>
      </c>
      <c r="R314" s="138">
        <v>4</v>
      </c>
      <c r="S314" s="138"/>
      <c r="T314" s="138"/>
    </row>
    <row r="315" spans="1:20" s="18" customFormat="1" ht="20.25" customHeight="1" x14ac:dyDescent="0.15">
      <c r="A315" s="30" t="str">
        <f t="shared" si="4"/>
        <v>05002</v>
      </c>
      <c r="B315" s="114" t="s">
        <v>219</v>
      </c>
      <c r="C315" s="115" t="s">
        <v>306</v>
      </c>
      <c r="D315" s="116" t="s">
        <v>445</v>
      </c>
      <c r="E315" s="116" t="s">
        <v>5</v>
      </c>
      <c r="F315" s="117" t="s">
        <v>1027</v>
      </c>
      <c r="G315" s="117" t="s">
        <v>8</v>
      </c>
      <c r="H315" s="118">
        <v>508</v>
      </c>
      <c r="I315" s="119" t="s">
        <v>1462</v>
      </c>
      <c r="J315" s="117"/>
      <c r="K315" s="120" t="s">
        <v>1463</v>
      </c>
      <c r="L315" s="121" t="s">
        <v>220</v>
      </c>
      <c r="M315" s="120"/>
      <c r="N315"/>
      <c r="O315" s="138"/>
      <c r="P315" s="138"/>
      <c r="Q315" s="138"/>
      <c r="R315" s="138"/>
      <c r="S315" s="138">
        <v>5</v>
      </c>
      <c r="T315" s="138">
        <v>6</v>
      </c>
    </row>
    <row r="316" spans="1:20" ht="20.25" customHeight="1" x14ac:dyDescent="0.15">
      <c r="A316" s="30" t="str">
        <f t="shared" si="4"/>
        <v>05003</v>
      </c>
      <c r="B316" s="114" t="s">
        <v>219</v>
      </c>
      <c r="C316" s="115" t="s">
        <v>307</v>
      </c>
      <c r="D316" s="116" t="s">
        <v>11</v>
      </c>
      <c r="E316" s="116" t="s">
        <v>18</v>
      </c>
      <c r="F316" s="117" t="s">
        <v>1027</v>
      </c>
      <c r="G316" s="117" t="s">
        <v>29</v>
      </c>
      <c r="H316" s="118" t="s">
        <v>820</v>
      </c>
      <c r="I316" s="119" t="s">
        <v>894</v>
      </c>
      <c r="J316" s="117"/>
      <c r="K316" s="120" t="s">
        <v>683</v>
      </c>
      <c r="L316" s="121" t="s">
        <v>220</v>
      </c>
      <c r="M316" s="120"/>
      <c r="O316" s="138">
        <v>7</v>
      </c>
      <c r="P316" s="138">
        <v>8</v>
      </c>
      <c r="Q316" s="138">
        <v>9</v>
      </c>
      <c r="R316" s="138"/>
      <c r="S316" s="138"/>
      <c r="T316" s="138"/>
    </row>
    <row r="317" spans="1:20" s="18" customFormat="1" ht="20.25" customHeight="1" x14ac:dyDescent="0.15">
      <c r="A317" s="30" t="str">
        <f t="shared" si="4"/>
        <v>06101</v>
      </c>
      <c r="B317" s="114" t="s">
        <v>221</v>
      </c>
      <c r="C317" s="115" t="s">
        <v>753</v>
      </c>
      <c r="D317" s="116" t="s">
        <v>445</v>
      </c>
      <c r="E317" s="116" t="s">
        <v>480</v>
      </c>
      <c r="F317" s="117" t="s">
        <v>1028</v>
      </c>
      <c r="G317" s="117" t="s">
        <v>508</v>
      </c>
      <c r="H317" s="118">
        <v>120</v>
      </c>
      <c r="I317" s="119" t="s">
        <v>1464</v>
      </c>
      <c r="J317" s="117" t="s">
        <v>775</v>
      </c>
      <c r="K317" s="120" t="s">
        <v>1465</v>
      </c>
      <c r="L317" s="121" t="s">
        <v>224</v>
      </c>
      <c r="M317" s="120" t="s">
        <v>1466</v>
      </c>
      <c r="N317"/>
      <c r="O317" s="138">
        <v>1</v>
      </c>
      <c r="P317" s="138"/>
      <c r="Q317" s="138"/>
      <c r="R317" s="138"/>
      <c r="S317" s="138"/>
      <c r="T317" s="138"/>
    </row>
    <row r="318" spans="1:20" ht="20.25" customHeight="1" x14ac:dyDescent="0.15">
      <c r="A318" s="30" t="str">
        <f t="shared" si="4"/>
        <v>06102</v>
      </c>
      <c r="B318" s="114" t="s">
        <v>221</v>
      </c>
      <c r="C318" s="115" t="s">
        <v>306</v>
      </c>
      <c r="D318" s="116" t="s">
        <v>445</v>
      </c>
      <c r="E318" s="116" t="s">
        <v>480</v>
      </c>
      <c r="F318" s="117" t="s">
        <v>1028</v>
      </c>
      <c r="G318" s="117" t="s">
        <v>508</v>
      </c>
      <c r="H318" s="118">
        <v>121</v>
      </c>
      <c r="I318" s="119" t="s">
        <v>222</v>
      </c>
      <c r="J318" s="117"/>
      <c r="K318" s="120" t="s">
        <v>223</v>
      </c>
      <c r="L318" s="121" t="s">
        <v>224</v>
      </c>
      <c r="M318" s="120" t="s">
        <v>1467</v>
      </c>
      <c r="O318" s="138">
        <v>1</v>
      </c>
      <c r="P318" s="138"/>
      <c r="Q318" s="138"/>
      <c r="R318" s="138"/>
      <c r="S318" s="138"/>
      <c r="T318" s="138"/>
    </row>
    <row r="319" spans="1:20" s="18" customFormat="1" ht="20.25" customHeight="1" x14ac:dyDescent="0.15">
      <c r="A319" s="30" t="str">
        <f t="shared" si="4"/>
        <v>06103</v>
      </c>
      <c r="B319" s="114" t="s">
        <v>221</v>
      </c>
      <c r="C319" s="115" t="s">
        <v>307</v>
      </c>
      <c r="D319" s="116" t="s">
        <v>445</v>
      </c>
      <c r="E319" s="116" t="s">
        <v>447</v>
      </c>
      <c r="F319" s="117" t="s">
        <v>1028</v>
      </c>
      <c r="G319" s="117" t="s">
        <v>508</v>
      </c>
      <c r="H319" s="118">
        <v>220</v>
      </c>
      <c r="I319" s="119" t="s">
        <v>1468</v>
      </c>
      <c r="J319" s="117" t="s">
        <v>486</v>
      </c>
      <c r="K319" s="120" t="s">
        <v>225</v>
      </c>
      <c r="L319" s="121" t="s">
        <v>224</v>
      </c>
      <c r="M319" s="120"/>
      <c r="N319"/>
      <c r="O319" s="138"/>
      <c r="P319" s="138">
        <v>2</v>
      </c>
      <c r="Q319" s="138"/>
      <c r="R319" s="138"/>
      <c r="S319" s="138"/>
      <c r="T319" s="138"/>
    </row>
    <row r="320" spans="1:20" ht="20.25" customHeight="1" x14ac:dyDescent="0.15">
      <c r="A320" s="30" t="str">
        <f t="shared" si="4"/>
        <v>06104</v>
      </c>
      <c r="B320" s="114" t="s">
        <v>221</v>
      </c>
      <c r="C320" s="115" t="s">
        <v>308</v>
      </c>
      <c r="D320" s="116" t="s">
        <v>445</v>
      </c>
      <c r="E320" s="116" t="s">
        <v>447</v>
      </c>
      <c r="F320" s="117" t="s">
        <v>1028</v>
      </c>
      <c r="G320" s="117" t="s">
        <v>508</v>
      </c>
      <c r="H320" s="118">
        <v>221</v>
      </c>
      <c r="I320" s="119" t="s">
        <v>226</v>
      </c>
      <c r="J320" s="117" t="s">
        <v>484</v>
      </c>
      <c r="K320" s="120" t="s">
        <v>227</v>
      </c>
      <c r="L320" s="121" t="s">
        <v>224</v>
      </c>
      <c r="M320" s="120"/>
      <c r="O320" s="138"/>
      <c r="P320" s="138">
        <v>2</v>
      </c>
      <c r="Q320" s="138"/>
      <c r="R320" s="138"/>
      <c r="S320" s="138"/>
      <c r="T320" s="138"/>
    </row>
    <row r="321" spans="1:21" ht="20.25" customHeight="1" x14ac:dyDescent="0.15">
      <c r="A321" s="30" t="str">
        <f t="shared" si="4"/>
        <v>06105</v>
      </c>
      <c r="B321" s="114" t="s">
        <v>221</v>
      </c>
      <c r="C321" s="115" t="s">
        <v>309</v>
      </c>
      <c r="D321" s="116" t="s">
        <v>445</v>
      </c>
      <c r="E321" s="116" t="s">
        <v>489</v>
      </c>
      <c r="F321" s="117" t="s">
        <v>1028</v>
      </c>
      <c r="G321" s="117" t="s">
        <v>508</v>
      </c>
      <c r="H321" s="118">
        <v>320</v>
      </c>
      <c r="I321" s="119" t="s">
        <v>1469</v>
      </c>
      <c r="J321" s="117" t="s">
        <v>486</v>
      </c>
      <c r="K321" s="120" t="s">
        <v>228</v>
      </c>
      <c r="L321" s="121" t="s">
        <v>224</v>
      </c>
      <c r="M321" s="120"/>
      <c r="O321" s="138"/>
      <c r="P321" s="138"/>
      <c r="Q321" s="138">
        <v>3</v>
      </c>
      <c r="R321" s="138"/>
      <c r="S321" s="138"/>
      <c r="T321" s="138"/>
      <c r="U321" s="18"/>
    </row>
    <row r="322" spans="1:21" ht="20.25" customHeight="1" x14ac:dyDescent="0.15">
      <c r="A322" s="30" t="str">
        <f t="shared" si="4"/>
        <v>06106</v>
      </c>
      <c r="B322" s="114" t="s">
        <v>221</v>
      </c>
      <c r="C322" s="115" t="s">
        <v>310</v>
      </c>
      <c r="D322" s="116" t="s">
        <v>445</v>
      </c>
      <c r="E322" s="116" t="s">
        <v>489</v>
      </c>
      <c r="F322" s="117" t="s">
        <v>1028</v>
      </c>
      <c r="G322" s="117" t="s">
        <v>508</v>
      </c>
      <c r="H322" s="123">
        <v>321</v>
      </c>
      <c r="I322" s="124" t="s">
        <v>229</v>
      </c>
      <c r="J322" s="117" t="s">
        <v>484</v>
      </c>
      <c r="K322" s="120" t="s">
        <v>230</v>
      </c>
      <c r="L322" s="121" t="s">
        <v>224</v>
      </c>
      <c r="M322" s="120"/>
      <c r="O322" s="138"/>
      <c r="P322" s="138"/>
      <c r="Q322" s="138">
        <v>3</v>
      </c>
      <c r="R322" s="138"/>
      <c r="S322" s="138"/>
      <c r="T322" s="138"/>
    </row>
    <row r="323" spans="1:21" ht="20.25" customHeight="1" x14ac:dyDescent="0.15">
      <c r="A323" s="30" t="str">
        <f t="shared" si="4"/>
        <v>06107</v>
      </c>
      <c r="B323" s="114" t="s">
        <v>221</v>
      </c>
      <c r="C323" s="115" t="s">
        <v>311</v>
      </c>
      <c r="D323" s="116" t="s">
        <v>445</v>
      </c>
      <c r="E323" s="116" t="s">
        <v>492</v>
      </c>
      <c r="F323" s="117" t="s">
        <v>1028</v>
      </c>
      <c r="G323" s="117" t="s">
        <v>508</v>
      </c>
      <c r="H323" s="123">
        <v>420</v>
      </c>
      <c r="I323" s="124" t="s">
        <v>1470</v>
      </c>
      <c r="J323" s="117" t="s">
        <v>486</v>
      </c>
      <c r="K323" s="120" t="s">
        <v>231</v>
      </c>
      <c r="L323" s="121" t="s">
        <v>224</v>
      </c>
      <c r="M323" s="120"/>
      <c r="O323" s="138"/>
      <c r="P323" s="138"/>
      <c r="Q323" s="138"/>
      <c r="R323" s="138">
        <v>4</v>
      </c>
      <c r="S323" s="138"/>
      <c r="T323" s="138"/>
      <c r="U323" s="18"/>
    </row>
    <row r="324" spans="1:21" ht="20.25" customHeight="1" x14ac:dyDescent="0.15">
      <c r="A324" s="30" t="str">
        <f t="shared" si="4"/>
        <v>06108</v>
      </c>
      <c r="B324" s="114" t="s">
        <v>221</v>
      </c>
      <c r="C324" s="115" t="s">
        <v>312</v>
      </c>
      <c r="D324" s="116" t="s">
        <v>445</v>
      </c>
      <c r="E324" s="116" t="s">
        <v>492</v>
      </c>
      <c r="F324" s="117" t="s">
        <v>1028</v>
      </c>
      <c r="G324" s="117" t="s">
        <v>508</v>
      </c>
      <c r="H324" s="123">
        <v>421</v>
      </c>
      <c r="I324" s="124" t="s">
        <v>232</v>
      </c>
      <c r="J324" s="117" t="s">
        <v>484</v>
      </c>
      <c r="K324" s="120" t="s">
        <v>233</v>
      </c>
      <c r="L324" s="121" t="s">
        <v>224</v>
      </c>
      <c r="M324" s="120"/>
      <c r="O324" s="138"/>
      <c r="P324" s="138"/>
      <c r="Q324" s="138"/>
      <c r="R324" s="138">
        <v>4</v>
      </c>
      <c r="S324" s="138"/>
      <c r="T324" s="138"/>
    </row>
    <row r="325" spans="1:21" ht="20.25" customHeight="1" x14ac:dyDescent="0.15">
      <c r="A325" s="30" t="str">
        <f t="shared" si="4"/>
        <v>06109</v>
      </c>
      <c r="B325" s="114" t="s">
        <v>221</v>
      </c>
      <c r="C325" s="115" t="s">
        <v>305</v>
      </c>
      <c r="D325" s="116" t="s">
        <v>445</v>
      </c>
      <c r="E325" s="116" t="s">
        <v>495</v>
      </c>
      <c r="F325" s="117" t="s">
        <v>1028</v>
      </c>
      <c r="G325" s="117" t="s">
        <v>508</v>
      </c>
      <c r="H325" s="123">
        <v>520</v>
      </c>
      <c r="I325" s="124" t="s">
        <v>684</v>
      </c>
      <c r="J325" s="117"/>
      <c r="K325" s="120" t="s">
        <v>1471</v>
      </c>
      <c r="L325" s="121" t="s">
        <v>224</v>
      </c>
      <c r="M325" s="120"/>
      <c r="O325" s="138"/>
      <c r="P325" s="138"/>
      <c r="Q325" s="138"/>
      <c r="R325" s="138"/>
      <c r="S325" s="138">
        <v>5</v>
      </c>
      <c r="T325" s="138"/>
      <c r="U325" s="18"/>
    </row>
    <row r="326" spans="1:21" s="18" customFormat="1" ht="20.25" customHeight="1" x14ac:dyDescent="0.15">
      <c r="A326" s="30" t="str">
        <f t="shared" si="4"/>
        <v>06110</v>
      </c>
      <c r="B326" s="114" t="s">
        <v>221</v>
      </c>
      <c r="C326" s="115" t="s">
        <v>313</v>
      </c>
      <c r="D326" s="116" t="s">
        <v>445</v>
      </c>
      <c r="E326" s="116" t="s">
        <v>496</v>
      </c>
      <c r="F326" s="117" t="s">
        <v>1028</v>
      </c>
      <c r="G326" s="117" t="s">
        <v>508</v>
      </c>
      <c r="H326" s="123">
        <v>620</v>
      </c>
      <c r="I326" s="124" t="s">
        <v>895</v>
      </c>
      <c r="J326" s="117"/>
      <c r="K326" s="120" t="s">
        <v>1472</v>
      </c>
      <c r="L326" s="121" t="s">
        <v>224</v>
      </c>
      <c r="M326" s="120"/>
      <c r="N326"/>
      <c r="O326" s="138"/>
      <c r="P326" s="138"/>
      <c r="Q326" s="138"/>
      <c r="R326" s="138"/>
      <c r="S326" s="138"/>
      <c r="T326" s="138">
        <v>6</v>
      </c>
      <c r="U326"/>
    </row>
    <row r="327" spans="1:21" ht="20.25" customHeight="1" x14ac:dyDescent="0.15">
      <c r="A327" s="30" t="str">
        <f t="shared" si="4"/>
        <v>06111</v>
      </c>
      <c r="B327" s="114" t="s">
        <v>221</v>
      </c>
      <c r="C327" s="115" t="s">
        <v>314</v>
      </c>
      <c r="D327" s="116" t="s">
        <v>445</v>
      </c>
      <c r="E327" s="116" t="s">
        <v>489</v>
      </c>
      <c r="F327" s="117" t="s">
        <v>1028</v>
      </c>
      <c r="G327" s="117" t="s">
        <v>517</v>
      </c>
      <c r="H327" s="123">
        <v>312</v>
      </c>
      <c r="I327" s="124" t="s">
        <v>234</v>
      </c>
      <c r="J327" s="117"/>
      <c r="K327" s="120" t="s">
        <v>235</v>
      </c>
      <c r="L327" s="121" t="s">
        <v>224</v>
      </c>
      <c r="M327" s="120"/>
      <c r="O327" s="138"/>
      <c r="P327" s="138"/>
      <c r="Q327" s="138">
        <v>3</v>
      </c>
      <c r="R327" s="138"/>
      <c r="S327" s="138"/>
      <c r="T327" s="138"/>
      <c r="U327" s="18"/>
    </row>
    <row r="328" spans="1:21" s="19" customFormat="1" ht="20.25" customHeight="1" x14ac:dyDescent="0.15">
      <c r="A328" s="30" t="str">
        <f t="shared" si="4"/>
        <v>06112</v>
      </c>
      <c r="B328" s="114" t="s">
        <v>221</v>
      </c>
      <c r="C328" s="115" t="s">
        <v>315</v>
      </c>
      <c r="D328" s="116" t="s">
        <v>445</v>
      </c>
      <c r="E328" s="116" t="s">
        <v>492</v>
      </c>
      <c r="F328" s="117" t="s">
        <v>1028</v>
      </c>
      <c r="G328" s="117" t="s">
        <v>517</v>
      </c>
      <c r="H328" s="123">
        <v>412</v>
      </c>
      <c r="I328" s="124" t="s">
        <v>236</v>
      </c>
      <c r="J328" s="117"/>
      <c r="K328" s="120" t="s">
        <v>237</v>
      </c>
      <c r="L328" s="121" t="s">
        <v>224</v>
      </c>
      <c r="M328" s="120"/>
      <c r="N328"/>
      <c r="O328" s="138"/>
      <c r="P328" s="138"/>
      <c r="Q328" s="138"/>
      <c r="R328" s="138">
        <v>4</v>
      </c>
      <c r="S328" s="138"/>
      <c r="T328" s="138"/>
      <c r="U328"/>
    </row>
    <row r="329" spans="1:21" ht="20.25" customHeight="1" x14ac:dyDescent="0.15">
      <c r="A329" s="30" t="str">
        <f t="shared" si="4"/>
        <v>06113</v>
      </c>
      <c r="B329" s="114" t="s">
        <v>221</v>
      </c>
      <c r="C329" s="115" t="s">
        <v>316</v>
      </c>
      <c r="D329" s="116" t="s">
        <v>445</v>
      </c>
      <c r="E329" s="116" t="s">
        <v>495</v>
      </c>
      <c r="F329" s="117" t="s">
        <v>1028</v>
      </c>
      <c r="G329" s="117" t="s">
        <v>517</v>
      </c>
      <c r="H329" s="123">
        <v>512</v>
      </c>
      <c r="I329" s="124" t="s">
        <v>238</v>
      </c>
      <c r="J329" s="117"/>
      <c r="K329" s="120" t="s">
        <v>239</v>
      </c>
      <c r="L329" s="121" t="s">
        <v>224</v>
      </c>
      <c r="M329" s="120"/>
      <c r="O329" s="138"/>
      <c r="P329" s="138"/>
      <c r="Q329" s="138"/>
      <c r="R329" s="138"/>
      <c r="S329" s="138">
        <v>5</v>
      </c>
      <c r="T329" s="138"/>
      <c r="U329" s="18"/>
    </row>
    <row r="330" spans="1:21" s="18" customFormat="1" ht="20.25" customHeight="1" x14ac:dyDescent="0.15">
      <c r="A330" s="30" t="str">
        <f t="shared" si="4"/>
        <v>06114</v>
      </c>
      <c r="B330" s="114" t="s">
        <v>221</v>
      </c>
      <c r="C330" s="115" t="s">
        <v>317</v>
      </c>
      <c r="D330" s="116" t="s">
        <v>445</v>
      </c>
      <c r="E330" s="116" t="s">
        <v>496</v>
      </c>
      <c r="F330" s="117" t="s">
        <v>1028</v>
      </c>
      <c r="G330" s="117" t="s">
        <v>517</v>
      </c>
      <c r="H330" s="123">
        <v>612</v>
      </c>
      <c r="I330" s="124" t="s">
        <v>240</v>
      </c>
      <c r="J330" s="117"/>
      <c r="K330" s="120" t="s">
        <v>241</v>
      </c>
      <c r="L330" s="121" t="s">
        <v>224</v>
      </c>
      <c r="M330" s="120"/>
      <c r="N330"/>
      <c r="O330" s="138"/>
      <c r="P330" s="138"/>
      <c r="Q330" s="138"/>
      <c r="R330" s="138"/>
      <c r="S330" s="138"/>
      <c r="T330" s="138">
        <v>6</v>
      </c>
      <c r="U330"/>
    </row>
    <row r="331" spans="1:21" ht="20.25" customHeight="1" x14ac:dyDescent="0.15">
      <c r="A331" s="30" t="str">
        <f t="shared" si="4"/>
        <v>06115</v>
      </c>
      <c r="B331" s="114" t="s">
        <v>221</v>
      </c>
      <c r="C331" s="115" t="s">
        <v>318</v>
      </c>
      <c r="D331" s="116" t="s">
        <v>445</v>
      </c>
      <c r="E331" s="116" t="s">
        <v>522</v>
      </c>
      <c r="F331" s="117" t="s">
        <v>1028</v>
      </c>
      <c r="G331" s="33" t="s">
        <v>523</v>
      </c>
      <c r="H331" s="123">
        <v>129</v>
      </c>
      <c r="I331" s="124" t="s">
        <v>1473</v>
      </c>
      <c r="J331" s="117" t="s">
        <v>486</v>
      </c>
      <c r="K331" s="120" t="s">
        <v>242</v>
      </c>
      <c r="L331" s="121" t="s">
        <v>224</v>
      </c>
      <c r="M331" s="120"/>
      <c r="O331" s="138">
        <v>1</v>
      </c>
      <c r="P331" s="138">
        <v>2</v>
      </c>
      <c r="Q331" s="138"/>
      <c r="R331" s="138"/>
      <c r="S331" s="138"/>
      <c r="T331" s="138"/>
      <c r="U331" s="18"/>
    </row>
    <row r="332" spans="1:21" s="18" customFormat="1" ht="20.25" customHeight="1" x14ac:dyDescent="0.15">
      <c r="A332" s="30" t="str">
        <f t="shared" ref="A332:A398" si="5">B332&amp;C332</f>
        <v>06116</v>
      </c>
      <c r="B332" s="114" t="s">
        <v>221</v>
      </c>
      <c r="C332" s="115" t="s">
        <v>319</v>
      </c>
      <c r="D332" s="116" t="s">
        <v>445</v>
      </c>
      <c r="E332" s="116" t="s">
        <v>522</v>
      </c>
      <c r="F332" s="117" t="s">
        <v>1028</v>
      </c>
      <c r="G332" s="33" t="s">
        <v>523</v>
      </c>
      <c r="H332" s="123">
        <v>130</v>
      </c>
      <c r="I332" s="124" t="s">
        <v>243</v>
      </c>
      <c r="J332" s="117" t="s">
        <v>484</v>
      </c>
      <c r="K332" s="120" t="s">
        <v>244</v>
      </c>
      <c r="L332" s="121" t="s">
        <v>224</v>
      </c>
      <c r="M332" s="120"/>
      <c r="N332"/>
      <c r="O332" s="138">
        <v>1</v>
      </c>
      <c r="P332" s="138">
        <v>2</v>
      </c>
      <c r="Q332" s="138"/>
      <c r="R332" s="138"/>
      <c r="S332" s="138"/>
      <c r="T332" s="138"/>
      <c r="U332"/>
    </row>
    <row r="333" spans="1:21" ht="20.25" customHeight="1" x14ac:dyDescent="0.15">
      <c r="A333" s="30" t="str">
        <f t="shared" si="5"/>
        <v>06117</v>
      </c>
      <c r="B333" s="114" t="s">
        <v>221</v>
      </c>
      <c r="C333" s="115" t="s">
        <v>320</v>
      </c>
      <c r="D333" s="116" t="s">
        <v>445</v>
      </c>
      <c r="E333" s="116" t="s">
        <v>495</v>
      </c>
      <c r="F333" s="117" t="s">
        <v>1028</v>
      </c>
      <c r="G333" s="33" t="s">
        <v>31</v>
      </c>
      <c r="H333" s="123">
        <v>517</v>
      </c>
      <c r="I333" s="124" t="s">
        <v>1474</v>
      </c>
      <c r="J333" s="117"/>
      <c r="K333" s="120" t="s">
        <v>685</v>
      </c>
      <c r="L333" s="121" t="s">
        <v>224</v>
      </c>
      <c r="M333" s="120"/>
      <c r="O333" s="138"/>
      <c r="P333" s="138"/>
      <c r="Q333" s="138"/>
      <c r="R333" s="138"/>
      <c r="S333" s="138">
        <v>5</v>
      </c>
      <c r="T333" s="138"/>
      <c r="U333" s="18"/>
    </row>
    <row r="334" spans="1:21" s="18" customFormat="1" ht="20.25" customHeight="1" x14ac:dyDescent="0.15">
      <c r="A334" s="30" t="str">
        <f t="shared" si="5"/>
        <v>06118</v>
      </c>
      <c r="B334" s="114" t="s">
        <v>221</v>
      </c>
      <c r="C334" s="115" t="s">
        <v>321</v>
      </c>
      <c r="D334" s="116" t="s">
        <v>445</v>
      </c>
      <c r="E334" s="116" t="s">
        <v>496</v>
      </c>
      <c r="F334" s="117" t="s">
        <v>1028</v>
      </c>
      <c r="G334" s="117" t="s">
        <v>31</v>
      </c>
      <c r="H334" s="118">
        <v>617</v>
      </c>
      <c r="I334" s="119" t="s">
        <v>686</v>
      </c>
      <c r="J334" s="117"/>
      <c r="K334" s="120" t="s">
        <v>687</v>
      </c>
      <c r="L334" s="121" t="s">
        <v>224</v>
      </c>
      <c r="M334" s="120"/>
      <c r="N334"/>
      <c r="O334" s="138"/>
      <c r="P334" s="138"/>
      <c r="Q334" s="138"/>
      <c r="R334" s="138"/>
      <c r="S334" s="138"/>
      <c r="T334" s="138">
        <v>6</v>
      </c>
      <c r="U334"/>
    </row>
    <row r="335" spans="1:21" ht="20.25" customHeight="1" x14ac:dyDescent="0.15">
      <c r="A335" s="30" t="str">
        <f t="shared" si="5"/>
        <v>06119</v>
      </c>
      <c r="B335" s="114" t="s">
        <v>221</v>
      </c>
      <c r="C335" s="115" t="s">
        <v>322</v>
      </c>
      <c r="D335" s="116" t="s">
        <v>11</v>
      </c>
      <c r="E335" s="116" t="s">
        <v>480</v>
      </c>
      <c r="F335" s="117" t="s">
        <v>1028</v>
      </c>
      <c r="G335" s="117" t="s">
        <v>22</v>
      </c>
      <c r="H335" s="123" t="s">
        <v>786</v>
      </c>
      <c r="I335" s="124" t="s">
        <v>896</v>
      </c>
      <c r="J335" s="117"/>
      <c r="K335" s="120" t="s">
        <v>1475</v>
      </c>
      <c r="L335" s="121" t="s">
        <v>224</v>
      </c>
      <c r="M335" s="120"/>
      <c r="O335" s="138">
        <v>7</v>
      </c>
      <c r="P335" s="138"/>
      <c r="Q335" s="138"/>
      <c r="R335" s="138"/>
      <c r="S335" s="138"/>
      <c r="T335" s="138"/>
      <c r="U335" s="18"/>
    </row>
    <row r="336" spans="1:21" s="18" customFormat="1" ht="20.25" customHeight="1" x14ac:dyDescent="0.15">
      <c r="A336" s="30" t="str">
        <f t="shared" si="5"/>
        <v>06120</v>
      </c>
      <c r="B336" s="114" t="s">
        <v>221</v>
      </c>
      <c r="C336" s="115" t="s">
        <v>323</v>
      </c>
      <c r="D336" s="116" t="s">
        <v>11</v>
      </c>
      <c r="E336" s="116" t="s">
        <v>447</v>
      </c>
      <c r="F336" s="117" t="s">
        <v>1028</v>
      </c>
      <c r="G336" s="117" t="s">
        <v>22</v>
      </c>
      <c r="H336" s="123" t="s">
        <v>883</v>
      </c>
      <c r="I336" s="124" t="s">
        <v>897</v>
      </c>
      <c r="J336" s="117"/>
      <c r="K336" s="120" t="s">
        <v>245</v>
      </c>
      <c r="L336" s="121" t="s">
        <v>224</v>
      </c>
      <c r="M336" s="120"/>
      <c r="N336"/>
      <c r="O336" s="138"/>
      <c r="P336" s="138">
        <v>8</v>
      </c>
      <c r="Q336" s="138"/>
      <c r="R336" s="138"/>
      <c r="S336" s="138"/>
      <c r="T336" s="138"/>
      <c r="U336"/>
    </row>
    <row r="337" spans="1:21" ht="20.25" customHeight="1" x14ac:dyDescent="0.15">
      <c r="A337" s="30" t="str">
        <f t="shared" si="5"/>
        <v>06121</v>
      </c>
      <c r="B337" s="114" t="s">
        <v>221</v>
      </c>
      <c r="C337" s="115" t="s">
        <v>324</v>
      </c>
      <c r="D337" s="116" t="s">
        <v>11</v>
      </c>
      <c r="E337" s="116" t="s">
        <v>489</v>
      </c>
      <c r="F337" s="117" t="s">
        <v>1028</v>
      </c>
      <c r="G337" s="117" t="s">
        <v>22</v>
      </c>
      <c r="H337" s="123" t="s">
        <v>885</v>
      </c>
      <c r="I337" s="124" t="s">
        <v>898</v>
      </c>
      <c r="J337" s="117"/>
      <c r="K337" s="120" t="s">
        <v>246</v>
      </c>
      <c r="L337" s="121" t="s">
        <v>224</v>
      </c>
      <c r="M337" s="120"/>
      <c r="O337" s="138"/>
      <c r="P337" s="138"/>
      <c r="Q337" s="138">
        <v>9</v>
      </c>
      <c r="R337" s="138"/>
      <c r="S337" s="138"/>
      <c r="T337" s="138"/>
      <c r="U337" s="18"/>
    </row>
    <row r="338" spans="1:21" s="18" customFormat="1" ht="20.25" customHeight="1" x14ac:dyDescent="0.15">
      <c r="A338" s="30" t="str">
        <f t="shared" si="5"/>
        <v>06122</v>
      </c>
      <c r="B338" s="114" t="s">
        <v>221</v>
      </c>
      <c r="C338" s="115" t="s">
        <v>325</v>
      </c>
      <c r="D338" s="116" t="s">
        <v>11</v>
      </c>
      <c r="E338" s="116" t="s">
        <v>480</v>
      </c>
      <c r="F338" s="117" t="s">
        <v>1028</v>
      </c>
      <c r="G338" s="117" t="s">
        <v>517</v>
      </c>
      <c r="H338" s="123" t="s">
        <v>786</v>
      </c>
      <c r="I338" s="124" t="s">
        <v>688</v>
      </c>
      <c r="J338" s="117"/>
      <c r="K338" s="120" t="s">
        <v>442</v>
      </c>
      <c r="L338" s="121" t="s">
        <v>224</v>
      </c>
      <c r="M338" s="120"/>
      <c r="N338"/>
      <c r="O338" s="138">
        <v>7</v>
      </c>
      <c r="P338" s="138"/>
      <c r="Q338" s="138"/>
      <c r="R338" s="138"/>
      <c r="S338" s="138"/>
      <c r="T338" s="138"/>
      <c r="U338"/>
    </row>
    <row r="339" spans="1:21" s="18" customFormat="1" ht="20.25" customHeight="1" x14ac:dyDescent="0.15">
      <c r="A339" s="30" t="str">
        <f t="shared" si="5"/>
        <v>06123</v>
      </c>
      <c r="B339" s="114" t="s">
        <v>221</v>
      </c>
      <c r="C339" s="115" t="s">
        <v>326</v>
      </c>
      <c r="D339" s="116" t="s">
        <v>11</v>
      </c>
      <c r="E339" s="116" t="s">
        <v>447</v>
      </c>
      <c r="F339" s="117" t="s">
        <v>1028</v>
      </c>
      <c r="G339" s="117" t="s">
        <v>517</v>
      </c>
      <c r="H339" s="123" t="s">
        <v>883</v>
      </c>
      <c r="I339" s="124" t="s">
        <v>689</v>
      </c>
      <c r="J339" s="117"/>
      <c r="K339" s="120" t="s">
        <v>443</v>
      </c>
      <c r="L339" s="121" t="s">
        <v>224</v>
      </c>
      <c r="M339" s="120"/>
      <c r="N339"/>
      <c r="O339" s="138"/>
      <c r="P339" s="138">
        <v>8</v>
      </c>
      <c r="Q339" s="138"/>
      <c r="R339" s="138"/>
      <c r="S339" s="138"/>
      <c r="T339" s="138"/>
      <c r="U339"/>
    </row>
    <row r="340" spans="1:21" s="18" customFormat="1" ht="20.25" customHeight="1" x14ac:dyDescent="0.15">
      <c r="A340" s="30" t="str">
        <f t="shared" si="5"/>
        <v>06124</v>
      </c>
      <c r="B340" s="114" t="s">
        <v>221</v>
      </c>
      <c r="C340" s="115" t="s">
        <v>327</v>
      </c>
      <c r="D340" s="116" t="s">
        <v>11</v>
      </c>
      <c r="E340" s="116" t="s">
        <v>489</v>
      </c>
      <c r="F340" s="123" t="s">
        <v>1028</v>
      </c>
      <c r="G340" s="117" t="s">
        <v>517</v>
      </c>
      <c r="H340" s="118" t="s">
        <v>885</v>
      </c>
      <c r="I340" s="119" t="s">
        <v>690</v>
      </c>
      <c r="J340" s="117"/>
      <c r="K340" s="120" t="s">
        <v>444</v>
      </c>
      <c r="L340" s="121" t="s">
        <v>224</v>
      </c>
      <c r="M340" s="120"/>
      <c r="N340"/>
      <c r="O340" s="138"/>
      <c r="P340" s="138"/>
      <c r="Q340" s="138">
        <v>9</v>
      </c>
      <c r="R340" s="138"/>
      <c r="S340" s="138"/>
      <c r="T340" s="138"/>
      <c r="U340"/>
    </row>
    <row r="341" spans="1:21" s="18" customFormat="1" ht="20.25" customHeight="1" x14ac:dyDescent="0.15">
      <c r="A341" s="30" t="str">
        <f t="shared" si="5"/>
        <v>06125</v>
      </c>
      <c r="B341" s="114" t="s">
        <v>221</v>
      </c>
      <c r="C341" s="115" t="s">
        <v>328</v>
      </c>
      <c r="D341" s="116" t="s">
        <v>11</v>
      </c>
      <c r="E341" s="116" t="s">
        <v>480</v>
      </c>
      <c r="F341" s="123" t="s">
        <v>1028</v>
      </c>
      <c r="G341" s="117" t="s">
        <v>31</v>
      </c>
      <c r="H341" s="118" t="s">
        <v>850</v>
      </c>
      <c r="I341" s="119" t="s">
        <v>899</v>
      </c>
      <c r="J341" s="117"/>
      <c r="K341" s="120" t="s">
        <v>900</v>
      </c>
      <c r="L341" s="121" t="s">
        <v>224</v>
      </c>
      <c r="M341" s="120"/>
      <c r="N341"/>
      <c r="O341" s="138">
        <v>7</v>
      </c>
      <c r="P341" s="138"/>
      <c r="Q341" s="138"/>
      <c r="R341" s="138"/>
      <c r="S341" s="138"/>
      <c r="T341" s="138"/>
      <c r="U341"/>
    </row>
    <row r="342" spans="1:21" ht="20.25" customHeight="1" x14ac:dyDescent="0.15">
      <c r="A342" s="30" t="str">
        <f t="shared" si="5"/>
        <v>06126</v>
      </c>
      <c r="B342" s="114" t="s">
        <v>221</v>
      </c>
      <c r="C342" s="115" t="s">
        <v>329</v>
      </c>
      <c r="D342" s="116" t="s">
        <v>11</v>
      </c>
      <c r="E342" s="116" t="s">
        <v>447</v>
      </c>
      <c r="F342" s="123" t="s">
        <v>1028</v>
      </c>
      <c r="G342" s="117" t="s">
        <v>31</v>
      </c>
      <c r="H342" s="118" t="s">
        <v>901</v>
      </c>
      <c r="I342" s="119" t="s">
        <v>902</v>
      </c>
      <c r="J342" s="117"/>
      <c r="K342" s="120" t="s">
        <v>903</v>
      </c>
      <c r="L342" s="121" t="s">
        <v>224</v>
      </c>
      <c r="M342" s="120"/>
      <c r="O342" s="138"/>
      <c r="P342" s="138">
        <v>8</v>
      </c>
      <c r="Q342" s="138"/>
      <c r="R342" s="138"/>
      <c r="S342" s="138"/>
      <c r="T342" s="138"/>
    </row>
    <row r="343" spans="1:21" ht="20.25" customHeight="1" x14ac:dyDescent="0.15">
      <c r="A343" s="30" t="str">
        <f t="shared" si="5"/>
        <v>06127</v>
      </c>
      <c r="B343" s="114" t="s">
        <v>221</v>
      </c>
      <c r="C343" s="115" t="s">
        <v>330</v>
      </c>
      <c r="D343" s="116" t="s">
        <v>11</v>
      </c>
      <c r="E343" s="116" t="s">
        <v>489</v>
      </c>
      <c r="F343" s="123" t="s">
        <v>1028</v>
      </c>
      <c r="G343" s="117" t="s">
        <v>31</v>
      </c>
      <c r="H343" s="118" t="s">
        <v>904</v>
      </c>
      <c r="I343" s="119" t="s">
        <v>905</v>
      </c>
      <c r="J343" s="117"/>
      <c r="K343" s="120" t="s">
        <v>906</v>
      </c>
      <c r="L343" s="121" t="s">
        <v>224</v>
      </c>
      <c r="M343" s="120"/>
      <c r="O343" s="138"/>
      <c r="P343" s="138"/>
      <c r="Q343" s="138">
        <v>9</v>
      </c>
      <c r="R343" s="138"/>
      <c r="S343" s="138"/>
      <c r="T343" s="138"/>
    </row>
    <row r="344" spans="1:21" s="18" customFormat="1" ht="20.25" customHeight="1" x14ac:dyDescent="0.15">
      <c r="A344" s="30" t="str">
        <f t="shared" si="5"/>
        <v>08101</v>
      </c>
      <c r="B344" s="114" t="s">
        <v>765</v>
      </c>
      <c r="C344" s="115" t="s">
        <v>753</v>
      </c>
      <c r="D344" s="116" t="s">
        <v>11</v>
      </c>
      <c r="E344" s="116" t="s">
        <v>18</v>
      </c>
      <c r="F344" s="123" t="s">
        <v>907</v>
      </c>
      <c r="G344" s="117" t="s">
        <v>19</v>
      </c>
      <c r="H344" s="118" t="s">
        <v>908</v>
      </c>
      <c r="I344" s="119" t="s">
        <v>909</v>
      </c>
      <c r="J344" s="117"/>
      <c r="K344" s="120" t="s">
        <v>910</v>
      </c>
      <c r="L344" s="121" t="s">
        <v>911</v>
      </c>
      <c r="M344" s="120"/>
      <c r="N344"/>
      <c r="O344" s="138">
        <v>7</v>
      </c>
      <c r="P344" s="138">
        <v>8</v>
      </c>
      <c r="Q344" s="138">
        <v>9</v>
      </c>
      <c r="R344" s="138"/>
      <c r="S344" s="138"/>
      <c r="T344" s="138"/>
    </row>
    <row r="345" spans="1:21" ht="20.25" customHeight="1" x14ac:dyDescent="0.15">
      <c r="A345" s="30" t="str">
        <f t="shared" si="5"/>
        <v>10401</v>
      </c>
      <c r="B345" s="114" t="s">
        <v>37</v>
      </c>
      <c r="C345" s="115" t="s">
        <v>753</v>
      </c>
      <c r="D345" s="116" t="s">
        <v>11</v>
      </c>
      <c r="E345" s="116" t="s">
        <v>480</v>
      </c>
      <c r="F345" s="123" t="s">
        <v>247</v>
      </c>
      <c r="G345" s="117" t="s">
        <v>22</v>
      </c>
      <c r="H345" s="118" t="s">
        <v>850</v>
      </c>
      <c r="I345" s="119" t="s">
        <v>912</v>
      </c>
      <c r="J345" s="117"/>
      <c r="K345" s="120" t="s">
        <v>1476</v>
      </c>
      <c r="L345" s="121" t="s">
        <v>248</v>
      </c>
      <c r="M345" s="120" t="s">
        <v>1029</v>
      </c>
      <c r="O345" s="138">
        <v>7</v>
      </c>
      <c r="P345" s="138"/>
      <c r="Q345" s="138"/>
      <c r="R345" s="138"/>
      <c r="S345" s="138"/>
      <c r="T345" s="138"/>
    </row>
    <row r="346" spans="1:21" ht="20.25" customHeight="1" x14ac:dyDescent="0.15">
      <c r="A346" s="30" t="str">
        <f t="shared" si="5"/>
        <v>10402</v>
      </c>
      <c r="B346" s="114" t="s">
        <v>37</v>
      </c>
      <c r="C346" s="115" t="s">
        <v>306</v>
      </c>
      <c r="D346" s="116" t="s">
        <v>11</v>
      </c>
      <c r="E346" s="116" t="s">
        <v>480</v>
      </c>
      <c r="F346" s="123" t="s">
        <v>247</v>
      </c>
      <c r="G346" s="117" t="s">
        <v>22</v>
      </c>
      <c r="H346" s="118" t="s">
        <v>891</v>
      </c>
      <c r="I346" s="119" t="s">
        <v>913</v>
      </c>
      <c r="J346" s="117" t="s">
        <v>775</v>
      </c>
      <c r="K346" s="120" t="s">
        <v>1030</v>
      </c>
      <c r="L346" s="121" t="s">
        <v>248</v>
      </c>
      <c r="M346" s="120" t="s">
        <v>914</v>
      </c>
      <c r="O346" s="138">
        <v>7</v>
      </c>
      <c r="P346" s="138"/>
      <c r="Q346" s="138"/>
      <c r="R346" s="138"/>
      <c r="S346" s="138"/>
      <c r="T346" s="138"/>
      <c r="U346" s="19"/>
    </row>
    <row r="347" spans="1:21" ht="20.25" customHeight="1" x14ac:dyDescent="0.15">
      <c r="A347" s="30" t="str">
        <f t="shared" si="5"/>
        <v>10403</v>
      </c>
      <c r="B347" s="114" t="s">
        <v>37</v>
      </c>
      <c r="C347" s="115" t="s">
        <v>307</v>
      </c>
      <c r="D347" s="116" t="s">
        <v>11</v>
      </c>
      <c r="E347" s="116" t="s">
        <v>447</v>
      </c>
      <c r="F347" s="123" t="s">
        <v>247</v>
      </c>
      <c r="G347" s="117" t="s">
        <v>22</v>
      </c>
      <c r="H347" s="118" t="s">
        <v>901</v>
      </c>
      <c r="I347" s="119" t="s">
        <v>915</v>
      </c>
      <c r="J347" s="117"/>
      <c r="K347" s="120" t="s">
        <v>249</v>
      </c>
      <c r="L347" s="121" t="s">
        <v>248</v>
      </c>
      <c r="M347" s="120" t="s">
        <v>1031</v>
      </c>
      <c r="O347" s="138"/>
      <c r="P347" s="138">
        <v>8</v>
      </c>
      <c r="Q347" s="138"/>
      <c r="R347" s="138"/>
      <c r="S347" s="138"/>
      <c r="T347" s="138"/>
    </row>
    <row r="348" spans="1:21" ht="20.25" customHeight="1" x14ac:dyDescent="0.15">
      <c r="A348" s="30" t="str">
        <f t="shared" si="5"/>
        <v>10404</v>
      </c>
      <c r="B348" s="114" t="s">
        <v>37</v>
      </c>
      <c r="C348" s="115" t="s">
        <v>308</v>
      </c>
      <c r="D348" s="116" t="s">
        <v>11</v>
      </c>
      <c r="E348" s="116" t="s">
        <v>447</v>
      </c>
      <c r="F348" s="123" t="s">
        <v>247</v>
      </c>
      <c r="G348" s="117" t="s">
        <v>22</v>
      </c>
      <c r="H348" s="118" t="s">
        <v>916</v>
      </c>
      <c r="I348" s="119" t="s">
        <v>917</v>
      </c>
      <c r="J348" s="117" t="s">
        <v>775</v>
      </c>
      <c r="K348" s="120" t="s">
        <v>1032</v>
      </c>
      <c r="L348" s="121" t="s">
        <v>248</v>
      </c>
      <c r="M348" s="120" t="s">
        <v>918</v>
      </c>
      <c r="O348" s="138"/>
      <c r="P348" s="138">
        <v>8</v>
      </c>
      <c r="Q348" s="138"/>
      <c r="R348" s="138"/>
      <c r="S348" s="138"/>
      <c r="T348" s="138"/>
      <c r="U348" s="18"/>
    </row>
    <row r="349" spans="1:21" ht="20.25" customHeight="1" x14ac:dyDescent="0.15">
      <c r="A349" s="30" t="str">
        <f t="shared" si="5"/>
        <v>10405</v>
      </c>
      <c r="B349" s="114" t="s">
        <v>37</v>
      </c>
      <c r="C349" s="115" t="s">
        <v>309</v>
      </c>
      <c r="D349" s="116" t="s">
        <v>11</v>
      </c>
      <c r="E349" s="116" t="s">
        <v>489</v>
      </c>
      <c r="F349" s="123" t="s">
        <v>247</v>
      </c>
      <c r="G349" s="117" t="s">
        <v>22</v>
      </c>
      <c r="H349" s="118" t="s">
        <v>904</v>
      </c>
      <c r="I349" s="119" t="s">
        <v>919</v>
      </c>
      <c r="J349" s="117"/>
      <c r="K349" s="120" t="s">
        <v>1477</v>
      </c>
      <c r="L349" s="121" t="s">
        <v>248</v>
      </c>
      <c r="M349" s="120" t="s">
        <v>1033</v>
      </c>
      <c r="O349" s="138"/>
      <c r="P349" s="138"/>
      <c r="Q349" s="138">
        <v>9</v>
      </c>
      <c r="R349" s="138"/>
      <c r="S349" s="138"/>
      <c r="T349" s="138"/>
    </row>
    <row r="350" spans="1:21" ht="20.25" customHeight="1" x14ac:dyDescent="0.15">
      <c r="A350" s="30" t="str">
        <f t="shared" si="5"/>
        <v>10406</v>
      </c>
      <c r="B350" s="114" t="s">
        <v>37</v>
      </c>
      <c r="C350" s="115" t="s">
        <v>310</v>
      </c>
      <c r="D350" s="116" t="s">
        <v>11</v>
      </c>
      <c r="E350" s="116" t="s">
        <v>489</v>
      </c>
      <c r="F350" s="123" t="s">
        <v>247</v>
      </c>
      <c r="G350" s="117" t="s">
        <v>22</v>
      </c>
      <c r="H350" s="118" t="s">
        <v>920</v>
      </c>
      <c r="I350" s="119" t="s">
        <v>921</v>
      </c>
      <c r="J350" s="126" t="s">
        <v>775</v>
      </c>
      <c r="K350" s="120" t="s">
        <v>1034</v>
      </c>
      <c r="L350" s="121" t="s">
        <v>248</v>
      </c>
      <c r="M350" s="120" t="s">
        <v>922</v>
      </c>
      <c r="O350" s="138"/>
      <c r="P350" s="138"/>
      <c r="Q350" s="138">
        <v>9</v>
      </c>
      <c r="R350" s="138"/>
      <c r="S350" s="138"/>
      <c r="T350" s="138"/>
      <c r="U350" s="18"/>
    </row>
    <row r="351" spans="1:21" s="18" customFormat="1" ht="20.25" customHeight="1" x14ac:dyDescent="0.15">
      <c r="A351" s="30" t="str">
        <f t="shared" si="5"/>
        <v>11601</v>
      </c>
      <c r="B351" s="114" t="s">
        <v>253</v>
      </c>
      <c r="C351" s="115" t="s">
        <v>753</v>
      </c>
      <c r="D351" s="116" t="s">
        <v>445</v>
      </c>
      <c r="E351" s="116" t="s">
        <v>489</v>
      </c>
      <c r="F351" s="123" t="s">
        <v>250</v>
      </c>
      <c r="G351" s="117" t="s">
        <v>504</v>
      </c>
      <c r="H351" s="118">
        <v>308</v>
      </c>
      <c r="I351" s="119" t="s">
        <v>691</v>
      </c>
      <c r="J351" s="126"/>
      <c r="K351" s="120" t="s">
        <v>1478</v>
      </c>
      <c r="L351" s="121" t="s">
        <v>252</v>
      </c>
      <c r="M351" s="120"/>
      <c r="N351"/>
      <c r="O351" s="138"/>
      <c r="P351" s="138"/>
      <c r="Q351" s="138">
        <v>3</v>
      </c>
      <c r="R351" s="138"/>
      <c r="S351" s="138"/>
      <c r="T351" s="138"/>
      <c r="U351"/>
    </row>
    <row r="352" spans="1:21" ht="20.25" customHeight="1" x14ac:dyDescent="0.15">
      <c r="A352" s="30" t="str">
        <f t="shared" si="5"/>
        <v>11602</v>
      </c>
      <c r="B352" s="114" t="s">
        <v>253</v>
      </c>
      <c r="C352" s="115" t="s">
        <v>306</v>
      </c>
      <c r="D352" s="116" t="s">
        <v>445</v>
      </c>
      <c r="E352" s="116" t="s">
        <v>492</v>
      </c>
      <c r="F352" s="123" t="s">
        <v>250</v>
      </c>
      <c r="G352" s="117" t="s">
        <v>504</v>
      </c>
      <c r="H352" s="118">
        <v>408</v>
      </c>
      <c r="I352" s="119" t="s">
        <v>692</v>
      </c>
      <c r="J352" s="126"/>
      <c r="K352" s="120" t="s">
        <v>1479</v>
      </c>
      <c r="L352" s="121" t="s">
        <v>252</v>
      </c>
      <c r="M352" s="120"/>
      <c r="O352" s="138"/>
      <c r="P352" s="138"/>
      <c r="Q352" s="138"/>
      <c r="R352" s="138">
        <v>4</v>
      </c>
      <c r="S352" s="138"/>
      <c r="T352" s="138"/>
      <c r="U352" s="18"/>
    </row>
    <row r="353" spans="1:21" ht="20.25" customHeight="1" x14ac:dyDescent="0.15">
      <c r="A353" s="30" t="str">
        <f t="shared" si="5"/>
        <v>11603</v>
      </c>
      <c r="B353" s="114" t="s">
        <v>253</v>
      </c>
      <c r="C353" s="115" t="s">
        <v>307</v>
      </c>
      <c r="D353" s="116" t="s">
        <v>445</v>
      </c>
      <c r="E353" s="116" t="s">
        <v>495</v>
      </c>
      <c r="F353" s="123" t="s">
        <v>250</v>
      </c>
      <c r="G353" s="117" t="s">
        <v>504</v>
      </c>
      <c r="H353" s="118">
        <v>508</v>
      </c>
      <c r="I353" s="119" t="s">
        <v>693</v>
      </c>
      <c r="J353" s="117"/>
      <c r="K353" s="120" t="s">
        <v>1480</v>
      </c>
      <c r="L353" s="121" t="s">
        <v>252</v>
      </c>
      <c r="M353" s="120"/>
      <c r="O353" s="138"/>
      <c r="P353" s="138"/>
      <c r="Q353" s="138"/>
      <c r="R353" s="138"/>
      <c r="S353" s="138">
        <v>5</v>
      </c>
      <c r="T353" s="138"/>
    </row>
    <row r="354" spans="1:21" s="18" customFormat="1" ht="20.25" customHeight="1" x14ac:dyDescent="0.15">
      <c r="A354" s="30" t="str">
        <f t="shared" si="5"/>
        <v>11604</v>
      </c>
      <c r="B354" s="114" t="s">
        <v>253</v>
      </c>
      <c r="C354" s="115" t="s">
        <v>308</v>
      </c>
      <c r="D354" s="116" t="s">
        <v>445</v>
      </c>
      <c r="E354" s="116" t="s">
        <v>496</v>
      </c>
      <c r="F354" s="123" t="s">
        <v>250</v>
      </c>
      <c r="G354" s="117" t="s">
        <v>504</v>
      </c>
      <c r="H354" s="118">
        <v>608</v>
      </c>
      <c r="I354" s="119" t="s">
        <v>694</v>
      </c>
      <c r="J354" s="117"/>
      <c r="K354" s="120" t="s">
        <v>1481</v>
      </c>
      <c r="L354" s="121" t="s">
        <v>252</v>
      </c>
      <c r="M354" s="120"/>
      <c r="N354"/>
      <c r="O354" s="138"/>
      <c r="P354" s="138"/>
      <c r="Q354" s="138"/>
      <c r="R354" s="138"/>
      <c r="S354" s="138"/>
      <c r="T354" s="138">
        <v>6</v>
      </c>
    </row>
    <row r="355" spans="1:21" ht="20.25" customHeight="1" x14ac:dyDescent="0.15">
      <c r="A355" s="30" t="str">
        <f t="shared" si="5"/>
        <v>11605</v>
      </c>
      <c r="B355" s="114" t="s">
        <v>253</v>
      </c>
      <c r="C355" s="115" t="s">
        <v>309</v>
      </c>
      <c r="D355" s="116" t="s">
        <v>445</v>
      </c>
      <c r="E355" s="116" t="s">
        <v>480</v>
      </c>
      <c r="F355" s="123" t="s">
        <v>250</v>
      </c>
      <c r="G355" s="33" t="s">
        <v>508</v>
      </c>
      <c r="H355" s="118">
        <v>122</v>
      </c>
      <c r="I355" s="119" t="s">
        <v>1482</v>
      </c>
      <c r="J355" s="117" t="s">
        <v>1241</v>
      </c>
      <c r="K355" s="120" t="s">
        <v>1483</v>
      </c>
      <c r="L355" s="121" t="s">
        <v>252</v>
      </c>
      <c r="M355" s="120" t="s">
        <v>1484</v>
      </c>
      <c r="O355" s="138">
        <v>1</v>
      </c>
      <c r="P355" s="138"/>
      <c r="Q355" s="138"/>
      <c r="R355" s="138"/>
      <c r="S355" s="138"/>
      <c r="T355" s="138"/>
    </row>
    <row r="356" spans="1:21" s="18" customFormat="1" ht="20.25" customHeight="1" x14ac:dyDescent="0.15">
      <c r="A356" s="30" t="str">
        <f t="shared" si="5"/>
        <v>11606</v>
      </c>
      <c r="B356" s="114" t="s">
        <v>253</v>
      </c>
      <c r="C356" s="115" t="s">
        <v>310</v>
      </c>
      <c r="D356" s="116" t="s">
        <v>445</v>
      </c>
      <c r="E356" s="116" t="s">
        <v>480</v>
      </c>
      <c r="F356" s="123" t="s">
        <v>250</v>
      </c>
      <c r="G356" s="33" t="s">
        <v>508</v>
      </c>
      <c r="H356" s="118">
        <v>123</v>
      </c>
      <c r="I356" s="119" t="s">
        <v>1485</v>
      </c>
      <c r="J356" s="117" t="s">
        <v>1244</v>
      </c>
      <c r="K356" s="120" t="s">
        <v>1486</v>
      </c>
      <c r="L356" s="121" t="s">
        <v>252</v>
      </c>
      <c r="M356" s="120" t="s">
        <v>1487</v>
      </c>
      <c r="N356"/>
      <c r="O356" s="138">
        <v>1</v>
      </c>
      <c r="P356" s="138"/>
      <c r="Q356" s="138"/>
      <c r="R356" s="138"/>
      <c r="S356" s="138"/>
      <c r="T356" s="138"/>
    </row>
    <row r="357" spans="1:21" ht="20.25" customHeight="1" x14ac:dyDescent="0.15">
      <c r="A357" s="30" t="str">
        <f t="shared" si="5"/>
        <v>11607</v>
      </c>
      <c r="B357" s="114" t="s">
        <v>253</v>
      </c>
      <c r="C357" s="115" t="s">
        <v>311</v>
      </c>
      <c r="D357" s="116" t="s">
        <v>445</v>
      </c>
      <c r="E357" s="116" t="s">
        <v>447</v>
      </c>
      <c r="F357" s="123" t="s">
        <v>250</v>
      </c>
      <c r="G357" s="117" t="s">
        <v>508</v>
      </c>
      <c r="H357" s="123">
        <v>222</v>
      </c>
      <c r="I357" s="124" t="s">
        <v>1391</v>
      </c>
      <c r="J357" s="117" t="s">
        <v>486</v>
      </c>
      <c r="K357" s="120" t="s">
        <v>256</v>
      </c>
      <c r="L357" s="121" t="s">
        <v>252</v>
      </c>
      <c r="M357" s="120"/>
      <c r="O357" s="138"/>
      <c r="P357" s="138">
        <v>2</v>
      </c>
      <c r="Q357" s="138"/>
      <c r="R357" s="138"/>
      <c r="S357" s="138"/>
      <c r="T357" s="138"/>
      <c r="U357" s="18"/>
    </row>
    <row r="358" spans="1:21" ht="20.25" customHeight="1" x14ac:dyDescent="0.15">
      <c r="A358" s="30" t="str">
        <f t="shared" si="5"/>
        <v>11608</v>
      </c>
      <c r="B358" s="114" t="s">
        <v>253</v>
      </c>
      <c r="C358" s="115" t="s">
        <v>312</v>
      </c>
      <c r="D358" s="116" t="s">
        <v>445</v>
      </c>
      <c r="E358" s="116" t="s">
        <v>447</v>
      </c>
      <c r="F358" s="123" t="s">
        <v>250</v>
      </c>
      <c r="G358" s="117" t="s">
        <v>508</v>
      </c>
      <c r="H358" s="123">
        <v>223</v>
      </c>
      <c r="I358" s="124" t="s">
        <v>847</v>
      </c>
      <c r="J358" s="117" t="s">
        <v>484</v>
      </c>
      <c r="K358" s="120" t="s">
        <v>257</v>
      </c>
      <c r="L358" s="121" t="s">
        <v>252</v>
      </c>
      <c r="M358" s="120"/>
      <c r="O358" s="138"/>
      <c r="P358" s="138">
        <v>2</v>
      </c>
      <c r="Q358" s="138"/>
      <c r="R358" s="138"/>
      <c r="S358" s="138"/>
      <c r="T358" s="138"/>
      <c r="U358" s="18"/>
    </row>
    <row r="359" spans="1:21" s="18" customFormat="1" ht="20.25" customHeight="1" x14ac:dyDescent="0.15">
      <c r="A359" s="30" t="str">
        <f t="shared" si="5"/>
        <v>11609</v>
      </c>
      <c r="B359" s="114" t="s">
        <v>253</v>
      </c>
      <c r="C359" s="115" t="s">
        <v>305</v>
      </c>
      <c r="D359" s="116" t="s">
        <v>445</v>
      </c>
      <c r="E359" s="116" t="s">
        <v>489</v>
      </c>
      <c r="F359" s="123" t="s">
        <v>250</v>
      </c>
      <c r="G359" s="117" t="s">
        <v>508</v>
      </c>
      <c r="H359" s="123">
        <v>322</v>
      </c>
      <c r="I359" s="124" t="s">
        <v>1392</v>
      </c>
      <c r="J359" s="117" t="s">
        <v>486</v>
      </c>
      <c r="K359" s="120" t="s">
        <v>258</v>
      </c>
      <c r="L359" s="121" t="s">
        <v>252</v>
      </c>
      <c r="M359" s="120"/>
      <c r="N359"/>
      <c r="O359" s="138"/>
      <c r="P359" s="138"/>
      <c r="Q359" s="138">
        <v>3</v>
      </c>
      <c r="R359" s="138"/>
      <c r="S359" s="138"/>
      <c r="T359" s="138"/>
    </row>
    <row r="360" spans="1:21" ht="19.5" customHeight="1" x14ac:dyDescent="0.15">
      <c r="A360" s="30" t="str">
        <f t="shared" si="5"/>
        <v>11610</v>
      </c>
      <c r="B360" s="114" t="s">
        <v>253</v>
      </c>
      <c r="C360" s="115" t="s">
        <v>313</v>
      </c>
      <c r="D360" s="116" t="s">
        <v>445</v>
      </c>
      <c r="E360" s="116" t="s">
        <v>489</v>
      </c>
      <c r="F360" s="123" t="s">
        <v>250</v>
      </c>
      <c r="G360" s="117" t="s">
        <v>508</v>
      </c>
      <c r="H360" s="123">
        <v>323</v>
      </c>
      <c r="I360" s="124" t="s">
        <v>848</v>
      </c>
      <c r="J360" s="117" t="s">
        <v>484</v>
      </c>
      <c r="K360" s="120" t="s">
        <v>259</v>
      </c>
      <c r="L360" s="121" t="s">
        <v>252</v>
      </c>
      <c r="M360" s="120"/>
      <c r="O360" s="138"/>
      <c r="P360" s="138"/>
      <c r="Q360" s="138">
        <v>3</v>
      </c>
      <c r="R360" s="138"/>
      <c r="S360" s="138"/>
      <c r="T360" s="138"/>
    </row>
    <row r="361" spans="1:21" ht="19.5" customHeight="1" x14ac:dyDescent="0.15">
      <c r="A361" s="30" t="str">
        <f t="shared" si="5"/>
        <v>11611</v>
      </c>
      <c r="B361" s="114" t="s">
        <v>253</v>
      </c>
      <c r="C361" s="115" t="s">
        <v>314</v>
      </c>
      <c r="D361" s="116" t="s">
        <v>445</v>
      </c>
      <c r="E361" s="116" t="s">
        <v>492</v>
      </c>
      <c r="F361" s="123" t="s">
        <v>250</v>
      </c>
      <c r="G361" s="117" t="s">
        <v>508</v>
      </c>
      <c r="H361" s="123">
        <v>422</v>
      </c>
      <c r="I361" s="124" t="s">
        <v>1393</v>
      </c>
      <c r="J361" s="117" t="s">
        <v>486</v>
      </c>
      <c r="K361" s="120" t="s">
        <v>260</v>
      </c>
      <c r="L361" s="121" t="s">
        <v>252</v>
      </c>
      <c r="M361" s="120"/>
      <c r="O361" s="138"/>
      <c r="P361" s="138"/>
      <c r="Q361" s="138"/>
      <c r="R361" s="138">
        <v>4</v>
      </c>
      <c r="S361" s="138"/>
      <c r="T361" s="138"/>
    </row>
    <row r="362" spans="1:21" ht="20.25" customHeight="1" x14ac:dyDescent="0.15">
      <c r="A362" s="30" t="str">
        <f t="shared" si="5"/>
        <v>11612</v>
      </c>
      <c r="B362" s="114" t="s">
        <v>253</v>
      </c>
      <c r="C362" s="115" t="s">
        <v>315</v>
      </c>
      <c r="D362" s="116" t="s">
        <v>445</v>
      </c>
      <c r="E362" s="116" t="s">
        <v>492</v>
      </c>
      <c r="F362" s="123" t="s">
        <v>250</v>
      </c>
      <c r="G362" s="117" t="s">
        <v>508</v>
      </c>
      <c r="H362" s="123">
        <v>423</v>
      </c>
      <c r="I362" s="124" t="s">
        <v>849</v>
      </c>
      <c r="J362" s="117" t="s">
        <v>484</v>
      </c>
      <c r="K362" s="120" t="s">
        <v>261</v>
      </c>
      <c r="L362" s="121" t="s">
        <v>252</v>
      </c>
      <c r="M362" s="120"/>
      <c r="O362" s="138"/>
      <c r="P362" s="138"/>
      <c r="Q362" s="138"/>
      <c r="R362" s="138">
        <v>4</v>
      </c>
      <c r="S362" s="138"/>
      <c r="T362" s="138"/>
      <c r="U362" s="18"/>
    </row>
    <row r="363" spans="1:21" s="18" customFormat="1" ht="20.25" customHeight="1" x14ac:dyDescent="0.15">
      <c r="A363" s="30" t="str">
        <f t="shared" si="5"/>
        <v>11613</v>
      </c>
      <c r="B363" s="114" t="s">
        <v>253</v>
      </c>
      <c r="C363" s="115" t="s">
        <v>316</v>
      </c>
      <c r="D363" s="116" t="s">
        <v>445</v>
      </c>
      <c r="E363" s="116" t="s">
        <v>495</v>
      </c>
      <c r="F363" s="123" t="s">
        <v>250</v>
      </c>
      <c r="G363" s="123" t="s">
        <v>508</v>
      </c>
      <c r="H363" s="123">
        <v>522</v>
      </c>
      <c r="I363" s="124" t="s">
        <v>656</v>
      </c>
      <c r="J363" s="117"/>
      <c r="K363" s="120" t="s">
        <v>1488</v>
      </c>
      <c r="L363" s="121" t="s">
        <v>252</v>
      </c>
      <c r="M363" s="120"/>
      <c r="N363"/>
      <c r="O363" s="138"/>
      <c r="P363" s="138"/>
      <c r="Q363" s="138"/>
      <c r="R363" s="138"/>
      <c r="S363" s="138">
        <v>5</v>
      </c>
      <c r="T363" s="138"/>
      <c r="U363"/>
    </row>
    <row r="364" spans="1:21" ht="20.25" customHeight="1" x14ac:dyDescent="0.15">
      <c r="A364" s="30" t="str">
        <f t="shared" si="5"/>
        <v>11614</v>
      </c>
      <c r="B364" s="114" t="s">
        <v>253</v>
      </c>
      <c r="C364" s="115" t="s">
        <v>317</v>
      </c>
      <c r="D364" s="116" t="s">
        <v>445</v>
      </c>
      <c r="E364" s="116" t="s">
        <v>496</v>
      </c>
      <c r="F364" s="123" t="s">
        <v>250</v>
      </c>
      <c r="G364" s="123" t="s">
        <v>508</v>
      </c>
      <c r="H364" s="123">
        <v>622</v>
      </c>
      <c r="I364" s="124" t="s">
        <v>657</v>
      </c>
      <c r="J364" s="117"/>
      <c r="K364" s="120" t="s">
        <v>1489</v>
      </c>
      <c r="L364" s="121" t="s">
        <v>252</v>
      </c>
      <c r="M364" s="120"/>
      <c r="O364" s="138"/>
      <c r="P364" s="138"/>
      <c r="Q364" s="138"/>
      <c r="R364" s="138"/>
      <c r="S364" s="138"/>
      <c r="T364" s="138">
        <v>6</v>
      </c>
    </row>
    <row r="365" spans="1:21" ht="20.25" customHeight="1" x14ac:dyDescent="0.15">
      <c r="A365" s="30" t="str">
        <f t="shared" si="5"/>
        <v>11615</v>
      </c>
      <c r="B365" s="114" t="s">
        <v>253</v>
      </c>
      <c r="C365" s="115" t="s">
        <v>318</v>
      </c>
      <c r="D365" s="116" t="s">
        <v>445</v>
      </c>
      <c r="E365" s="116" t="s">
        <v>522</v>
      </c>
      <c r="F365" s="123" t="s">
        <v>250</v>
      </c>
      <c r="G365" s="123" t="s">
        <v>4</v>
      </c>
      <c r="H365" s="123">
        <v>107</v>
      </c>
      <c r="I365" s="124" t="s">
        <v>1490</v>
      </c>
      <c r="J365" s="117" t="s">
        <v>254</v>
      </c>
      <c r="K365" s="120" t="s">
        <v>262</v>
      </c>
      <c r="L365" s="121" t="s">
        <v>252</v>
      </c>
      <c r="M365" s="120"/>
      <c r="O365" s="138">
        <v>1</v>
      </c>
      <c r="P365" s="138">
        <v>2</v>
      </c>
      <c r="Q365" s="138"/>
      <c r="R365" s="138"/>
      <c r="S365" s="138"/>
      <c r="T365" s="138"/>
    </row>
    <row r="366" spans="1:21" s="18" customFormat="1" ht="20.25" customHeight="1" x14ac:dyDescent="0.15">
      <c r="A366" s="30" t="str">
        <f t="shared" si="5"/>
        <v>11616</v>
      </c>
      <c r="B366" s="127" t="s">
        <v>253</v>
      </c>
      <c r="C366" s="115" t="s">
        <v>319</v>
      </c>
      <c r="D366" s="123" t="s">
        <v>445</v>
      </c>
      <c r="E366" s="116" t="s">
        <v>522</v>
      </c>
      <c r="F366" s="123" t="s">
        <v>250</v>
      </c>
      <c r="G366" s="123" t="s">
        <v>4</v>
      </c>
      <c r="H366" s="123">
        <v>108</v>
      </c>
      <c r="I366" s="124" t="s">
        <v>1491</v>
      </c>
      <c r="J366" s="117" t="s">
        <v>255</v>
      </c>
      <c r="K366" s="120" t="s">
        <v>263</v>
      </c>
      <c r="L366" s="121" t="s">
        <v>252</v>
      </c>
      <c r="M366" s="120"/>
      <c r="N366"/>
      <c r="O366" s="138">
        <v>1</v>
      </c>
      <c r="P366" s="138">
        <v>2</v>
      </c>
      <c r="Q366" s="138"/>
      <c r="R366" s="138"/>
      <c r="S366" s="138"/>
      <c r="T366" s="138"/>
      <c r="U366"/>
    </row>
    <row r="367" spans="1:21" ht="20.25" customHeight="1" x14ac:dyDescent="0.15">
      <c r="A367" s="30" t="str">
        <f t="shared" si="5"/>
        <v>11617</v>
      </c>
      <c r="B367" s="114" t="s">
        <v>253</v>
      </c>
      <c r="C367" s="115" t="s">
        <v>320</v>
      </c>
      <c r="D367" s="123" t="s">
        <v>445</v>
      </c>
      <c r="E367" s="116" t="s">
        <v>1009</v>
      </c>
      <c r="F367" s="123" t="s">
        <v>250</v>
      </c>
      <c r="G367" s="123" t="s">
        <v>4</v>
      </c>
      <c r="H367" s="123">
        <v>307</v>
      </c>
      <c r="I367" s="128" t="s">
        <v>1492</v>
      </c>
      <c r="J367" s="117" t="s">
        <v>254</v>
      </c>
      <c r="K367" s="120" t="s">
        <v>264</v>
      </c>
      <c r="L367" s="121" t="s">
        <v>252</v>
      </c>
      <c r="M367" s="120"/>
      <c r="O367" s="138"/>
      <c r="P367" s="138"/>
      <c r="Q367" s="138">
        <v>3</v>
      </c>
      <c r="R367" s="138">
        <v>4</v>
      </c>
      <c r="S367" s="138"/>
      <c r="T367" s="138"/>
    </row>
    <row r="368" spans="1:21" s="18" customFormat="1" ht="20.25" customHeight="1" x14ac:dyDescent="0.15">
      <c r="A368" s="30" t="str">
        <f t="shared" si="5"/>
        <v>11618</v>
      </c>
      <c r="B368" s="114" t="s">
        <v>253</v>
      </c>
      <c r="C368" s="115" t="s">
        <v>321</v>
      </c>
      <c r="D368" s="123" t="s">
        <v>445</v>
      </c>
      <c r="E368" s="116" t="s">
        <v>1009</v>
      </c>
      <c r="F368" s="123" t="s">
        <v>250</v>
      </c>
      <c r="G368" s="123" t="s">
        <v>4</v>
      </c>
      <c r="H368" s="123">
        <v>308</v>
      </c>
      <c r="I368" s="128" t="s">
        <v>1493</v>
      </c>
      <c r="J368" s="117" t="s">
        <v>255</v>
      </c>
      <c r="K368" s="120" t="s">
        <v>265</v>
      </c>
      <c r="L368" s="121" t="s">
        <v>252</v>
      </c>
      <c r="M368" s="120"/>
      <c r="N368"/>
      <c r="O368" s="138"/>
      <c r="P368" s="138"/>
      <c r="Q368" s="138">
        <v>3</v>
      </c>
      <c r="R368" s="138">
        <v>4</v>
      </c>
      <c r="S368" s="138"/>
      <c r="T368" s="138"/>
      <c r="U368"/>
    </row>
    <row r="369" spans="1:21" ht="20.25" customHeight="1" x14ac:dyDescent="0.15">
      <c r="A369" s="30" t="str">
        <f t="shared" si="5"/>
        <v>11619</v>
      </c>
      <c r="B369" s="114" t="s">
        <v>253</v>
      </c>
      <c r="C369" s="115" t="s">
        <v>322</v>
      </c>
      <c r="D369" s="123" t="s">
        <v>445</v>
      </c>
      <c r="E369" s="116" t="s">
        <v>5</v>
      </c>
      <c r="F369" s="123" t="s">
        <v>250</v>
      </c>
      <c r="G369" s="123" t="s">
        <v>4</v>
      </c>
      <c r="H369" s="123">
        <v>507</v>
      </c>
      <c r="I369" s="128" t="s">
        <v>1494</v>
      </c>
      <c r="J369" s="117" t="s">
        <v>254</v>
      </c>
      <c r="K369" s="120" t="s">
        <v>266</v>
      </c>
      <c r="L369" s="121" t="s">
        <v>252</v>
      </c>
      <c r="M369" s="120"/>
      <c r="O369" s="138"/>
      <c r="P369" s="138"/>
      <c r="Q369" s="138"/>
      <c r="R369" s="138"/>
      <c r="S369" s="138">
        <v>5</v>
      </c>
      <c r="T369" s="138">
        <v>6</v>
      </c>
      <c r="U369" s="18"/>
    </row>
    <row r="370" spans="1:21" s="18" customFormat="1" ht="20.25" customHeight="1" x14ac:dyDescent="0.15">
      <c r="A370" s="30" t="str">
        <f t="shared" si="5"/>
        <v>11620</v>
      </c>
      <c r="B370" s="114" t="s">
        <v>253</v>
      </c>
      <c r="C370" s="115" t="s">
        <v>323</v>
      </c>
      <c r="D370" s="123" t="s">
        <v>445</v>
      </c>
      <c r="E370" s="116" t="s">
        <v>5</v>
      </c>
      <c r="F370" s="123" t="s">
        <v>250</v>
      </c>
      <c r="G370" s="123" t="s">
        <v>4</v>
      </c>
      <c r="H370" s="123">
        <v>508</v>
      </c>
      <c r="I370" s="128" t="s">
        <v>1495</v>
      </c>
      <c r="J370" s="117" t="s">
        <v>255</v>
      </c>
      <c r="K370" s="120" t="s">
        <v>267</v>
      </c>
      <c r="L370" s="121" t="s">
        <v>252</v>
      </c>
      <c r="M370" s="120"/>
      <c r="N370"/>
      <c r="O370" s="138"/>
      <c r="P370" s="138"/>
      <c r="Q370" s="138"/>
      <c r="R370" s="138"/>
      <c r="S370" s="138">
        <v>5</v>
      </c>
      <c r="T370" s="138">
        <v>6</v>
      </c>
      <c r="U370"/>
    </row>
    <row r="371" spans="1:21" ht="20.25" customHeight="1" x14ac:dyDescent="0.15">
      <c r="A371" s="30" t="str">
        <f t="shared" si="5"/>
        <v>11621</v>
      </c>
      <c r="B371" s="114" t="s">
        <v>253</v>
      </c>
      <c r="C371" s="115" t="s">
        <v>324</v>
      </c>
      <c r="D371" s="123" t="s">
        <v>561</v>
      </c>
      <c r="E371" s="116" t="s">
        <v>480</v>
      </c>
      <c r="F371" s="123" t="s">
        <v>250</v>
      </c>
      <c r="G371" s="123" t="s">
        <v>562</v>
      </c>
      <c r="H371" s="123">
        <v>115</v>
      </c>
      <c r="I371" s="128" t="s">
        <v>1496</v>
      </c>
      <c r="J371" s="117"/>
      <c r="K371" s="120" t="s">
        <v>1497</v>
      </c>
      <c r="L371" s="121" t="s">
        <v>252</v>
      </c>
      <c r="M371" s="120" t="s">
        <v>695</v>
      </c>
      <c r="O371" s="138">
        <v>1</v>
      </c>
      <c r="P371" s="138"/>
      <c r="Q371" s="138"/>
      <c r="R371" s="138"/>
      <c r="S371" s="138"/>
      <c r="T371" s="138"/>
    </row>
    <row r="372" spans="1:21" s="18" customFormat="1" ht="20.25" customHeight="1" x14ac:dyDescent="0.15">
      <c r="A372" s="30" t="str">
        <f t="shared" si="5"/>
        <v>11622</v>
      </c>
      <c r="B372" s="114" t="s">
        <v>253</v>
      </c>
      <c r="C372" s="115" t="s">
        <v>325</v>
      </c>
      <c r="D372" s="123" t="s">
        <v>561</v>
      </c>
      <c r="E372" s="116" t="s">
        <v>480</v>
      </c>
      <c r="F372" s="123" t="s">
        <v>250</v>
      </c>
      <c r="G372" s="123" t="s">
        <v>562</v>
      </c>
      <c r="H372" s="123">
        <v>116</v>
      </c>
      <c r="I372" s="128" t="s">
        <v>1498</v>
      </c>
      <c r="J372" s="117" t="s">
        <v>775</v>
      </c>
      <c r="K372" s="120" t="s">
        <v>1499</v>
      </c>
      <c r="L372" s="121" t="s">
        <v>252</v>
      </c>
      <c r="M372" s="120" t="s">
        <v>696</v>
      </c>
      <c r="N372"/>
      <c r="O372" s="138">
        <v>1</v>
      </c>
      <c r="P372" s="138"/>
      <c r="Q372" s="138"/>
      <c r="R372" s="138"/>
      <c r="S372" s="138"/>
      <c r="T372" s="138"/>
    </row>
    <row r="373" spans="1:21" ht="20.25" customHeight="1" x14ac:dyDescent="0.15">
      <c r="A373" s="30" t="str">
        <f t="shared" si="5"/>
        <v>11623</v>
      </c>
      <c r="B373" s="114" t="s">
        <v>253</v>
      </c>
      <c r="C373" s="115" t="s">
        <v>326</v>
      </c>
      <c r="D373" s="116" t="s">
        <v>561</v>
      </c>
      <c r="E373" s="116" t="s">
        <v>447</v>
      </c>
      <c r="F373" s="117" t="s">
        <v>250</v>
      </c>
      <c r="G373" s="117" t="s">
        <v>562</v>
      </c>
      <c r="H373" s="118">
        <v>215</v>
      </c>
      <c r="I373" s="119" t="s">
        <v>1500</v>
      </c>
      <c r="J373" s="117"/>
      <c r="K373" s="120" t="s">
        <v>584</v>
      </c>
      <c r="L373" s="121" t="s">
        <v>252</v>
      </c>
      <c r="M373" s="120" t="s">
        <v>697</v>
      </c>
      <c r="O373" s="138"/>
      <c r="P373" s="138">
        <v>2</v>
      </c>
      <c r="Q373" s="138"/>
      <c r="R373" s="138"/>
      <c r="S373" s="138"/>
      <c r="T373" s="138"/>
    </row>
    <row r="374" spans="1:21" s="18" customFormat="1" ht="20.25" customHeight="1" x14ac:dyDescent="0.15">
      <c r="A374" s="30" t="str">
        <f t="shared" si="5"/>
        <v>11624</v>
      </c>
      <c r="B374" s="114" t="s">
        <v>253</v>
      </c>
      <c r="C374" s="115" t="s">
        <v>327</v>
      </c>
      <c r="D374" s="116" t="s">
        <v>561</v>
      </c>
      <c r="E374" s="116" t="s">
        <v>447</v>
      </c>
      <c r="F374" s="117" t="s">
        <v>250</v>
      </c>
      <c r="G374" s="117" t="s">
        <v>562</v>
      </c>
      <c r="H374" s="118">
        <v>216</v>
      </c>
      <c r="I374" s="119" t="s">
        <v>1501</v>
      </c>
      <c r="J374" s="117" t="s">
        <v>775</v>
      </c>
      <c r="K374" s="120" t="s">
        <v>1502</v>
      </c>
      <c r="L374" s="121" t="s">
        <v>252</v>
      </c>
      <c r="M374" s="120" t="s">
        <v>698</v>
      </c>
      <c r="N374"/>
      <c r="O374" s="138"/>
      <c r="P374" s="138">
        <v>2</v>
      </c>
      <c r="Q374" s="138"/>
      <c r="R374" s="138"/>
      <c r="S374" s="138"/>
      <c r="T374" s="138"/>
    </row>
    <row r="375" spans="1:21" ht="20.25" customHeight="1" x14ac:dyDescent="0.15">
      <c r="A375" s="30" t="str">
        <f t="shared" si="5"/>
        <v>11625</v>
      </c>
      <c r="B375" s="114" t="s">
        <v>253</v>
      </c>
      <c r="C375" s="115" t="s">
        <v>328</v>
      </c>
      <c r="D375" s="116" t="s">
        <v>561</v>
      </c>
      <c r="E375" s="116" t="s">
        <v>489</v>
      </c>
      <c r="F375" s="117" t="s">
        <v>250</v>
      </c>
      <c r="G375" s="117" t="s">
        <v>562</v>
      </c>
      <c r="H375" s="118">
        <v>315</v>
      </c>
      <c r="I375" s="119" t="s">
        <v>1503</v>
      </c>
      <c r="J375" s="117"/>
      <c r="K375" s="120" t="s">
        <v>585</v>
      </c>
      <c r="L375" s="121" t="s">
        <v>252</v>
      </c>
      <c r="M375" s="120" t="s">
        <v>699</v>
      </c>
      <c r="O375" s="138"/>
      <c r="P375" s="138"/>
      <c r="Q375" s="138">
        <v>3</v>
      </c>
      <c r="R375" s="138"/>
      <c r="S375" s="138"/>
      <c r="T375" s="138"/>
    </row>
    <row r="376" spans="1:21" s="18" customFormat="1" ht="20.25" customHeight="1" x14ac:dyDescent="0.15">
      <c r="A376" s="30" t="str">
        <f t="shared" si="5"/>
        <v>11626</v>
      </c>
      <c r="B376" s="114" t="s">
        <v>253</v>
      </c>
      <c r="C376" s="115" t="s">
        <v>329</v>
      </c>
      <c r="D376" s="116" t="s">
        <v>561</v>
      </c>
      <c r="E376" s="116" t="s">
        <v>489</v>
      </c>
      <c r="F376" s="117" t="s">
        <v>250</v>
      </c>
      <c r="G376" s="117" t="s">
        <v>562</v>
      </c>
      <c r="H376" s="118">
        <v>316</v>
      </c>
      <c r="I376" s="119" t="s">
        <v>1504</v>
      </c>
      <c r="J376" s="117" t="s">
        <v>775</v>
      </c>
      <c r="K376" s="120" t="s">
        <v>1505</v>
      </c>
      <c r="L376" s="121" t="s">
        <v>252</v>
      </c>
      <c r="M376" s="120" t="s">
        <v>700</v>
      </c>
      <c r="N376"/>
      <c r="O376" s="138"/>
      <c r="P376" s="138"/>
      <c r="Q376" s="138">
        <v>3</v>
      </c>
      <c r="R376" s="138"/>
      <c r="S376" s="138"/>
      <c r="T376" s="138"/>
      <c r="U376"/>
    </row>
    <row r="377" spans="1:21" ht="20.25" customHeight="1" x14ac:dyDescent="0.15">
      <c r="A377" s="30" t="str">
        <f t="shared" si="5"/>
        <v>11627</v>
      </c>
      <c r="B377" s="114" t="s">
        <v>253</v>
      </c>
      <c r="C377" s="115" t="s">
        <v>330</v>
      </c>
      <c r="D377" s="116" t="s">
        <v>561</v>
      </c>
      <c r="E377" s="116" t="s">
        <v>492</v>
      </c>
      <c r="F377" s="117" t="s">
        <v>250</v>
      </c>
      <c r="G377" s="117" t="s">
        <v>562</v>
      </c>
      <c r="H377" s="118">
        <v>415</v>
      </c>
      <c r="I377" s="119" t="s">
        <v>701</v>
      </c>
      <c r="J377" s="117"/>
      <c r="K377" s="120" t="s">
        <v>586</v>
      </c>
      <c r="L377" s="121" t="s">
        <v>252</v>
      </c>
      <c r="M377" s="120" t="s">
        <v>702</v>
      </c>
      <c r="O377" s="138"/>
      <c r="P377" s="138"/>
      <c r="Q377" s="138"/>
      <c r="R377" s="138">
        <v>4</v>
      </c>
      <c r="S377" s="138"/>
      <c r="T377" s="138"/>
      <c r="U377" s="18"/>
    </row>
    <row r="378" spans="1:21" s="18" customFormat="1" ht="20.25" customHeight="1" x14ac:dyDescent="0.15">
      <c r="A378" s="30" t="str">
        <f t="shared" si="5"/>
        <v>11628</v>
      </c>
      <c r="B378" s="114" t="s">
        <v>253</v>
      </c>
      <c r="C378" s="115" t="s">
        <v>331</v>
      </c>
      <c r="D378" s="116" t="s">
        <v>561</v>
      </c>
      <c r="E378" s="116" t="s">
        <v>492</v>
      </c>
      <c r="F378" s="117" t="s">
        <v>250</v>
      </c>
      <c r="G378" s="117" t="s">
        <v>562</v>
      </c>
      <c r="H378" s="118">
        <v>416</v>
      </c>
      <c r="I378" s="119" t="s">
        <v>1506</v>
      </c>
      <c r="J378" s="117" t="s">
        <v>775</v>
      </c>
      <c r="K378" s="120" t="s">
        <v>1507</v>
      </c>
      <c r="L378" s="121" t="s">
        <v>252</v>
      </c>
      <c r="M378" s="120" t="s">
        <v>703</v>
      </c>
      <c r="N378"/>
      <c r="O378" s="138"/>
      <c r="P378" s="138"/>
      <c r="Q378" s="138"/>
      <c r="R378" s="138">
        <v>4</v>
      </c>
      <c r="S378" s="138"/>
      <c r="T378" s="138"/>
      <c r="U378"/>
    </row>
    <row r="379" spans="1:21" ht="20.25" customHeight="1" x14ac:dyDescent="0.15">
      <c r="A379" s="30" t="str">
        <f t="shared" si="5"/>
        <v>11629</v>
      </c>
      <c r="B379" s="114" t="s">
        <v>253</v>
      </c>
      <c r="C379" s="115" t="s">
        <v>332</v>
      </c>
      <c r="D379" s="116" t="s">
        <v>561</v>
      </c>
      <c r="E379" s="116" t="s">
        <v>495</v>
      </c>
      <c r="F379" s="117" t="s">
        <v>250</v>
      </c>
      <c r="G379" s="117" t="s">
        <v>562</v>
      </c>
      <c r="H379" s="118">
        <v>515</v>
      </c>
      <c r="I379" s="119" t="s">
        <v>1508</v>
      </c>
      <c r="J379" s="117"/>
      <c r="K379" s="120" t="s">
        <v>587</v>
      </c>
      <c r="L379" s="121" t="s">
        <v>252</v>
      </c>
      <c r="M379" s="120" t="s">
        <v>704</v>
      </c>
      <c r="O379" s="138"/>
      <c r="P379" s="138"/>
      <c r="Q379" s="138"/>
      <c r="R379" s="138"/>
      <c r="S379" s="138">
        <v>5</v>
      </c>
      <c r="T379" s="138"/>
    </row>
    <row r="380" spans="1:21" s="18" customFormat="1" ht="20.25" customHeight="1" x14ac:dyDescent="0.15">
      <c r="A380" s="30" t="str">
        <f t="shared" si="5"/>
        <v>11630</v>
      </c>
      <c r="B380" s="114" t="s">
        <v>253</v>
      </c>
      <c r="C380" s="115" t="s">
        <v>333</v>
      </c>
      <c r="D380" s="116" t="s">
        <v>561</v>
      </c>
      <c r="E380" s="116" t="s">
        <v>495</v>
      </c>
      <c r="F380" s="117" t="s">
        <v>250</v>
      </c>
      <c r="G380" s="117" t="s">
        <v>562</v>
      </c>
      <c r="H380" s="118">
        <v>516</v>
      </c>
      <c r="I380" s="119" t="s">
        <v>1509</v>
      </c>
      <c r="J380" s="117" t="s">
        <v>775</v>
      </c>
      <c r="K380" s="120" t="s">
        <v>1510</v>
      </c>
      <c r="L380" s="121" t="s">
        <v>252</v>
      </c>
      <c r="M380" s="120" t="s">
        <v>705</v>
      </c>
      <c r="N380"/>
      <c r="O380" s="138"/>
      <c r="P380" s="138"/>
      <c r="Q380" s="138"/>
      <c r="R380" s="138"/>
      <c r="S380" s="138">
        <v>5</v>
      </c>
      <c r="T380" s="138"/>
      <c r="U380"/>
    </row>
    <row r="381" spans="1:21" ht="20.25" customHeight="1" x14ac:dyDescent="0.15">
      <c r="A381" s="30" t="str">
        <f t="shared" si="5"/>
        <v>11631</v>
      </c>
      <c r="B381" s="114" t="s">
        <v>253</v>
      </c>
      <c r="C381" s="115" t="s">
        <v>334</v>
      </c>
      <c r="D381" s="116" t="s">
        <v>561</v>
      </c>
      <c r="E381" s="116" t="s">
        <v>496</v>
      </c>
      <c r="F381" s="117" t="s">
        <v>250</v>
      </c>
      <c r="G381" s="117" t="s">
        <v>562</v>
      </c>
      <c r="H381" s="118">
        <v>615</v>
      </c>
      <c r="I381" s="119" t="s">
        <v>588</v>
      </c>
      <c r="J381" s="117"/>
      <c r="K381" s="120" t="s">
        <v>589</v>
      </c>
      <c r="L381" s="121" t="s">
        <v>252</v>
      </c>
      <c r="M381" s="120" t="s">
        <v>706</v>
      </c>
      <c r="O381" s="138"/>
      <c r="P381" s="138"/>
      <c r="Q381" s="138"/>
      <c r="R381" s="138"/>
      <c r="S381" s="138"/>
      <c r="T381" s="138">
        <v>6</v>
      </c>
      <c r="U381" s="18"/>
    </row>
    <row r="382" spans="1:21" s="18" customFormat="1" ht="20.25" customHeight="1" x14ac:dyDescent="0.15">
      <c r="A382" s="30" t="str">
        <f t="shared" si="5"/>
        <v>11632</v>
      </c>
      <c r="B382" s="114" t="s">
        <v>253</v>
      </c>
      <c r="C382" s="115" t="s">
        <v>335</v>
      </c>
      <c r="D382" s="116" t="s">
        <v>561</v>
      </c>
      <c r="E382" s="116" t="s">
        <v>496</v>
      </c>
      <c r="F382" s="117" t="s">
        <v>250</v>
      </c>
      <c r="G382" s="117" t="s">
        <v>562</v>
      </c>
      <c r="H382" s="118">
        <v>616</v>
      </c>
      <c r="I382" s="119" t="s">
        <v>1511</v>
      </c>
      <c r="J382" s="117" t="s">
        <v>775</v>
      </c>
      <c r="K382" s="120" t="s">
        <v>1512</v>
      </c>
      <c r="L382" s="121" t="s">
        <v>252</v>
      </c>
      <c r="M382" s="120" t="s">
        <v>707</v>
      </c>
      <c r="N382"/>
      <c r="O382" s="138"/>
      <c r="P382" s="138"/>
      <c r="Q382" s="138"/>
      <c r="R382" s="138"/>
      <c r="S382" s="138"/>
      <c r="T382" s="138">
        <v>6</v>
      </c>
      <c r="U382"/>
    </row>
    <row r="383" spans="1:21" ht="20.25" customHeight="1" x14ac:dyDescent="0.15">
      <c r="A383" s="30" t="str">
        <f t="shared" si="5"/>
        <v>11633</v>
      </c>
      <c r="B383" s="114" t="s">
        <v>253</v>
      </c>
      <c r="C383" s="115" t="s">
        <v>336</v>
      </c>
      <c r="D383" s="116" t="s">
        <v>11</v>
      </c>
      <c r="E383" s="116" t="s">
        <v>522</v>
      </c>
      <c r="F383" s="117" t="s">
        <v>250</v>
      </c>
      <c r="G383" s="117" t="s">
        <v>16</v>
      </c>
      <c r="H383" s="118" t="s">
        <v>827</v>
      </c>
      <c r="I383" s="119" t="s">
        <v>268</v>
      </c>
      <c r="J383" s="117"/>
      <c r="K383" s="120" t="s">
        <v>269</v>
      </c>
      <c r="L383" s="121" t="s">
        <v>252</v>
      </c>
      <c r="M383" s="120"/>
      <c r="O383" s="138">
        <v>7</v>
      </c>
      <c r="P383" s="138">
        <v>8</v>
      </c>
      <c r="Q383" s="138"/>
      <c r="R383" s="138"/>
      <c r="S383" s="138"/>
      <c r="T383" s="138"/>
    </row>
    <row r="384" spans="1:21" s="18" customFormat="1" ht="20.25" customHeight="1" x14ac:dyDescent="0.15">
      <c r="A384" s="30" t="str">
        <f t="shared" si="5"/>
        <v>11634</v>
      </c>
      <c r="B384" s="114" t="s">
        <v>253</v>
      </c>
      <c r="C384" s="115" t="s">
        <v>337</v>
      </c>
      <c r="D384" s="116" t="s">
        <v>11</v>
      </c>
      <c r="E384" s="116" t="s">
        <v>18</v>
      </c>
      <c r="F384" s="117" t="s">
        <v>250</v>
      </c>
      <c r="G384" s="117" t="s">
        <v>19</v>
      </c>
      <c r="H384" s="118" t="s">
        <v>923</v>
      </c>
      <c r="I384" s="119" t="s">
        <v>270</v>
      </c>
      <c r="J384" s="117"/>
      <c r="K384" s="120" t="s">
        <v>1513</v>
      </c>
      <c r="L384" s="121" t="s">
        <v>252</v>
      </c>
      <c r="M384" s="120"/>
      <c r="N384"/>
      <c r="O384" s="138">
        <v>7</v>
      </c>
      <c r="P384" s="138">
        <v>8</v>
      </c>
      <c r="Q384" s="138">
        <v>9</v>
      </c>
      <c r="R384" s="138"/>
      <c r="S384" s="138"/>
      <c r="T384" s="138"/>
    </row>
    <row r="385" spans="1:20" ht="20.25" customHeight="1" x14ac:dyDescent="0.15">
      <c r="A385" s="30" t="str">
        <f t="shared" si="5"/>
        <v>11635</v>
      </c>
      <c r="B385" s="114" t="s">
        <v>253</v>
      </c>
      <c r="C385" s="115" t="s">
        <v>338</v>
      </c>
      <c r="D385" s="116" t="s">
        <v>11</v>
      </c>
      <c r="E385" s="116" t="s">
        <v>489</v>
      </c>
      <c r="F385" s="117" t="s">
        <v>250</v>
      </c>
      <c r="G385" s="117" t="s">
        <v>20</v>
      </c>
      <c r="H385" s="118" t="s">
        <v>854</v>
      </c>
      <c r="I385" s="119" t="s">
        <v>271</v>
      </c>
      <c r="J385" s="117"/>
      <c r="K385" s="120" t="s">
        <v>272</v>
      </c>
      <c r="L385" s="121" t="s">
        <v>252</v>
      </c>
      <c r="M385" s="120"/>
      <c r="O385" s="138"/>
      <c r="P385" s="138"/>
      <c r="Q385" s="138">
        <v>9</v>
      </c>
      <c r="R385" s="138"/>
      <c r="S385" s="138"/>
      <c r="T385" s="138"/>
    </row>
    <row r="386" spans="1:20" s="18" customFormat="1" ht="20.25" customHeight="1" x14ac:dyDescent="0.15">
      <c r="A386" s="30" t="str">
        <f t="shared" si="5"/>
        <v>11636</v>
      </c>
      <c r="B386" s="114" t="s">
        <v>253</v>
      </c>
      <c r="C386" s="115" t="s">
        <v>339</v>
      </c>
      <c r="D386" s="116" t="s">
        <v>11</v>
      </c>
      <c r="E386" s="116" t="s">
        <v>480</v>
      </c>
      <c r="F386" s="117" t="s">
        <v>250</v>
      </c>
      <c r="G386" s="117" t="s">
        <v>22</v>
      </c>
      <c r="H386" s="118" t="s">
        <v>908</v>
      </c>
      <c r="I386" s="119" t="s">
        <v>142</v>
      </c>
      <c r="J386" s="117"/>
      <c r="K386" s="120" t="s">
        <v>273</v>
      </c>
      <c r="L386" s="121" t="s">
        <v>252</v>
      </c>
      <c r="M386" s="120"/>
      <c r="N386"/>
      <c r="O386" s="138">
        <v>7</v>
      </c>
      <c r="P386" s="138"/>
      <c r="Q386" s="138"/>
      <c r="R386" s="138"/>
      <c r="S386" s="138"/>
      <c r="T386" s="138"/>
    </row>
    <row r="387" spans="1:20" ht="20.25" customHeight="1" x14ac:dyDescent="0.15">
      <c r="A387" s="30" t="str">
        <f t="shared" si="5"/>
        <v>11637</v>
      </c>
      <c r="B387" s="114" t="s">
        <v>253</v>
      </c>
      <c r="C387" s="115" t="s">
        <v>340</v>
      </c>
      <c r="D387" s="116" t="s">
        <v>11</v>
      </c>
      <c r="E387" s="116" t="s">
        <v>447</v>
      </c>
      <c r="F387" s="117" t="s">
        <v>250</v>
      </c>
      <c r="G387" s="117" t="s">
        <v>22</v>
      </c>
      <c r="H387" s="118" t="s">
        <v>924</v>
      </c>
      <c r="I387" s="119" t="s">
        <v>144</v>
      </c>
      <c r="J387" s="117"/>
      <c r="K387" s="120" t="s">
        <v>274</v>
      </c>
      <c r="L387" s="121" t="s">
        <v>252</v>
      </c>
      <c r="M387" s="120"/>
      <c r="O387" s="138"/>
      <c r="P387" s="138">
        <v>8</v>
      </c>
      <c r="Q387" s="138"/>
      <c r="R387" s="138"/>
      <c r="S387" s="138"/>
      <c r="T387" s="138"/>
    </row>
    <row r="388" spans="1:20" s="18" customFormat="1" ht="20.25" customHeight="1" x14ac:dyDescent="0.15">
      <c r="A388" s="30" t="str">
        <f t="shared" si="5"/>
        <v>11638</v>
      </c>
      <c r="B388" s="114" t="s">
        <v>253</v>
      </c>
      <c r="C388" s="115" t="s">
        <v>341</v>
      </c>
      <c r="D388" s="116" t="s">
        <v>11</v>
      </c>
      <c r="E388" s="116" t="s">
        <v>489</v>
      </c>
      <c r="F388" s="117" t="s">
        <v>250</v>
      </c>
      <c r="G388" s="117" t="s">
        <v>22</v>
      </c>
      <c r="H388" s="118" t="s">
        <v>925</v>
      </c>
      <c r="I388" s="119" t="s">
        <v>146</v>
      </c>
      <c r="J388" s="117"/>
      <c r="K388" s="120" t="s">
        <v>275</v>
      </c>
      <c r="L388" s="121" t="s">
        <v>252</v>
      </c>
      <c r="M388" s="120"/>
      <c r="N388"/>
      <c r="O388" s="138"/>
      <c r="P388" s="138"/>
      <c r="Q388" s="138">
        <v>9</v>
      </c>
      <c r="R388" s="138"/>
      <c r="S388" s="138"/>
      <c r="T388" s="138"/>
    </row>
    <row r="389" spans="1:20" ht="20.25" customHeight="1" x14ac:dyDescent="0.15">
      <c r="A389" s="30" t="str">
        <f t="shared" si="5"/>
        <v>11639</v>
      </c>
      <c r="B389" s="114" t="s">
        <v>253</v>
      </c>
      <c r="C389" s="115" t="s">
        <v>342</v>
      </c>
      <c r="D389" s="116" t="s">
        <v>11</v>
      </c>
      <c r="E389" s="116" t="s">
        <v>480</v>
      </c>
      <c r="F389" s="117" t="s">
        <v>250</v>
      </c>
      <c r="G389" s="117" t="s">
        <v>55</v>
      </c>
      <c r="H389" s="118" t="s">
        <v>820</v>
      </c>
      <c r="I389" s="119" t="s">
        <v>926</v>
      </c>
      <c r="J389" s="117"/>
      <c r="K389" s="120" t="s">
        <v>276</v>
      </c>
      <c r="L389" s="121" t="s">
        <v>252</v>
      </c>
      <c r="M389" s="120"/>
      <c r="O389" s="138">
        <v>7</v>
      </c>
      <c r="P389" s="138"/>
      <c r="Q389" s="138"/>
      <c r="R389" s="138"/>
      <c r="S389" s="138"/>
      <c r="T389" s="138"/>
    </row>
    <row r="390" spans="1:20" s="18" customFormat="1" ht="20.25" customHeight="1" x14ac:dyDescent="0.15">
      <c r="A390" s="30" t="str">
        <f t="shared" si="5"/>
        <v>11640</v>
      </c>
      <c r="B390" s="114" t="s">
        <v>253</v>
      </c>
      <c r="C390" s="115" t="s">
        <v>343</v>
      </c>
      <c r="D390" s="116" t="s">
        <v>11</v>
      </c>
      <c r="E390" s="116" t="s">
        <v>15</v>
      </c>
      <c r="F390" s="117" t="s">
        <v>250</v>
      </c>
      <c r="G390" s="117" t="s">
        <v>55</v>
      </c>
      <c r="H390" s="118" t="s">
        <v>833</v>
      </c>
      <c r="I390" s="119" t="s">
        <v>927</v>
      </c>
      <c r="J390" s="117" t="s">
        <v>254</v>
      </c>
      <c r="K390" s="120" t="s">
        <v>1514</v>
      </c>
      <c r="L390" s="121" t="s">
        <v>252</v>
      </c>
      <c r="M390" s="120"/>
      <c r="N390"/>
      <c r="O390" s="138"/>
      <c r="P390" s="138">
        <v>8</v>
      </c>
      <c r="Q390" s="138">
        <v>9</v>
      </c>
      <c r="R390" s="138"/>
      <c r="S390" s="138"/>
      <c r="T390" s="138"/>
    </row>
    <row r="391" spans="1:20" ht="20.25" customHeight="1" x14ac:dyDescent="0.15">
      <c r="A391" s="30" t="str">
        <f t="shared" si="5"/>
        <v>11641</v>
      </c>
      <c r="B391" s="114" t="s">
        <v>253</v>
      </c>
      <c r="C391" s="115" t="s">
        <v>344</v>
      </c>
      <c r="D391" s="116" t="s">
        <v>11</v>
      </c>
      <c r="E391" s="116" t="s">
        <v>15</v>
      </c>
      <c r="F391" s="117" t="s">
        <v>250</v>
      </c>
      <c r="G391" s="117" t="s">
        <v>55</v>
      </c>
      <c r="H391" s="118" t="s">
        <v>852</v>
      </c>
      <c r="I391" s="119" t="s">
        <v>928</v>
      </c>
      <c r="J391" s="117" t="s">
        <v>255</v>
      </c>
      <c r="K391" s="120" t="s">
        <v>1515</v>
      </c>
      <c r="L391" s="121" t="s">
        <v>252</v>
      </c>
      <c r="M391" s="120"/>
      <c r="O391" s="138"/>
      <c r="P391" s="138">
        <v>8</v>
      </c>
      <c r="Q391" s="138">
        <v>9</v>
      </c>
      <c r="R391" s="138"/>
      <c r="S391" s="138"/>
      <c r="T391" s="138"/>
    </row>
    <row r="392" spans="1:20" s="18" customFormat="1" ht="20.25" customHeight="1" x14ac:dyDescent="0.15">
      <c r="A392" s="30" t="str">
        <f t="shared" si="5"/>
        <v>11642</v>
      </c>
      <c r="B392" s="114" t="s">
        <v>253</v>
      </c>
      <c r="C392" s="115" t="s">
        <v>345</v>
      </c>
      <c r="D392" s="116" t="s">
        <v>11</v>
      </c>
      <c r="E392" s="116" t="s">
        <v>480</v>
      </c>
      <c r="F392" s="117" t="s">
        <v>250</v>
      </c>
      <c r="G392" s="117" t="s">
        <v>562</v>
      </c>
      <c r="H392" s="118" t="s">
        <v>827</v>
      </c>
      <c r="I392" s="119" t="s">
        <v>929</v>
      </c>
      <c r="J392" s="117"/>
      <c r="K392" s="120" t="s">
        <v>708</v>
      </c>
      <c r="L392" s="121" t="s">
        <v>252</v>
      </c>
      <c r="M392" s="120" t="s">
        <v>709</v>
      </c>
      <c r="N392"/>
      <c r="O392" s="138">
        <v>7</v>
      </c>
      <c r="P392" s="138"/>
      <c r="Q392" s="138"/>
      <c r="R392" s="138"/>
      <c r="S392" s="138"/>
      <c r="T392" s="138"/>
    </row>
    <row r="393" spans="1:20" ht="20.25" customHeight="1" x14ac:dyDescent="0.15">
      <c r="A393" s="30" t="str">
        <f t="shared" si="5"/>
        <v>11643</v>
      </c>
      <c r="B393" s="114" t="s">
        <v>253</v>
      </c>
      <c r="C393" s="115" t="s">
        <v>346</v>
      </c>
      <c r="D393" s="116" t="s">
        <v>11</v>
      </c>
      <c r="E393" s="116" t="s">
        <v>480</v>
      </c>
      <c r="F393" s="117" t="s">
        <v>250</v>
      </c>
      <c r="G393" s="117" t="s">
        <v>562</v>
      </c>
      <c r="H393" s="118" t="s">
        <v>786</v>
      </c>
      <c r="I393" s="119" t="s">
        <v>930</v>
      </c>
      <c r="J393" s="117" t="s">
        <v>775</v>
      </c>
      <c r="K393" s="120" t="s">
        <v>710</v>
      </c>
      <c r="L393" s="121" t="s">
        <v>252</v>
      </c>
      <c r="M393" s="120" t="s">
        <v>711</v>
      </c>
      <c r="O393" s="138">
        <v>7</v>
      </c>
      <c r="P393" s="138"/>
      <c r="Q393" s="138"/>
      <c r="R393" s="138"/>
      <c r="S393" s="138"/>
      <c r="T393" s="138"/>
    </row>
    <row r="394" spans="1:20" s="18" customFormat="1" ht="20.25" customHeight="1" x14ac:dyDescent="0.15">
      <c r="A394" s="30" t="str">
        <f t="shared" si="5"/>
        <v>11644</v>
      </c>
      <c r="B394" s="114" t="s">
        <v>253</v>
      </c>
      <c r="C394" s="115" t="s">
        <v>347</v>
      </c>
      <c r="D394" s="116" t="s">
        <v>11</v>
      </c>
      <c r="E394" s="116" t="s">
        <v>447</v>
      </c>
      <c r="F394" s="117" t="s">
        <v>250</v>
      </c>
      <c r="G394" s="117" t="s">
        <v>562</v>
      </c>
      <c r="H394" s="118" t="s">
        <v>852</v>
      </c>
      <c r="I394" s="119" t="s">
        <v>931</v>
      </c>
      <c r="J394" s="117"/>
      <c r="K394" s="120" t="s">
        <v>712</v>
      </c>
      <c r="L394" s="121" t="s">
        <v>252</v>
      </c>
      <c r="M394" s="120" t="s">
        <v>713</v>
      </c>
      <c r="N394"/>
      <c r="O394" s="138"/>
      <c r="P394" s="138">
        <v>8</v>
      </c>
      <c r="Q394" s="138"/>
      <c r="R394" s="138"/>
      <c r="S394" s="138"/>
      <c r="T394" s="138"/>
    </row>
    <row r="395" spans="1:20" ht="20.25" customHeight="1" x14ac:dyDescent="0.15">
      <c r="A395" s="30" t="str">
        <f t="shared" si="5"/>
        <v>11645</v>
      </c>
      <c r="B395" s="114" t="s">
        <v>253</v>
      </c>
      <c r="C395" s="115" t="s">
        <v>348</v>
      </c>
      <c r="D395" s="116" t="s">
        <v>11</v>
      </c>
      <c r="E395" s="116" t="s">
        <v>447</v>
      </c>
      <c r="F395" s="117" t="s">
        <v>250</v>
      </c>
      <c r="G395" s="117" t="s">
        <v>562</v>
      </c>
      <c r="H395" s="118" t="s">
        <v>883</v>
      </c>
      <c r="I395" s="119" t="s">
        <v>932</v>
      </c>
      <c r="J395" s="117" t="s">
        <v>775</v>
      </c>
      <c r="K395" s="120" t="s">
        <v>933</v>
      </c>
      <c r="L395" s="121" t="s">
        <v>252</v>
      </c>
      <c r="M395" s="120" t="s">
        <v>714</v>
      </c>
      <c r="O395" s="138"/>
      <c r="P395" s="138">
        <v>8</v>
      </c>
      <c r="Q395" s="138"/>
      <c r="R395" s="138"/>
      <c r="S395" s="138"/>
      <c r="T395" s="138"/>
    </row>
    <row r="396" spans="1:20" s="18" customFormat="1" ht="20.25" customHeight="1" x14ac:dyDescent="0.15">
      <c r="A396" s="30" t="str">
        <f t="shared" si="5"/>
        <v>11646</v>
      </c>
      <c r="B396" s="114" t="s">
        <v>253</v>
      </c>
      <c r="C396" s="115" t="s">
        <v>349</v>
      </c>
      <c r="D396" s="116" t="s">
        <v>11</v>
      </c>
      <c r="E396" s="116" t="s">
        <v>489</v>
      </c>
      <c r="F396" s="117" t="s">
        <v>250</v>
      </c>
      <c r="G396" s="117" t="s">
        <v>562</v>
      </c>
      <c r="H396" s="118" t="s">
        <v>854</v>
      </c>
      <c r="I396" s="119" t="s">
        <v>934</v>
      </c>
      <c r="J396" s="117"/>
      <c r="K396" s="120" t="s">
        <v>715</v>
      </c>
      <c r="L396" s="121" t="s">
        <v>252</v>
      </c>
      <c r="M396" s="120" t="s">
        <v>716</v>
      </c>
      <c r="N396"/>
      <c r="O396" s="138"/>
      <c r="P396" s="138"/>
      <c r="Q396" s="138">
        <v>9</v>
      </c>
      <c r="R396" s="138"/>
      <c r="S396" s="138"/>
      <c r="T396" s="138"/>
    </row>
    <row r="397" spans="1:20" ht="20.25" customHeight="1" x14ac:dyDescent="0.15">
      <c r="A397" s="30" t="str">
        <f t="shared" si="5"/>
        <v>11647</v>
      </c>
      <c r="B397" s="114" t="s">
        <v>253</v>
      </c>
      <c r="C397" s="115" t="s">
        <v>350</v>
      </c>
      <c r="D397" s="116" t="s">
        <v>11</v>
      </c>
      <c r="E397" s="116" t="s">
        <v>489</v>
      </c>
      <c r="F397" s="117" t="s">
        <v>250</v>
      </c>
      <c r="G397" s="117" t="s">
        <v>562</v>
      </c>
      <c r="H397" s="118" t="s">
        <v>885</v>
      </c>
      <c r="I397" s="119" t="s">
        <v>935</v>
      </c>
      <c r="J397" s="117" t="s">
        <v>775</v>
      </c>
      <c r="K397" s="120" t="s">
        <v>936</v>
      </c>
      <c r="L397" s="121" t="s">
        <v>252</v>
      </c>
      <c r="M397" s="120" t="s">
        <v>717</v>
      </c>
      <c r="O397" s="138"/>
      <c r="P397" s="138"/>
      <c r="Q397" s="138">
        <v>9</v>
      </c>
      <c r="R397" s="138"/>
      <c r="S397" s="138"/>
      <c r="T397" s="138"/>
    </row>
    <row r="398" spans="1:20" s="18" customFormat="1" ht="20.25" customHeight="1" x14ac:dyDescent="0.15">
      <c r="A398" s="30" t="str">
        <f t="shared" si="5"/>
        <v>20701</v>
      </c>
      <c r="B398" s="114" t="s">
        <v>96</v>
      </c>
      <c r="C398" s="115" t="s">
        <v>753</v>
      </c>
      <c r="D398" s="116" t="s">
        <v>445</v>
      </c>
      <c r="E398" s="116" t="s">
        <v>1009</v>
      </c>
      <c r="F398" s="117" t="s">
        <v>1035</v>
      </c>
      <c r="G398" s="117" t="s">
        <v>8</v>
      </c>
      <c r="H398" s="118">
        <v>309</v>
      </c>
      <c r="I398" s="119" t="s">
        <v>1516</v>
      </c>
      <c r="J398" s="117"/>
      <c r="K398" s="120" t="s">
        <v>277</v>
      </c>
      <c r="L398" s="121" t="s">
        <v>278</v>
      </c>
      <c r="M398" s="120"/>
      <c r="N398"/>
      <c r="O398" s="138"/>
      <c r="P398" s="138"/>
      <c r="Q398" s="138">
        <v>3</v>
      </c>
      <c r="R398" s="138">
        <v>4</v>
      </c>
      <c r="S398" s="138"/>
      <c r="T398" s="138"/>
    </row>
    <row r="399" spans="1:20" ht="20.25" customHeight="1" x14ac:dyDescent="0.15">
      <c r="A399" s="30" t="str">
        <f t="shared" ref="A399:A433" si="6">B399&amp;C399</f>
        <v>20702</v>
      </c>
      <c r="B399" s="114" t="s">
        <v>96</v>
      </c>
      <c r="C399" s="115" t="s">
        <v>306</v>
      </c>
      <c r="D399" s="116" t="s">
        <v>445</v>
      </c>
      <c r="E399" s="116" t="s">
        <v>5</v>
      </c>
      <c r="F399" s="117" t="s">
        <v>1035</v>
      </c>
      <c r="G399" s="117" t="s">
        <v>8</v>
      </c>
      <c r="H399" s="118">
        <v>509</v>
      </c>
      <c r="I399" s="119" t="s">
        <v>1517</v>
      </c>
      <c r="J399" s="117"/>
      <c r="K399" s="120" t="s">
        <v>279</v>
      </c>
      <c r="L399" s="121" t="s">
        <v>278</v>
      </c>
      <c r="M399" s="120"/>
      <c r="O399" s="138"/>
      <c r="P399" s="138"/>
      <c r="Q399" s="138"/>
      <c r="R399" s="138"/>
      <c r="S399" s="138">
        <v>5</v>
      </c>
      <c r="T399" s="138">
        <v>6</v>
      </c>
    </row>
    <row r="400" spans="1:20" s="18" customFormat="1" ht="20.25" customHeight="1" x14ac:dyDescent="0.15">
      <c r="A400" s="30" t="str">
        <f t="shared" si="6"/>
        <v>20801</v>
      </c>
      <c r="B400" s="114" t="s">
        <v>98</v>
      </c>
      <c r="C400" s="115" t="s">
        <v>753</v>
      </c>
      <c r="D400" s="116" t="s">
        <v>445</v>
      </c>
      <c r="E400" s="116" t="s">
        <v>1009</v>
      </c>
      <c r="F400" s="117" t="s">
        <v>280</v>
      </c>
      <c r="G400" s="117" t="s">
        <v>8</v>
      </c>
      <c r="H400" s="118">
        <v>310</v>
      </c>
      <c r="I400" s="119" t="s">
        <v>718</v>
      </c>
      <c r="J400" s="117"/>
      <c r="K400" s="120" t="s">
        <v>281</v>
      </c>
      <c r="L400" s="121" t="s">
        <v>282</v>
      </c>
      <c r="M400" s="120"/>
      <c r="N400"/>
      <c r="O400" s="138"/>
      <c r="P400" s="138"/>
      <c r="Q400" s="138">
        <v>3</v>
      </c>
      <c r="R400" s="138">
        <v>4</v>
      </c>
      <c r="S400" s="138"/>
      <c r="T400" s="138"/>
    </row>
    <row r="401" spans="1:21" ht="20.25" customHeight="1" x14ac:dyDescent="0.15">
      <c r="A401" s="30" t="str">
        <f t="shared" si="6"/>
        <v>20802</v>
      </c>
      <c r="B401" s="114" t="s">
        <v>98</v>
      </c>
      <c r="C401" s="115" t="s">
        <v>306</v>
      </c>
      <c r="D401" s="116" t="s">
        <v>445</v>
      </c>
      <c r="E401" s="116" t="s">
        <v>5</v>
      </c>
      <c r="F401" s="117" t="s">
        <v>280</v>
      </c>
      <c r="G401" s="117" t="s">
        <v>8</v>
      </c>
      <c r="H401" s="118">
        <v>510</v>
      </c>
      <c r="I401" s="119" t="s">
        <v>719</v>
      </c>
      <c r="J401" s="117"/>
      <c r="K401" s="120" t="s">
        <v>283</v>
      </c>
      <c r="L401" s="121" t="s">
        <v>282</v>
      </c>
      <c r="M401" s="120"/>
      <c r="O401" s="138"/>
      <c r="P401" s="138"/>
      <c r="Q401" s="138"/>
      <c r="R401" s="138"/>
      <c r="S401" s="138">
        <v>5</v>
      </c>
      <c r="T401" s="138">
        <v>6</v>
      </c>
    </row>
    <row r="402" spans="1:21" s="18" customFormat="1" ht="20.25" customHeight="1" x14ac:dyDescent="0.15">
      <c r="A402" s="30" t="str">
        <f t="shared" si="6"/>
        <v>20803</v>
      </c>
      <c r="B402" s="114" t="s">
        <v>98</v>
      </c>
      <c r="C402" s="115" t="s">
        <v>307</v>
      </c>
      <c r="D402" s="116" t="s">
        <v>561</v>
      </c>
      <c r="E402" s="116" t="s">
        <v>480</v>
      </c>
      <c r="F402" s="117" t="s">
        <v>280</v>
      </c>
      <c r="G402" s="117" t="s">
        <v>562</v>
      </c>
      <c r="H402" s="118">
        <v>117</v>
      </c>
      <c r="I402" s="119" t="s">
        <v>1518</v>
      </c>
      <c r="J402" s="117"/>
      <c r="K402" s="120" t="s">
        <v>590</v>
      </c>
      <c r="L402" s="121" t="s">
        <v>282</v>
      </c>
      <c r="M402" s="120"/>
      <c r="N402"/>
      <c r="O402" s="138">
        <v>1</v>
      </c>
      <c r="P402" s="138"/>
      <c r="Q402" s="138"/>
      <c r="R402" s="138"/>
      <c r="S402" s="138"/>
      <c r="T402" s="138"/>
    </row>
    <row r="403" spans="1:21" ht="20.25" customHeight="1" x14ac:dyDescent="0.15">
      <c r="A403" s="30" t="str">
        <f t="shared" si="6"/>
        <v>20804</v>
      </c>
      <c r="B403" s="114" t="s">
        <v>98</v>
      </c>
      <c r="C403" s="115" t="s">
        <v>308</v>
      </c>
      <c r="D403" s="116" t="s">
        <v>561</v>
      </c>
      <c r="E403" s="116" t="s">
        <v>447</v>
      </c>
      <c r="F403" s="117" t="s">
        <v>280</v>
      </c>
      <c r="G403" s="117" t="s">
        <v>562</v>
      </c>
      <c r="H403" s="118">
        <v>217</v>
      </c>
      <c r="I403" s="119" t="s">
        <v>591</v>
      </c>
      <c r="J403" s="117"/>
      <c r="K403" s="120" t="s">
        <v>592</v>
      </c>
      <c r="L403" s="121" t="s">
        <v>282</v>
      </c>
      <c r="M403" s="120"/>
      <c r="O403" s="138"/>
      <c r="P403" s="138">
        <v>2</v>
      </c>
      <c r="Q403" s="138"/>
      <c r="R403" s="138"/>
      <c r="S403" s="138"/>
      <c r="T403" s="138"/>
    </row>
    <row r="404" spans="1:21" s="18" customFormat="1" ht="20.25" customHeight="1" x14ac:dyDescent="0.15">
      <c r="A404" s="30" t="str">
        <f t="shared" si="6"/>
        <v>20805</v>
      </c>
      <c r="B404" s="114" t="s">
        <v>98</v>
      </c>
      <c r="C404" s="115" t="s">
        <v>309</v>
      </c>
      <c r="D404" s="116" t="s">
        <v>561</v>
      </c>
      <c r="E404" s="116" t="s">
        <v>489</v>
      </c>
      <c r="F404" s="117" t="s">
        <v>280</v>
      </c>
      <c r="G404" s="117" t="s">
        <v>562</v>
      </c>
      <c r="H404" s="118">
        <v>317</v>
      </c>
      <c r="I404" s="119" t="s">
        <v>1519</v>
      </c>
      <c r="J404" s="117"/>
      <c r="K404" s="120" t="s">
        <v>593</v>
      </c>
      <c r="L404" s="121" t="s">
        <v>282</v>
      </c>
      <c r="M404" s="120"/>
      <c r="N404"/>
      <c r="O404" s="138"/>
      <c r="P404" s="138"/>
      <c r="Q404" s="138">
        <v>3</v>
      </c>
      <c r="R404" s="138"/>
      <c r="S404" s="138"/>
      <c r="T404" s="138"/>
    </row>
    <row r="405" spans="1:21" ht="20.25" customHeight="1" x14ac:dyDescent="0.15">
      <c r="A405" s="30" t="str">
        <f t="shared" si="6"/>
        <v>20806</v>
      </c>
      <c r="B405" s="114" t="s">
        <v>98</v>
      </c>
      <c r="C405" s="115" t="s">
        <v>310</v>
      </c>
      <c r="D405" s="116" t="s">
        <v>561</v>
      </c>
      <c r="E405" s="116" t="s">
        <v>492</v>
      </c>
      <c r="F405" s="117" t="s">
        <v>280</v>
      </c>
      <c r="G405" s="117" t="s">
        <v>562</v>
      </c>
      <c r="H405" s="118">
        <v>417</v>
      </c>
      <c r="I405" s="119" t="s">
        <v>1520</v>
      </c>
      <c r="J405" s="117"/>
      <c r="K405" s="120" t="s">
        <v>594</v>
      </c>
      <c r="L405" s="121" t="s">
        <v>282</v>
      </c>
      <c r="M405" s="120"/>
      <c r="O405" s="138"/>
      <c r="P405" s="138"/>
      <c r="Q405" s="138"/>
      <c r="R405" s="138">
        <v>4</v>
      </c>
      <c r="S405" s="138"/>
      <c r="T405" s="138"/>
    </row>
    <row r="406" spans="1:21" s="18" customFormat="1" ht="20.25" customHeight="1" x14ac:dyDescent="0.15">
      <c r="A406" s="30" t="str">
        <f t="shared" si="6"/>
        <v>20807</v>
      </c>
      <c r="B406" s="114" t="s">
        <v>98</v>
      </c>
      <c r="C406" s="115" t="s">
        <v>311</v>
      </c>
      <c r="D406" s="116" t="s">
        <v>561</v>
      </c>
      <c r="E406" s="116" t="s">
        <v>495</v>
      </c>
      <c r="F406" s="117" t="s">
        <v>280</v>
      </c>
      <c r="G406" s="117" t="s">
        <v>562</v>
      </c>
      <c r="H406" s="118">
        <v>517</v>
      </c>
      <c r="I406" s="119" t="s">
        <v>1521</v>
      </c>
      <c r="J406" s="117"/>
      <c r="K406" s="120" t="s">
        <v>595</v>
      </c>
      <c r="L406" s="121" t="s">
        <v>282</v>
      </c>
      <c r="M406" s="120"/>
      <c r="N406"/>
      <c r="O406" s="138"/>
      <c r="P406" s="138"/>
      <c r="Q406" s="138"/>
      <c r="R406" s="138"/>
      <c r="S406" s="138">
        <v>5</v>
      </c>
      <c r="T406" s="138"/>
    </row>
    <row r="407" spans="1:21" ht="20.25" customHeight="1" x14ac:dyDescent="0.15">
      <c r="A407" s="30" t="str">
        <f t="shared" si="6"/>
        <v>20808</v>
      </c>
      <c r="B407" s="114" t="s">
        <v>98</v>
      </c>
      <c r="C407" s="115" t="s">
        <v>312</v>
      </c>
      <c r="D407" s="116" t="s">
        <v>561</v>
      </c>
      <c r="E407" s="116" t="s">
        <v>496</v>
      </c>
      <c r="F407" s="117" t="s">
        <v>280</v>
      </c>
      <c r="G407" s="117" t="s">
        <v>562</v>
      </c>
      <c r="H407" s="118">
        <v>617</v>
      </c>
      <c r="I407" s="119" t="s">
        <v>596</v>
      </c>
      <c r="J407" s="117"/>
      <c r="K407" s="120" t="s">
        <v>597</v>
      </c>
      <c r="L407" s="121" t="s">
        <v>282</v>
      </c>
      <c r="M407" s="120"/>
      <c r="O407" s="138"/>
      <c r="P407" s="138"/>
      <c r="Q407" s="138"/>
      <c r="R407" s="138"/>
      <c r="S407" s="138"/>
      <c r="T407" s="138">
        <v>6</v>
      </c>
    </row>
    <row r="408" spans="1:21" s="18" customFormat="1" ht="20.25" customHeight="1" x14ac:dyDescent="0.15">
      <c r="A408" s="30" t="str">
        <f t="shared" si="6"/>
        <v>22401</v>
      </c>
      <c r="B408" s="114" t="s">
        <v>284</v>
      </c>
      <c r="C408" s="115" t="s">
        <v>753</v>
      </c>
      <c r="D408" s="116" t="s">
        <v>445</v>
      </c>
      <c r="E408" s="116" t="s">
        <v>1009</v>
      </c>
      <c r="F408" s="117" t="s">
        <v>285</v>
      </c>
      <c r="G408" s="117" t="s">
        <v>8</v>
      </c>
      <c r="H408" s="118">
        <v>311</v>
      </c>
      <c r="I408" s="119" t="s">
        <v>1522</v>
      </c>
      <c r="J408" s="117"/>
      <c r="K408" s="120" t="s">
        <v>286</v>
      </c>
      <c r="L408" s="121" t="s">
        <v>1523</v>
      </c>
      <c r="M408" s="120"/>
      <c r="N408"/>
      <c r="O408" s="138"/>
      <c r="P408" s="138"/>
      <c r="Q408" s="138">
        <v>3</v>
      </c>
      <c r="R408" s="138">
        <v>4</v>
      </c>
      <c r="S408" s="138"/>
      <c r="T408" s="138"/>
    </row>
    <row r="409" spans="1:21" ht="20.25" customHeight="1" x14ac:dyDescent="0.15">
      <c r="A409" s="30" t="str">
        <f t="shared" si="6"/>
        <v>22402</v>
      </c>
      <c r="B409" s="114" t="s">
        <v>284</v>
      </c>
      <c r="C409" s="115" t="s">
        <v>306</v>
      </c>
      <c r="D409" s="116" t="s">
        <v>445</v>
      </c>
      <c r="E409" s="116" t="s">
        <v>5</v>
      </c>
      <c r="F409" s="117" t="s">
        <v>285</v>
      </c>
      <c r="G409" s="117" t="s">
        <v>8</v>
      </c>
      <c r="H409" s="118">
        <v>511</v>
      </c>
      <c r="I409" s="119" t="s">
        <v>1524</v>
      </c>
      <c r="J409" s="117"/>
      <c r="K409" s="120" t="s">
        <v>287</v>
      </c>
      <c r="L409" s="121" t="s">
        <v>1523</v>
      </c>
      <c r="M409" s="120"/>
      <c r="O409" s="138"/>
      <c r="P409" s="138"/>
      <c r="Q409" s="138"/>
      <c r="R409" s="138"/>
      <c r="S409" s="138">
        <v>5</v>
      </c>
      <c r="T409" s="138">
        <v>6</v>
      </c>
    </row>
    <row r="410" spans="1:21" s="18" customFormat="1" ht="20.25" customHeight="1" x14ac:dyDescent="0.15">
      <c r="A410" s="30" t="str">
        <f t="shared" si="6"/>
        <v>22403</v>
      </c>
      <c r="B410" s="114" t="s">
        <v>284</v>
      </c>
      <c r="C410" s="115" t="s">
        <v>307</v>
      </c>
      <c r="D410" s="116" t="s">
        <v>561</v>
      </c>
      <c r="E410" s="116" t="s">
        <v>480</v>
      </c>
      <c r="F410" s="117" t="s">
        <v>285</v>
      </c>
      <c r="G410" s="117" t="s">
        <v>562</v>
      </c>
      <c r="H410" s="118">
        <v>118</v>
      </c>
      <c r="I410" s="119" t="s">
        <v>1525</v>
      </c>
      <c r="J410" s="117"/>
      <c r="K410" s="120" t="s">
        <v>598</v>
      </c>
      <c r="L410" s="121" t="s">
        <v>1523</v>
      </c>
      <c r="M410" s="120"/>
      <c r="N410"/>
      <c r="O410" s="138">
        <v>1</v>
      </c>
      <c r="P410" s="138"/>
      <c r="Q410" s="138"/>
      <c r="R410" s="138"/>
      <c r="S410" s="138"/>
      <c r="T410" s="138"/>
    </row>
    <row r="411" spans="1:21" ht="20.25" customHeight="1" x14ac:dyDescent="0.15">
      <c r="A411" s="30" t="str">
        <f t="shared" si="6"/>
        <v>22404</v>
      </c>
      <c r="B411" s="114" t="s">
        <v>284</v>
      </c>
      <c r="C411" s="115" t="s">
        <v>308</v>
      </c>
      <c r="D411" s="116" t="s">
        <v>561</v>
      </c>
      <c r="E411" s="116" t="s">
        <v>447</v>
      </c>
      <c r="F411" s="117" t="s">
        <v>285</v>
      </c>
      <c r="G411" s="117" t="s">
        <v>562</v>
      </c>
      <c r="H411" s="118">
        <v>218</v>
      </c>
      <c r="I411" s="119" t="s">
        <v>1526</v>
      </c>
      <c r="J411" s="117"/>
      <c r="K411" s="120" t="s">
        <v>599</v>
      </c>
      <c r="L411" s="121" t="s">
        <v>1523</v>
      </c>
      <c r="M411" s="120"/>
      <c r="O411" s="138"/>
      <c r="P411" s="138">
        <v>2</v>
      </c>
      <c r="Q411" s="138"/>
      <c r="R411" s="138"/>
      <c r="S411" s="138"/>
      <c r="T411" s="138"/>
    </row>
    <row r="412" spans="1:21" s="18" customFormat="1" ht="20.25" customHeight="1" x14ac:dyDescent="0.15">
      <c r="A412" s="30" t="str">
        <f t="shared" si="6"/>
        <v>22405</v>
      </c>
      <c r="B412" s="114" t="s">
        <v>284</v>
      </c>
      <c r="C412" s="115" t="s">
        <v>309</v>
      </c>
      <c r="D412" s="116" t="s">
        <v>561</v>
      </c>
      <c r="E412" s="116" t="s">
        <v>489</v>
      </c>
      <c r="F412" s="117" t="s">
        <v>285</v>
      </c>
      <c r="G412" s="117" t="s">
        <v>562</v>
      </c>
      <c r="H412" s="118">
        <v>318</v>
      </c>
      <c r="I412" s="119" t="s">
        <v>1527</v>
      </c>
      <c r="J412" s="117"/>
      <c r="K412" s="120" t="s">
        <v>600</v>
      </c>
      <c r="L412" s="121" t="s">
        <v>1523</v>
      </c>
      <c r="M412" s="120"/>
      <c r="N412"/>
      <c r="O412" s="138"/>
      <c r="P412" s="138"/>
      <c r="Q412" s="138">
        <v>3</v>
      </c>
      <c r="R412" s="138"/>
      <c r="S412" s="138"/>
      <c r="T412" s="138"/>
    </row>
    <row r="413" spans="1:21" ht="20.25" customHeight="1" x14ac:dyDescent="0.15">
      <c r="A413" s="30" t="str">
        <f t="shared" si="6"/>
        <v>22406</v>
      </c>
      <c r="B413" s="114" t="s">
        <v>284</v>
      </c>
      <c r="C413" s="115" t="s">
        <v>310</v>
      </c>
      <c r="D413" s="116" t="s">
        <v>561</v>
      </c>
      <c r="E413" s="116" t="s">
        <v>492</v>
      </c>
      <c r="F413" s="117" t="s">
        <v>285</v>
      </c>
      <c r="G413" s="117" t="s">
        <v>562</v>
      </c>
      <c r="H413" s="118">
        <v>418</v>
      </c>
      <c r="I413" s="119" t="s">
        <v>1528</v>
      </c>
      <c r="J413" s="117"/>
      <c r="K413" s="120" t="s">
        <v>601</v>
      </c>
      <c r="L413" s="121" t="s">
        <v>1523</v>
      </c>
      <c r="M413" s="120"/>
      <c r="O413" s="138"/>
      <c r="P413" s="138"/>
      <c r="Q413" s="138"/>
      <c r="R413" s="138">
        <v>4</v>
      </c>
      <c r="S413" s="138"/>
      <c r="T413" s="138"/>
    </row>
    <row r="414" spans="1:21" s="18" customFormat="1" ht="20.25" customHeight="1" x14ac:dyDescent="0.15">
      <c r="A414" s="30" t="str">
        <f t="shared" si="6"/>
        <v>22407</v>
      </c>
      <c r="B414" s="114" t="s">
        <v>284</v>
      </c>
      <c r="C414" s="115" t="s">
        <v>311</v>
      </c>
      <c r="D414" s="116" t="s">
        <v>561</v>
      </c>
      <c r="E414" s="116" t="s">
        <v>495</v>
      </c>
      <c r="F414" s="117" t="s">
        <v>285</v>
      </c>
      <c r="G414" s="117" t="s">
        <v>562</v>
      </c>
      <c r="H414" s="123">
        <v>518</v>
      </c>
      <c r="I414" s="124" t="s">
        <v>1529</v>
      </c>
      <c r="J414" s="117"/>
      <c r="K414" s="120" t="s">
        <v>602</v>
      </c>
      <c r="L414" s="121" t="s">
        <v>1523</v>
      </c>
      <c r="M414" s="120"/>
      <c r="N414"/>
      <c r="O414" s="138"/>
      <c r="P414" s="138"/>
      <c r="Q414" s="138"/>
      <c r="R414" s="138"/>
      <c r="S414" s="138">
        <v>5</v>
      </c>
      <c r="T414" s="138"/>
    </row>
    <row r="415" spans="1:21" ht="20.25" customHeight="1" x14ac:dyDescent="0.15">
      <c r="A415" s="30" t="str">
        <f t="shared" si="6"/>
        <v>22408</v>
      </c>
      <c r="B415" s="114" t="s">
        <v>284</v>
      </c>
      <c r="C415" s="115" t="s">
        <v>312</v>
      </c>
      <c r="D415" s="116" t="s">
        <v>561</v>
      </c>
      <c r="E415" s="116" t="s">
        <v>496</v>
      </c>
      <c r="F415" s="117" t="s">
        <v>285</v>
      </c>
      <c r="G415" s="117" t="s">
        <v>562</v>
      </c>
      <c r="H415" s="123">
        <v>618</v>
      </c>
      <c r="I415" s="124" t="s">
        <v>1530</v>
      </c>
      <c r="J415" s="117"/>
      <c r="K415" s="120" t="s">
        <v>603</v>
      </c>
      <c r="L415" s="121" t="s">
        <v>1523</v>
      </c>
      <c r="M415" s="120"/>
      <c r="O415" s="138"/>
      <c r="P415" s="138"/>
      <c r="Q415" s="138"/>
      <c r="R415" s="138"/>
      <c r="S415" s="138"/>
      <c r="T415" s="138">
        <v>6</v>
      </c>
    </row>
    <row r="416" spans="1:21" ht="20.25" customHeight="1" x14ac:dyDescent="0.15">
      <c r="A416" s="30" t="str">
        <f t="shared" si="6"/>
        <v>22409</v>
      </c>
      <c r="B416" s="114" t="s">
        <v>284</v>
      </c>
      <c r="C416" s="115" t="s">
        <v>305</v>
      </c>
      <c r="D416" s="116" t="s">
        <v>11</v>
      </c>
      <c r="E416" s="116" t="s">
        <v>18</v>
      </c>
      <c r="F416" s="117" t="s">
        <v>285</v>
      </c>
      <c r="G416" s="117" t="s">
        <v>29</v>
      </c>
      <c r="H416" s="123" t="s">
        <v>827</v>
      </c>
      <c r="I416" s="124" t="s">
        <v>937</v>
      </c>
      <c r="J416" s="117"/>
      <c r="K416" s="120" t="s">
        <v>1531</v>
      </c>
      <c r="L416" s="121" t="s">
        <v>1523</v>
      </c>
      <c r="M416" s="120"/>
      <c r="O416" s="138">
        <v>7</v>
      </c>
      <c r="P416" s="138">
        <v>8</v>
      </c>
      <c r="Q416" s="138">
        <v>9</v>
      </c>
      <c r="R416" s="138"/>
      <c r="S416" s="138"/>
      <c r="T416" s="138"/>
      <c r="U416" s="18"/>
    </row>
    <row r="417" spans="1:21" ht="20.25" customHeight="1" x14ac:dyDescent="0.15">
      <c r="A417" s="30" t="str">
        <f t="shared" si="6"/>
        <v>22410</v>
      </c>
      <c r="B417" s="114" t="s">
        <v>284</v>
      </c>
      <c r="C417" s="115" t="s">
        <v>313</v>
      </c>
      <c r="D417" s="116" t="s">
        <v>11</v>
      </c>
      <c r="E417" s="116" t="s">
        <v>480</v>
      </c>
      <c r="F417" s="117" t="s">
        <v>285</v>
      </c>
      <c r="G417" s="117" t="s">
        <v>562</v>
      </c>
      <c r="H417" s="123" t="s">
        <v>850</v>
      </c>
      <c r="I417" s="124" t="s">
        <v>938</v>
      </c>
      <c r="J417" s="117"/>
      <c r="K417" s="120" t="s">
        <v>720</v>
      </c>
      <c r="L417" s="121" t="s">
        <v>1523</v>
      </c>
      <c r="M417" s="120"/>
      <c r="O417" s="138">
        <v>7</v>
      </c>
      <c r="P417" s="138"/>
      <c r="Q417" s="138"/>
      <c r="R417" s="138"/>
      <c r="S417" s="138"/>
      <c r="T417" s="138"/>
    </row>
    <row r="418" spans="1:21" ht="20.25" customHeight="1" x14ac:dyDescent="0.15">
      <c r="A418" s="30" t="str">
        <f t="shared" si="6"/>
        <v>22411</v>
      </c>
      <c r="B418" s="114" t="s">
        <v>284</v>
      </c>
      <c r="C418" s="115" t="s">
        <v>314</v>
      </c>
      <c r="D418" s="116" t="s">
        <v>11</v>
      </c>
      <c r="E418" s="116" t="s">
        <v>447</v>
      </c>
      <c r="F418" s="117" t="s">
        <v>285</v>
      </c>
      <c r="G418" s="117" t="s">
        <v>562</v>
      </c>
      <c r="H418" s="123" t="s">
        <v>901</v>
      </c>
      <c r="I418" s="124" t="s">
        <v>939</v>
      </c>
      <c r="J418" s="117"/>
      <c r="K418" s="120" t="s">
        <v>721</v>
      </c>
      <c r="L418" s="121" t="s">
        <v>1523</v>
      </c>
      <c r="M418" s="120"/>
      <c r="O418" s="138"/>
      <c r="P418" s="138">
        <v>8</v>
      </c>
      <c r="Q418" s="138"/>
      <c r="R418" s="138"/>
      <c r="S418" s="138"/>
      <c r="T418" s="138"/>
      <c r="U418" s="18"/>
    </row>
    <row r="419" spans="1:21" ht="20.25" customHeight="1" x14ac:dyDescent="0.15">
      <c r="A419" s="30" t="str">
        <f t="shared" si="6"/>
        <v>22412</v>
      </c>
      <c r="B419" s="114" t="s">
        <v>284</v>
      </c>
      <c r="C419" s="115" t="s">
        <v>315</v>
      </c>
      <c r="D419" s="116" t="s">
        <v>11</v>
      </c>
      <c r="E419" s="116" t="s">
        <v>489</v>
      </c>
      <c r="F419" s="117" t="s">
        <v>285</v>
      </c>
      <c r="G419" s="117" t="s">
        <v>562</v>
      </c>
      <c r="H419" s="123" t="s">
        <v>904</v>
      </c>
      <c r="I419" s="124" t="s">
        <v>940</v>
      </c>
      <c r="J419" s="117"/>
      <c r="K419" s="120" t="s">
        <v>722</v>
      </c>
      <c r="L419" s="121" t="s">
        <v>1523</v>
      </c>
      <c r="M419" s="120"/>
      <c r="O419" s="138"/>
      <c r="P419" s="138"/>
      <c r="Q419" s="138">
        <v>9</v>
      </c>
      <c r="R419" s="138"/>
      <c r="S419" s="138"/>
      <c r="T419" s="138"/>
    </row>
    <row r="420" spans="1:21" ht="20.25" customHeight="1" x14ac:dyDescent="0.15">
      <c r="A420" s="30" t="str">
        <f t="shared" si="6"/>
        <v>22501</v>
      </c>
      <c r="B420" s="114" t="s">
        <v>288</v>
      </c>
      <c r="C420" s="115" t="s">
        <v>753</v>
      </c>
      <c r="D420" s="116" t="s">
        <v>11</v>
      </c>
      <c r="E420" s="116" t="s">
        <v>18</v>
      </c>
      <c r="F420" s="117" t="s">
        <v>1036</v>
      </c>
      <c r="G420" s="117" t="s">
        <v>19</v>
      </c>
      <c r="H420" s="123">
        <v>712</v>
      </c>
      <c r="I420" s="124" t="s">
        <v>1037</v>
      </c>
      <c r="J420" s="117"/>
      <c r="K420" s="120" t="s">
        <v>1038</v>
      </c>
      <c r="L420" s="121" t="s">
        <v>289</v>
      </c>
      <c r="M420" s="120"/>
      <c r="O420" s="138">
        <v>7</v>
      </c>
      <c r="P420" s="138">
        <v>8</v>
      </c>
      <c r="Q420" s="138">
        <v>9</v>
      </c>
      <c r="R420" s="138"/>
      <c r="S420" s="138"/>
      <c r="T420" s="138"/>
      <c r="U420" s="18"/>
    </row>
    <row r="421" spans="1:21" ht="20.25" customHeight="1" x14ac:dyDescent="0.15">
      <c r="A421" s="30" t="str">
        <f t="shared" si="6"/>
        <v>22502</v>
      </c>
      <c r="B421" s="114" t="s">
        <v>288</v>
      </c>
      <c r="C421" s="115" t="s">
        <v>306</v>
      </c>
      <c r="D421" s="116" t="s">
        <v>11</v>
      </c>
      <c r="E421" s="116" t="s">
        <v>489</v>
      </c>
      <c r="F421" s="117" t="s">
        <v>1036</v>
      </c>
      <c r="G421" s="117" t="s">
        <v>20</v>
      </c>
      <c r="H421" s="123" t="s">
        <v>885</v>
      </c>
      <c r="I421" s="124" t="s">
        <v>290</v>
      </c>
      <c r="J421" s="117"/>
      <c r="K421" s="120" t="s">
        <v>291</v>
      </c>
      <c r="L421" s="121" t="s">
        <v>289</v>
      </c>
      <c r="M421" s="120"/>
      <c r="O421" s="138"/>
      <c r="P421" s="138"/>
      <c r="Q421" s="138">
        <v>9</v>
      </c>
      <c r="R421" s="138"/>
      <c r="S421" s="138"/>
      <c r="T421" s="138"/>
    </row>
    <row r="422" spans="1:21" s="19" customFormat="1" ht="20.25" customHeight="1" x14ac:dyDescent="0.15">
      <c r="A422" s="30" t="str">
        <f t="shared" si="6"/>
        <v>22701</v>
      </c>
      <c r="B422" s="114" t="s">
        <v>292</v>
      </c>
      <c r="C422" s="115" t="s">
        <v>753</v>
      </c>
      <c r="D422" s="116" t="s">
        <v>11</v>
      </c>
      <c r="E422" s="116" t="s">
        <v>18</v>
      </c>
      <c r="F422" s="117" t="s">
        <v>1039</v>
      </c>
      <c r="G422" s="117" t="s">
        <v>19</v>
      </c>
      <c r="H422" s="123" t="s">
        <v>941</v>
      </c>
      <c r="I422" s="124" t="s">
        <v>942</v>
      </c>
      <c r="J422" s="117"/>
      <c r="K422" s="120" t="s">
        <v>723</v>
      </c>
      <c r="L422" s="121" t="s">
        <v>293</v>
      </c>
      <c r="M422" s="120"/>
      <c r="N422"/>
      <c r="O422" s="138">
        <v>7</v>
      </c>
      <c r="P422" s="138">
        <v>8</v>
      </c>
      <c r="Q422" s="138">
        <v>9</v>
      </c>
      <c r="R422" s="138"/>
      <c r="S422" s="138"/>
      <c r="T422" s="138"/>
      <c r="U422" s="18"/>
    </row>
    <row r="423" spans="1:21" ht="20.25" customHeight="1" x14ac:dyDescent="0.15">
      <c r="A423" s="30" t="str">
        <f t="shared" si="6"/>
        <v>22702</v>
      </c>
      <c r="B423" s="114" t="s">
        <v>292</v>
      </c>
      <c r="C423" s="115" t="s">
        <v>306</v>
      </c>
      <c r="D423" s="116" t="s">
        <v>11</v>
      </c>
      <c r="E423" s="116" t="s">
        <v>489</v>
      </c>
      <c r="F423" s="33" t="s">
        <v>1039</v>
      </c>
      <c r="G423" s="33" t="s">
        <v>20</v>
      </c>
      <c r="H423" s="123" t="s">
        <v>904</v>
      </c>
      <c r="I423" s="124" t="s">
        <v>943</v>
      </c>
      <c r="J423" s="117"/>
      <c r="K423" s="120" t="s">
        <v>294</v>
      </c>
      <c r="L423" s="121" t="s">
        <v>293</v>
      </c>
      <c r="M423" s="120"/>
      <c r="O423" s="138"/>
      <c r="P423" s="138"/>
      <c r="Q423" s="138">
        <v>9</v>
      </c>
      <c r="R423" s="138"/>
      <c r="S423" s="138"/>
      <c r="T423" s="138"/>
    </row>
    <row r="424" spans="1:21" ht="20.25" customHeight="1" x14ac:dyDescent="0.15">
      <c r="A424" s="30" t="str">
        <f t="shared" si="6"/>
        <v>22901</v>
      </c>
      <c r="B424" s="114" t="s">
        <v>978</v>
      </c>
      <c r="C424" s="115" t="s">
        <v>753</v>
      </c>
      <c r="D424" s="116" t="s">
        <v>11</v>
      </c>
      <c r="E424" s="116" t="s">
        <v>18</v>
      </c>
      <c r="F424" s="33" t="s">
        <v>1040</v>
      </c>
      <c r="G424" s="33" t="s">
        <v>19</v>
      </c>
      <c r="H424" s="123" t="s">
        <v>944</v>
      </c>
      <c r="I424" s="124" t="s">
        <v>560</v>
      </c>
      <c r="J424" s="117"/>
      <c r="K424" s="120" t="s">
        <v>1041</v>
      </c>
      <c r="L424" s="121" t="s">
        <v>1042</v>
      </c>
      <c r="M424" s="120"/>
      <c r="O424" s="138">
        <v>7</v>
      </c>
      <c r="P424" s="138">
        <v>8</v>
      </c>
      <c r="Q424" s="138">
        <v>9</v>
      </c>
      <c r="R424" s="138"/>
      <c r="S424" s="138"/>
      <c r="T424" s="138"/>
      <c r="U424" s="18"/>
    </row>
    <row r="425" spans="1:21" ht="20.25" customHeight="1" x14ac:dyDescent="0.15">
      <c r="A425" s="30" t="str">
        <f t="shared" si="6"/>
        <v>23201</v>
      </c>
      <c r="B425" s="114" t="s">
        <v>979</v>
      </c>
      <c r="C425" s="115" t="s">
        <v>753</v>
      </c>
      <c r="D425" s="116" t="s">
        <v>11</v>
      </c>
      <c r="E425" s="116" t="s">
        <v>480</v>
      </c>
      <c r="F425" s="33" t="s">
        <v>1043</v>
      </c>
      <c r="G425" s="33" t="s">
        <v>562</v>
      </c>
      <c r="H425" s="123" t="s">
        <v>891</v>
      </c>
      <c r="I425" s="124" t="s">
        <v>945</v>
      </c>
      <c r="J425" s="117"/>
      <c r="K425" s="120" t="s">
        <v>1045</v>
      </c>
      <c r="L425" s="121" t="s">
        <v>1044</v>
      </c>
      <c r="M425" s="120" t="s">
        <v>1046</v>
      </c>
      <c r="O425" s="138">
        <v>7</v>
      </c>
      <c r="P425" s="138"/>
      <c r="Q425" s="138"/>
      <c r="R425" s="138"/>
      <c r="S425" s="138"/>
      <c r="T425" s="138"/>
    </row>
    <row r="426" spans="1:21" ht="20.25" customHeight="1" x14ac:dyDescent="0.15">
      <c r="A426" s="30" t="str">
        <f t="shared" si="6"/>
        <v>23202</v>
      </c>
      <c r="B426" s="114" t="s">
        <v>979</v>
      </c>
      <c r="C426" s="115" t="s">
        <v>306</v>
      </c>
      <c r="D426" s="116" t="s">
        <v>11</v>
      </c>
      <c r="E426" s="116" t="s">
        <v>480</v>
      </c>
      <c r="F426" s="33" t="s">
        <v>1043</v>
      </c>
      <c r="G426" s="33" t="s">
        <v>562</v>
      </c>
      <c r="H426" s="123" t="s">
        <v>908</v>
      </c>
      <c r="I426" s="124" t="s">
        <v>946</v>
      </c>
      <c r="J426" s="117" t="s">
        <v>775</v>
      </c>
      <c r="K426" s="120" t="s">
        <v>1047</v>
      </c>
      <c r="L426" s="121" t="s">
        <v>1044</v>
      </c>
      <c r="M426" s="120" t="s">
        <v>1048</v>
      </c>
      <c r="O426" s="138">
        <v>7</v>
      </c>
      <c r="P426" s="138"/>
      <c r="Q426" s="138"/>
      <c r="R426" s="138"/>
      <c r="S426" s="138"/>
      <c r="T426" s="138"/>
      <c r="U426" s="18"/>
    </row>
    <row r="427" spans="1:21" ht="20.25" customHeight="1" x14ac:dyDescent="0.15">
      <c r="A427" s="30" t="str">
        <f t="shared" si="6"/>
        <v>23203</v>
      </c>
      <c r="B427" s="114" t="s">
        <v>979</v>
      </c>
      <c r="C427" s="115" t="s">
        <v>307</v>
      </c>
      <c r="D427" s="116" t="s">
        <v>11</v>
      </c>
      <c r="E427" s="116" t="s">
        <v>447</v>
      </c>
      <c r="F427" s="33" t="s">
        <v>1043</v>
      </c>
      <c r="G427" s="33" t="s">
        <v>562</v>
      </c>
      <c r="H427" s="123" t="s">
        <v>916</v>
      </c>
      <c r="I427" s="124" t="s">
        <v>947</v>
      </c>
      <c r="J427" s="117"/>
      <c r="K427" s="120" t="s">
        <v>1049</v>
      </c>
      <c r="L427" s="121" t="s">
        <v>1044</v>
      </c>
      <c r="M427" s="120" t="s">
        <v>1050</v>
      </c>
      <c r="N427" s="141"/>
      <c r="O427" s="138"/>
      <c r="P427" s="138">
        <v>8</v>
      </c>
      <c r="Q427" s="138"/>
      <c r="R427" s="138"/>
      <c r="S427" s="138"/>
      <c r="T427" s="138"/>
    </row>
    <row r="428" spans="1:21" ht="20.25" customHeight="1" x14ac:dyDescent="0.15">
      <c r="A428" s="30" t="str">
        <f t="shared" si="6"/>
        <v>23204</v>
      </c>
      <c r="B428" s="114" t="s">
        <v>979</v>
      </c>
      <c r="C428" s="115" t="s">
        <v>308</v>
      </c>
      <c r="D428" s="116" t="s">
        <v>11</v>
      </c>
      <c r="E428" s="116" t="s">
        <v>447</v>
      </c>
      <c r="F428" s="33" t="s">
        <v>1043</v>
      </c>
      <c r="G428" s="33" t="s">
        <v>562</v>
      </c>
      <c r="H428" s="123" t="s">
        <v>924</v>
      </c>
      <c r="I428" s="124" t="s">
        <v>948</v>
      </c>
      <c r="J428" s="117" t="s">
        <v>775</v>
      </c>
      <c r="K428" s="120" t="s">
        <v>1051</v>
      </c>
      <c r="L428" s="121" t="s">
        <v>1044</v>
      </c>
      <c r="M428" s="120" t="s">
        <v>1052</v>
      </c>
      <c r="O428" s="138"/>
      <c r="P428" s="138">
        <v>8</v>
      </c>
      <c r="Q428" s="138"/>
      <c r="R428" s="138"/>
      <c r="S428" s="138"/>
      <c r="T428" s="138"/>
      <c r="U428" s="18"/>
    </row>
    <row r="429" spans="1:21" ht="20.25" customHeight="1" x14ac:dyDescent="0.15">
      <c r="A429" s="30" t="str">
        <f t="shared" si="6"/>
        <v>23205</v>
      </c>
      <c r="B429" s="114" t="s">
        <v>979</v>
      </c>
      <c r="C429" s="115" t="s">
        <v>309</v>
      </c>
      <c r="D429" s="116" t="s">
        <v>11</v>
      </c>
      <c r="E429" s="116" t="s">
        <v>489</v>
      </c>
      <c r="F429" s="117" t="s">
        <v>1043</v>
      </c>
      <c r="G429" s="117" t="s">
        <v>562</v>
      </c>
      <c r="H429" s="118" t="s">
        <v>920</v>
      </c>
      <c r="I429" s="119" t="s">
        <v>949</v>
      </c>
      <c r="J429" s="117"/>
      <c r="K429" s="120" t="s">
        <v>1053</v>
      </c>
      <c r="L429" s="121" t="s">
        <v>1044</v>
      </c>
      <c r="M429" s="120" t="s">
        <v>1054</v>
      </c>
      <c r="O429" s="138"/>
      <c r="P429" s="138"/>
      <c r="Q429" s="138">
        <v>9</v>
      </c>
      <c r="R429" s="138"/>
      <c r="S429" s="138"/>
      <c r="T429" s="138"/>
    </row>
    <row r="430" spans="1:21" ht="20.25" customHeight="1" x14ac:dyDescent="0.15">
      <c r="A430" s="30" t="str">
        <f t="shared" si="6"/>
        <v>23206</v>
      </c>
      <c r="B430" s="114" t="s">
        <v>979</v>
      </c>
      <c r="C430" s="115" t="s">
        <v>310</v>
      </c>
      <c r="D430" s="116" t="s">
        <v>11</v>
      </c>
      <c r="E430" s="116" t="s">
        <v>489</v>
      </c>
      <c r="F430" s="117" t="s">
        <v>1043</v>
      </c>
      <c r="G430" s="117" t="s">
        <v>562</v>
      </c>
      <c r="H430" s="118" t="s">
        <v>925</v>
      </c>
      <c r="I430" s="119" t="s">
        <v>724</v>
      </c>
      <c r="J430" s="117" t="s">
        <v>775</v>
      </c>
      <c r="K430" s="120" t="s">
        <v>1055</v>
      </c>
      <c r="L430" s="121" t="s">
        <v>1044</v>
      </c>
      <c r="M430" s="120" t="s">
        <v>1056</v>
      </c>
      <c r="O430" s="138"/>
      <c r="P430" s="138"/>
      <c r="Q430" s="138">
        <v>9</v>
      </c>
      <c r="R430" s="138"/>
      <c r="S430" s="138"/>
      <c r="T430" s="138"/>
      <c r="U430" s="18"/>
    </row>
    <row r="431" spans="1:21" ht="20.25" customHeight="1" x14ac:dyDescent="0.15">
      <c r="A431" s="30" t="str">
        <f t="shared" si="6"/>
        <v>23301</v>
      </c>
      <c r="B431" s="114" t="s">
        <v>734</v>
      </c>
      <c r="C431" s="115" t="s">
        <v>753</v>
      </c>
      <c r="D431" s="116" t="s">
        <v>11</v>
      </c>
      <c r="E431" s="116" t="s">
        <v>480</v>
      </c>
      <c r="F431" s="117" t="s">
        <v>735</v>
      </c>
      <c r="G431" s="117" t="s">
        <v>562</v>
      </c>
      <c r="H431" s="118" t="s">
        <v>923</v>
      </c>
      <c r="I431" s="119" t="s">
        <v>950</v>
      </c>
      <c r="J431" s="117"/>
      <c r="K431" s="120" t="s">
        <v>736</v>
      </c>
      <c r="L431" s="121" t="s">
        <v>737</v>
      </c>
      <c r="M431" s="120"/>
      <c r="O431" s="138">
        <v>7</v>
      </c>
      <c r="P431" s="138"/>
      <c r="Q431" s="138"/>
      <c r="R431" s="138"/>
      <c r="S431" s="138"/>
      <c r="T431" s="138"/>
    </row>
    <row r="432" spans="1:21" ht="20.25" customHeight="1" x14ac:dyDescent="0.15">
      <c r="A432" s="30" t="str">
        <f t="shared" si="6"/>
        <v>23302</v>
      </c>
      <c r="B432" s="114" t="s">
        <v>734</v>
      </c>
      <c r="C432" s="115" t="s">
        <v>306</v>
      </c>
      <c r="D432" s="116" t="s">
        <v>11</v>
      </c>
      <c r="E432" s="116" t="s">
        <v>447</v>
      </c>
      <c r="F432" s="117" t="s">
        <v>735</v>
      </c>
      <c r="G432" s="117" t="s">
        <v>562</v>
      </c>
      <c r="H432" s="118" t="s">
        <v>951</v>
      </c>
      <c r="I432" s="119" t="s">
        <v>952</v>
      </c>
      <c r="J432" s="117"/>
      <c r="K432" s="120" t="s">
        <v>738</v>
      </c>
      <c r="L432" s="121" t="s">
        <v>737</v>
      </c>
      <c r="M432" s="120"/>
      <c r="O432" s="138"/>
      <c r="P432" s="138">
        <v>8</v>
      </c>
      <c r="Q432" s="138"/>
      <c r="R432" s="138"/>
      <c r="S432" s="138"/>
      <c r="T432" s="138"/>
      <c r="U432" s="18"/>
    </row>
    <row r="433" spans="1:20" ht="20.25" customHeight="1" x14ac:dyDescent="0.15">
      <c r="A433" s="30" t="str">
        <f t="shared" si="6"/>
        <v>23303</v>
      </c>
      <c r="B433" s="114" t="s">
        <v>734</v>
      </c>
      <c r="C433" s="115" t="s">
        <v>307</v>
      </c>
      <c r="D433" s="116" t="s">
        <v>11</v>
      </c>
      <c r="E433" s="116" t="s">
        <v>489</v>
      </c>
      <c r="F433" s="117" t="s">
        <v>735</v>
      </c>
      <c r="G433" s="117" t="s">
        <v>562</v>
      </c>
      <c r="H433" s="118" t="s">
        <v>953</v>
      </c>
      <c r="I433" s="119" t="s">
        <v>954</v>
      </c>
      <c r="J433" s="117"/>
      <c r="K433" s="120" t="s">
        <v>739</v>
      </c>
      <c r="L433" s="121" t="s">
        <v>737</v>
      </c>
      <c r="M433" s="120"/>
      <c r="O433" s="138"/>
      <c r="P433" s="138"/>
      <c r="Q433" s="138">
        <v>9</v>
      </c>
      <c r="R433" s="138"/>
      <c r="S433" s="138"/>
      <c r="T433" s="138"/>
    </row>
    <row r="434" spans="1:20" ht="20.25" customHeight="1" x14ac:dyDescent="0.15">
      <c r="B434" s="142"/>
      <c r="C434" s="143"/>
      <c r="D434" s="132"/>
      <c r="E434" s="132"/>
      <c r="F434" s="144"/>
      <c r="G434" s="145"/>
      <c r="H434" s="132"/>
      <c r="I434" s="146"/>
      <c r="J434" s="145"/>
      <c r="K434" s="144">
        <f>SUBTOTAL(3,K3:K433)</f>
        <v>431</v>
      </c>
      <c r="L434" s="147"/>
      <c r="M434" s="146"/>
    </row>
  </sheetData>
  <sheetProtection autoFilter="0"/>
  <mergeCells count="1">
    <mergeCell ref="B1:G1"/>
  </mergeCells>
  <phoneticPr fontId="2"/>
  <printOptions horizontalCentered="1"/>
  <pageMargins left="0.7" right="0.7" top="0.75" bottom="0.75" header="0.3" footer="0.3"/>
  <pageSetup paperSize="9" scale="40" fitToHeight="0" orientation="portrait" r:id="rId1"/>
  <headerFooter alignWithMargins="0">
    <oddHeader>&amp;R【資料１０】</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48"/>
  <sheetViews>
    <sheetView topLeftCell="A5" workbookViewId="0">
      <selection activeCell="E43" sqref="E43"/>
    </sheetView>
  </sheetViews>
  <sheetFormatPr defaultColWidth="9" defaultRowHeight="13.5" x14ac:dyDescent="0.15"/>
  <cols>
    <col min="1" max="16384" width="9" style="129"/>
  </cols>
  <sheetData>
    <row r="1" spans="2:8" ht="18.75" x14ac:dyDescent="0.15">
      <c r="E1" s="130"/>
    </row>
    <row r="2" spans="2:8" ht="27" x14ac:dyDescent="0.15">
      <c r="B2" s="129" t="s">
        <v>301</v>
      </c>
      <c r="C2" s="129" t="s">
        <v>753</v>
      </c>
      <c r="E2" s="131" t="s">
        <v>966</v>
      </c>
    </row>
    <row r="3" spans="2:8" x14ac:dyDescent="0.15">
      <c r="B3" s="129" t="s">
        <v>388</v>
      </c>
      <c r="C3" s="129" t="s">
        <v>306</v>
      </c>
      <c r="E3" s="132" t="s">
        <v>479</v>
      </c>
      <c r="G3" s="129" t="s">
        <v>967</v>
      </c>
      <c r="H3" s="129" t="s">
        <v>968</v>
      </c>
    </row>
    <row r="4" spans="2:8" x14ac:dyDescent="0.15">
      <c r="B4" s="129" t="s">
        <v>389</v>
      </c>
      <c r="C4" s="129" t="s">
        <v>307</v>
      </c>
      <c r="E4" s="132" t="s">
        <v>34</v>
      </c>
      <c r="G4" s="129" t="s">
        <v>969</v>
      </c>
      <c r="H4" s="129">
        <v>1</v>
      </c>
    </row>
    <row r="5" spans="2:8" x14ac:dyDescent="0.15">
      <c r="B5" s="129" t="s">
        <v>390</v>
      </c>
      <c r="C5" s="129" t="s">
        <v>308</v>
      </c>
      <c r="E5" s="132" t="s">
        <v>46</v>
      </c>
      <c r="G5" s="129" t="s">
        <v>970</v>
      </c>
      <c r="H5" s="129">
        <v>2</v>
      </c>
    </row>
    <row r="6" spans="2:8" x14ac:dyDescent="0.15">
      <c r="B6" s="129" t="s">
        <v>391</v>
      </c>
      <c r="C6" s="129" t="s">
        <v>309</v>
      </c>
      <c r="E6" s="132" t="s">
        <v>49</v>
      </c>
      <c r="G6" s="129" t="s">
        <v>971</v>
      </c>
      <c r="H6" s="129">
        <v>3</v>
      </c>
    </row>
    <row r="7" spans="2:8" x14ac:dyDescent="0.15">
      <c r="B7" s="129" t="s">
        <v>392</v>
      </c>
      <c r="C7" s="129" t="s">
        <v>310</v>
      </c>
      <c r="E7" s="133" t="s">
        <v>57</v>
      </c>
      <c r="G7" s="129" t="s">
        <v>972</v>
      </c>
      <c r="H7" s="129">
        <v>4</v>
      </c>
    </row>
    <row r="8" spans="2:8" x14ac:dyDescent="0.15">
      <c r="B8" s="129" t="s">
        <v>393</v>
      </c>
      <c r="C8" s="129" t="s">
        <v>311</v>
      </c>
      <c r="E8" s="134" t="s">
        <v>84</v>
      </c>
      <c r="G8" s="129" t="s">
        <v>973</v>
      </c>
      <c r="H8" s="129">
        <v>5</v>
      </c>
    </row>
    <row r="9" spans="2:8" x14ac:dyDescent="0.15">
      <c r="B9" s="129" t="s">
        <v>394</v>
      </c>
      <c r="C9" s="129" t="s">
        <v>312</v>
      </c>
      <c r="E9" s="134" t="s">
        <v>91</v>
      </c>
      <c r="G9" s="129" t="s">
        <v>974</v>
      </c>
      <c r="H9" s="129">
        <v>6</v>
      </c>
    </row>
    <row r="10" spans="2:8" x14ac:dyDescent="0.15">
      <c r="B10" s="129" t="s">
        <v>395</v>
      </c>
      <c r="C10" s="129" t="s">
        <v>305</v>
      </c>
      <c r="E10" s="134" t="s">
        <v>155</v>
      </c>
      <c r="G10" s="129" t="s">
        <v>975</v>
      </c>
      <c r="H10" s="129">
        <v>7</v>
      </c>
    </row>
    <row r="11" spans="2:8" x14ac:dyDescent="0.15">
      <c r="B11" s="129" t="s">
        <v>396</v>
      </c>
      <c r="C11" s="129" t="s">
        <v>313</v>
      </c>
      <c r="E11" s="133" t="s">
        <v>162</v>
      </c>
      <c r="G11" s="129" t="s">
        <v>976</v>
      </c>
      <c r="H11" s="129">
        <v>8</v>
      </c>
    </row>
    <row r="12" spans="2:8" x14ac:dyDescent="0.15">
      <c r="B12" s="129" t="s">
        <v>397</v>
      </c>
      <c r="C12" s="129" t="s">
        <v>314</v>
      </c>
      <c r="E12" s="133" t="s">
        <v>182</v>
      </c>
      <c r="G12" s="129" t="s">
        <v>977</v>
      </c>
      <c r="H12" s="129">
        <v>9</v>
      </c>
    </row>
    <row r="13" spans="2:8" x14ac:dyDescent="0.15">
      <c r="B13" s="129" t="s">
        <v>398</v>
      </c>
      <c r="C13" s="129" t="s">
        <v>315</v>
      </c>
      <c r="E13" s="134" t="s">
        <v>213</v>
      </c>
    </row>
    <row r="14" spans="2:8" x14ac:dyDescent="0.15">
      <c r="B14" s="129" t="s">
        <v>399</v>
      </c>
      <c r="C14" s="129" t="s">
        <v>316</v>
      </c>
      <c r="E14" s="134" t="s">
        <v>219</v>
      </c>
    </row>
    <row r="15" spans="2:8" x14ac:dyDescent="0.15">
      <c r="B15" s="129" t="s">
        <v>400</v>
      </c>
      <c r="C15" s="129" t="s">
        <v>317</v>
      </c>
      <c r="E15" s="134" t="s">
        <v>221</v>
      </c>
    </row>
    <row r="16" spans="2:8" x14ac:dyDescent="0.15">
      <c r="B16" s="129" t="s">
        <v>401</v>
      </c>
      <c r="C16" s="129" t="s">
        <v>318</v>
      </c>
      <c r="E16" s="134" t="s">
        <v>765</v>
      </c>
    </row>
    <row r="17" spans="2:5" x14ac:dyDescent="0.15">
      <c r="B17" s="129" t="s">
        <v>402</v>
      </c>
      <c r="C17" s="129" t="s">
        <v>319</v>
      </c>
      <c r="E17" s="133" t="s">
        <v>37</v>
      </c>
    </row>
    <row r="18" spans="2:5" x14ac:dyDescent="0.15">
      <c r="B18" s="129" t="s">
        <v>403</v>
      </c>
      <c r="C18" s="129" t="s">
        <v>320</v>
      </c>
      <c r="E18" s="133" t="s">
        <v>253</v>
      </c>
    </row>
    <row r="19" spans="2:5" x14ac:dyDescent="0.15">
      <c r="B19" s="129" t="s">
        <v>404</v>
      </c>
      <c r="C19" s="129" t="s">
        <v>321</v>
      </c>
      <c r="E19" s="34" t="s">
        <v>96</v>
      </c>
    </row>
    <row r="20" spans="2:5" x14ac:dyDescent="0.15">
      <c r="B20" s="129" t="s">
        <v>405</v>
      </c>
      <c r="C20" s="129" t="s">
        <v>322</v>
      </c>
      <c r="E20" s="34" t="s">
        <v>98</v>
      </c>
    </row>
    <row r="21" spans="2:5" x14ac:dyDescent="0.15">
      <c r="B21" s="129" t="s">
        <v>406</v>
      </c>
      <c r="C21" s="129" t="s">
        <v>323</v>
      </c>
      <c r="E21" s="34" t="s">
        <v>284</v>
      </c>
    </row>
    <row r="22" spans="2:5" x14ac:dyDescent="0.15">
      <c r="B22" s="129" t="s">
        <v>407</v>
      </c>
      <c r="C22" s="129" t="s">
        <v>324</v>
      </c>
      <c r="E22" s="34" t="s">
        <v>288</v>
      </c>
    </row>
    <row r="23" spans="2:5" x14ac:dyDescent="0.15">
      <c r="B23" s="129" t="s">
        <v>408</v>
      </c>
      <c r="C23" s="129" t="s">
        <v>325</v>
      </c>
      <c r="E23" s="34" t="s">
        <v>292</v>
      </c>
    </row>
    <row r="24" spans="2:5" x14ac:dyDescent="0.15">
      <c r="B24" s="129" t="s">
        <v>409</v>
      </c>
      <c r="C24" s="129" t="s">
        <v>326</v>
      </c>
      <c r="E24" s="34" t="s">
        <v>978</v>
      </c>
    </row>
    <row r="25" spans="2:5" x14ac:dyDescent="0.15">
      <c r="B25" s="129" t="s">
        <v>410</v>
      </c>
      <c r="C25" s="129" t="s">
        <v>327</v>
      </c>
      <c r="E25" s="34" t="s">
        <v>979</v>
      </c>
    </row>
    <row r="26" spans="2:5" x14ac:dyDescent="0.15">
      <c r="B26" s="129" t="s">
        <v>411</v>
      </c>
      <c r="C26" s="129" t="s">
        <v>328</v>
      </c>
      <c r="E26" s="34" t="s">
        <v>734</v>
      </c>
    </row>
    <row r="27" spans="2:5" x14ac:dyDescent="0.15">
      <c r="B27" s="129" t="s">
        <v>412</v>
      </c>
      <c r="C27" s="129" t="s">
        <v>329</v>
      </c>
      <c r="E27"/>
    </row>
    <row r="28" spans="2:5" x14ac:dyDescent="0.15">
      <c r="B28" s="129" t="s">
        <v>413</v>
      </c>
      <c r="C28" s="129" t="s">
        <v>330</v>
      </c>
    </row>
    <row r="29" spans="2:5" x14ac:dyDescent="0.15">
      <c r="B29" s="129" t="s">
        <v>414</v>
      </c>
      <c r="C29" s="129" t="s">
        <v>331</v>
      </c>
    </row>
    <row r="30" spans="2:5" x14ac:dyDescent="0.15">
      <c r="B30" s="129" t="s">
        <v>415</v>
      </c>
      <c r="C30" s="129" t="s">
        <v>332</v>
      </c>
    </row>
    <row r="31" spans="2:5" x14ac:dyDescent="0.15">
      <c r="B31" s="129" t="s">
        <v>416</v>
      </c>
      <c r="C31" s="129" t="s">
        <v>333</v>
      </c>
    </row>
    <row r="32" spans="2:5" x14ac:dyDescent="0.15">
      <c r="B32" s="129" t="s">
        <v>417</v>
      </c>
      <c r="C32" s="129" t="s">
        <v>334</v>
      </c>
    </row>
    <row r="33" spans="2:3" x14ac:dyDescent="0.15">
      <c r="B33" s="129" t="s">
        <v>418</v>
      </c>
      <c r="C33" s="129" t="s">
        <v>335</v>
      </c>
    </row>
    <row r="34" spans="2:3" x14ac:dyDescent="0.15">
      <c r="B34" s="129" t="s">
        <v>419</v>
      </c>
      <c r="C34" s="129" t="s">
        <v>336</v>
      </c>
    </row>
    <row r="35" spans="2:3" x14ac:dyDescent="0.15">
      <c r="B35" s="129" t="s">
        <v>420</v>
      </c>
      <c r="C35" s="129" t="s">
        <v>337</v>
      </c>
    </row>
    <row r="36" spans="2:3" x14ac:dyDescent="0.15">
      <c r="B36" s="129" t="s">
        <v>421</v>
      </c>
      <c r="C36" s="129" t="s">
        <v>338</v>
      </c>
    </row>
    <row r="37" spans="2:3" x14ac:dyDescent="0.15">
      <c r="B37" s="129" t="s">
        <v>422</v>
      </c>
      <c r="C37" s="129" t="s">
        <v>339</v>
      </c>
    </row>
    <row r="38" spans="2:3" x14ac:dyDescent="0.15">
      <c r="B38" s="129" t="s">
        <v>423</v>
      </c>
      <c r="C38" s="129" t="s">
        <v>340</v>
      </c>
    </row>
    <row r="39" spans="2:3" x14ac:dyDescent="0.15">
      <c r="B39" s="129" t="s">
        <v>424</v>
      </c>
      <c r="C39" s="129" t="s">
        <v>341</v>
      </c>
    </row>
    <row r="40" spans="2:3" x14ac:dyDescent="0.15">
      <c r="B40" s="129" t="s">
        <v>425</v>
      </c>
      <c r="C40" s="129" t="s">
        <v>342</v>
      </c>
    </row>
    <row r="41" spans="2:3" x14ac:dyDescent="0.15">
      <c r="B41" s="129" t="s">
        <v>426</v>
      </c>
      <c r="C41" s="129" t="s">
        <v>343</v>
      </c>
    </row>
    <row r="42" spans="2:3" x14ac:dyDescent="0.15">
      <c r="B42" s="129" t="s">
        <v>427</v>
      </c>
      <c r="C42" s="129" t="s">
        <v>344</v>
      </c>
    </row>
    <row r="43" spans="2:3" x14ac:dyDescent="0.15">
      <c r="B43" s="129" t="s">
        <v>428</v>
      </c>
      <c r="C43" s="129" t="s">
        <v>345</v>
      </c>
    </row>
    <row r="44" spans="2:3" x14ac:dyDescent="0.15">
      <c r="B44" s="129" t="s">
        <v>429</v>
      </c>
      <c r="C44" s="129" t="s">
        <v>346</v>
      </c>
    </row>
    <row r="45" spans="2:3" x14ac:dyDescent="0.15">
      <c r="B45" s="129" t="s">
        <v>430</v>
      </c>
      <c r="C45" s="129" t="s">
        <v>347</v>
      </c>
    </row>
    <row r="46" spans="2:3" x14ac:dyDescent="0.15">
      <c r="B46" s="129" t="s">
        <v>431</v>
      </c>
      <c r="C46" s="129" t="s">
        <v>348</v>
      </c>
    </row>
    <row r="47" spans="2:3" x14ac:dyDescent="0.15">
      <c r="B47" s="129" t="s">
        <v>432</v>
      </c>
      <c r="C47" s="129" t="s">
        <v>349</v>
      </c>
    </row>
    <row r="48" spans="2:3" x14ac:dyDescent="0.15">
      <c r="B48" s="129" t="s">
        <v>433</v>
      </c>
      <c r="C48" s="129" t="s">
        <v>350</v>
      </c>
    </row>
  </sheetData>
  <phoneticPr fontId="2"/>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別紙様式</vt:lpstr>
      <vt:lpstr>ボランティア一覧 </vt:lpstr>
      <vt:lpstr>ボランティア図書マスタ</vt:lpstr>
      <vt:lpstr>入力規則用シート</vt:lpstr>
      <vt:lpstr>'ボランティア一覧 '!Print_Area</vt:lpstr>
      <vt:lpstr>ボランティア図書マスタ!Print_Area</vt:lpstr>
      <vt:lpstr>別紙様式!Print_Area</vt:lpstr>
      <vt:lpstr>'ボランティア一覧 '!Print_Titles</vt:lpstr>
      <vt:lpstr>ボランティア図書マスタ!Print_Titles</vt:lpstr>
      <vt:lpstr>別紙様式!Print_Titles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sobue</dc:creator>
  <cp:lastModifiedBy>山本真智子</cp:lastModifiedBy>
  <cp:lastPrinted>2024-12-16T05:52:48Z</cp:lastPrinted>
  <dcterms:created xsi:type="dcterms:W3CDTF">2008-06-25T15:22:06Z</dcterms:created>
  <dcterms:modified xsi:type="dcterms:W3CDTF">2024-12-19T04:51:45Z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2023-01-16T04:21:26Z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65427bb9-f93b-4727-ade3-8bc596b493c5</vt:lpwstr>
  </property>
  <property fmtid="{D5CDD505-2E9C-101B-9397-08002B2CF9AE}" pid="8" name="MSIP_Label_d899a617-f30e-4fb8-b81c-fb6d0b94ac5b_ContentBits">
    <vt:lpwstr>0</vt:lpwstr>
  </property>
</Properties>
</file>