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tabRatio="795" activeTab="0"/>
  </bookViews>
  <sheets>
    <sheet name="様式Ⅵ-4（月別運転計画）" sheetId="1" r:id="rId1"/>
    <sheet name="様式Ⅵ-5（水収支フロー（記載例））" sheetId="2" r:id="rId2"/>
    <sheet name="様式Ⅵ-5（水収支計算書（記載例））" sheetId="3" r:id="rId3"/>
    <sheet name="様式Ⅵ-8（高濁シミュレーション）" sheetId="4" r:id="rId4"/>
    <sheet name="様式Ⅷ-3（発生土搬出計画書）" sheetId="5" r:id="rId5"/>
    <sheet name="様式Ⅸ-3（エネルギー使用量計算書）" sheetId="6" r:id="rId6"/>
    <sheet name="様式Ⅸ-4（二酸化炭素排出量計算）" sheetId="7" r:id="rId7"/>
    <sheet name="様式Ⅸ‐5（窒素酸化物排出量計算書）" sheetId="8" r:id="rId8"/>
  </sheets>
  <definedNames>
    <definedName name="_xlnm.Print_Area" localSheetId="0">'様式Ⅵ-4（月別運転計画）'!$A$1:$R$51</definedName>
    <definedName name="_xlnm.Print_Area" localSheetId="2">'様式Ⅵ-5（水収支計算書（記載例））'!$A$1:$P$17</definedName>
    <definedName name="_xlnm.Print_Area" localSheetId="3">'様式Ⅵ-8（高濁シミュレーション）'!$B$1:$T$61</definedName>
    <definedName name="_xlnm.Print_Area" localSheetId="4">'様式Ⅷ-3（発生土搬出計画書）'!$A$1:$R$38</definedName>
    <definedName name="_xlnm.Print_Area" localSheetId="5">'様式Ⅸ-3（エネルギー使用量計算書）'!$A$1:$Q$19</definedName>
    <definedName name="_xlnm.Print_Area" localSheetId="6">'様式Ⅸ-4（二酸化炭素排出量計算）'!$A$1:$P$15</definedName>
    <definedName name="_xlnm.Print_Area" localSheetId="7">'様式Ⅸ‐5（窒素酸化物排出量計算書）'!$A$1:$P$21</definedName>
  </definedNames>
  <calcPr fullCalcOnLoad="1"/>
</workbook>
</file>

<file path=xl/sharedStrings.xml><?xml version="1.0" encoding="utf-8"?>
<sst xmlns="http://schemas.openxmlformats.org/spreadsheetml/2006/main" count="426" uniqueCount="289">
  <si>
    <t>t-ds/月</t>
  </si>
  <si>
    <t>t-ds/日</t>
  </si>
  <si>
    <t>ろ過速度</t>
  </si>
  <si>
    <t>蒸発速度</t>
  </si>
  <si>
    <t>合計</t>
  </si>
  <si>
    <t>項目</t>
  </si>
  <si>
    <t>大項目</t>
  </si>
  <si>
    <t>単位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</si>
  <si>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</si>
  <si>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</si>
  <si>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</si>
  <si>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</si>
  <si>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</si>
  <si>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</si>
  <si>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</si>
  <si>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</si>
  <si>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</si>
  <si>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</si>
  <si>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</si>
  <si>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</si>
  <si>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設計値</t>
  </si>
  <si>
    <t>脱水</t>
  </si>
  <si>
    <t>乾燥</t>
  </si>
  <si>
    <t>常用発電</t>
  </si>
  <si>
    <t>日数</t>
  </si>
  <si>
    <t>日</t>
  </si>
  <si>
    <t>汚泥調整池汚泥引抜濃度</t>
  </si>
  <si>
    <t>濃縮槽汚泥引抜濃度</t>
  </si>
  <si>
    <t>受泥量（汚泥調整池への受入）</t>
  </si>
  <si>
    <t>発生土固形物量</t>
  </si>
  <si>
    <t>月間発生固形物量</t>
  </si>
  <si>
    <t>脱水機運転日数</t>
  </si>
  <si>
    <t>日/月</t>
  </si>
  <si>
    <t>脱水機運転時間</t>
  </si>
  <si>
    <t>h/日</t>
  </si>
  <si>
    <t>脱水機運転台数</t>
  </si>
  <si>
    <t>台/日</t>
  </si>
  <si>
    <t>運転脱水機総ろ過面積</t>
  </si>
  <si>
    <t>脱水機打込汚泥濃度</t>
  </si>
  <si>
    <t>脱水機打込汚泥量</t>
  </si>
  <si>
    <t>脱水機打込温度</t>
  </si>
  <si>
    <t>加温脱水必要熱量</t>
  </si>
  <si>
    <t>MJ/日</t>
  </si>
  <si>
    <t>脱水ケーキ含水率</t>
  </si>
  <si>
    <t>t-wet/日</t>
  </si>
  <si>
    <t>乾燥機運転日数</t>
  </si>
  <si>
    <t>乾燥機運転時間</t>
  </si>
  <si>
    <t>乾燥機運転台数</t>
  </si>
  <si>
    <t>運転乾燥機総伝熱面積</t>
  </si>
  <si>
    <t>乾燥機処理ケーキ量（wetベース）</t>
  </si>
  <si>
    <t>乾燥機処理ケーキ量（dryベース）</t>
  </si>
  <si>
    <t>乾燥ケーキ含水率</t>
  </si>
  <si>
    <t>乾燥機必要熱量</t>
  </si>
  <si>
    <t>乾燥ケーキ発生量（wetベース）</t>
  </si>
  <si>
    <t>乾燥ケーキ発生量（dryベース）</t>
  </si>
  <si>
    <t>脱水ケーキ発生量（wetベース）</t>
  </si>
  <si>
    <t>脱水ケーキ発生量（dryベース）</t>
  </si>
  <si>
    <t>月間脱水処理固形物量</t>
  </si>
  <si>
    <t>月間乾燥処理固形物量</t>
  </si>
  <si>
    <t>発電機運転日数</t>
  </si>
  <si>
    <t>発電機運転時間</t>
  </si>
  <si>
    <t>発電機運転台数</t>
  </si>
  <si>
    <t>発電電力量</t>
  </si>
  <si>
    <t>発生蒸気熱量</t>
  </si>
  <si>
    <t>発電機燃料使用量</t>
  </si>
  <si>
    <t>発生温水熱量</t>
  </si>
  <si>
    <t>運転発電機総発電容量</t>
  </si>
  <si>
    <t>加温脱水向けボイラ燃料使用量</t>
  </si>
  <si>
    <t>乾燥向けボイラ燃料使用量</t>
  </si>
  <si>
    <t>kWh/日</t>
  </si>
  <si>
    <t>蒸発水分量</t>
  </si>
  <si>
    <r>
      <t>t-H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O/日</t>
    </r>
  </si>
  <si>
    <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/日</t>
    </r>
  </si>
  <si>
    <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or Ｌ/日</t>
    </r>
  </si>
  <si>
    <t>％</t>
  </si>
  <si>
    <t>％</t>
  </si>
  <si>
    <r>
      <t>m</t>
    </r>
    <r>
      <rPr>
        <vertAlign val="superscript"/>
        <sz val="11"/>
        <rFont val="ＭＳ Ｐゴシック"/>
        <family val="3"/>
      </rPr>
      <t>2</t>
    </r>
  </si>
  <si>
    <t>％</t>
  </si>
  <si>
    <t>℃</t>
  </si>
  <si>
    <r>
      <t>kg-ds/m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･h</t>
    </r>
  </si>
  <si>
    <t>％</t>
  </si>
  <si>
    <r>
      <t>m</t>
    </r>
    <r>
      <rPr>
        <vertAlign val="superscript"/>
        <sz val="11"/>
        <rFont val="ＭＳ Ｐゴシック"/>
        <family val="3"/>
      </rPr>
      <t>2</t>
    </r>
  </si>
  <si>
    <r>
      <t>kg-H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O/m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･h</t>
    </r>
  </si>
  <si>
    <t>日/月</t>
  </si>
  <si>
    <t>KVA</t>
  </si>
  <si>
    <t>受泥量（濃縮槽への受入）</t>
  </si>
  <si>
    <t>（提案）</t>
  </si>
  <si>
    <t>％</t>
  </si>
  <si>
    <r>
      <t>汚泥池からの汚泥濃度</t>
    </r>
    <r>
      <rPr>
        <vertAlign val="superscript"/>
        <sz val="11"/>
        <rFont val="ＭＳ Ｐゴシック"/>
        <family val="3"/>
      </rPr>
      <t>※1</t>
    </r>
  </si>
  <si>
    <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/日</t>
    </r>
  </si>
  <si>
    <t>※1　汚泥池からの汚泥濃度は1.00％と設定して本シミュレーションを行うこととする。</t>
  </si>
  <si>
    <t>※2　エネルギー換算係数は様式Ⅸ-3を参照のこと。</t>
  </si>
  <si>
    <t>上水</t>
  </si>
  <si>
    <t>工水</t>
  </si>
  <si>
    <t>脱水ケーキ</t>
  </si>
  <si>
    <t>汚泥池</t>
  </si>
  <si>
    <t>汚泥調整池</t>
  </si>
  <si>
    <t>濃縮槽</t>
  </si>
  <si>
    <t>脱水機室</t>
  </si>
  <si>
    <t>管理室</t>
  </si>
  <si>
    <t xml:space="preserve">    ①</t>
  </si>
  <si>
    <t>西部系取水ポンプ井</t>
  </si>
  <si>
    <t>場外排水</t>
  </si>
  <si>
    <t>沈砂池取水ポンプ井</t>
  </si>
  <si>
    <t>水処理設備</t>
  </si>
  <si>
    <t>①汚泥調整池受泥量</t>
  </si>
  <si>
    <t>⑨返送水量(⑥+⑦)</t>
  </si>
  <si>
    <t>②濃縮槽受泥量</t>
  </si>
  <si>
    <t>⑩工水使用量(ポンプシール水,スクラバー冷却水、ろ布洗浄水、雑用水・・・)</t>
  </si>
  <si>
    <t>③汚泥調整池汚泥引抜量</t>
  </si>
  <si>
    <t>⑪上水使用量(衛生用水)</t>
  </si>
  <si>
    <t>④汚泥調整池汚泥引抜量</t>
  </si>
  <si>
    <t>⑫生活排水量</t>
  </si>
  <si>
    <t>⑤濃縮槽汚泥引抜量</t>
  </si>
  <si>
    <t>⑥汚泥調整池上澄水量(①-③-④)</t>
  </si>
  <si>
    <t>⑦濃縮槽上澄水量(②+③-⑤)</t>
  </si>
  <si>
    <t>番号</t>
  </si>
  <si>
    <t>項　　　目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</si>
  <si>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</si>
  <si>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</si>
  <si>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</si>
  <si>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</si>
  <si>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</si>
  <si>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</si>
  <si>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</si>
  <si>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</si>
  <si>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</si>
  <si>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</si>
  <si>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</si>
  <si>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</si>
  <si>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汚泥調整池受泥量</t>
  </si>
  <si>
    <t>濃縮槽受泥量</t>
  </si>
  <si>
    <t>汚泥調整池汚泥引抜量</t>
  </si>
  <si>
    <t>汚泥調整池汚泥引抜量</t>
  </si>
  <si>
    <t>濃縮槽汚泥引抜量</t>
  </si>
  <si>
    <t>汚泥調整池上澄水量(①-③-④)</t>
  </si>
  <si>
    <t>濃縮槽上澄水量(②+③-⑤)</t>
  </si>
  <si>
    <t>返送水量(⑥+⑦)</t>
  </si>
  <si>
    <t>工水使用量(ポンプシール水,スクラバー冷却水、ろ布洗浄水、雑用水・・・)</t>
  </si>
  <si>
    <t>⑪</t>
  </si>
  <si>
    <t>上水使用量(衛生用水)</t>
  </si>
  <si>
    <t>生活排水量</t>
  </si>
  <si>
    <t>⑩</t>
  </si>
  <si>
    <t>②</t>
  </si>
  <si>
    <t xml:space="preserve"> 　③</t>
  </si>
  <si>
    <t>⑤</t>
  </si>
  <si>
    <t>ケーキヤード</t>
  </si>
  <si>
    <t>　　　④</t>
  </si>
  <si>
    <t>⑥</t>
  </si>
  <si>
    <t>　　⑧</t>
  </si>
  <si>
    <t>⑫</t>
  </si>
  <si>
    <t>⑦</t>
  </si>
  <si>
    <t>⑨</t>
  </si>
  <si>
    <t>【各水量】</t>
  </si>
  <si>
    <t>⑧脱水機棟排水量(脱水ろ液,ろ布洗浄排水,スクラバー排水・・・・)</t>
  </si>
  <si>
    <t>①</t>
  </si>
  <si>
    <t>②</t>
  </si>
  <si>
    <t>③</t>
  </si>
  <si>
    <t>④</t>
  </si>
  <si>
    <t>⑤</t>
  </si>
  <si>
    <t>⑥</t>
  </si>
  <si>
    <t>⑦</t>
  </si>
  <si>
    <t>⑧</t>
  </si>
  <si>
    <t>脱水機棟排水量(脱水ろ液,ろ布洗浄排水,スクラバー排水・・・・)</t>
  </si>
  <si>
    <t>⑨</t>
  </si>
  <si>
    <t>⑩</t>
  </si>
  <si>
    <t>⑪</t>
  </si>
  <si>
    <t>⑫</t>
  </si>
  <si>
    <t>様式Ⅵ-5（水収支計算書）（記載例）</t>
  </si>
  <si>
    <t>様式Ⅵ-5（水収支フロー）（記載例）</t>
  </si>
  <si>
    <t>様式Ⅵ-4（月別基本運転計画書）</t>
  </si>
  <si>
    <t>高濁シュミレーション【平成13年9月】(記載例)</t>
  </si>
  <si>
    <t>処理水量</t>
  </si>
  <si>
    <t>濁度</t>
  </si>
  <si>
    <t>汚泥濃度（実績）</t>
  </si>
  <si>
    <t>PAC注入率</t>
  </si>
  <si>
    <t>SS換算係数</t>
  </si>
  <si>
    <t>発生固形物量</t>
  </si>
  <si>
    <t>脱水機ろ過速度</t>
  </si>
  <si>
    <t>処理固形物量</t>
  </si>
  <si>
    <t>発生－処理</t>
  </si>
  <si>
    <r>
      <t>残量</t>
    </r>
    <r>
      <rPr>
        <vertAlign val="superscript"/>
        <sz val="11"/>
        <rFont val="ＭＳ Ｐゴシック"/>
        <family val="3"/>
      </rPr>
      <t>※1</t>
    </r>
  </si>
  <si>
    <t>濃度（想定値）</t>
  </si>
  <si>
    <t>濃縮槽貯留量</t>
  </si>
  <si>
    <t>脱水機ろ過面積</t>
  </si>
  <si>
    <t>運転台数</t>
  </si>
  <si>
    <t>運転時間</t>
  </si>
  <si>
    <t>m3/d</t>
  </si>
  <si>
    <t>度</t>
  </si>
  <si>
    <t>％</t>
  </si>
  <si>
    <t>mg/Ｌ</t>
  </si>
  <si>
    <t>－</t>
  </si>
  <si>
    <t>t-ds/d</t>
  </si>
  <si>
    <r>
      <t>kgｰds/m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･hr</t>
    </r>
  </si>
  <si>
    <r>
      <t>m</t>
    </r>
    <r>
      <rPr>
        <vertAlign val="superscript"/>
        <sz val="11"/>
        <rFont val="ＭＳ Ｐゴシック"/>
        <family val="3"/>
      </rPr>
      <t>3</t>
    </r>
  </si>
  <si>
    <t>m2</t>
  </si>
  <si>
    <t>台</t>
  </si>
  <si>
    <t>ｈｒ</t>
  </si>
  <si>
    <t xml:space="preserve"> 設定値</t>
  </si>
  <si>
    <t xml:space="preserve"> 計算値</t>
  </si>
  <si>
    <t xml:space="preserve"> 事業者で記入</t>
  </si>
  <si>
    <t>平均濁度</t>
  </si>
  <si>
    <t>最　大　値</t>
  </si>
  <si>
    <t>平均運転時間</t>
  </si>
  <si>
    <t>※1　8月31日時点での残量は138.9t-ds/dとして検討を行うこととする。</t>
  </si>
  <si>
    <t>最大汚泥保管能力</t>
  </si>
  <si>
    <t>←事業者で記入</t>
  </si>
  <si>
    <t>様式Ⅵ-8　（記載例）</t>
  </si>
  <si>
    <t>４月</t>
  </si>
  <si>
    <t>年間合計</t>
  </si>
  <si>
    <t>（様式Ⅸ-4）二酸化炭素排出量計算書</t>
  </si>
  <si>
    <t>燃料名</t>
  </si>
  <si>
    <t>①濃縮目的の排出ガス量</t>
  </si>
  <si>
    <r>
      <t>CO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-kg/月</t>
    </r>
  </si>
  <si>
    <t>②脱水目的の排出ガス量</t>
  </si>
  <si>
    <r>
      <t>CO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-kg/月</t>
    </r>
  </si>
  <si>
    <t>③乾燥目的の排出ガス量（提案）</t>
  </si>
  <si>
    <t>④その他設備からの排出ガス量</t>
  </si>
  <si>
    <r>
      <t>CO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-kg/月</t>
    </r>
  </si>
  <si>
    <t>　排出ガス量合計量</t>
  </si>
  <si>
    <t>－</t>
  </si>
  <si>
    <r>
      <t>CO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-kg/月</t>
    </r>
  </si>
  <si>
    <r>
      <t>※　A</t>
    </r>
    <r>
      <rPr>
        <sz val="11"/>
        <rFont val="ＭＳ Ｐゴシック"/>
        <family val="3"/>
      </rPr>
      <t>4版１ページ以内に記載してください。</t>
    </r>
  </si>
  <si>
    <t>※　その他排出量が複数ある場合には表を加工してください。</t>
  </si>
  <si>
    <t>（様式Ⅸ－5）窒素酸化物排出量計算書</t>
  </si>
  <si>
    <r>
      <t>Nm</t>
    </r>
    <r>
      <rPr>
        <vertAlign val="superscript"/>
        <sz val="9"/>
        <rFont val="ＭＳ Ｐゴシック"/>
        <family val="3"/>
      </rPr>
      <t>3</t>
    </r>
  </si>
  <si>
    <t>②濃縮目的の排出ガス濃度</t>
  </si>
  <si>
    <t>ppm</t>
  </si>
  <si>
    <r>
      <t>③濃縮目的のNO</t>
    </r>
    <r>
      <rPr>
        <vertAlign val="subscript"/>
        <sz val="9"/>
        <rFont val="ＭＳ Ｐゴシック"/>
        <family val="3"/>
      </rPr>
      <t>x</t>
    </r>
    <r>
      <rPr>
        <sz val="9"/>
        <rFont val="ＭＳ Ｐゴシック"/>
        <family val="3"/>
      </rPr>
      <t>排出量</t>
    </r>
  </si>
  <si>
    <t>－</t>
  </si>
  <si>
    <r>
      <t>NO</t>
    </r>
    <r>
      <rPr>
        <vertAlign val="subscript"/>
        <sz val="9"/>
        <rFont val="ＭＳ Ｐゴシック"/>
        <family val="3"/>
      </rPr>
      <t>x</t>
    </r>
    <r>
      <rPr>
        <sz val="9"/>
        <rFont val="ＭＳ Ｐゴシック"/>
        <family val="3"/>
      </rPr>
      <t>-kg/月</t>
    </r>
  </si>
  <si>
    <t>④脱水目的の排出ガス量</t>
  </si>
  <si>
    <r>
      <t>Nm</t>
    </r>
    <r>
      <rPr>
        <vertAlign val="superscript"/>
        <sz val="9"/>
        <rFont val="ＭＳ Ｐゴシック"/>
        <family val="3"/>
      </rPr>
      <t>3</t>
    </r>
  </si>
  <si>
    <t>⑤脱水目的の排出ガス濃度</t>
  </si>
  <si>
    <t>ppm</t>
  </si>
  <si>
    <r>
      <t>⑥脱水目的のNO</t>
    </r>
    <r>
      <rPr>
        <vertAlign val="subscript"/>
        <sz val="9"/>
        <rFont val="ＭＳ Ｐゴシック"/>
        <family val="3"/>
      </rPr>
      <t>x</t>
    </r>
    <r>
      <rPr>
        <sz val="9"/>
        <rFont val="ＭＳ Ｐゴシック"/>
        <family val="3"/>
      </rPr>
      <t>排出量</t>
    </r>
  </si>
  <si>
    <t>⑦乾燥目的の排出ガス量</t>
  </si>
  <si>
    <t>⑧乾燥目的の排出ガス濃度</t>
  </si>
  <si>
    <r>
      <t>⑨乾燥目的のNO</t>
    </r>
    <r>
      <rPr>
        <vertAlign val="subscript"/>
        <sz val="9"/>
        <rFont val="ＭＳ Ｐゴシック"/>
        <family val="3"/>
      </rPr>
      <t>x</t>
    </r>
    <r>
      <rPr>
        <sz val="9"/>
        <rFont val="ＭＳ Ｐゴシック"/>
        <family val="3"/>
      </rPr>
      <t>排出量</t>
    </r>
  </si>
  <si>
    <t>⑩その他設備からの排出ガス量</t>
  </si>
  <si>
    <t>⑪その他設備からの排出ガス濃度</t>
  </si>
  <si>
    <t>ppm</t>
  </si>
  <si>
    <r>
      <t>⑫その他設備からのNO</t>
    </r>
    <r>
      <rPr>
        <vertAlign val="subscript"/>
        <sz val="9"/>
        <rFont val="ＭＳ Ｐゴシック"/>
        <family val="3"/>
      </rPr>
      <t>x</t>
    </r>
    <r>
      <rPr>
        <sz val="9"/>
        <rFont val="ＭＳ Ｐゴシック"/>
        <family val="3"/>
      </rPr>
      <t>排出量</t>
    </r>
  </si>
  <si>
    <r>
      <t>　NO</t>
    </r>
    <r>
      <rPr>
        <vertAlign val="subscript"/>
        <sz val="9"/>
        <rFont val="ＭＳ Ｐゴシック"/>
        <family val="3"/>
      </rPr>
      <t>x</t>
    </r>
    <r>
      <rPr>
        <sz val="9"/>
        <rFont val="ＭＳ Ｐゴシック"/>
        <family val="3"/>
      </rPr>
      <t>排出ガス量合計量</t>
    </r>
  </si>
  <si>
    <t>－</t>
  </si>
  <si>
    <r>
      <t>NO</t>
    </r>
    <r>
      <rPr>
        <vertAlign val="subscript"/>
        <sz val="9"/>
        <rFont val="ＭＳ Ｐゴシック"/>
        <family val="3"/>
      </rPr>
      <t>x</t>
    </r>
    <r>
      <rPr>
        <sz val="9"/>
        <rFont val="ＭＳ Ｐゴシック"/>
        <family val="3"/>
      </rPr>
      <t>-kg/月</t>
    </r>
  </si>
  <si>
    <t>電力使用量</t>
  </si>
  <si>
    <t>kWh/月</t>
  </si>
  <si>
    <t>MJ/月</t>
  </si>
  <si>
    <t>ガス使用量</t>
  </si>
  <si>
    <t>軽油使用量</t>
  </si>
  <si>
    <t>kL/月</t>
  </si>
  <si>
    <t>その他使用量</t>
  </si>
  <si>
    <t>　　/月</t>
  </si>
  <si>
    <t>（　　　　　　　）</t>
  </si>
  <si>
    <t>（様式Ⅸ-3）エネルギー使用量計算書</t>
  </si>
  <si>
    <t>単　位</t>
  </si>
  <si>
    <t>備　考</t>
  </si>
  <si>
    <r>
      <t>Nm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/月</t>
    </r>
  </si>
  <si>
    <t>合　　計</t>
  </si>
  <si>
    <t>※</t>
  </si>
  <si>
    <t>その他使用量が複数ある場合は、表を加工してください。</t>
  </si>
  <si>
    <t>※</t>
  </si>
  <si>
    <t>A4版1ページ以内に記載してください。</t>
  </si>
  <si>
    <t>含水率</t>
  </si>
  <si>
    <t>（％）</t>
  </si>
  <si>
    <t>単位</t>
  </si>
  <si>
    <t>4月</t>
  </si>
  <si>
    <t>5月</t>
  </si>
  <si>
    <t>合計</t>
  </si>
  <si>
    <t>発生土 想定発生量</t>
  </si>
  <si>
    <t>－</t>
  </si>
  <si>
    <t>t-ds/月</t>
  </si>
  <si>
    <t>有価利用</t>
  </si>
  <si>
    <t>（有効利用先名）</t>
  </si>
  <si>
    <t>t-wet/月</t>
  </si>
  <si>
    <t>（A）有価利用量　　年合計値（t-wet／年）</t>
  </si>
  <si>
    <t>非有価利用</t>
  </si>
  <si>
    <t>（B）非有価利用量　　年合計値（t-wet／年）</t>
  </si>
  <si>
    <t>場内保管量</t>
  </si>
  <si>
    <t>―</t>
  </si>
  <si>
    <t>有価及び非有価利用料の年合計値（t-wet／年）：（A）+（B）</t>
  </si>
  <si>
    <t>発生土搬出量（有効利用量）</t>
  </si>
  <si>
    <t xml:space="preserve"> No.             用途　　</t>
  </si>
  <si>
    <t>※３月には保管量が全て無くなる計画とすること。</t>
  </si>
  <si>
    <t>※様式Ⅷ-1の右肩２行目のNO.　及び用途を記載すること。</t>
  </si>
  <si>
    <t>※A4版1ページ以内に記載してください｡</t>
  </si>
  <si>
    <t>（様式Ⅷ-3）発生土搬出計画書</t>
  </si>
  <si>
    <t>ー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</si>
</sst>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_ "/>
    <numFmt numFmtId="179" formatCode="0.0000_ "/>
    <numFmt numFmtId="180" formatCode="0.000000000_ "/>
    <numFmt numFmtId="181" formatCode="0.00000000_ "/>
    <numFmt numFmtId="182" formatCode="0.0000000_ "/>
    <numFmt numFmtId="183" formatCode="0.000000_ "/>
    <numFmt numFmtId="184" formatCode="0.00000_ "/>
    <numFmt numFmtId="185" formatCode="0_ "/>
    <numFmt numFmtId="186" formatCode="#,##0_);[Red]\(#,##0\)"/>
    <numFmt numFmtId="187" formatCode="0.0_);[Red]\(0.0\)"/>
    <numFmt numFmtId="188" formatCode="#,##0_ ;[Red]\-#,##0\ "/>
    <numFmt numFmtId="189" formatCode="#,##0.0_);[Red]\(#,##0.0\)"/>
    <numFmt numFmtId="190" formatCode="#,##0.00_);[Red]\(#,##0.00\)"/>
    <numFmt numFmtId="191" formatCode="#,##0.000_);[Red]\(#,##0.000\)"/>
    <numFmt numFmtId="192" formatCode="#,##0_ "/>
    <numFmt numFmtId="193" formatCode="#,##0.0_ "/>
    <numFmt numFmtId="194" formatCode="#,##0.0_ ;[Red]\-#,##0.0\ "/>
    <numFmt numFmtId="195" formatCode="#,##0.00_ "/>
    <numFmt numFmtId="196" formatCode="#,##0_);\(#,##0\)"/>
    <numFmt numFmtId="197" formatCode="0_);[Red]\(0\)"/>
    <numFmt numFmtId="198" formatCode="#,##0.000_ "/>
    <numFmt numFmtId="199" formatCode="#,##0.00_ ;[Red]\-#,##0.00\ "/>
    <numFmt numFmtId="200" formatCode="#,##0.000_ ;[Red]\-#,##0.000\ "/>
    <numFmt numFmtId="201" formatCode="0.00_);[Red]\(0.00\)"/>
    <numFmt numFmtId="202" formatCode="0.000_);[Red]\(0.000\)"/>
    <numFmt numFmtId="203" formatCode="0.0000_);[Red]\(0.0000\)"/>
    <numFmt numFmtId="204" formatCode="0.00000_);[Red]\(0.00000\)"/>
    <numFmt numFmtId="205" formatCode="0.000000_);[Red]\(0.000000\)"/>
    <numFmt numFmtId="206" formatCode="#,##0.0000_ "/>
    <numFmt numFmtId="207" formatCode="#,##0.0000_);[Red]\(#,##0.0000\)"/>
    <numFmt numFmtId="208" formatCode="0.000000"/>
    <numFmt numFmtId="209" formatCode="0.00000"/>
    <numFmt numFmtId="210" formatCode="0.0000"/>
    <numFmt numFmtId="211" formatCode="0.000"/>
    <numFmt numFmtId="212" formatCode="0.0"/>
    <numFmt numFmtId="213" formatCode="#,##0.0;[Red]\-#,##0.0"/>
    <numFmt numFmtId="214" formatCode="0.0_ ;[Red]\-0.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vertAlign val="subscript"/>
      <sz val="9"/>
      <name val="ＭＳ Ｐゴシック"/>
      <family val="3"/>
    </font>
    <font>
      <vertAlign val="superscript"/>
      <sz val="9"/>
      <name val="ＭＳ Ｐゴシック"/>
      <family val="3"/>
    </font>
    <font>
      <sz val="10.5"/>
      <name val="ＭＳ Ｐ明朝"/>
      <family val="1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41"/>
      </patternFill>
    </fill>
    <fill>
      <patternFill patternType="solid">
        <fgColor indexed="15"/>
        <bgColor indexed="64"/>
      </patternFill>
    </fill>
  </fills>
  <borders count="1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 diagonalDown="1">
      <left style="medium"/>
      <right style="thin"/>
      <top style="medium"/>
      <bottom style="double"/>
      <diagonal style="thin"/>
    </border>
    <border>
      <left style="medium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medium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 style="double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 style="medium"/>
      <right style="thin"/>
      <top style="medium"/>
      <bottom>
        <color indexed="63"/>
      </bottom>
      <diagonal style="hair"/>
    </border>
    <border diagonalDown="1">
      <left style="medium"/>
      <right style="thin"/>
      <top>
        <color indexed="63"/>
      </top>
      <bottom style="double"/>
      <diagonal style="hair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 style="double"/>
      <top style="medium"/>
      <bottom style="double"/>
      <diagonal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hair"/>
      <top style="double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34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38" fontId="0" fillId="0" borderId="5" xfId="0" applyNumberFormat="1" applyBorder="1" applyAlignment="1">
      <alignment vertical="center"/>
    </xf>
    <xf numFmtId="38" fontId="0" fillId="0" borderId="6" xfId="0" applyNumberFormat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0" fillId="0" borderId="25" xfId="17" applyBorder="1" applyAlignment="1">
      <alignment horizontal="center" vertical="center"/>
    </xf>
    <xf numFmtId="38" fontId="0" fillId="2" borderId="26" xfId="17" applyFill="1" applyBorder="1" applyAlignment="1">
      <alignment vertical="center"/>
    </xf>
    <xf numFmtId="38" fontId="0" fillId="2" borderId="27" xfId="17" applyFill="1" applyBorder="1" applyAlignment="1">
      <alignment vertical="center"/>
    </xf>
    <xf numFmtId="38" fontId="0" fillId="2" borderId="24" xfId="17" applyFill="1" applyBorder="1" applyAlignment="1">
      <alignment vertical="center"/>
    </xf>
    <xf numFmtId="38" fontId="0" fillId="2" borderId="28" xfId="17" applyFill="1" applyBorder="1" applyAlignment="1">
      <alignment vertical="center"/>
    </xf>
    <xf numFmtId="38" fontId="0" fillId="2" borderId="29" xfId="17" applyFill="1" applyBorder="1" applyAlignment="1">
      <alignment vertical="center"/>
    </xf>
    <xf numFmtId="38" fontId="0" fillId="2" borderId="30" xfId="17" applyFill="1" applyBorder="1" applyAlignment="1">
      <alignment vertical="center"/>
    </xf>
    <xf numFmtId="38" fontId="0" fillId="2" borderId="5" xfId="17" applyFill="1" applyBorder="1" applyAlignment="1">
      <alignment vertical="center"/>
    </xf>
    <xf numFmtId="38" fontId="0" fillId="2" borderId="6" xfId="17" applyFill="1" applyBorder="1" applyAlignment="1">
      <alignment vertical="center"/>
    </xf>
    <xf numFmtId="38" fontId="0" fillId="0" borderId="31" xfId="17" applyBorder="1" applyAlignment="1">
      <alignment vertical="center"/>
    </xf>
    <xf numFmtId="38" fontId="0" fillId="0" borderId="29" xfId="17" applyBorder="1" applyAlignment="1">
      <alignment vertical="center"/>
    </xf>
    <xf numFmtId="38" fontId="0" fillId="0" borderId="29" xfId="17" applyBorder="1" applyAlignment="1">
      <alignment horizontal="right" vertical="center"/>
    </xf>
    <xf numFmtId="38" fontId="0" fillId="0" borderId="30" xfId="17" applyNumberFormat="1" applyBorder="1" applyAlignment="1">
      <alignment vertical="center"/>
    </xf>
    <xf numFmtId="38" fontId="0" fillId="0" borderId="30" xfId="17" applyBorder="1" applyAlignment="1">
      <alignment vertical="center"/>
    </xf>
    <xf numFmtId="38" fontId="0" fillId="0" borderId="30" xfId="17" applyBorder="1" applyAlignment="1">
      <alignment horizontal="right" vertical="center"/>
    </xf>
    <xf numFmtId="38" fontId="0" fillId="2" borderId="32" xfId="17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213" fontId="7" fillId="2" borderId="27" xfId="17" applyNumberFormat="1" applyFont="1" applyFill="1" applyBorder="1" applyAlignment="1">
      <alignment vertical="center"/>
    </xf>
    <xf numFmtId="0" fontId="0" fillId="2" borderId="23" xfId="0" applyFont="1" applyFill="1" applyBorder="1" applyAlignment="1" quotePrefix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0" fillId="2" borderId="15" xfId="0" applyFont="1" applyFill="1" applyBorder="1" applyAlignment="1" quotePrefix="1">
      <alignment horizontal="center" vertical="center"/>
    </xf>
    <xf numFmtId="0" fontId="0" fillId="2" borderId="10" xfId="0" applyFont="1" applyFill="1" applyBorder="1" applyAlignment="1" quotePrefix="1">
      <alignment horizontal="left" vertical="center"/>
    </xf>
    <xf numFmtId="0" fontId="0" fillId="2" borderId="1" xfId="0" applyFont="1" applyFill="1" applyBorder="1" applyAlignment="1" quotePrefix="1">
      <alignment horizontal="center" vertical="center"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 quotePrefix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 quotePrefix="1">
      <alignment horizontal="left" vertical="center" wrapText="1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 quotePrefix="1">
      <alignment horizontal="left" vertical="center" wrapText="1"/>
    </xf>
    <xf numFmtId="0" fontId="0" fillId="0" borderId="16" xfId="0" applyBorder="1" applyAlignment="1" quotePrefix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0" fillId="0" borderId="0" xfId="21" applyAlignment="1">
      <alignment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0" fillId="0" borderId="15" xfId="21" applyBorder="1" applyAlignment="1">
      <alignment horizontal="center" vertical="center"/>
      <protection/>
    </xf>
    <xf numFmtId="0" fontId="0" fillId="0" borderId="15" xfId="21" applyBorder="1" applyAlignment="1" quotePrefix="1">
      <alignment horizontal="center" vertical="center"/>
      <protection/>
    </xf>
    <xf numFmtId="0" fontId="0" fillId="0" borderId="11" xfId="21" applyBorder="1" applyAlignment="1" quotePrefix="1">
      <alignment horizontal="center" vertical="center"/>
      <protection/>
    </xf>
    <xf numFmtId="0" fontId="0" fillId="0" borderId="33" xfId="2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41" xfId="21" applyBorder="1" applyAlignment="1">
      <alignment horizontal="center" vertical="center"/>
      <protection/>
    </xf>
    <xf numFmtId="0" fontId="0" fillId="0" borderId="41" xfId="21" applyBorder="1" applyAlignment="1" quotePrefix="1">
      <alignment horizontal="center" vertical="center"/>
      <protection/>
    </xf>
    <xf numFmtId="0" fontId="0" fillId="0" borderId="42" xfId="21" applyBorder="1" applyAlignment="1">
      <alignment horizontal="center" vertical="center"/>
      <protection/>
    </xf>
    <xf numFmtId="0" fontId="0" fillId="0" borderId="43" xfId="21" applyBorder="1" applyAlignment="1">
      <alignment horizontal="center" vertical="center"/>
      <protection/>
    </xf>
    <xf numFmtId="0" fontId="0" fillId="0" borderId="0" xfId="21" applyFill="1" applyBorder="1" applyAlignment="1">
      <alignment horizontal="center" vertical="center"/>
      <protection/>
    </xf>
    <xf numFmtId="0" fontId="0" fillId="3" borderId="44" xfId="21" applyNumberFormat="1" applyFill="1" applyBorder="1" applyAlignment="1" quotePrefix="1">
      <alignment horizontal="center" vertical="center"/>
      <protection/>
    </xf>
    <xf numFmtId="192" fontId="0" fillId="3" borderId="45" xfId="21" applyNumberFormat="1" applyFill="1" applyBorder="1" applyAlignment="1">
      <alignment vertical="center"/>
      <protection/>
    </xf>
    <xf numFmtId="177" fontId="0" fillId="3" borderId="45" xfId="21" applyNumberFormat="1" applyFill="1" applyBorder="1" applyAlignment="1">
      <alignment vertical="center"/>
      <protection/>
    </xf>
    <xf numFmtId="187" fontId="0" fillId="3" borderId="45" xfId="21" applyNumberFormat="1" applyFill="1" applyBorder="1" applyAlignment="1">
      <alignment vertical="center"/>
      <protection/>
    </xf>
    <xf numFmtId="0" fontId="0" fillId="3" borderId="45" xfId="21" applyFill="1" applyBorder="1" applyAlignment="1">
      <alignment vertical="center"/>
      <protection/>
    </xf>
    <xf numFmtId="177" fontId="0" fillId="4" borderId="45" xfId="21" applyNumberFormat="1" applyFill="1" applyBorder="1" applyAlignment="1">
      <alignment vertical="center"/>
      <protection/>
    </xf>
    <xf numFmtId="0" fontId="0" fillId="5" borderId="45" xfId="21" applyFill="1" applyBorder="1" applyAlignment="1">
      <alignment vertical="center"/>
      <protection/>
    </xf>
    <xf numFmtId="187" fontId="0" fillId="4" borderId="45" xfId="21" applyNumberFormat="1" applyFill="1" applyBorder="1" applyAlignment="1">
      <alignment vertical="center"/>
      <protection/>
    </xf>
    <xf numFmtId="214" fontId="0" fillId="4" borderId="45" xfId="21" applyNumberFormat="1" applyFill="1" applyBorder="1" applyAlignment="1">
      <alignment vertical="center"/>
      <protection/>
    </xf>
    <xf numFmtId="186" fontId="0" fillId="4" borderId="45" xfId="21" applyNumberFormat="1" applyFill="1" applyBorder="1" applyAlignment="1">
      <alignment vertical="center"/>
      <protection/>
    </xf>
    <xf numFmtId="0" fontId="0" fillId="5" borderId="46" xfId="21" applyFill="1" applyBorder="1" applyAlignment="1">
      <alignment vertical="center"/>
      <protection/>
    </xf>
    <xf numFmtId="0" fontId="0" fillId="5" borderId="47" xfId="21" applyFill="1" applyBorder="1" applyAlignment="1">
      <alignment vertical="center"/>
      <protection/>
    </xf>
    <xf numFmtId="0" fontId="0" fillId="0" borderId="0" xfId="21" applyFill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10" fillId="0" borderId="0" xfId="21" applyFont="1" applyFill="1" applyBorder="1" applyAlignment="1" quotePrefix="1">
      <alignment horizontal="left" vertical="center"/>
      <protection/>
    </xf>
    <xf numFmtId="0" fontId="0" fillId="3" borderId="48" xfId="21" applyNumberFormat="1" applyFill="1" applyBorder="1" applyAlignment="1">
      <alignment horizontal="center" vertical="center"/>
      <protection/>
    </xf>
    <xf numFmtId="192" fontId="0" fillId="3" borderId="49" xfId="21" applyNumberFormat="1" applyFill="1" applyBorder="1" applyAlignment="1">
      <alignment vertical="center"/>
      <protection/>
    </xf>
    <xf numFmtId="177" fontId="0" fillId="3" borderId="49" xfId="21" applyNumberFormat="1" applyFill="1" applyBorder="1" applyAlignment="1">
      <alignment vertical="center"/>
      <protection/>
    </xf>
    <xf numFmtId="0" fontId="0" fillId="3" borderId="49" xfId="21" applyFill="1" applyBorder="1" applyAlignment="1">
      <alignment vertical="center"/>
      <protection/>
    </xf>
    <xf numFmtId="177" fontId="0" fillId="4" borderId="49" xfId="21" applyNumberFormat="1" applyFill="1" applyBorder="1" applyAlignment="1">
      <alignment vertical="center"/>
      <protection/>
    </xf>
    <xf numFmtId="0" fontId="0" fillId="5" borderId="49" xfId="21" applyFill="1" applyBorder="1" applyAlignment="1">
      <alignment vertical="center"/>
      <protection/>
    </xf>
    <xf numFmtId="187" fontId="0" fillId="4" borderId="49" xfId="21" applyNumberFormat="1" applyFill="1" applyBorder="1" applyAlignment="1">
      <alignment vertical="center"/>
      <protection/>
    </xf>
    <xf numFmtId="214" fontId="0" fillId="4" borderId="49" xfId="21" applyNumberFormat="1" applyFill="1" applyBorder="1" applyAlignment="1">
      <alignment vertical="center"/>
      <protection/>
    </xf>
    <xf numFmtId="187" fontId="0" fillId="3" borderId="49" xfId="21" applyNumberFormat="1" applyFill="1" applyBorder="1" applyAlignment="1">
      <alignment vertical="center"/>
      <protection/>
    </xf>
    <xf numFmtId="186" fontId="0" fillId="4" borderId="49" xfId="21" applyNumberFormat="1" applyFill="1" applyBorder="1" applyAlignment="1">
      <alignment vertical="center"/>
      <protection/>
    </xf>
    <xf numFmtId="0" fontId="0" fillId="5" borderId="50" xfId="21" applyFill="1" applyBorder="1" applyAlignment="1">
      <alignment vertical="center"/>
      <protection/>
    </xf>
    <xf numFmtId="0" fontId="0" fillId="5" borderId="51" xfId="2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0" fillId="4" borderId="1" xfId="21" applyFill="1" applyBorder="1" applyAlignment="1">
      <alignment vertical="center"/>
      <protection/>
    </xf>
    <xf numFmtId="0" fontId="0" fillId="5" borderId="1" xfId="21" applyFill="1" applyBorder="1" applyAlignment="1">
      <alignment vertical="center"/>
      <protection/>
    </xf>
    <xf numFmtId="186" fontId="9" fillId="6" borderId="49" xfId="21" applyNumberFormat="1" applyFont="1" applyFill="1" applyBorder="1" applyAlignment="1">
      <alignment vertical="center"/>
      <protection/>
    </xf>
    <xf numFmtId="0" fontId="0" fillId="3" borderId="52" xfId="21" applyNumberFormat="1" applyFill="1" applyBorder="1" applyAlignment="1">
      <alignment horizontal="center" vertical="center"/>
      <protection/>
    </xf>
    <xf numFmtId="192" fontId="0" fillId="3" borderId="53" xfId="21" applyNumberFormat="1" applyFill="1" applyBorder="1" applyAlignment="1">
      <alignment vertical="center"/>
      <protection/>
    </xf>
    <xf numFmtId="177" fontId="0" fillId="3" borderId="53" xfId="21" applyNumberFormat="1" applyFill="1" applyBorder="1" applyAlignment="1">
      <alignment vertical="center"/>
      <protection/>
    </xf>
    <xf numFmtId="0" fontId="0" fillId="3" borderId="53" xfId="21" applyFill="1" applyBorder="1" applyAlignment="1">
      <alignment vertical="center"/>
      <protection/>
    </xf>
    <xf numFmtId="177" fontId="0" fillId="4" borderId="53" xfId="21" applyNumberFormat="1" applyFill="1" applyBorder="1" applyAlignment="1">
      <alignment vertical="center"/>
      <protection/>
    </xf>
    <xf numFmtId="0" fontId="0" fillId="5" borderId="53" xfId="21" applyFill="1" applyBorder="1" applyAlignment="1">
      <alignment vertical="center"/>
      <protection/>
    </xf>
    <xf numFmtId="187" fontId="0" fillId="4" borderId="53" xfId="21" applyNumberFormat="1" applyFill="1" applyBorder="1" applyAlignment="1">
      <alignment vertical="center"/>
      <protection/>
    </xf>
    <xf numFmtId="214" fontId="0" fillId="4" borderId="53" xfId="21" applyNumberFormat="1" applyFill="1" applyBorder="1" applyAlignment="1">
      <alignment vertical="center"/>
      <protection/>
    </xf>
    <xf numFmtId="186" fontId="0" fillId="4" borderId="53" xfId="21" applyNumberFormat="1" applyFill="1" applyBorder="1" applyAlignment="1">
      <alignment vertical="center"/>
      <protection/>
    </xf>
    <xf numFmtId="0" fontId="0" fillId="5" borderId="54" xfId="21" applyFill="1" applyBorder="1" applyAlignment="1">
      <alignment vertical="center"/>
      <protection/>
    </xf>
    <xf numFmtId="0" fontId="0" fillId="5" borderId="55" xfId="21" applyFill="1" applyBorder="1" applyAlignment="1">
      <alignment vertical="center"/>
      <protection/>
    </xf>
    <xf numFmtId="0" fontId="0" fillId="0" borderId="56" xfId="21" applyNumberFormat="1" applyBorder="1" applyAlignment="1">
      <alignment horizontal="center" vertical="center"/>
      <protection/>
    </xf>
    <xf numFmtId="192" fontId="0" fillId="0" borderId="57" xfId="21" applyNumberFormat="1" applyFill="1" applyBorder="1" applyAlignment="1">
      <alignment vertical="center"/>
      <protection/>
    </xf>
    <xf numFmtId="177" fontId="0" fillId="0" borderId="57" xfId="21" applyNumberFormat="1" applyFill="1" applyBorder="1" applyAlignment="1">
      <alignment vertical="center"/>
      <protection/>
    </xf>
    <xf numFmtId="0" fontId="0" fillId="0" borderId="57" xfId="21" applyFill="1" applyBorder="1" applyAlignment="1">
      <alignment vertical="center"/>
      <protection/>
    </xf>
    <xf numFmtId="187" fontId="0" fillId="0" borderId="57" xfId="21" applyNumberFormat="1" applyFill="1" applyBorder="1" applyAlignment="1">
      <alignment vertical="center"/>
      <protection/>
    </xf>
    <xf numFmtId="214" fontId="0" fillId="0" borderId="57" xfId="21" applyNumberFormat="1" applyFill="1" applyBorder="1" applyAlignment="1">
      <alignment vertical="center"/>
      <protection/>
    </xf>
    <xf numFmtId="186" fontId="0" fillId="0" borderId="57" xfId="21" applyNumberFormat="1" applyBorder="1" applyAlignment="1">
      <alignment vertical="center"/>
      <protection/>
    </xf>
    <xf numFmtId="0" fontId="0" fillId="0" borderId="57" xfId="21" applyBorder="1" applyAlignment="1">
      <alignment vertical="center"/>
      <protection/>
    </xf>
    <xf numFmtId="0" fontId="0" fillId="0" borderId="58" xfId="21" applyBorder="1" applyAlignment="1">
      <alignment vertical="center"/>
      <protection/>
    </xf>
    <xf numFmtId="0" fontId="0" fillId="0" borderId="59" xfId="21" applyBorder="1" applyAlignment="1">
      <alignment vertical="center"/>
      <protection/>
    </xf>
    <xf numFmtId="0" fontId="0" fillId="0" borderId="0" xfId="21" applyBorder="1" applyAlignment="1">
      <alignment vertical="center"/>
      <protection/>
    </xf>
    <xf numFmtId="0" fontId="0" fillId="0" borderId="7" xfId="21" applyBorder="1" applyAlignment="1">
      <alignment horizontal="center" vertical="center"/>
      <protection/>
    </xf>
    <xf numFmtId="177" fontId="0" fillId="0" borderId="7" xfId="21" applyNumberFormat="1" applyBorder="1" applyAlignment="1">
      <alignment vertical="center"/>
      <protection/>
    </xf>
    <xf numFmtId="0" fontId="0" fillId="0" borderId="7" xfId="21" applyFill="1" applyBorder="1" applyAlignment="1" quotePrefix="1">
      <alignment horizontal="center" vertical="center" shrinkToFit="1"/>
      <protection/>
    </xf>
    <xf numFmtId="186" fontId="0" fillId="4" borderId="7" xfId="21" applyNumberFormat="1" applyFill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177" fontId="0" fillId="0" borderId="0" xfId="21" applyNumberFormat="1" applyBorder="1" applyAlignment="1">
      <alignment vertical="center"/>
      <protection/>
    </xf>
    <xf numFmtId="0" fontId="0" fillId="0" borderId="0" xfId="21" applyAlignment="1" quotePrefix="1">
      <alignment horizontal="left" vertical="center"/>
      <protection/>
    </xf>
    <xf numFmtId="0" fontId="0" fillId="5" borderId="1" xfId="21" applyFill="1" applyBorder="1" applyAlignment="1">
      <alignment horizontal="center" vertical="center" shrinkToFit="1"/>
      <protection/>
    </xf>
    <xf numFmtId="0" fontId="0" fillId="0" borderId="0" xfId="22" applyAlignment="1" quotePrefix="1">
      <alignment horizontal="left"/>
      <protection/>
    </xf>
    <xf numFmtId="0" fontId="0" fillId="0" borderId="0" xfId="22">
      <alignment/>
      <protection/>
    </xf>
    <xf numFmtId="0" fontId="0" fillId="0" borderId="60" xfId="22" applyBorder="1" applyAlignment="1">
      <alignment vertical="center"/>
      <protection/>
    </xf>
    <xf numFmtId="0" fontId="0" fillId="0" borderId="13" xfId="22" applyBorder="1" applyAlignment="1">
      <alignment horizontal="center" vertical="center"/>
      <protection/>
    </xf>
    <xf numFmtId="0" fontId="0" fillId="0" borderId="18" xfId="22" applyBorder="1" applyAlignment="1">
      <alignment horizontal="center" vertical="center"/>
      <protection/>
    </xf>
    <xf numFmtId="0" fontId="0" fillId="0" borderId="61" xfId="22" applyBorder="1" applyAlignment="1">
      <alignment horizontal="center" vertical="center"/>
      <protection/>
    </xf>
    <xf numFmtId="0" fontId="11" fillId="0" borderId="62" xfId="22" applyFont="1" applyBorder="1" applyAlignment="1">
      <alignment vertical="center"/>
      <protection/>
    </xf>
    <xf numFmtId="0" fontId="11" fillId="0" borderId="7" xfId="22" applyFont="1" applyBorder="1" applyAlignment="1">
      <alignment horizontal="center" vertical="center"/>
      <protection/>
    </xf>
    <xf numFmtId="0" fontId="0" fillId="0" borderId="7" xfId="22" applyBorder="1" applyAlignment="1">
      <alignment vertical="center"/>
      <protection/>
    </xf>
    <xf numFmtId="0" fontId="0" fillId="0" borderId="63" xfId="22" applyBorder="1" applyAlignment="1">
      <alignment vertical="center"/>
      <protection/>
    </xf>
    <xf numFmtId="0" fontId="0" fillId="0" borderId="64" xfId="22" applyBorder="1" applyAlignment="1">
      <alignment vertical="center"/>
      <protection/>
    </xf>
    <xf numFmtId="0" fontId="11" fillId="0" borderId="65" xfId="22" applyFont="1" applyBorder="1" applyAlignment="1">
      <alignment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0" fillId="0" borderId="1" xfId="22" applyBorder="1" applyAlignment="1">
      <alignment vertical="center"/>
      <protection/>
    </xf>
    <xf numFmtId="0" fontId="0" fillId="0" borderId="10" xfId="22" applyBorder="1" applyAlignment="1">
      <alignment vertical="center"/>
      <protection/>
    </xf>
    <xf numFmtId="0" fontId="0" fillId="0" borderId="66" xfId="22" applyBorder="1" applyAlignment="1">
      <alignment vertical="center"/>
      <protection/>
    </xf>
    <xf numFmtId="0" fontId="11" fillId="0" borderId="65" xfId="22" applyFont="1" applyBorder="1" applyAlignment="1" quotePrefix="1">
      <alignment horizontal="left" vertical="center"/>
      <protection/>
    </xf>
    <xf numFmtId="0" fontId="11" fillId="0" borderId="67" xfId="22" applyFont="1" applyBorder="1" applyAlignment="1">
      <alignment vertical="center"/>
      <protection/>
    </xf>
    <xf numFmtId="0" fontId="11" fillId="0" borderId="24" xfId="22" applyFont="1" applyBorder="1" applyAlignment="1">
      <alignment horizontal="center" vertical="center"/>
      <protection/>
    </xf>
    <xf numFmtId="0" fontId="0" fillId="0" borderId="24" xfId="22" applyBorder="1" applyAlignment="1">
      <alignment vertical="center"/>
      <protection/>
    </xf>
    <xf numFmtId="0" fontId="0" fillId="0" borderId="23" xfId="22" applyBorder="1" applyAlignment="1">
      <alignment vertical="center"/>
      <protection/>
    </xf>
    <xf numFmtId="0" fontId="0" fillId="0" borderId="68" xfId="22" applyBorder="1" applyAlignment="1">
      <alignment vertical="center"/>
      <protection/>
    </xf>
    <xf numFmtId="0" fontId="11" fillId="0" borderId="67" xfId="22" applyFont="1" applyBorder="1" applyAlignment="1" quotePrefix="1">
      <alignment horizontal="left" vertical="center"/>
      <protection/>
    </xf>
    <xf numFmtId="0" fontId="11" fillId="0" borderId="69" xfId="22" applyFont="1" applyBorder="1" applyAlignment="1" quotePrefix="1">
      <alignment horizontal="left" vertical="center"/>
      <protection/>
    </xf>
    <xf numFmtId="0" fontId="11" fillId="0" borderId="5" xfId="22" applyFont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70" xfId="22" applyBorder="1" applyAlignment="1">
      <alignment vertical="center"/>
      <protection/>
    </xf>
    <xf numFmtId="0" fontId="0" fillId="0" borderId="71" xfId="22" applyBorder="1" applyAlignment="1">
      <alignment vertical="center"/>
      <protection/>
    </xf>
    <xf numFmtId="0" fontId="11" fillId="0" borderId="72" xfId="22" applyFont="1" applyBorder="1" applyAlignment="1">
      <alignment vertical="center"/>
      <protection/>
    </xf>
    <xf numFmtId="0" fontId="11" fillId="0" borderId="16" xfId="22" applyFont="1" applyBorder="1" applyAlignment="1">
      <alignment horizontal="center" vertical="center"/>
      <protection/>
    </xf>
    <xf numFmtId="0" fontId="0" fillId="0" borderId="16" xfId="22" applyBorder="1" applyAlignment="1">
      <alignment vertical="center"/>
      <protection/>
    </xf>
    <xf numFmtId="0" fontId="0" fillId="0" borderId="12" xfId="22" applyBorder="1" applyAlignment="1">
      <alignment vertical="center"/>
      <protection/>
    </xf>
    <xf numFmtId="0" fontId="0" fillId="0" borderId="73" xfId="22" applyBorder="1" applyAlignment="1">
      <alignment vertical="center"/>
      <protection/>
    </xf>
    <xf numFmtId="0" fontId="0" fillId="0" borderId="0" xfId="22" applyBorder="1">
      <alignment/>
      <protection/>
    </xf>
    <xf numFmtId="0" fontId="0" fillId="0" borderId="0" xfId="22" applyFont="1" applyAlignment="1" quotePrefix="1">
      <alignment horizontal="left"/>
      <protection/>
    </xf>
    <xf numFmtId="0" fontId="0" fillId="0" borderId="25" xfId="22" applyBorder="1" applyAlignment="1">
      <alignment horizontal="center" vertical="center"/>
      <protection/>
    </xf>
    <xf numFmtId="0" fontId="0" fillId="0" borderId="26" xfId="22" applyBorder="1" applyAlignment="1">
      <alignment vertical="center"/>
      <protection/>
    </xf>
    <xf numFmtId="0" fontId="0" fillId="0" borderId="26" xfId="22" applyBorder="1" applyAlignment="1">
      <alignment horizontal="center" vertical="center"/>
      <protection/>
    </xf>
    <xf numFmtId="0" fontId="11" fillId="0" borderId="35" xfId="22" applyFont="1" applyBorder="1" applyAlignment="1">
      <alignment vertical="center"/>
      <protection/>
    </xf>
    <xf numFmtId="0" fontId="0" fillId="0" borderId="74" xfId="22" applyBorder="1" applyAlignment="1">
      <alignment horizontal="center" vertical="center"/>
      <protection/>
    </xf>
    <xf numFmtId="0" fontId="11" fillId="0" borderId="14" xfId="22" applyFont="1" applyBorder="1" applyAlignment="1">
      <alignment horizontal="center" vertical="center"/>
      <protection/>
    </xf>
    <xf numFmtId="0" fontId="0" fillId="0" borderId="14" xfId="22" applyBorder="1" applyAlignment="1">
      <alignment vertical="center"/>
      <protection/>
    </xf>
    <xf numFmtId="0" fontId="0" fillId="0" borderId="9" xfId="22" applyBorder="1" applyAlignment="1">
      <alignment vertical="center"/>
      <protection/>
    </xf>
    <xf numFmtId="0" fontId="0" fillId="0" borderId="75" xfId="22" applyBorder="1" applyAlignment="1">
      <alignment vertical="center"/>
      <protection/>
    </xf>
    <xf numFmtId="0" fontId="11" fillId="0" borderId="76" xfId="22" applyFont="1" applyBorder="1" applyAlignment="1">
      <alignment vertical="center"/>
      <protection/>
    </xf>
    <xf numFmtId="0" fontId="0" fillId="0" borderId="77" xfId="22" applyBorder="1" applyAlignment="1">
      <alignment horizontal="center" vertical="center"/>
      <protection/>
    </xf>
    <xf numFmtId="0" fontId="11" fillId="0" borderId="78" xfId="22" applyFont="1" applyBorder="1" applyAlignment="1">
      <alignment horizontal="center" vertical="center"/>
      <protection/>
    </xf>
    <xf numFmtId="0" fontId="0" fillId="0" borderId="78" xfId="22" applyBorder="1" applyAlignment="1">
      <alignment vertical="center"/>
      <protection/>
    </xf>
    <xf numFmtId="0" fontId="0" fillId="0" borderId="79" xfId="22" applyBorder="1" applyAlignment="1">
      <alignment vertical="center"/>
      <protection/>
    </xf>
    <xf numFmtId="0" fontId="0" fillId="0" borderId="80" xfId="22" applyBorder="1" applyAlignment="1">
      <alignment vertical="center"/>
      <protection/>
    </xf>
    <xf numFmtId="0" fontId="0" fillId="0" borderId="0" xfId="22" applyAlignment="1" quotePrefix="1">
      <alignment horizontal="left" vertical="center"/>
      <protection/>
    </xf>
    <xf numFmtId="0" fontId="0" fillId="0" borderId="0" xfId="22" applyAlignment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81" xfId="22" applyBorder="1" applyAlignment="1" quotePrefix="1">
      <alignment horizontal="center" vertical="center"/>
      <protection/>
    </xf>
    <xf numFmtId="0" fontId="0" fillId="0" borderId="61" xfId="22" applyBorder="1" applyAlignment="1" quotePrefix="1">
      <alignment horizontal="center" vertical="center"/>
      <protection/>
    </xf>
    <xf numFmtId="0" fontId="0" fillId="0" borderId="82" xfId="22" applyBorder="1" applyAlignment="1">
      <alignment horizontal="center" vertical="center"/>
      <protection/>
    </xf>
    <xf numFmtId="0" fontId="0" fillId="0" borderId="83" xfId="22" applyBorder="1" applyAlignment="1">
      <alignment horizontal="center" vertical="center"/>
      <protection/>
    </xf>
    <xf numFmtId="0" fontId="0" fillId="0" borderId="84" xfId="22" applyBorder="1" applyAlignment="1">
      <alignment horizontal="center" vertical="center"/>
      <protection/>
    </xf>
    <xf numFmtId="0" fontId="0" fillId="0" borderId="83" xfId="22" applyBorder="1" applyAlignment="1" quotePrefix="1">
      <alignment horizontal="center" vertical="center"/>
      <protection/>
    </xf>
    <xf numFmtId="0" fontId="0" fillId="0" borderId="85" xfId="22" applyBorder="1" applyAlignment="1">
      <alignment horizontal="center" vertical="center"/>
      <protection/>
    </xf>
    <xf numFmtId="0" fontId="0" fillId="0" borderId="86" xfId="22" applyBorder="1" applyAlignment="1">
      <alignment horizontal="center" vertical="center"/>
      <protection/>
    </xf>
    <xf numFmtId="0" fontId="0" fillId="0" borderId="0" xfId="22" applyAlignment="1">
      <alignment horizontal="right" vertical="center"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26" xfId="0" applyFont="1" applyBorder="1" applyAlignment="1">
      <alignment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justify" vertical="center" wrapText="1"/>
    </xf>
    <xf numFmtId="0" fontId="16" fillId="0" borderId="74" xfId="0" applyFont="1" applyBorder="1" applyAlignment="1" quotePrefix="1">
      <alignment horizontal="left" vertical="center" wrapText="1"/>
    </xf>
    <xf numFmtId="0" fontId="16" fillId="0" borderId="87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justify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6" fillId="0" borderId="0" xfId="21" applyFont="1" applyAlignment="1" quotePrefix="1">
      <alignment horizontal="left" vertical="center"/>
      <protection/>
    </xf>
    <xf numFmtId="38" fontId="7" fillId="2" borderId="6" xfId="17" applyFont="1" applyFill="1" applyBorder="1" applyAlignment="1">
      <alignment horizontal="center" vertical="center"/>
    </xf>
    <xf numFmtId="0" fontId="16" fillId="0" borderId="88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1" xfId="21" applyBorder="1" applyAlignment="1">
      <alignment horizontal="center" vertical="center"/>
      <protection/>
    </xf>
    <xf numFmtId="0" fontId="0" fillId="0" borderId="92" xfId="21" applyBorder="1" applyAlignment="1">
      <alignment horizontal="center" vertical="center"/>
      <protection/>
    </xf>
    <xf numFmtId="0" fontId="16" fillId="0" borderId="93" xfId="0" applyFont="1" applyBorder="1" applyAlignment="1">
      <alignment horizontal="center" vertical="center" wrapText="1"/>
    </xf>
    <xf numFmtId="0" fontId="16" fillId="0" borderId="94" xfId="0" applyFont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 wrapText="1"/>
    </xf>
    <xf numFmtId="0" fontId="16" fillId="0" borderId="96" xfId="0" applyFont="1" applyBorder="1" applyAlignment="1">
      <alignment horizontal="center" vertical="center" wrapText="1"/>
    </xf>
    <xf numFmtId="0" fontId="16" fillId="0" borderId="97" xfId="0" applyFont="1" applyBorder="1" applyAlignment="1">
      <alignment horizontal="center" vertical="center" wrapText="1"/>
    </xf>
    <xf numFmtId="0" fontId="16" fillId="0" borderId="98" xfId="0" applyFont="1" applyBorder="1" applyAlignment="1">
      <alignment horizontal="center" vertical="center" wrapText="1"/>
    </xf>
    <xf numFmtId="0" fontId="16" fillId="0" borderId="8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9" xfId="0" applyFont="1" applyBorder="1" applyAlignment="1">
      <alignment horizontal="center" vertical="center" wrapText="1"/>
    </xf>
    <xf numFmtId="0" fontId="16" fillId="0" borderId="100" xfId="0" applyFont="1" applyBorder="1" applyAlignment="1">
      <alignment horizontal="center" vertical="center" wrapText="1"/>
    </xf>
    <xf numFmtId="0" fontId="16" fillId="0" borderId="101" xfId="0" applyFont="1" applyBorder="1" applyAlignment="1">
      <alignment horizontal="center" vertical="center" wrapText="1"/>
    </xf>
    <xf numFmtId="0" fontId="16" fillId="0" borderId="102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03" xfId="0" applyFont="1" applyBorder="1" applyAlignment="1">
      <alignment horizontal="center" vertical="center" wrapText="1"/>
    </xf>
    <xf numFmtId="0" fontId="16" fillId="0" borderId="104" xfId="0" applyFont="1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06" xfId="0" applyFont="1" applyBorder="1" applyAlignment="1">
      <alignment horizontal="center" vertical="center" wrapText="1"/>
    </xf>
    <xf numFmtId="0" fontId="16" fillId="0" borderId="107" xfId="0" applyFont="1" applyBorder="1" applyAlignment="1">
      <alignment horizontal="center" vertical="center" wrapText="1"/>
    </xf>
    <xf numFmtId="0" fontId="16" fillId="0" borderId="108" xfId="0" applyFont="1" applyBorder="1" applyAlignment="1">
      <alignment horizontal="center" vertical="center" wrapText="1"/>
    </xf>
    <xf numFmtId="0" fontId="16" fillId="7" borderId="109" xfId="0" applyFont="1" applyFill="1" applyBorder="1" applyAlignment="1">
      <alignment horizontal="center" vertical="center" wrapText="1"/>
    </xf>
    <xf numFmtId="0" fontId="16" fillId="7" borderId="110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16" fillId="7" borderId="106" xfId="0" applyFont="1" applyFill="1" applyBorder="1" applyAlignment="1">
      <alignment horizontal="center" vertical="center" wrapText="1"/>
    </xf>
    <xf numFmtId="3" fontId="16" fillId="7" borderId="24" xfId="0" applyNumberFormat="1" applyFont="1" applyFill="1" applyBorder="1" applyAlignment="1">
      <alignment horizontal="center" vertical="center" wrapText="1"/>
    </xf>
    <xf numFmtId="3" fontId="16" fillId="7" borderId="106" xfId="0" applyNumberFormat="1" applyFont="1" applyFill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center" vertical="center" wrapText="1"/>
    </xf>
    <xf numFmtId="0" fontId="16" fillId="7" borderId="111" xfId="0" applyFont="1" applyFill="1" applyBorder="1" applyAlignment="1">
      <alignment horizontal="center" vertical="center" wrapText="1"/>
    </xf>
    <xf numFmtId="3" fontId="16" fillId="7" borderId="112" xfId="0" applyNumberFormat="1" applyFont="1" applyFill="1" applyBorder="1" applyAlignment="1">
      <alignment horizontal="center" vertical="center" wrapText="1"/>
    </xf>
    <xf numFmtId="3" fontId="16" fillId="7" borderId="87" xfId="0" applyNumberFormat="1" applyFont="1" applyFill="1" applyBorder="1" applyAlignment="1">
      <alignment horizontal="center" vertical="center" wrapText="1"/>
    </xf>
    <xf numFmtId="0" fontId="17" fillId="0" borderId="113" xfId="0" applyFont="1" applyBorder="1" applyAlignment="1">
      <alignment horizontal="center" vertical="center" textRotation="255" wrapText="1"/>
    </xf>
    <xf numFmtId="0" fontId="17" fillId="0" borderId="114" xfId="0" applyFont="1" applyBorder="1" applyAlignment="1">
      <alignment horizontal="center" vertical="center" textRotation="255" wrapText="1"/>
    </xf>
    <xf numFmtId="0" fontId="17" fillId="0" borderId="110" xfId="0" applyFont="1" applyBorder="1" applyAlignment="1">
      <alignment horizontal="center" vertical="center" textRotation="255" wrapText="1"/>
    </xf>
    <xf numFmtId="0" fontId="16" fillId="0" borderId="115" xfId="0" applyFont="1" applyBorder="1" applyAlignment="1">
      <alignment horizontal="center" vertical="center" wrapText="1"/>
    </xf>
    <xf numFmtId="0" fontId="16" fillId="0" borderId="116" xfId="0" applyFont="1" applyBorder="1" applyAlignment="1">
      <alignment horizontal="center" vertical="center" wrapText="1"/>
    </xf>
    <xf numFmtId="0" fontId="16" fillId="0" borderId="113" xfId="0" applyFont="1" applyBorder="1" applyAlignment="1">
      <alignment horizontal="center" vertical="center" wrapText="1"/>
    </xf>
    <xf numFmtId="0" fontId="16" fillId="0" borderId="115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117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0" fontId="16" fillId="0" borderId="118" xfId="0" applyFont="1" applyBorder="1" applyAlignment="1">
      <alignment horizontal="justify" vertical="center" wrapText="1"/>
    </xf>
    <xf numFmtId="0" fontId="16" fillId="0" borderId="100" xfId="0" applyFont="1" applyBorder="1" applyAlignment="1">
      <alignment horizontal="justify" vertical="center" wrapText="1"/>
    </xf>
    <xf numFmtId="0" fontId="16" fillId="0" borderId="10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justify" vertical="center" wrapText="1"/>
    </xf>
    <xf numFmtId="0" fontId="16" fillId="0" borderId="28" xfId="0" applyFont="1" applyBorder="1" applyAlignment="1">
      <alignment horizontal="justify" vertical="center" wrapText="1"/>
    </xf>
    <xf numFmtId="0" fontId="16" fillId="0" borderId="112" xfId="0" applyFont="1" applyBorder="1" applyAlignment="1">
      <alignment horizontal="justify" vertical="center" wrapText="1"/>
    </xf>
    <xf numFmtId="0" fontId="16" fillId="0" borderId="119" xfId="0" applyFont="1" applyBorder="1" applyAlignment="1">
      <alignment horizontal="center" vertical="center" wrapText="1"/>
    </xf>
    <xf numFmtId="0" fontId="16" fillId="0" borderId="120" xfId="0" applyFont="1" applyBorder="1" applyAlignment="1">
      <alignment horizontal="center" vertical="center" wrapText="1"/>
    </xf>
    <xf numFmtId="0" fontId="16" fillId="0" borderId="121" xfId="0" applyFont="1" applyBorder="1" applyAlignment="1">
      <alignment horizontal="center" vertical="center" wrapText="1"/>
    </xf>
    <xf numFmtId="0" fontId="17" fillId="0" borderId="122" xfId="0" applyFont="1" applyBorder="1" applyAlignment="1">
      <alignment horizontal="right" vertical="center" wrapText="1"/>
    </xf>
    <xf numFmtId="0" fontId="17" fillId="0" borderId="120" xfId="0" applyFont="1" applyBorder="1" applyAlignment="1">
      <alignment horizontal="right" vertical="center" wrapText="1"/>
    </xf>
    <xf numFmtId="0" fontId="17" fillId="0" borderId="123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justify" vertical="center" wrapText="1"/>
    </xf>
    <xf numFmtId="0" fontId="16" fillId="0" borderId="124" xfId="0" applyFont="1" applyBorder="1" applyAlignment="1">
      <alignment horizontal="center" vertical="center" wrapText="1"/>
    </xf>
    <xf numFmtId="0" fontId="16" fillId="0" borderId="125" xfId="0" applyFont="1" applyBorder="1" applyAlignment="1">
      <alignment horizontal="center" vertical="center" wrapText="1"/>
    </xf>
    <xf numFmtId="0" fontId="16" fillId="0" borderId="12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27" xfId="0" applyFont="1" applyBorder="1" applyAlignment="1">
      <alignment horizontal="center" vertical="center" wrapText="1"/>
    </xf>
    <xf numFmtId="0" fontId="16" fillId="0" borderId="12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29" xfId="0" applyFont="1" applyBorder="1" applyAlignment="1">
      <alignment horizontal="center" vertical="center" wrapText="1"/>
    </xf>
    <xf numFmtId="0" fontId="16" fillId="0" borderId="130" xfId="0" applyFont="1" applyBorder="1" applyAlignment="1">
      <alignment horizontal="center" vertical="center" wrapText="1"/>
    </xf>
    <xf numFmtId="0" fontId="16" fillId="0" borderId="118" xfId="0" applyFont="1" applyBorder="1" applyAlignment="1">
      <alignment horizontal="center" vertical="center" wrapText="1"/>
    </xf>
    <xf numFmtId="0" fontId="16" fillId="0" borderId="13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7" fillId="0" borderId="132" xfId="0" applyFont="1" applyBorder="1" applyAlignment="1">
      <alignment horizontal="right" vertical="center" wrapText="1"/>
    </xf>
    <xf numFmtId="0" fontId="16" fillId="0" borderId="133" xfId="0" applyFont="1" applyBorder="1" applyAlignment="1" quotePrefix="1">
      <alignment horizontal="center" vertical="center" textRotation="255" wrapText="1"/>
    </xf>
    <xf numFmtId="0" fontId="16" fillId="0" borderId="134" xfId="0" applyFont="1" applyBorder="1" applyAlignment="1">
      <alignment horizontal="center" vertical="center" textRotation="255" wrapText="1"/>
    </xf>
    <xf numFmtId="0" fontId="16" fillId="0" borderId="135" xfId="0" applyFont="1" applyBorder="1" applyAlignment="1">
      <alignment horizontal="center" vertical="center" textRotation="255" wrapText="1"/>
    </xf>
    <xf numFmtId="0" fontId="16" fillId="0" borderId="117" xfId="0" applyFont="1" applyBorder="1" applyAlignment="1">
      <alignment horizontal="right" vertical="center" wrapText="1"/>
    </xf>
    <xf numFmtId="0" fontId="16" fillId="0" borderId="40" xfId="0" applyFont="1" applyBorder="1" applyAlignment="1">
      <alignment horizontal="right" vertical="center" wrapText="1"/>
    </xf>
    <xf numFmtId="0" fontId="0" fillId="0" borderId="136" xfId="22" applyBorder="1" applyAlignment="1" quotePrefix="1">
      <alignment horizontal="center" vertical="center"/>
      <protection/>
    </xf>
    <xf numFmtId="0" fontId="0" fillId="0" borderId="137" xfId="22" applyBorder="1" applyAlignment="1">
      <alignment horizontal="center" vertical="center"/>
      <protection/>
    </xf>
    <xf numFmtId="0" fontId="0" fillId="0" borderId="138" xfId="22" applyBorder="1" applyAlignment="1">
      <alignment horizontal="center" vertical="center"/>
      <protection/>
    </xf>
    <xf numFmtId="0" fontId="0" fillId="0" borderId="139" xfId="22" applyBorder="1" applyAlignment="1">
      <alignment horizontal="center" vertical="center"/>
      <protection/>
    </xf>
    <xf numFmtId="0" fontId="0" fillId="0" borderId="140" xfId="22" applyBorder="1" applyAlignment="1">
      <alignment horizontal="center" vertical="center"/>
      <protection/>
    </xf>
    <xf numFmtId="0" fontId="0" fillId="0" borderId="141" xfId="22" applyBorder="1" applyAlignment="1">
      <alignment horizontal="center" vertical="center"/>
      <protection/>
    </xf>
    <xf numFmtId="0" fontId="0" fillId="0" borderId="142" xfId="22" applyBorder="1" applyAlignment="1">
      <alignment horizontal="center" vertical="center"/>
      <protection/>
    </xf>
    <xf numFmtId="0" fontId="0" fillId="0" borderId="143" xfId="22" applyBorder="1" applyAlignment="1">
      <alignment horizontal="center" vertical="center"/>
      <protection/>
    </xf>
    <xf numFmtId="0" fontId="0" fillId="0" borderId="144" xfId="22" applyBorder="1" applyAlignment="1">
      <alignment horizontal="center" vertical="center"/>
      <protection/>
    </xf>
    <xf numFmtId="0" fontId="0" fillId="0" borderId="145" xfId="22" applyBorder="1" applyAlignment="1">
      <alignment horizontal="center" vertical="center"/>
      <protection/>
    </xf>
    <xf numFmtId="0" fontId="0" fillId="0" borderId="146" xfId="22" applyBorder="1" applyAlignment="1">
      <alignment horizontal="center" vertical="center"/>
      <protection/>
    </xf>
    <xf numFmtId="0" fontId="0" fillId="0" borderId="84" xfId="22" applyBorder="1" applyAlignment="1">
      <alignment horizontal="center" vertical="center"/>
      <protection/>
    </xf>
    <xf numFmtId="0" fontId="0" fillId="0" borderId="147" xfId="22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高濁時検討 H13年度040324" xfId="21"/>
    <cellStyle name="標準_様式Ⅸ-4,5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"/>
          <c:w val="0.937"/>
          <c:h val="0.8915"/>
        </c:manualLayout>
      </c:layout>
      <c:lineChart>
        <c:grouping val="standard"/>
        <c:varyColors val="0"/>
        <c:ser>
          <c:idx val="1"/>
          <c:order val="0"/>
          <c:tx>
            <c:v>発生固形物量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'様式Ⅵ-8（高濁シミュレーション）'!$B$5:$B$35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'様式Ⅵ-8（高濁シミュレーション）'!$H$5:$H$35</c:f>
              <c:numCache>
                <c:ptCount val="31"/>
                <c:pt idx="0">
                  <c:v>83.70029411764706</c:v>
                </c:pt>
                <c:pt idx="1">
                  <c:v>45.92629411764706</c:v>
                </c:pt>
                <c:pt idx="2">
                  <c:v>34.89329411764706</c:v>
                </c:pt>
                <c:pt idx="3">
                  <c:v>31.153294117647057</c:v>
                </c:pt>
                <c:pt idx="4">
                  <c:v>26.665294117647054</c:v>
                </c:pt>
                <c:pt idx="5">
                  <c:v>22.177294117647058</c:v>
                </c:pt>
                <c:pt idx="6">
                  <c:v>20.68129411764706</c:v>
                </c:pt>
                <c:pt idx="7">
                  <c:v>17.876294117647063</c:v>
                </c:pt>
                <c:pt idx="8">
                  <c:v>30.96629411764706</c:v>
                </c:pt>
                <c:pt idx="9">
                  <c:v>1885.5682352941176</c:v>
                </c:pt>
                <c:pt idx="10">
                  <c:v>1599.3922352941177</c:v>
                </c:pt>
                <c:pt idx="11">
                  <c:v>1144.6082352941175</c:v>
                </c:pt>
                <c:pt idx="12">
                  <c:v>782.5762352941176</c:v>
                </c:pt>
                <c:pt idx="13">
                  <c:v>498.3362352941177</c:v>
                </c:pt>
                <c:pt idx="14">
                  <c:v>323.9202352941177</c:v>
                </c:pt>
                <c:pt idx="15">
                  <c:v>217.79223529411766</c:v>
                </c:pt>
                <c:pt idx="16">
                  <c:v>154.83858823529408</c:v>
                </c:pt>
                <c:pt idx="17">
                  <c:v>125.77529411764706</c:v>
                </c:pt>
                <c:pt idx="18">
                  <c:v>86.69229411764707</c:v>
                </c:pt>
                <c:pt idx="19">
                  <c:v>66.49629411764705</c:v>
                </c:pt>
                <c:pt idx="20">
                  <c:v>59.01629411764706</c:v>
                </c:pt>
                <c:pt idx="21">
                  <c:v>103.89629411764705</c:v>
                </c:pt>
                <c:pt idx="22">
                  <c:v>55.276294117647055</c:v>
                </c:pt>
                <c:pt idx="23">
                  <c:v>43.68229411764706</c:v>
                </c:pt>
                <c:pt idx="24">
                  <c:v>36.57629411764706</c:v>
                </c:pt>
                <c:pt idx="25">
                  <c:v>31.153294117647057</c:v>
                </c:pt>
                <c:pt idx="26">
                  <c:v>28.161294117647056</c:v>
                </c:pt>
                <c:pt idx="27">
                  <c:v>26.29129411764706</c:v>
                </c:pt>
                <c:pt idx="28">
                  <c:v>22.551294117647057</c:v>
                </c:pt>
                <c:pt idx="29">
                  <c:v>20.494294117647055</c:v>
                </c:pt>
              </c:numCache>
            </c:numRef>
          </c:val>
          <c:smooth val="0"/>
        </c:ser>
        <c:ser>
          <c:idx val="0"/>
          <c:order val="1"/>
          <c:tx>
            <c:v>処理固形物量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'様式Ⅵ-8（高濁シミュレーション）'!$B$5:$B$35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'様式Ⅵ-8（高濁シミュレーション）'!$J$5:$J$35</c:f>
              <c:numCache>
                <c:ptCount val="31"/>
                <c:pt idx="0">
                  <c:v>156</c:v>
                </c:pt>
                <c:pt idx="1">
                  <c:v>85.8</c:v>
                </c:pt>
                <c:pt idx="2">
                  <c:v>46.800000000000004</c:v>
                </c:pt>
                <c:pt idx="3">
                  <c:v>23.400000000000002</c:v>
                </c:pt>
                <c:pt idx="4">
                  <c:v>39</c:v>
                </c:pt>
                <c:pt idx="5">
                  <c:v>23.400000000000002</c:v>
                </c:pt>
                <c:pt idx="6">
                  <c:v>23.400000000000002</c:v>
                </c:pt>
                <c:pt idx="7">
                  <c:v>15.6</c:v>
                </c:pt>
                <c:pt idx="8">
                  <c:v>23.400000000000002</c:v>
                </c:pt>
                <c:pt idx="9">
                  <c:v>187.20000000000002</c:v>
                </c:pt>
                <c:pt idx="10">
                  <c:v>187.20000000000002</c:v>
                </c:pt>
                <c:pt idx="11">
                  <c:v>187.20000000000002</c:v>
                </c:pt>
                <c:pt idx="12">
                  <c:v>338.40000000000003</c:v>
                </c:pt>
                <c:pt idx="13">
                  <c:v>338.40000000000003</c:v>
                </c:pt>
                <c:pt idx="14">
                  <c:v>338.40000000000003</c:v>
                </c:pt>
                <c:pt idx="15">
                  <c:v>338.40000000000003</c:v>
                </c:pt>
                <c:pt idx="16">
                  <c:v>338.40000000000003</c:v>
                </c:pt>
                <c:pt idx="17">
                  <c:v>338.40000000000003</c:v>
                </c:pt>
                <c:pt idx="18">
                  <c:v>338.40000000000003</c:v>
                </c:pt>
                <c:pt idx="19">
                  <c:v>338.40000000000003</c:v>
                </c:pt>
                <c:pt idx="20">
                  <c:v>187.20000000000002</c:v>
                </c:pt>
                <c:pt idx="21">
                  <c:v>187.20000000000002</c:v>
                </c:pt>
                <c:pt idx="22">
                  <c:v>187.20000000000002</c:v>
                </c:pt>
                <c:pt idx="23">
                  <c:v>187.20000000000002</c:v>
                </c:pt>
                <c:pt idx="24">
                  <c:v>187.20000000000002</c:v>
                </c:pt>
                <c:pt idx="25">
                  <c:v>187.20000000000002</c:v>
                </c:pt>
                <c:pt idx="26">
                  <c:v>187.20000000000002</c:v>
                </c:pt>
                <c:pt idx="27">
                  <c:v>187.20000000000002</c:v>
                </c:pt>
                <c:pt idx="28">
                  <c:v>187.20000000000002</c:v>
                </c:pt>
                <c:pt idx="29">
                  <c:v>187.20000000000002</c:v>
                </c:pt>
              </c:numCache>
            </c:numRef>
          </c:val>
          <c:smooth val="0"/>
        </c:ser>
        <c:marker val="1"/>
        <c:axId val="35977606"/>
        <c:axId val="55362999"/>
      </c:lineChart>
      <c:lineChart>
        <c:grouping val="standard"/>
        <c:varyColors val="0"/>
        <c:ser>
          <c:idx val="2"/>
          <c:order val="2"/>
          <c:tx>
            <c:v>濁度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'様式Ⅵ-8（高濁シミュレーション）'!$D$5:$D$35</c:f>
              <c:numCache>
                <c:ptCount val="31"/>
                <c:pt idx="0">
                  <c:v>43.5</c:v>
                </c:pt>
                <c:pt idx="1">
                  <c:v>23.3</c:v>
                </c:pt>
                <c:pt idx="2">
                  <c:v>17.4</c:v>
                </c:pt>
                <c:pt idx="3">
                  <c:v>15.4</c:v>
                </c:pt>
                <c:pt idx="4">
                  <c:v>13</c:v>
                </c:pt>
                <c:pt idx="5">
                  <c:v>10.6</c:v>
                </c:pt>
                <c:pt idx="6">
                  <c:v>9.8</c:v>
                </c:pt>
                <c:pt idx="7">
                  <c:v>8.3</c:v>
                </c:pt>
                <c:pt idx="8">
                  <c:v>15.3</c:v>
                </c:pt>
                <c:pt idx="9">
                  <c:v>1068</c:v>
                </c:pt>
                <c:pt idx="10">
                  <c:v>905.4</c:v>
                </c:pt>
                <c:pt idx="11">
                  <c:v>647</c:v>
                </c:pt>
                <c:pt idx="12">
                  <c:v>441.3</c:v>
                </c:pt>
                <c:pt idx="13">
                  <c:v>279.8</c:v>
                </c:pt>
                <c:pt idx="14">
                  <c:v>180.7</c:v>
                </c:pt>
                <c:pt idx="15">
                  <c:v>120.4</c:v>
                </c:pt>
                <c:pt idx="16">
                  <c:v>85.3</c:v>
                </c:pt>
                <c:pt idx="17">
                  <c:v>66</c:v>
                </c:pt>
                <c:pt idx="18">
                  <c:v>45.1</c:v>
                </c:pt>
                <c:pt idx="19">
                  <c:v>34.3</c:v>
                </c:pt>
                <c:pt idx="20">
                  <c:v>30.3</c:v>
                </c:pt>
                <c:pt idx="21">
                  <c:v>54.3</c:v>
                </c:pt>
                <c:pt idx="22">
                  <c:v>28.3</c:v>
                </c:pt>
                <c:pt idx="23">
                  <c:v>22.1</c:v>
                </c:pt>
                <c:pt idx="24">
                  <c:v>18.3</c:v>
                </c:pt>
                <c:pt idx="25">
                  <c:v>15.4</c:v>
                </c:pt>
                <c:pt idx="26">
                  <c:v>13.8</c:v>
                </c:pt>
                <c:pt idx="27">
                  <c:v>12.8</c:v>
                </c:pt>
                <c:pt idx="28">
                  <c:v>10.8</c:v>
                </c:pt>
                <c:pt idx="29">
                  <c:v>9.7</c:v>
                </c:pt>
              </c:numCache>
            </c:numRef>
          </c:val>
          <c:smooth val="0"/>
        </c:ser>
        <c:marker val="1"/>
        <c:axId val="28504944"/>
        <c:axId val="55217905"/>
      </c:lineChart>
      <c:catAx>
        <c:axId val="35977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362999"/>
        <c:crosses val="autoZero"/>
        <c:auto val="0"/>
        <c:lblOffset val="100"/>
        <c:noMultiLvlLbl val="0"/>
      </c:catAx>
      <c:valAx>
        <c:axId val="55362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固形物量(t-ds)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977606"/>
        <c:crossesAt val="1"/>
        <c:crossBetween val="between"/>
        <c:dispUnits/>
      </c:valAx>
      <c:catAx>
        <c:axId val="28504944"/>
        <c:scaling>
          <c:orientation val="minMax"/>
        </c:scaling>
        <c:axPos val="b"/>
        <c:delete val="1"/>
        <c:majorTickMark val="in"/>
        <c:minorTickMark val="none"/>
        <c:tickLblPos val="nextTo"/>
        <c:crossAx val="55217905"/>
        <c:crosses val="autoZero"/>
        <c:auto val="0"/>
        <c:lblOffset val="100"/>
        <c:noMultiLvlLbl val="0"/>
      </c:catAx>
      <c:valAx>
        <c:axId val="55217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濁度(度)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50494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975"/>
          <c:y val="0.05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"/>
          <c:h val="0.887"/>
        </c:manualLayout>
      </c:layout>
      <c:barChart>
        <c:barDir val="col"/>
        <c:grouping val="clustered"/>
        <c:varyColors val="0"/>
        <c:ser>
          <c:idx val="1"/>
          <c:order val="0"/>
          <c:tx>
            <c:v>濃縮槽貯留量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'様式Ⅵ-8（高濁シミュレーション）'!$N$5:$N$35</c:f>
              <c:numCache>
                <c:ptCount val="31"/>
                <c:pt idx="0">
                  <c:v>555.0024509803922</c:v>
                </c:pt>
                <c:pt idx="1">
                  <c:v>222.7215686274511</c:v>
                </c:pt>
                <c:pt idx="2">
                  <c:v>123.49901960784321</c:v>
                </c:pt>
                <c:pt idx="3">
                  <c:v>188.10980392156867</c:v>
                </c:pt>
                <c:pt idx="4">
                  <c:v>85.32058823529412</c:v>
                </c:pt>
                <c:pt idx="5">
                  <c:v>75.13137254901959</c:v>
                </c:pt>
                <c:pt idx="6">
                  <c:v>52.4754901960784</c:v>
                </c:pt>
                <c:pt idx="7">
                  <c:v>71.44460784313726</c:v>
                </c:pt>
                <c:pt idx="8">
                  <c:v>134.4970588235294</c:v>
                </c:pt>
                <c:pt idx="9">
                  <c:v>14287.565686274509</c:v>
                </c:pt>
                <c:pt idx="10">
                  <c:v>26055.83431372549</c:v>
                </c:pt>
                <c:pt idx="11">
                  <c:v>34034.2362745098</c:v>
                </c:pt>
                <c:pt idx="12">
                  <c:v>37735.70490196079</c:v>
                </c:pt>
                <c:pt idx="13">
                  <c:v>39068.506862745104</c:v>
                </c:pt>
                <c:pt idx="14">
                  <c:v>38947.842156862745</c:v>
                </c:pt>
                <c:pt idx="15">
                  <c:v>37942.77745098039</c:v>
                </c:pt>
                <c:pt idx="16">
                  <c:v>36413.09901960784</c:v>
                </c:pt>
                <c:pt idx="17">
                  <c:v>35963.83235294118</c:v>
                </c:pt>
                <c:pt idx="18">
                  <c:v>33866.268137254905</c:v>
                </c:pt>
                <c:pt idx="19">
                  <c:v>31600.40392156863</c:v>
                </c:pt>
                <c:pt idx="20">
                  <c:v>30532.20637254902</c:v>
                </c:pt>
                <c:pt idx="21">
                  <c:v>29838.008823529413</c:v>
                </c:pt>
                <c:pt idx="22">
                  <c:v>28738.644607843136</c:v>
                </c:pt>
                <c:pt idx="23">
                  <c:v>27542.663725490198</c:v>
                </c:pt>
                <c:pt idx="24">
                  <c:v>26287.466176470592</c:v>
                </c:pt>
                <c:pt idx="25">
                  <c:v>24987.076960784314</c:v>
                </c:pt>
                <c:pt idx="26">
                  <c:v>23661.754411764705</c:v>
                </c:pt>
                <c:pt idx="27">
                  <c:v>22320.848529411767</c:v>
                </c:pt>
                <c:pt idx="28">
                  <c:v>20948.775980392154</c:v>
                </c:pt>
                <c:pt idx="29">
                  <c:v>19559.561764705883</c:v>
                </c:pt>
              </c:numCache>
            </c:numRef>
          </c:val>
        </c:ser>
        <c:axId val="27199098"/>
        <c:axId val="43465291"/>
      </c:barChart>
      <c:lineChart>
        <c:grouping val="standard"/>
        <c:varyColors val="0"/>
        <c:ser>
          <c:idx val="0"/>
          <c:order val="1"/>
          <c:tx>
            <c:v>発生固形物量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'様式Ⅵ-8（高濁シミュレーション）'!$B$5:$B$35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'様式Ⅵ-8（高濁シミュレーション）'!$H$5:$H$35</c:f>
              <c:numCache>
                <c:ptCount val="31"/>
                <c:pt idx="0">
                  <c:v>83.70029411764706</c:v>
                </c:pt>
                <c:pt idx="1">
                  <c:v>45.92629411764706</c:v>
                </c:pt>
                <c:pt idx="2">
                  <c:v>34.89329411764706</c:v>
                </c:pt>
                <c:pt idx="3">
                  <c:v>31.153294117647057</c:v>
                </c:pt>
                <c:pt idx="4">
                  <c:v>26.665294117647054</c:v>
                </c:pt>
                <c:pt idx="5">
                  <c:v>22.177294117647058</c:v>
                </c:pt>
                <c:pt idx="6">
                  <c:v>20.68129411764706</c:v>
                </c:pt>
                <c:pt idx="7">
                  <c:v>17.876294117647063</c:v>
                </c:pt>
                <c:pt idx="8">
                  <c:v>30.96629411764706</c:v>
                </c:pt>
                <c:pt idx="9">
                  <c:v>1885.5682352941176</c:v>
                </c:pt>
                <c:pt idx="10">
                  <c:v>1599.3922352941177</c:v>
                </c:pt>
                <c:pt idx="11">
                  <c:v>1144.6082352941175</c:v>
                </c:pt>
                <c:pt idx="12">
                  <c:v>782.5762352941176</c:v>
                </c:pt>
                <c:pt idx="13">
                  <c:v>498.3362352941177</c:v>
                </c:pt>
                <c:pt idx="14">
                  <c:v>323.9202352941177</c:v>
                </c:pt>
                <c:pt idx="15">
                  <c:v>217.79223529411766</c:v>
                </c:pt>
                <c:pt idx="16">
                  <c:v>154.83858823529408</c:v>
                </c:pt>
                <c:pt idx="17">
                  <c:v>125.77529411764706</c:v>
                </c:pt>
                <c:pt idx="18">
                  <c:v>86.69229411764707</c:v>
                </c:pt>
                <c:pt idx="19">
                  <c:v>66.49629411764705</c:v>
                </c:pt>
                <c:pt idx="20">
                  <c:v>59.01629411764706</c:v>
                </c:pt>
                <c:pt idx="21">
                  <c:v>103.89629411764705</c:v>
                </c:pt>
                <c:pt idx="22">
                  <c:v>55.276294117647055</c:v>
                </c:pt>
                <c:pt idx="23">
                  <c:v>43.68229411764706</c:v>
                </c:pt>
                <c:pt idx="24">
                  <c:v>36.57629411764706</c:v>
                </c:pt>
                <c:pt idx="25">
                  <c:v>31.153294117647057</c:v>
                </c:pt>
                <c:pt idx="26">
                  <c:v>28.161294117647056</c:v>
                </c:pt>
                <c:pt idx="27">
                  <c:v>26.29129411764706</c:v>
                </c:pt>
                <c:pt idx="28">
                  <c:v>22.551294117647057</c:v>
                </c:pt>
                <c:pt idx="29">
                  <c:v>20.494294117647055</c:v>
                </c:pt>
              </c:numCache>
            </c:numRef>
          </c:val>
          <c:smooth val="0"/>
        </c:ser>
        <c:axId val="55643300"/>
        <c:axId val="31027653"/>
      </c:lineChart>
      <c:catAx>
        <c:axId val="27199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465291"/>
        <c:crosses val="autoZero"/>
        <c:auto val="0"/>
        <c:lblOffset val="100"/>
        <c:noMultiLvlLbl val="0"/>
      </c:catAx>
      <c:valAx>
        <c:axId val="43465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貯留量(m3)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199098"/>
        <c:crossesAt val="1"/>
        <c:crossBetween val="between"/>
        <c:dispUnits/>
      </c:valAx>
      <c:catAx>
        <c:axId val="55643300"/>
        <c:scaling>
          <c:orientation val="minMax"/>
        </c:scaling>
        <c:axPos val="b"/>
        <c:delete val="1"/>
        <c:majorTickMark val="in"/>
        <c:minorTickMark val="none"/>
        <c:tickLblPos val="nextTo"/>
        <c:crossAx val="31027653"/>
        <c:crosses val="autoZero"/>
        <c:auto val="0"/>
        <c:lblOffset val="100"/>
        <c:noMultiLvlLbl val="0"/>
      </c:catAx>
      <c:valAx>
        <c:axId val="31027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固形物量(t-ds)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6433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75"/>
          <c:y val="0.18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6200" y="4667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4667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76200" y="8096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762000" y="63817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762000" y="46672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>
          <a:off x="76200" y="9810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76200" y="981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76200" y="13239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762000" y="98107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762000" y="1152525"/>
          <a:ext cx="1428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13</xdr:col>
      <xdr:colOff>314325</xdr:colOff>
      <xdr:row>3</xdr:row>
      <xdr:rowOff>0</xdr:rowOff>
    </xdr:to>
    <xdr:sp>
      <xdr:nvSpPr>
        <xdr:cNvPr id="11" name="Line 11"/>
        <xdr:cNvSpPr>
          <a:spLocks/>
        </xdr:cNvSpPr>
      </xdr:nvSpPr>
      <xdr:spPr>
        <a:xfrm>
          <a:off x="904875" y="638175"/>
          <a:ext cx="717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12</xdr:col>
      <xdr:colOff>381000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904875" y="1152525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13" name="Line 13"/>
        <xdr:cNvSpPr>
          <a:spLocks/>
        </xdr:cNvSpPr>
      </xdr:nvSpPr>
      <xdr:spPr>
        <a:xfrm>
          <a:off x="2276475" y="18383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4" name="Line 14"/>
        <xdr:cNvSpPr>
          <a:spLocks/>
        </xdr:cNvSpPr>
      </xdr:nvSpPr>
      <xdr:spPr>
        <a:xfrm>
          <a:off x="4333875" y="18383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12</xdr:col>
      <xdr:colOff>0</xdr:colOff>
      <xdr:row>10</xdr:row>
      <xdr:rowOff>0</xdr:rowOff>
    </xdr:to>
    <xdr:sp>
      <xdr:nvSpPr>
        <xdr:cNvPr id="15" name="Line 15"/>
        <xdr:cNvSpPr>
          <a:spLocks/>
        </xdr:cNvSpPr>
      </xdr:nvSpPr>
      <xdr:spPr>
        <a:xfrm>
          <a:off x="6391275" y="18383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16" name="Line 16"/>
        <xdr:cNvSpPr>
          <a:spLocks/>
        </xdr:cNvSpPr>
      </xdr:nvSpPr>
      <xdr:spPr>
        <a:xfrm>
          <a:off x="8448675" y="18383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11</xdr:row>
      <xdr:rowOff>0</xdr:rowOff>
    </xdr:from>
    <xdr:to>
      <xdr:col>12</xdr:col>
      <xdr:colOff>371475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7448550" y="20097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2276475" y="320992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14</xdr:row>
      <xdr:rowOff>0</xdr:rowOff>
    </xdr:to>
    <xdr:sp>
      <xdr:nvSpPr>
        <xdr:cNvPr id="19" name="Line 19"/>
        <xdr:cNvSpPr>
          <a:spLocks/>
        </xdr:cNvSpPr>
      </xdr:nvSpPr>
      <xdr:spPr>
        <a:xfrm>
          <a:off x="3648075" y="20097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0</xdr:rowOff>
    </xdr:from>
    <xdr:to>
      <xdr:col>10</xdr:col>
      <xdr:colOff>0</xdr:colOff>
      <xdr:row>18</xdr:row>
      <xdr:rowOff>0</xdr:rowOff>
    </xdr:to>
    <xdr:sp>
      <xdr:nvSpPr>
        <xdr:cNvPr id="20" name="Line 20"/>
        <xdr:cNvSpPr>
          <a:spLocks/>
        </xdr:cNvSpPr>
      </xdr:nvSpPr>
      <xdr:spPr>
        <a:xfrm>
          <a:off x="5705475" y="200977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2276475" y="25241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314325</xdr:colOff>
      <xdr:row>7</xdr:row>
      <xdr:rowOff>95250</xdr:rowOff>
    </xdr:from>
    <xdr:to>
      <xdr:col>14</xdr:col>
      <xdr:colOff>647700</xdr:colOff>
      <xdr:row>10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8763000" y="1419225"/>
          <a:ext cx="3333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371475</xdr:colOff>
      <xdr:row>6</xdr:row>
      <xdr:rowOff>0</xdr:rowOff>
    </xdr:from>
    <xdr:to>
      <xdr:col>12</xdr:col>
      <xdr:colOff>371475</xdr:colOff>
      <xdr:row>9</xdr:row>
      <xdr:rowOff>9525</xdr:rowOff>
    </xdr:to>
    <xdr:sp>
      <xdr:nvSpPr>
        <xdr:cNvPr id="23" name="Line 23"/>
        <xdr:cNvSpPr>
          <a:spLocks/>
        </xdr:cNvSpPr>
      </xdr:nvSpPr>
      <xdr:spPr>
        <a:xfrm>
          <a:off x="7448550" y="11525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314325</xdr:colOff>
      <xdr:row>3</xdr:row>
      <xdr:rowOff>0</xdr:rowOff>
    </xdr:from>
    <xdr:to>
      <xdr:col>13</xdr:col>
      <xdr:colOff>314325</xdr:colOff>
      <xdr:row>9</xdr:row>
      <xdr:rowOff>0</xdr:rowOff>
    </xdr:to>
    <xdr:sp>
      <xdr:nvSpPr>
        <xdr:cNvPr id="24" name="Line 24"/>
        <xdr:cNvSpPr>
          <a:spLocks/>
        </xdr:cNvSpPr>
      </xdr:nvSpPr>
      <xdr:spPr>
        <a:xfrm>
          <a:off x="8077200" y="6381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11</xdr:row>
      <xdr:rowOff>0</xdr:rowOff>
    </xdr:from>
    <xdr:to>
      <xdr:col>13</xdr:col>
      <xdr:colOff>323850</xdr:colOff>
      <xdr:row>14</xdr:row>
      <xdr:rowOff>9525</xdr:rowOff>
    </xdr:to>
    <xdr:sp>
      <xdr:nvSpPr>
        <xdr:cNvPr id="25" name="Line 25"/>
        <xdr:cNvSpPr>
          <a:spLocks/>
        </xdr:cNvSpPr>
      </xdr:nvSpPr>
      <xdr:spPr>
        <a:xfrm>
          <a:off x="8086725" y="20097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323850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6" name="Line 26"/>
        <xdr:cNvSpPr>
          <a:spLocks/>
        </xdr:cNvSpPr>
      </xdr:nvSpPr>
      <xdr:spPr>
        <a:xfrm>
          <a:off x="8086725" y="25241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8</xdr:row>
      <xdr:rowOff>0</xdr:rowOff>
    </xdr:from>
    <xdr:to>
      <xdr:col>8</xdr:col>
      <xdr:colOff>428625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>
          <a:off x="2447925" y="1495425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8</xdr:row>
      <xdr:rowOff>0</xdr:rowOff>
    </xdr:from>
    <xdr:to>
      <xdr:col>8</xdr:col>
      <xdr:colOff>428625</xdr:colOff>
      <xdr:row>10</xdr:row>
      <xdr:rowOff>0</xdr:rowOff>
    </xdr:to>
    <xdr:sp>
      <xdr:nvSpPr>
        <xdr:cNvPr id="28" name="Line 28"/>
        <xdr:cNvSpPr>
          <a:spLocks/>
        </xdr:cNvSpPr>
      </xdr:nvSpPr>
      <xdr:spPr>
        <a:xfrm>
          <a:off x="4762500" y="14954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0</xdr:rowOff>
    </xdr:from>
    <xdr:to>
      <xdr:col>5</xdr:col>
      <xdr:colOff>180975</xdr:colOff>
      <xdr:row>10</xdr:row>
      <xdr:rowOff>0</xdr:rowOff>
    </xdr:to>
    <xdr:sp>
      <xdr:nvSpPr>
        <xdr:cNvPr id="29" name="Line 29"/>
        <xdr:cNvSpPr>
          <a:spLocks/>
        </xdr:cNvSpPr>
      </xdr:nvSpPr>
      <xdr:spPr>
        <a:xfrm>
          <a:off x="2457450" y="14954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12</xdr:row>
      <xdr:rowOff>0</xdr:rowOff>
    </xdr:from>
    <xdr:to>
      <xdr:col>9</xdr:col>
      <xdr:colOff>581025</xdr:colOff>
      <xdr:row>12</xdr:row>
      <xdr:rowOff>0</xdr:rowOff>
    </xdr:to>
    <xdr:sp>
      <xdr:nvSpPr>
        <xdr:cNvPr id="30" name="Line 30"/>
        <xdr:cNvSpPr>
          <a:spLocks/>
        </xdr:cNvSpPr>
      </xdr:nvSpPr>
      <xdr:spPr>
        <a:xfrm flipV="1">
          <a:off x="4476750" y="21812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12</xdr:row>
      <xdr:rowOff>0</xdr:rowOff>
    </xdr:from>
    <xdr:to>
      <xdr:col>10</xdr:col>
      <xdr:colOff>104775</xdr:colOff>
      <xdr:row>12</xdr:row>
      <xdr:rowOff>95250</xdr:rowOff>
    </xdr:to>
    <xdr:sp>
      <xdr:nvSpPr>
        <xdr:cNvPr id="31" name="AutoShape 31"/>
        <xdr:cNvSpPr>
          <a:spLocks/>
        </xdr:cNvSpPr>
      </xdr:nvSpPr>
      <xdr:spPr>
        <a:xfrm>
          <a:off x="5600700" y="2181225"/>
          <a:ext cx="209550" cy="95250"/>
        </a:xfrm>
        <a:custGeom>
          <a:pathLst>
            <a:path h="10" w="22">
              <a:moveTo>
                <a:pt x="0" y="0"/>
              </a:moveTo>
              <a:cubicBezTo>
                <a:pt x="1" y="2"/>
                <a:pt x="1" y="5"/>
                <a:pt x="3" y="7"/>
              </a:cubicBezTo>
              <a:cubicBezTo>
                <a:pt x="5" y="9"/>
                <a:pt x="8" y="10"/>
                <a:pt x="11" y="10"/>
              </a:cubicBezTo>
              <a:cubicBezTo>
                <a:pt x="14" y="10"/>
                <a:pt x="17" y="9"/>
                <a:pt x="19" y="7"/>
              </a:cubicBezTo>
              <a:cubicBezTo>
                <a:pt x="21" y="5"/>
                <a:pt x="22" y="1"/>
                <a:pt x="2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12</xdr:row>
      <xdr:rowOff>0</xdr:rowOff>
    </xdr:from>
    <xdr:to>
      <xdr:col>11</xdr:col>
      <xdr:colOff>457200</xdr:colOff>
      <xdr:row>12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5800725" y="21812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457200</xdr:colOff>
      <xdr:row>9</xdr:row>
      <xdr:rowOff>161925</xdr:rowOff>
    </xdr:from>
    <xdr:to>
      <xdr:col>11</xdr:col>
      <xdr:colOff>457200</xdr:colOff>
      <xdr:row>12</xdr:row>
      <xdr:rowOff>0</xdr:rowOff>
    </xdr:to>
    <xdr:sp>
      <xdr:nvSpPr>
        <xdr:cNvPr id="33" name="Line 33"/>
        <xdr:cNvSpPr>
          <a:spLocks/>
        </xdr:cNvSpPr>
      </xdr:nvSpPr>
      <xdr:spPr>
        <a:xfrm flipV="1">
          <a:off x="6848475" y="18288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10</xdr:row>
      <xdr:rowOff>0</xdr:rowOff>
    </xdr:from>
    <xdr:to>
      <xdr:col>8</xdr:col>
      <xdr:colOff>142875</xdr:colOff>
      <xdr:row>12</xdr:row>
      <xdr:rowOff>0</xdr:rowOff>
    </xdr:to>
    <xdr:sp>
      <xdr:nvSpPr>
        <xdr:cNvPr id="34" name="Line 34"/>
        <xdr:cNvSpPr>
          <a:spLocks/>
        </xdr:cNvSpPr>
      </xdr:nvSpPr>
      <xdr:spPr>
        <a:xfrm>
          <a:off x="4476750" y="18383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</cdr:x>
      <cdr:y>0.33475</cdr:y>
    </cdr:from>
    <cdr:to>
      <cdr:x>0.8675</cdr:x>
      <cdr:y>0.38175</cdr:y>
    </cdr:to>
    <cdr:sp>
      <cdr:nvSpPr>
        <cdr:cNvPr id="1" name="TextBox 1"/>
        <cdr:cNvSpPr txBox="1">
          <a:spLocks noChangeArrowheads="1"/>
        </cdr:cNvSpPr>
      </cdr:nvSpPr>
      <cdr:spPr>
        <a:xfrm>
          <a:off x="5229225" y="1352550"/>
          <a:ext cx="1162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平均濁度：141.5゜</a:t>
          </a:r>
        </a:p>
      </cdr:txBody>
    </cdr:sp>
  </cdr:relSizeAnchor>
  <cdr:relSizeAnchor xmlns:cdr="http://schemas.openxmlformats.org/drawingml/2006/chartDrawing">
    <cdr:from>
      <cdr:x>0.71</cdr:x>
      <cdr:y>0.2255</cdr:y>
    </cdr:from>
    <cdr:to>
      <cdr:x>0.8675</cdr:x>
      <cdr:y>0.28675</cdr:y>
    </cdr:to>
    <cdr:sp>
      <cdr:nvSpPr>
        <cdr:cNvPr id="2" name="TextBox 2"/>
        <cdr:cNvSpPr txBox="1">
          <a:spLocks noChangeArrowheads="1"/>
        </cdr:cNvSpPr>
      </cdr:nvSpPr>
      <cdr:spPr>
        <a:xfrm>
          <a:off x="5229225" y="904875"/>
          <a:ext cx="1162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平均運転時間：18.7hr</a:t>
          </a:r>
        </a:p>
      </cdr:txBody>
    </cdr:sp>
  </cdr:relSizeAnchor>
  <cdr:relSizeAnchor xmlns:cdr="http://schemas.openxmlformats.org/drawingml/2006/chartDrawing">
    <cdr:from>
      <cdr:x>0.1055</cdr:x>
      <cdr:y>0.2575</cdr:y>
    </cdr:from>
    <cdr:to>
      <cdr:x>0.242</cdr:x>
      <cdr:y>0.31325</cdr:y>
    </cdr:to>
    <cdr:sp>
      <cdr:nvSpPr>
        <cdr:cNvPr id="3" name="AutoShape 3"/>
        <cdr:cNvSpPr>
          <a:spLocks/>
        </cdr:cNvSpPr>
      </cdr:nvSpPr>
      <cdr:spPr>
        <a:xfrm>
          <a:off x="771525" y="1038225"/>
          <a:ext cx="1009650" cy="228600"/>
        </a:xfrm>
        <a:prstGeom prst="wedgeRectCallout">
          <a:avLst>
            <a:gd name="adj1" fmla="val 132703"/>
            <a:gd name="adj2" fmla="val -1005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濁度905.4゜</a:t>
          </a:r>
        </a:p>
      </cdr:txBody>
    </cdr:sp>
  </cdr:relSizeAnchor>
  <cdr:relSizeAnchor xmlns:cdr="http://schemas.openxmlformats.org/drawingml/2006/chartDrawing">
    <cdr:from>
      <cdr:x>0.4715</cdr:x>
      <cdr:y>0.40575</cdr:y>
    </cdr:from>
    <cdr:to>
      <cdr:x>0.612</cdr:x>
      <cdr:y>0.4585</cdr:y>
    </cdr:to>
    <cdr:sp>
      <cdr:nvSpPr>
        <cdr:cNvPr id="4" name="AutoShape 4"/>
        <cdr:cNvSpPr>
          <a:spLocks/>
        </cdr:cNvSpPr>
      </cdr:nvSpPr>
      <cdr:spPr>
        <a:xfrm>
          <a:off x="3467100" y="1638300"/>
          <a:ext cx="1038225" cy="209550"/>
        </a:xfrm>
        <a:prstGeom prst="wedgeRectCallout">
          <a:avLst>
            <a:gd name="adj1" fmla="val -110606"/>
            <a:gd name="adj2" fmla="val -79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濁度647.0゜</a:t>
          </a:r>
        </a:p>
      </cdr:txBody>
    </cdr:sp>
  </cdr:relSizeAnchor>
  <cdr:relSizeAnchor xmlns:cdr="http://schemas.openxmlformats.org/drawingml/2006/chartDrawing">
    <cdr:from>
      <cdr:x>0.12675</cdr:x>
      <cdr:y>0.11825</cdr:y>
    </cdr:from>
    <cdr:to>
      <cdr:x>0.24275</cdr:x>
      <cdr:y>0.1735</cdr:y>
    </cdr:to>
    <cdr:sp>
      <cdr:nvSpPr>
        <cdr:cNvPr id="5" name="AutoShape 5"/>
        <cdr:cNvSpPr>
          <a:spLocks/>
        </cdr:cNvSpPr>
      </cdr:nvSpPr>
      <cdr:spPr>
        <a:xfrm>
          <a:off x="933450" y="476250"/>
          <a:ext cx="857250" cy="219075"/>
        </a:xfrm>
        <a:prstGeom prst="wedgeRectCallout">
          <a:avLst>
            <a:gd name="adj1" fmla="val 124773"/>
            <a:gd name="adj2" fmla="val -45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濁度1068.0゜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0.05425</cdr:y>
    </cdr:from>
    <cdr:to>
      <cdr:x>0.255</cdr:x>
      <cdr:y>0.1355</cdr:y>
    </cdr:to>
    <cdr:sp>
      <cdr:nvSpPr>
        <cdr:cNvPr id="1" name="AutoShape 1"/>
        <cdr:cNvSpPr>
          <a:spLocks/>
        </cdr:cNvSpPr>
      </cdr:nvSpPr>
      <cdr:spPr>
        <a:xfrm>
          <a:off x="819150" y="219075"/>
          <a:ext cx="866775" cy="333375"/>
        </a:xfrm>
        <a:prstGeom prst="wedgeRectCallout">
          <a:avLst>
            <a:gd name="adj1" fmla="val 199277"/>
            <a:gd name="adj2" fmla="val 45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最大貯留量
39,068m3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37</xdr:row>
      <xdr:rowOff>0</xdr:rowOff>
    </xdr:from>
    <xdr:to>
      <xdr:col>9</xdr:col>
      <xdr:colOff>342900</xdr:colOff>
      <xdr:row>60</xdr:row>
      <xdr:rowOff>104775</xdr:rowOff>
    </xdr:to>
    <xdr:graphicFrame>
      <xdr:nvGraphicFramePr>
        <xdr:cNvPr id="1" name="Chart 1"/>
        <xdr:cNvGraphicFramePr/>
      </xdr:nvGraphicFramePr>
      <xdr:xfrm>
        <a:off x="676275" y="6553200"/>
        <a:ext cx="73723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495300</xdr:colOff>
      <xdr:row>37</xdr:row>
      <xdr:rowOff>0</xdr:rowOff>
    </xdr:from>
    <xdr:to>
      <xdr:col>17</xdr:col>
      <xdr:colOff>0</xdr:colOff>
      <xdr:row>60</xdr:row>
      <xdr:rowOff>104775</xdr:rowOff>
    </xdr:to>
    <xdr:graphicFrame>
      <xdr:nvGraphicFramePr>
        <xdr:cNvPr id="2" name="Chart 2"/>
        <xdr:cNvGraphicFramePr/>
      </xdr:nvGraphicFramePr>
      <xdr:xfrm>
        <a:off x="8201025" y="6553200"/>
        <a:ext cx="66294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6</xdr:row>
      <xdr:rowOff>200025</xdr:rowOff>
    </xdr:from>
    <xdr:to>
      <xdr:col>2</xdr:col>
      <xdr:colOff>828675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114425" y="1695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6</xdr:row>
      <xdr:rowOff>200025</xdr:rowOff>
    </xdr:from>
    <xdr:to>
      <xdr:col>2</xdr:col>
      <xdr:colOff>2143125</xdr:colOff>
      <xdr:row>6</xdr:row>
      <xdr:rowOff>200025</xdr:rowOff>
    </xdr:to>
    <xdr:sp>
      <xdr:nvSpPr>
        <xdr:cNvPr id="2" name="Line 2"/>
        <xdr:cNvSpPr>
          <a:spLocks/>
        </xdr:cNvSpPr>
      </xdr:nvSpPr>
      <xdr:spPr>
        <a:xfrm>
          <a:off x="2066925" y="16954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10</xdr:row>
      <xdr:rowOff>200025</xdr:rowOff>
    </xdr:from>
    <xdr:to>
      <xdr:col>2</xdr:col>
      <xdr:colOff>828675</xdr:colOff>
      <xdr:row>10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114425" y="2609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10</xdr:row>
      <xdr:rowOff>200025</xdr:rowOff>
    </xdr:from>
    <xdr:to>
      <xdr:col>2</xdr:col>
      <xdr:colOff>2143125</xdr:colOff>
      <xdr:row>10</xdr:row>
      <xdr:rowOff>200025</xdr:rowOff>
    </xdr:to>
    <xdr:sp>
      <xdr:nvSpPr>
        <xdr:cNvPr id="4" name="Line 4"/>
        <xdr:cNvSpPr>
          <a:spLocks/>
        </xdr:cNvSpPr>
      </xdr:nvSpPr>
      <xdr:spPr>
        <a:xfrm>
          <a:off x="2066925" y="26098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14</xdr:row>
      <xdr:rowOff>200025</xdr:rowOff>
    </xdr:from>
    <xdr:to>
      <xdr:col>2</xdr:col>
      <xdr:colOff>828675</xdr:colOff>
      <xdr:row>14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14425" y="3524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14</xdr:row>
      <xdr:rowOff>200025</xdr:rowOff>
    </xdr:from>
    <xdr:to>
      <xdr:col>2</xdr:col>
      <xdr:colOff>2143125</xdr:colOff>
      <xdr:row>14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2066925" y="35242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19</xdr:row>
      <xdr:rowOff>200025</xdr:rowOff>
    </xdr:from>
    <xdr:to>
      <xdr:col>2</xdr:col>
      <xdr:colOff>828675</xdr:colOff>
      <xdr:row>19</xdr:row>
      <xdr:rowOff>200025</xdr:rowOff>
    </xdr:to>
    <xdr:sp>
      <xdr:nvSpPr>
        <xdr:cNvPr id="7" name="Line 7"/>
        <xdr:cNvSpPr>
          <a:spLocks/>
        </xdr:cNvSpPr>
      </xdr:nvSpPr>
      <xdr:spPr>
        <a:xfrm>
          <a:off x="1114425" y="47148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19</xdr:row>
      <xdr:rowOff>200025</xdr:rowOff>
    </xdr:from>
    <xdr:to>
      <xdr:col>2</xdr:col>
      <xdr:colOff>2143125</xdr:colOff>
      <xdr:row>19</xdr:row>
      <xdr:rowOff>200025</xdr:rowOff>
    </xdr:to>
    <xdr:sp>
      <xdr:nvSpPr>
        <xdr:cNvPr id="8" name="Line 8"/>
        <xdr:cNvSpPr>
          <a:spLocks/>
        </xdr:cNvSpPr>
      </xdr:nvSpPr>
      <xdr:spPr>
        <a:xfrm>
          <a:off x="2066925" y="47148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23</xdr:row>
      <xdr:rowOff>200025</xdr:rowOff>
    </xdr:from>
    <xdr:to>
      <xdr:col>2</xdr:col>
      <xdr:colOff>828675</xdr:colOff>
      <xdr:row>23</xdr:row>
      <xdr:rowOff>200025</xdr:rowOff>
    </xdr:to>
    <xdr:sp>
      <xdr:nvSpPr>
        <xdr:cNvPr id="9" name="Line 9"/>
        <xdr:cNvSpPr>
          <a:spLocks/>
        </xdr:cNvSpPr>
      </xdr:nvSpPr>
      <xdr:spPr>
        <a:xfrm>
          <a:off x="1114425" y="56292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23</xdr:row>
      <xdr:rowOff>200025</xdr:rowOff>
    </xdr:from>
    <xdr:to>
      <xdr:col>2</xdr:col>
      <xdr:colOff>2143125</xdr:colOff>
      <xdr:row>23</xdr:row>
      <xdr:rowOff>200025</xdr:rowOff>
    </xdr:to>
    <xdr:sp>
      <xdr:nvSpPr>
        <xdr:cNvPr id="10" name="Line 10"/>
        <xdr:cNvSpPr>
          <a:spLocks/>
        </xdr:cNvSpPr>
      </xdr:nvSpPr>
      <xdr:spPr>
        <a:xfrm>
          <a:off x="2066925" y="56292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27</xdr:row>
      <xdr:rowOff>200025</xdr:rowOff>
    </xdr:from>
    <xdr:to>
      <xdr:col>2</xdr:col>
      <xdr:colOff>828675</xdr:colOff>
      <xdr:row>27</xdr:row>
      <xdr:rowOff>200025</xdr:rowOff>
    </xdr:to>
    <xdr:sp>
      <xdr:nvSpPr>
        <xdr:cNvPr id="11" name="Line 11"/>
        <xdr:cNvSpPr>
          <a:spLocks/>
        </xdr:cNvSpPr>
      </xdr:nvSpPr>
      <xdr:spPr>
        <a:xfrm>
          <a:off x="1114425" y="65436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27</xdr:row>
      <xdr:rowOff>200025</xdr:rowOff>
    </xdr:from>
    <xdr:to>
      <xdr:col>2</xdr:col>
      <xdr:colOff>2143125</xdr:colOff>
      <xdr:row>27</xdr:row>
      <xdr:rowOff>200025</xdr:rowOff>
    </xdr:to>
    <xdr:sp>
      <xdr:nvSpPr>
        <xdr:cNvPr id="12" name="Line 12"/>
        <xdr:cNvSpPr>
          <a:spLocks/>
        </xdr:cNvSpPr>
      </xdr:nvSpPr>
      <xdr:spPr>
        <a:xfrm>
          <a:off x="2066925" y="65436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tabSelected="1" view="pageBreakPreview" zoomScale="75" zoomScaleSheetLayoutView="75" workbookViewId="0" topLeftCell="A1">
      <selection activeCell="T4" sqref="T4"/>
    </sheetView>
  </sheetViews>
  <sheetFormatPr defaultColWidth="9.00390625" defaultRowHeight="13.5"/>
  <cols>
    <col min="1" max="1" width="0.875" style="0" customWidth="1"/>
    <col min="2" max="2" width="9.00390625" style="2" customWidth="1"/>
    <col min="3" max="3" width="27.625" style="0" customWidth="1"/>
    <col min="4" max="4" width="13.25390625" style="2" customWidth="1"/>
    <col min="5" max="5" width="8.75390625" style="39" customWidth="1"/>
    <col min="6" max="16" width="5.875" style="0" customWidth="1"/>
    <col min="17" max="17" width="7.25390625" style="0" customWidth="1"/>
    <col min="18" max="18" width="0.875" style="0" customWidth="1"/>
    <col min="19" max="19" width="5.50390625" style="0" customWidth="1"/>
  </cols>
  <sheetData>
    <row r="1" ht="39" customHeight="1">
      <c r="B1" s="88" t="s">
        <v>170</v>
      </c>
    </row>
    <row r="2" ht="7.5" customHeight="1" thickBot="1"/>
    <row r="3" spans="2:17" s="2" customFormat="1" ht="20.25" customHeight="1" thickBot="1">
      <c r="B3" s="27" t="s">
        <v>6</v>
      </c>
      <c r="C3" s="28" t="s">
        <v>5</v>
      </c>
      <c r="D3" s="19" t="s">
        <v>7</v>
      </c>
      <c r="E3" s="40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29" t="s">
        <v>4</v>
      </c>
    </row>
    <row r="4" spans="2:17" ht="20.25" customHeight="1" thickTop="1">
      <c r="B4" s="30" t="s">
        <v>20</v>
      </c>
      <c r="C4" s="14" t="s">
        <v>24</v>
      </c>
      <c r="D4" s="20" t="s">
        <v>25</v>
      </c>
      <c r="E4" s="41">
        <v>30</v>
      </c>
      <c r="F4" s="10">
        <v>31</v>
      </c>
      <c r="G4" s="10">
        <v>30</v>
      </c>
      <c r="H4" s="10">
        <v>31</v>
      </c>
      <c r="I4" s="10">
        <v>31</v>
      </c>
      <c r="J4" s="10">
        <v>30</v>
      </c>
      <c r="K4" s="10">
        <v>31</v>
      </c>
      <c r="L4" s="10">
        <v>30</v>
      </c>
      <c r="M4" s="10">
        <v>31</v>
      </c>
      <c r="N4" s="10">
        <v>31</v>
      </c>
      <c r="O4" s="10">
        <v>28</v>
      </c>
      <c r="P4" s="10">
        <v>31</v>
      </c>
      <c r="Q4" s="11">
        <f>SUM(E4:P4)</f>
        <v>365</v>
      </c>
    </row>
    <row r="5" spans="2:17" ht="20.25" customHeight="1">
      <c r="B5" s="30"/>
      <c r="C5" s="35" t="s">
        <v>29</v>
      </c>
      <c r="D5" s="36" t="s">
        <v>1</v>
      </c>
      <c r="E5" s="42">
        <v>843.7119839293955</v>
      </c>
      <c r="F5" s="43">
        <v>802.5932300509259</v>
      </c>
      <c r="G5" s="43">
        <v>858.6959308970447</v>
      </c>
      <c r="H5" s="43">
        <v>1409.3959124513915</v>
      </c>
      <c r="I5" s="43">
        <v>2077.9737561804254</v>
      </c>
      <c r="J5" s="43">
        <v>2430.5245093293515</v>
      </c>
      <c r="K5" s="43">
        <v>2376.52246318151</v>
      </c>
      <c r="L5" s="43">
        <v>1407.4811130588591</v>
      </c>
      <c r="M5" s="43">
        <v>913.2302594638825</v>
      </c>
      <c r="N5" s="43">
        <v>866.7</v>
      </c>
      <c r="O5" s="43">
        <v>624.1010277332825</v>
      </c>
      <c r="P5" s="43">
        <v>661.016417120916</v>
      </c>
      <c r="Q5" s="44">
        <v>15271.946603396984</v>
      </c>
    </row>
    <row r="6" spans="2:17" ht="20.25" customHeight="1" thickBot="1">
      <c r="B6" s="30"/>
      <c r="C6" s="61" t="s">
        <v>88</v>
      </c>
      <c r="D6" s="62" t="s">
        <v>87</v>
      </c>
      <c r="E6" s="60">
        <v>1</v>
      </c>
      <c r="F6" s="60">
        <v>1</v>
      </c>
      <c r="G6" s="60">
        <v>1</v>
      </c>
      <c r="H6" s="60">
        <v>1</v>
      </c>
      <c r="I6" s="60">
        <v>1</v>
      </c>
      <c r="J6" s="60">
        <v>1</v>
      </c>
      <c r="K6" s="60">
        <v>1</v>
      </c>
      <c r="L6" s="60">
        <v>1</v>
      </c>
      <c r="M6" s="60">
        <v>1</v>
      </c>
      <c r="N6" s="60">
        <v>1</v>
      </c>
      <c r="O6" s="60">
        <v>1</v>
      </c>
      <c r="P6" s="60">
        <v>1</v>
      </c>
      <c r="Q6" s="242" t="s">
        <v>288</v>
      </c>
    </row>
    <row r="7" spans="2:17" ht="20.25" customHeight="1">
      <c r="B7" s="58"/>
      <c r="C7" s="63" t="s">
        <v>28</v>
      </c>
      <c r="D7" s="64" t="s">
        <v>89</v>
      </c>
      <c r="E7" s="55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</row>
    <row r="8" spans="2:17" ht="20.25" customHeight="1">
      <c r="B8" s="59"/>
      <c r="C8" s="65" t="s">
        <v>85</v>
      </c>
      <c r="D8" s="66" t="s">
        <v>89</v>
      </c>
      <c r="E8" s="4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</row>
    <row r="9" spans="2:17" ht="20.25" customHeight="1">
      <c r="B9" s="30"/>
      <c r="C9" s="15" t="s">
        <v>26</v>
      </c>
      <c r="D9" s="21" t="s">
        <v>74</v>
      </c>
      <c r="E9" s="45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</row>
    <row r="10" spans="2:17" ht="20.25" customHeight="1">
      <c r="B10" s="30"/>
      <c r="C10" s="15" t="s">
        <v>27</v>
      </c>
      <c r="D10" s="21" t="s">
        <v>75</v>
      </c>
      <c r="E10" s="45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</row>
    <row r="11" spans="2:17" ht="20.25" customHeight="1" thickBot="1">
      <c r="B11" s="31"/>
      <c r="C11" s="37" t="s">
        <v>30</v>
      </c>
      <c r="D11" s="38" t="s">
        <v>0</v>
      </c>
      <c r="E11" s="46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8"/>
    </row>
    <row r="12" spans="2:17" ht="20.25" customHeight="1">
      <c r="B12" s="32" t="s">
        <v>21</v>
      </c>
      <c r="C12" s="16" t="s">
        <v>31</v>
      </c>
      <c r="D12" s="22" t="s">
        <v>32</v>
      </c>
      <c r="E12" s="4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"/>
    </row>
    <row r="13" spans="2:17" ht="20.25" customHeight="1">
      <c r="B13" s="33"/>
      <c r="C13" s="17" t="s">
        <v>33</v>
      </c>
      <c r="D13" s="23" t="s">
        <v>34</v>
      </c>
      <c r="E13" s="5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5"/>
    </row>
    <row r="14" spans="2:17" ht="20.25" customHeight="1">
      <c r="B14" s="33"/>
      <c r="C14" s="17" t="s">
        <v>35</v>
      </c>
      <c r="D14" s="23" t="s">
        <v>36</v>
      </c>
      <c r="E14" s="5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5"/>
    </row>
    <row r="15" spans="2:17" ht="20.25" customHeight="1">
      <c r="B15" s="33"/>
      <c r="C15" s="17" t="s">
        <v>37</v>
      </c>
      <c r="D15" s="24" t="s">
        <v>76</v>
      </c>
      <c r="E15" s="5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5"/>
    </row>
    <row r="16" spans="2:17" ht="20.25" customHeight="1">
      <c r="B16" s="33"/>
      <c r="C16" s="17" t="s">
        <v>38</v>
      </c>
      <c r="D16" s="23" t="s">
        <v>77</v>
      </c>
      <c r="E16" s="5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5"/>
    </row>
    <row r="17" spans="2:17" ht="20.25" customHeight="1">
      <c r="B17" s="33"/>
      <c r="C17" s="17" t="s">
        <v>39</v>
      </c>
      <c r="D17" s="25" t="s">
        <v>72</v>
      </c>
      <c r="E17" s="5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5"/>
    </row>
    <row r="18" spans="2:17" ht="20.25" customHeight="1">
      <c r="B18" s="33"/>
      <c r="C18" s="17" t="s">
        <v>40</v>
      </c>
      <c r="D18" s="23" t="s">
        <v>78</v>
      </c>
      <c r="E18" s="5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5"/>
    </row>
    <row r="19" spans="2:17" ht="20.25" customHeight="1">
      <c r="B19" s="33"/>
      <c r="C19" s="17" t="s">
        <v>2</v>
      </c>
      <c r="D19" s="24" t="s">
        <v>79</v>
      </c>
      <c r="E19" s="5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5"/>
    </row>
    <row r="20" spans="2:17" ht="20.25" customHeight="1">
      <c r="B20" s="33"/>
      <c r="C20" s="17" t="s">
        <v>43</v>
      </c>
      <c r="D20" s="23" t="s">
        <v>80</v>
      </c>
      <c r="E20" s="5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5"/>
    </row>
    <row r="21" spans="2:17" ht="20.25" customHeight="1">
      <c r="B21" s="33"/>
      <c r="C21" s="17" t="s">
        <v>41</v>
      </c>
      <c r="D21" s="23" t="s">
        <v>42</v>
      </c>
      <c r="E21" s="5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5"/>
    </row>
    <row r="22" spans="2:17" ht="20.25" customHeight="1">
      <c r="B22" s="33"/>
      <c r="C22" s="17" t="s">
        <v>67</v>
      </c>
      <c r="D22" s="24" t="s">
        <v>73</v>
      </c>
      <c r="E22" s="5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5"/>
    </row>
    <row r="23" spans="2:17" ht="20.25" customHeight="1">
      <c r="B23" s="33"/>
      <c r="C23" s="17" t="s">
        <v>55</v>
      </c>
      <c r="D23" s="23" t="s">
        <v>44</v>
      </c>
      <c r="E23" s="5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5"/>
    </row>
    <row r="24" spans="2:17" ht="20.25" customHeight="1">
      <c r="B24" s="33"/>
      <c r="C24" s="17" t="s">
        <v>56</v>
      </c>
      <c r="D24" s="23" t="s">
        <v>1</v>
      </c>
      <c r="E24" s="5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5"/>
    </row>
    <row r="25" spans="2:17" ht="20.25" customHeight="1" thickBot="1">
      <c r="B25" s="34"/>
      <c r="C25" s="18" t="s">
        <v>57</v>
      </c>
      <c r="D25" s="26" t="s">
        <v>0</v>
      </c>
      <c r="E25" s="52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2:17" ht="20.25" customHeight="1">
      <c r="B26" s="32" t="s">
        <v>22</v>
      </c>
      <c r="C26" s="16" t="s">
        <v>45</v>
      </c>
      <c r="D26" s="22" t="s">
        <v>32</v>
      </c>
      <c r="E26" s="4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</row>
    <row r="27" spans="2:17" ht="20.25" customHeight="1">
      <c r="B27" s="33" t="s">
        <v>86</v>
      </c>
      <c r="C27" s="17" t="s">
        <v>46</v>
      </c>
      <c r="D27" s="23" t="s">
        <v>34</v>
      </c>
      <c r="E27" s="50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5"/>
    </row>
    <row r="28" spans="2:17" ht="20.25" customHeight="1">
      <c r="B28" s="33"/>
      <c r="C28" s="17" t="s">
        <v>47</v>
      </c>
      <c r="D28" s="23" t="s">
        <v>36</v>
      </c>
      <c r="E28" s="5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5"/>
    </row>
    <row r="29" spans="2:17" ht="20.25" customHeight="1">
      <c r="B29" s="33"/>
      <c r="C29" s="17" t="s">
        <v>48</v>
      </c>
      <c r="D29" s="24" t="s">
        <v>81</v>
      </c>
      <c r="E29" s="5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5"/>
    </row>
    <row r="30" spans="2:17" ht="20.25" customHeight="1">
      <c r="B30" s="33"/>
      <c r="C30" s="17" t="s">
        <v>49</v>
      </c>
      <c r="D30" s="23" t="s">
        <v>44</v>
      </c>
      <c r="E30" s="5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5"/>
    </row>
    <row r="31" spans="2:17" ht="20.25" customHeight="1">
      <c r="B31" s="33"/>
      <c r="C31" s="17" t="s">
        <v>50</v>
      </c>
      <c r="D31" s="23" t="s">
        <v>1</v>
      </c>
      <c r="E31" s="5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5"/>
    </row>
    <row r="32" spans="2:17" ht="20.25" customHeight="1">
      <c r="B32" s="33"/>
      <c r="C32" s="17" t="s">
        <v>3</v>
      </c>
      <c r="D32" s="24" t="s">
        <v>82</v>
      </c>
      <c r="E32" s="5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5"/>
    </row>
    <row r="33" spans="2:17" ht="20.25" customHeight="1">
      <c r="B33" s="33"/>
      <c r="C33" s="17" t="s">
        <v>51</v>
      </c>
      <c r="D33" s="23" t="s">
        <v>80</v>
      </c>
      <c r="E33" s="5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5"/>
    </row>
    <row r="34" spans="2:17" ht="20.25" customHeight="1">
      <c r="B34" s="33"/>
      <c r="C34" s="17" t="s">
        <v>70</v>
      </c>
      <c r="D34" s="24" t="s">
        <v>71</v>
      </c>
      <c r="E34" s="5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5"/>
    </row>
    <row r="35" spans="2:17" ht="20.25" customHeight="1">
      <c r="B35" s="33"/>
      <c r="C35" s="17" t="s">
        <v>52</v>
      </c>
      <c r="D35" s="23" t="s">
        <v>42</v>
      </c>
      <c r="E35" s="5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5"/>
    </row>
    <row r="36" spans="2:17" ht="20.25" customHeight="1">
      <c r="B36" s="33"/>
      <c r="C36" s="17" t="s">
        <v>68</v>
      </c>
      <c r="D36" s="24" t="s">
        <v>73</v>
      </c>
      <c r="E36" s="5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5"/>
    </row>
    <row r="37" spans="2:17" ht="20.25" customHeight="1">
      <c r="B37" s="33"/>
      <c r="C37" s="17" t="s">
        <v>53</v>
      </c>
      <c r="D37" s="23" t="s">
        <v>44</v>
      </c>
      <c r="E37" s="5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5"/>
    </row>
    <row r="38" spans="2:17" ht="20.25" customHeight="1">
      <c r="B38" s="33"/>
      <c r="C38" s="17" t="s">
        <v>54</v>
      </c>
      <c r="D38" s="23" t="s">
        <v>1</v>
      </c>
      <c r="E38" s="5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5"/>
    </row>
    <row r="39" spans="2:17" ht="20.25" customHeight="1" thickBot="1">
      <c r="B39" s="34"/>
      <c r="C39" s="18" t="s">
        <v>58</v>
      </c>
      <c r="D39" s="26" t="s">
        <v>0</v>
      </c>
      <c r="E39" s="53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7"/>
    </row>
    <row r="40" spans="2:17" ht="20.25" customHeight="1">
      <c r="B40" s="32" t="s">
        <v>23</v>
      </c>
      <c r="C40" s="16" t="s">
        <v>59</v>
      </c>
      <c r="D40" s="22" t="s">
        <v>83</v>
      </c>
      <c r="E40" s="4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4"/>
    </row>
    <row r="41" spans="2:17" ht="20.25" customHeight="1">
      <c r="B41" s="33" t="s">
        <v>86</v>
      </c>
      <c r="C41" s="17" t="s">
        <v>60</v>
      </c>
      <c r="D41" s="23" t="s">
        <v>34</v>
      </c>
      <c r="E41" s="5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5"/>
    </row>
    <row r="42" spans="2:17" ht="20.25" customHeight="1">
      <c r="B42" s="33"/>
      <c r="C42" s="17" t="s">
        <v>61</v>
      </c>
      <c r="D42" s="23" t="s">
        <v>36</v>
      </c>
      <c r="E42" s="5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5"/>
    </row>
    <row r="43" spans="2:17" ht="20.25" customHeight="1">
      <c r="B43" s="33"/>
      <c r="C43" s="17" t="s">
        <v>66</v>
      </c>
      <c r="D43" s="23" t="s">
        <v>84</v>
      </c>
      <c r="E43" s="5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5"/>
    </row>
    <row r="44" spans="2:17" ht="20.25" customHeight="1">
      <c r="B44" s="33"/>
      <c r="C44" s="17" t="s">
        <v>62</v>
      </c>
      <c r="D44" s="23" t="s">
        <v>69</v>
      </c>
      <c r="E44" s="5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5"/>
    </row>
    <row r="45" spans="2:17" ht="20.25" customHeight="1">
      <c r="B45" s="33"/>
      <c r="C45" s="17" t="s">
        <v>64</v>
      </c>
      <c r="D45" s="24" t="s">
        <v>73</v>
      </c>
      <c r="E45" s="5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5"/>
    </row>
    <row r="46" spans="2:17" ht="20.25" customHeight="1">
      <c r="B46" s="33"/>
      <c r="C46" s="17" t="s">
        <v>63</v>
      </c>
      <c r="D46" s="23" t="s">
        <v>42</v>
      </c>
      <c r="E46" s="5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"/>
    </row>
    <row r="47" spans="2:17" ht="20.25" customHeight="1" thickBot="1">
      <c r="B47" s="34"/>
      <c r="C47" s="18" t="s">
        <v>65</v>
      </c>
      <c r="D47" s="26" t="s">
        <v>42</v>
      </c>
      <c r="E47" s="54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7"/>
    </row>
    <row r="48" ht="5.25" customHeight="1"/>
    <row r="49" ht="13.5">
      <c r="C49" s="67" t="s">
        <v>90</v>
      </c>
    </row>
    <row r="50" ht="13.5">
      <c r="C50" s="67" t="s">
        <v>91</v>
      </c>
    </row>
    <row r="51" ht="3.75" customHeight="1"/>
  </sheetData>
  <printOptions/>
  <pageMargins left="0.75" right="0.46" top="1" bottom="1" header="0.512" footer="0.512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4"/>
  <sheetViews>
    <sheetView view="pageBreakPreview" zoomScale="75" zoomScaleNormal="75" zoomScaleSheetLayoutView="75" workbookViewId="0" topLeftCell="A1">
      <selection activeCell="Q23" sqref="Q23"/>
    </sheetView>
  </sheetViews>
  <sheetFormatPr defaultColWidth="9.00390625" defaultRowHeight="13.5"/>
  <cols>
    <col min="1" max="1" width="1.00390625" style="0" customWidth="1"/>
    <col min="3" max="3" width="1.875" style="0" customWidth="1"/>
    <col min="17" max="17" width="8.625" style="0" customWidth="1"/>
    <col min="18" max="18" width="0.875" style="0" customWidth="1"/>
  </cols>
  <sheetData>
    <row r="1" ht="30" customHeight="1">
      <c r="B1" s="87" t="s">
        <v>169</v>
      </c>
    </row>
    <row r="2" ht="6.75" customHeight="1"/>
    <row r="3" spans="2:4" ht="13.5">
      <c r="B3" s="250" t="s">
        <v>92</v>
      </c>
      <c r="D3" s="2" t="s">
        <v>139</v>
      </c>
    </row>
    <row r="4" ht="13.5">
      <c r="B4" s="250"/>
    </row>
    <row r="6" spans="2:4" ht="13.5">
      <c r="B6" s="250" t="s">
        <v>93</v>
      </c>
      <c r="D6" s="2" t="s">
        <v>142</v>
      </c>
    </row>
    <row r="7" ht="13.5">
      <c r="B7" s="250"/>
    </row>
    <row r="8" spans="8:16" ht="13.5">
      <c r="H8" s="251" t="s">
        <v>143</v>
      </c>
      <c r="I8" s="251"/>
      <c r="P8" s="69" t="s">
        <v>94</v>
      </c>
    </row>
    <row r="10" spans="4:17" ht="13.5">
      <c r="D10" s="246" t="s">
        <v>95</v>
      </c>
      <c r="E10" s="247"/>
      <c r="F10" s="2"/>
      <c r="G10" s="246" t="s">
        <v>96</v>
      </c>
      <c r="H10" s="247"/>
      <c r="I10" s="67" t="s">
        <v>144</v>
      </c>
      <c r="J10" s="246" t="s">
        <v>97</v>
      </c>
      <c r="K10" s="247"/>
      <c r="L10" s="2" t="s">
        <v>145</v>
      </c>
      <c r="M10" s="255" t="s">
        <v>98</v>
      </c>
      <c r="N10" s="255" t="s">
        <v>99</v>
      </c>
      <c r="P10" s="246" t="s">
        <v>146</v>
      </c>
      <c r="Q10" s="247"/>
    </row>
    <row r="11" spans="4:17" ht="13.5">
      <c r="D11" s="248"/>
      <c r="E11" s="249"/>
      <c r="F11" s="70" t="s">
        <v>100</v>
      </c>
      <c r="G11" s="248"/>
      <c r="H11" s="249"/>
      <c r="I11" s="2"/>
      <c r="J11" s="248"/>
      <c r="K11" s="249"/>
      <c r="M11" s="256"/>
      <c r="N11" s="256"/>
      <c r="P11" s="248"/>
      <c r="Q11" s="249"/>
    </row>
    <row r="12" spans="4:14" ht="13.5">
      <c r="D12" s="71"/>
      <c r="E12" s="71"/>
      <c r="G12" s="71"/>
      <c r="H12" s="71"/>
      <c r="J12" s="71"/>
      <c r="K12" s="71"/>
      <c r="M12" s="71"/>
      <c r="N12" s="71"/>
    </row>
    <row r="13" ht="13.5">
      <c r="I13" s="67" t="s">
        <v>147</v>
      </c>
    </row>
    <row r="14" spans="4:16" ht="13.5">
      <c r="D14" s="246" t="s">
        <v>101</v>
      </c>
      <c r="E14" s="247"/>
      <c r="F14" s="2" t="s">
        <v>148</v>
      </c>
      <c r="J14" s="72"/>
      <c r="M14" s="67" t="s">
        <v>149</v>
      </c>
      <c r="O14" t="s">
        <v>150</v>
      </c>
      <c r="P14" s="250" t="s">
        <v>102</v>
      </c>
    </row>
    <row r="15" spans="4:16" ht="13.5">
      <c r="D15" s="248"/>
      <c r="E15" s="249"/>
      <c r="P15" s="250"/>
    </row>
    <row r="16" ht="13.5">
      <c r="J16" s="73" t="s">
        <v>151</v>
      </c>
    </row>
    <row r="18" spans="4:14" ht="13.5">
      <c r="D18" s="246" t="s">
        <v>103</v>
      </c>
      <c r="E18" s="247"/>
      <c r="F18" s="2" t="s">
        <v>152</v>
      </c>
      <c r="M18" s="246" t="s">
        <v>104</v>
      </c>
      <c r="N18" s="252"/>
    </row>
    <row r="19" spans="4:14" ht="13.5">
      <c r="D19" s="248"/>
      <c r="E19" s="249"/>
      <c r="M19" s="253"/>
      <c r="N19" s="254"/>
    </row>
    <row r="22" ht="13.5">
      <c r="D22" t="s">
        <v>153</v>
      </c>
    </row>
    <row r="24" spans="5:11" ht="13.5">
      <c r="E24" s="67" t="s">
        <v>105</v>
      </c>
      <c r="K24" s="67" t="s">
        <v>106</v>
      </c>
    </row>
    <row r="25" spans="5:11" ht="13.5">
      <c r="E25" t="s">
        <v>107</v>
      </c>
      <c r="K25" s="67" t="s">
        <v>108</v>
      </c>
    </row>
    <row r="26" spans="5:11" ht="13.5">
      <c r="E26" s="67" t="s">
        <v>109</v>
      </c>
      <c r="K26" s="67" t="s">
        <v>110</v>
      </c>
    </row>
    <row r="27" spans="5:11" ht="13.5">
      <c r="E27" s="67" t="s">
        <v>111</v>
      </c>
      <c r="K27" s="67" t="s">
        <v>112</v>
      </c>
    </row>
    <row r="28" ht="13.5">
      <c r="E28" s="67" t="s">
        <v>113</v>
      </c>
    </row>
    <row r="29" ht="13.5">
      <c r="E29" s="67" t="s">
        <v>114</v>
      </c>
    </row>
    <row r="30" ht="13.5">
      <c r="E30" s="67" t="s">
        <v>115</v>
      </c>
    </row>
    <row r="31" ht="13.5">
      <c r="E31" s="68" t="s">
        <v>154</v>
      </c>
    </row>
    <row r="32" ht="6.75" customHeight="1">
      <c r="E32" s="67"/>
    </row>
    <row r="34" ht="13.5">
      <c r="E34" s="67"/>
    </row>
  </sheetData>
  <mergeCells count="13">
    <mergeCell ref="D18:E19"/>
    <mergeCell ref="M18:N19"/>
    <mergeCell ref="M10:M11"/>
    <mergeCell ref="N10:N11"/>
    <mergeCell ref="P10:Q11"/>
    <mergeCell ref="B3:B4"/>
    <mergeCell ref="B6:B7"/>
    <mergeCell ref="D14:E15"/>
    <mergeCell ref="P14:P15"/>
    <mergeCell ref="D10:E11"/>
    <mergeCell ref="G10:H11"/>
    <mergeCell ref="J10:K11"/>
    <mergeCell ref="H8:I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="75" zoomScaleSheetLayoutView="75" workbookViewId="0" topLeftCell="A1">
      <selection activeCell="Q23" sqref="Q23"/>
    </sheetView>
  </sheetViews>
  <sheetFormatPr defaultColWidth="9.00390625" defaultRowHeight="13.5"/>
  <cols>
    <col min="1" max="1" width="5.00390625" style="2" customWidth="1"/>
    <col min="2" max="2" width="31.00390625" style="0" customWidth="1"/>
    <col min="3" max="15" width="6.625" style="0" customWidth="1"/>
    <col min="16" max="16" width="2.125" style="0" customWidth="1"/>
  </cols>
  <sheetData>
    <row r="1" ht="27" customHeight="1" thickBot="1">
      <c r="A1" s="67" t="s">
        <v>168</v>
      </c>
    </row>
    <row r="2" spans="1:15" ht="22.5" customHeight="1" thickBot="1">
      <c r="A2" s="27" t="s">
        <v>116</v>
      </c>
      <c r="B2" s="74" t="s">
        <v>117</v>
      </c>
      <c r="C2" s="75" t="s">
        <v>7</v>
      </c>
      <c r="D2" s="19" t="s">
        <v>118</v>
      </c>
      <c r="E2" s="19" t="s">
        <v>119</v>
      </c>
      <c r="F2" s="19" t="s">
        <v>120</v>
      </c>
      <c r="G2" s="19" t="s">
        <v>121</v>
      </c>
      <c r="H2" s="19" t="s">
        <v>122</v>
      </c>
      <c r="I2" s="19" t="s">
        <v>123</v>
      </c>
      <c r="J2" s="19" t="s">
        <v>124</v>
      </c>
      <c r="K2" s="19" t="s">
        <v>125</v>
      </c>
      <c r="L2" s="19" t="s">
        <v>126</v>
      </c>
      <c r="M2" s="19" t="s">
        <v>127</v>
      </c>
      <c r="N2" s="19" t="s">
        <v>128</v>
      </c>
      <c r="O2" s="29" t="s">
        <v>129</v>
      </c>
    </row>
    <row r="3" spans="1:15" ht="30" customHeight="1" thickTop="1">
      <c r="A3" s="33" t="s">
        <v>155</v>
      </c>
      <c r="B3" s="76" t="s">
        <v>130</v>
      </c>
      <c r="C3" s="77" t="s">
        <v>72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</row>
    <row r="4" spans="1:15" ht="30" customHeight="1">
      <c r="A4" s="80" t="s">
        <v>156</v>
      </c>
      <c r="B4" s="81" t="s">
        <v>131</v>
      </c>
      <c r="C4" s="23" t="s">
        <v>72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5"/>
    </row>
    <row r="5" spans="1:15" ht="30" customHeight="1">
      <c r="A5" s="80" t="s">
        <v>157</v>
      </c>
      <c r="B5" s="81" t="s">
        <v>132</v>
      </c>
      <c r="C5" s="23" t="s">
        <v>72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/>
    </row>
    <row r="6" spans="1:15" ht="30" customHeight="1">
      <c r="A6" s="80" t="s">
        <v>158</v>
      </c>
      <c r="B6" s="81" t="s">
        <v>133</v>
      </c>
      <c r="C6" s="23" t="s">
        <v>72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5"/>
    </row>
    <row r="7" spans="1:15" ht="30" customHeight="1">
      <c r="A7" s="80" t="s">
        <v>159</v>
      </c>
      <c r="B7" s="81" t="s">
        <v>134</v>
      </c>
      <c r="C7" s="23" t="s">
        <v>72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5"/>
    </row>
    <row r="8" spans="1:15" ht="30" customHeight="1">
      <c r="A8" s="80" t="s">
        <v>160</v>
      </c>
      <c r="B8" s="81" t="s">
        <v>135</v>
      </c>
      <c r="C8" s="23" t="s">
        <v>72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5"/>
    </row>
    <row r="9" spans="1:15" ht="30" customHeight="1">
      <c r="A9" s="80" t="s">
        <v>161</v>
      </c>
      <c r="B9" s="81" t="s">
        <v>136</v>
      </c>
      <c r="C9" s="23" t="s">
        <v>72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5"/>
    </row>
    <row r="10" spans="1:15" ht="30" customHeight="1">
      <c r="A10" s="80" t="s">
        <v>162</v>
      </c>
      <c r="B10" s="81" t="s">
        <v>163</v>
      </c>
      <c r="C10" s="23" t="s">
        <v>72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5"/>
    </row>
    <row r="11" spans="1:15" ht="30" customHeight="1">
      <c r="A11" s="80" t="s">
        <v>164</v>
      </c>
      <c r="B11" s="81" t="s">
        <v>137</v>
      </c>
      <c r="C11" s="23" t="s">
        <v>72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"/>
    </row>
    <row r="12" spans="1:15" ht="30" customHeight="1">
      <c r="A12" s="80" t="s">
        <v>165</v>
      </c>
      <c r="B12" s="81" t="s">
        <v>138</v>
      </c>
      <c r="C12" s="23" t="s">
        <v>72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5"/>
    </row>
    <row r="13" spans="1:15" ht="30" customHeight="1">
      <c r="A13" s="80" t="s">
        <v>166</v>
      </c>
      <c r="B13" s="81" t="s">
        <v>140</v>
      </c>
      <c r="C13" s="23" t="s">
        <v>72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"/>
    </row>
    <row r="14" spans="1:15" ht="30" customHeight="1" thickBot="1">
      <c r="A14" s="34" t="s">
        <v>167</v>
      </c>
      <c r="B14" s="82" t="s">
        <v>141</v>
      </c>
      <c r="C14" s="83" t="s">
        <v>72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</row>
    <row r="16" ht="13.5">
      <c r="A16" s="86"/>
    </row>
    <row r="17" ht="13.5">
      <c r="A17" s="86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37"/>
  <sheetViews>
    <sheetView view="pageBreakPreview" zoomScale="50" zoomScaleSheetLayoutView="50" workbookViewId="0" topLeftCell="A1">
      <selection activeCell="C1" sqref="C1"/>
    </sheetView>
  </sheetViews>
  <sheetFormatPr defaultColWidth="9.00390625" defaultRowHeight="13.5"/>
  <cols>
    <col min="1" max="1" width="9.00390625" style="89" customWidth="1"/>
    <col min="2" max="2" width="5.25390625" style="89" customWidth="1"/>
    <col min="3" max="3" width="14.625" style="89" customWidth="1"/>
    <col min="4" max="4" width="9.00390625" style="89" customWidth="1"/>
    <col min="5" max="5" width="14.50390625" style="89" customWidth="1"/>
    <col min="6" max="7" width="11.00390625" style="89" customWidth="1"/>
    <col min="8" max="8" width="12.375" style="89" customWidth="1"/>
    <col min="9" max="9" width="14.375" style="89" customWidth="1"/>
    <col min="10" max="11" width="12.125" style="89" customWidth="1"/>
    <col min="12" max="12" width="9.00390625" style="89" customWidth="1"/>
    <col min="13" max="13" width="12.625" style="89" customWidth="1"/>
    <col min="14" max="14" width="12.50390625" style="89" customWidth="1"/>
    <col min="15" max="15" width="14.125" style="89" customWidth="1"/>
    <col min="16" max="16" width="12.00390625" style="89" customWidth="1"/>
    <col min="17" max="17" width="9.00390625" style="89" customWidth="1"/>
    <col min="18" max="18" width="1.4921875" style="89" customWidth="1"/>
    <col min="19" max="19" width="6.625" style="89" customWidth="1"/>
    <col min="20" max="20" width="13.50390625" style="89" customWidth="1"/>
    <col min="21" max="16384" width="9.00390625" style="89" customWidth="1"/>
  </cols>
  <sheetData>
    <row r="1" ht="18.75" customHeight="1">
      <c r="C1" s="241" t="s">
        <v>207</v>
      </c>
    </row>
    <row r="2" spans="2:20" ht="18" thickBot="1">
      <c r="B2" s="90" t="s">
        <v>171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2:20" ht="15.75">
      <c r="B3" s="257"/>
      <c r="C3" s="91" t="s">
        <v>172</v>
      </c>
      <c r="D3" s="91" t="s">
        <v>173</v>
      </c>
      <c r="E3" s="91" t="s">
        <v>174</v>
      </c>
      <c r="F3" s="91" t="s">
        <v>175</v>
      </c>
      <c r="G3" s="91" t="s">
        <v>176</v>
      </c>
      <c r="H3" s="91" t="s">
        <v>177</v>
      </c>
      <c r="I3" s="91" t="s">
        <v>178</v>
      </c>
      <c r="J3" s="91" t="s">
        <v>179</v>
      </c>
      <c r="K3" s="91" t="s">
        <v>180</v>
      </c>
      <c r="L3" s="92" t="s">
        <v>181</v>
      </c>
      <c r="M3" s="91" t="s">
        <v>182</v>
      </c>
      <c r="N3" s="91" t="s">
        <v>183</v>
      </c>
      <c r="O3" s="91" t="s">
        <v>184</v>
      </c>
      <c r="P3" s="93" t="s">
        <v>185</v>
      </c>
      <c r="Q3" s="94" t="s">
        <v>186</v>
      </c>
      <c r="R3" s="95"/>
      <c r="S3" s="95"/>
      <c r="T3" s="95"/>
    </row>
    <row r="4" spans="2:20" ht="16.5" thickBot="1">
      <c r="B4" s="258"/>
      <c r="C4" s="96" t="s">
        <v>187</v>
      </c>
      <c r="D4" s="96" t="s">
        <v>188</v>
      </c>
      <c r="E4" s="96" t="s">
        <v>189</v>
      </c>
      <c r="F4" s="96" t="s">
        <v>190</v>
      </c>
      <c r="G4" s="96" t="s">
        <v>191</v>
      </c>
      <c r="H4" s="96" t="s">
        <v>192</v>
      </c>
      <c r="I4" s="97" t="s">
        <v>193</v>
      </c>
      <c r="J4" s="96" t="s">
        <v>192</v>
      </c>
      <c r="K4" s="96" t="s">
        <v>192</v>
      </c>
      <c r="L4" s="96" t="s">
        <v>192</v>
      </c>
      <c r="M4" s="96" t="s">
        <v>189</v>
      </c>
      <c r="N4" s="97" t="s">
        <v>194</v>
      </c>
      <c r="O4" s="96" t="s">
        <v>195</v>
      </c>
      <c r="P4" s="98" t="s">
        <v>196</v>
      </c>
      <c r="Q4" s="99" t="s">
        <v>197</v>
      </c>
      <c r="R4" s="100"/>
      <c r="S4" s="100"/>
      <c r="T4" s="95"/>
    </row>
    <row r="5" spans="2:20" ht="14.25" thickTop="1">
      <c r="B5" s="101">
        <v>1</v>
      </c>
      <c r="C5" s="102">
        <v>1100000</v>
      </c>
      <c r="D5" s="103">
        <v>43.5</v>
      </c>
      <c r="E5" s="104">
        <v>12</v>
      </c>
      <c r="F5" s="105">
        <v>20</v>
      </c>
      <c r="G5" s="105">
        <v>1.7</v>
      </c>
      <c r="H5" s="106">
        <f aca="true" t="shared" si="0" ref="H5:H34">C5*((D5*G5)+(F5*7/100*156/102))*10^-6</f>
        <v>83.70029411764706</v>
      </c>
      <c r="I5" s="107">
        <v>2.6</v>
      </c>
      <c r="J5" s="108">
        <f aca="true" t="shared" si="1" ref="J5:J34">I5*O5*P5*Q5*10^-3</f>
        <v>156</v>
      </c>
      <c r="K5" s="109">
        <f aca="true" t="shared" si="2" ref="K5:K34">H5-J5</f>
        <v>-72.29970588235294</v>
      </c>
      <c r="L5" s="108">
        <f>138.9+'様式Ⅵ-8（高濁シミュレーション）'!K5</f>
        <v>66.60029411764707</v>
      </c>
      <c r="M5" s="104">
        <v>12</v>
      </c>
      <c r="N5" s="110">
        <f aca="true" t="shared" si="3" ref="N5:N34">L5*100/M5</f>
        <v>555.0024509803922</v>
      </c>
      <c r="O5" s="107">
        <v>500</v>
      </c>
      <c r="P5" s="111">
        <v>6</v>
      </c>
      <c r="Q5" s="112">
        <v>20</v>
      </c>
      <c r="R5" s="113"/>
      <c r="S5" s="114"/>
      <c r="T5" s="115" t="s">
        <v>198</v>
      </c>
    </row>
    <row r="6" spans="2:20" ht="13.5">
      <c r="B6" s="116">
        <v>2</v>
      </c>
      <c r="C6" s="117">
        <v>1100000</v>
      </c>
      <c r="D6" s="118">
        <v>23.3</v>
      </c>
      <c r="E6" s="118">
        <v>12</v>
      </c>
      <c r="F6" s="119">
        <v>20</v>
      </c>
      <c r="G6" s="119">
        <v>1.7</v>
      </c>
      <c r="H6" s="120">
        <f t="shared" si="0"/>
        <v>45.92629411764706</v>
      </c>
      <c r="I6" s="121">
        <v>2.6</v>
      </c>
      <c r="J6" s="122">
        <f t="shared" si="1"/>
        <v>85.8</v>
      </c>
      <c r="K6" s="123">
        <f t="shared" si="2"/>
        <v>-39.87370588235294</v>
      </c>
      <c r="L6" s="122">
        <f aca="true" t="shared" si="4" ref="L6:L21">L5+K6</f>
        <v>26.72658823529413</v>
      </c>
      <c r="M6" s="124">
        <v>12</v>
      </c>
      <c r="N6" s="125">
        <f t="shared" si="3"/>
        <v>222.7215686274511</v>
      </c>
      <c r="O6" s="121">
        <v>500</v>
      </c>
      <c r="P6" s="126">
        <v>6</v>
      </c>
      <c r="Q6" s="127">
        <v>11</v>
      </c>
      <c r="R6" s="113"/>
      <c r="S6" s="113"/>
      <c r="T6" s="128"/>
    </row>
    <row r="7" spans="2:20" ht="13.5">
      <c r="B7" s="116">
        <v>3</v>
      </c>
      <c r="C7" s="117">
        <v>1100000</v>
      </c>
      <c r="D7" s="118">
        <v>17.4</v>
      </c>
      <c r="E7" s="118">
        <v>12</v>
      </c>
      <c r="F7" s="119">
        <v>20</v>
      </c>
      <c r="G7" s="119">
        <v>1.7</v>
      </c>
      <c r="H7" s="120">
        <f t="shared" si="0"/>
        <v>34.89329411764706</v>
      </c>
      <c r="I7" s="121">
        <v>2.6</v>
      </c>
      <c r="J7" s="122">
        <f t="shared" si="1"/>
        <v>46.800000000000004</v>
      </c>
      <c r="K7" s="123">
        <f t="shared" si="2"/>
        <v>-11.906705882352945</v>
      </c>
      <c r="L7" s="122">
        <f t="shared" si="4"/>
        <v>14.819882352941185</v>
      </c>
      <c r="M7" s="124">
        <v>12</v>
      </c>
      <c r="N7" s="125">
        <f t="shared" si="3"/>
        <v>123.49901960784321</v>
      </c>
      <c r="O7" s="121">
        <v>500</v>
      </c>
      <c r="P7" s="126">
        <v>6</v>
      </c>
      <c r="Q7" s="127">
        <v>6</v>
      </c>
      <c r="R7" s="113"/>
      <c r="S7" s="129"/>
      <c r="T7" s="115" t="s">
        <v>199</v>
      </c>
    </row>
    <row r="8" spans="2:20" ht="13.5">
      <c r="B8" s="116">
        <v>4</v>
      </c>
      <c r="C8" s="117">
        <v>1100000</v>
      </c>
      <c r="D8" s="118">
        <v>15.4</v>
      </c>
      <c r="E8" s="118">
        <v>12</v>
      </c>
      <c r="F8" s="119">
        <v>20</v>
      </c>
      <c r="G8" s="119">
        <v>1.7</v>
      </c>
      <c r="H8" s="120">
        <f t="shared" si="0"/>
        <v>31.153294117647057</v>
      </c>
      <c r="I8" s="121">
        <v>2.6</v>
      </c>
      <c r="J8" s="122">
        <f t="shared" si="1"/>
        <v>23.400000000000002</v>
      </c>
      <c r="K8" s="123">
        <f t="shared" si="2"/>
        <v>7.753294117647055</v>
      </c>
      <c r="L8" s="122">
        <f t="shared" si="4"/>
        <v>22.57317647058824</v>
      </c>
      <c r="M8" s="124">
        <v>12</v>
      </c>
      <c r="N8" s="125">
        <f t="shared" si="3"/>
        <v>188.10980392156867</v>
      </c>
      <c r="O8" s="121">
        <v>500</v>
      </c>
      <c r="P8" s="126">
        <v>6</v>
      </c>
      <c r="Q8" s="127">
        <v>3</v>
      </c>
      <c r="R8" s="113"/>
      <c r="S8" s="113"/>
      <c r="T8" s="128"/>
    </row>
    <row r="9" spans="2:20" ht="13.5">
      <c r="B9" s="116">
        <v>5</v>
      </c>
      <c r="C9" s="117">
        <v>1100000</v>
      </c>
      <c r="D9" s="118">
        <v>13</v>
      </c>
      <c r="E9" s="118">
        <v>12</v>
      </c>
      <c r="F9" s="119">
        <v>20</v>
      </c>
      <c r="G9" s="119">
        <v>1.7</v>
      </c>
      <c r="H9" s="120">
        <f t="shared" si="0"/>
        <v>26.665294117647054</v>
      </c>
      <c r="I9" s="121">
        <v>2.6</v>
      </c>
      <c r="J9" s="122">
        <f t="shared" si="1"/>
        <v>39</v>
      </c>
      <c r="K9" s="123">
        <f t="shared" si="2"/>
        <v>-12.334705882352946</v>
      </c>
      <c r="L9" s="122">
        <f t="shared" si="4"/>
        <v>10.238470588235295</v>
      </c>
      <c r="M9" s="124">
        <v>12</v>
      </c>
      <c r="N9" s="125">
        <f t="shared" si="3"/>
        <v>85.32058823529412</v>
      </c>
      <c r="O9" s="121">
        <v>500</v>
      </c>
      <c r="P9" s="126">
        <v>6</v>
      </c>
      <c r="Q9" s="127">
        <v>5</v>
      </c>
      <c r="R9" s="113"/>
      <c r="S9" s="130"/>
      <c r="T9" s="115" t="s">
        <v>200</v>
      </c>
    </row>
    <row r="10" spans="2:20" ht="13.5">
      <c r="B10" s="116">
        <v>6</v>
      </c>
      <c r="C10" s="117">
        <v>1100000</v>
      </c>
      <c r="D10" s="118">
        <v>10.6</v>
      </c>
      <c r="E10" s="118">
        <v>12</v>
      </c>
      <c r="F10" s="119">
        <v>20</v>
      </c>
      <c r="G10" s="119">
        <v>1.7</v>
      </c>
      <c r="H10" s="120">
        <f t="shared" si="0"/>
        <v>22.177294117647058</v>
      </c>
      <c r="I10" s="121">
        <v>2.6</v>
      </c>
      <c r="J10" s="122">
        <f t="shared" si="1"/>
        <v>23.400000000000002</v>
      </c>
      <c r="K10" s="123">
        <f t="shared" si="2"/>
        <v>-1.222705882352944</v>
      </c>
      <c r="L10" s="122">
        <f t="shared" si="4"/>
        <v>9.01576470588235</v>
      </c>
      <c r="M10" s="124">
        <v>12</v>
      </c>
      <c r="N10" s="125">
        <f t="shared" si="3"/>
        <v>75.13137254901959</v>
      </c>
      <c r="O10" s="121">
        <v>500</v>
      </c>
      <c r="P10" s="126">
        <v>6</v>
      </c>
      <c r="Q10" s="127">
        <v>3</v>
      </c>
      <c r="R10" s="113"/>
      <c r="S10" s="113"/>
      <c r="T10" s="113"/>
    </row>
    <row r="11" spans="2:20" ht="13.5">
      <c r="B11" s="116">
        <v>7</v>
      </c>
      <c r="C11" s="117">
        <v>1100000</v>
      </c>
      <c r="D11" s="118">
        <v>9.8</v>
      </c>
      <c r="E11" s="118">
        <v>12</v>
      </c>
      <c r="F11" s="119">
        <v>20</v>
      </c>
      <c r="G11" s="119">
        <v>1.7</v>
      </c>
      <c r="H11" s="120">
        <f t="shared" si="0"/>
        <v>20.68129411764706</v>
      </c>
      <c r="I11" s="121">
        <v>2.6</v>
      </c>
      <c r="J11" s="122">
        <f t="shared" si="1"/>
        <v>23.400000000000002</v>
      </c>
      <c r="K11" s="123">
        <f t="shared" si="2"/>
        <v>-2.7187058823529426</v>
      </c>
      <c r="L11" s="122">
        <f t="shared" si="4"/>
        <v>6.297058823529408</v>
      </c>
      <c r="M11" s="124">
        <v>12</v>
      </c>
      <c r="N11" s="125">
        <f t="shared" si="3"/>
        <v>52.4754901960784</v>
      </c>
      <c r="O11" s="121">
        <v>500</v>
      </c>
      <c r="P11" s="126">
        <v>6</v>
      </c>
      <c r="Q11" s="127">
        <v>3</v>
      </c>
      <c r="R11" s="113"/>
      <c r="S11" s="113"/>
      <c r="T11" s="113"/>
    </row>
    <row r="12" spans="2:20" ht="13.5">
      <c r="B12" s="116">
        <v>8</v>
      </c>
      <c r="C12" s="117">
        <v>1100000</v>
      </c>
      <c r="D12" s="118">
        <v>8.3</v>
      </c>
      <c r="E12" s="118">
        <v>12</v>
      </c>
      <c r="F12" s="119">
        <v>20</v>
      </c>
      <c r="G12" s="119">
        <v>1.7</v>
      </c>
      <c r="H12" s="120">
        <f t="shared" si="0"/>
        <v>17.876294117647063</v>
      </c>
      <c r="I12" s="121">
        <v>2.6</v>
      </c>
      <c r="J12" s="122">
        <f t="shared" si="1"/>
        <v>15.6</v>
      </c>
      <c r="K12" s="123">
        <f t="shared" si="2"/>
        <v>2.2762941176470637</v>
      </c>
      <c r="L12" s="122">
        <f t="shared" si="4"/>
        <v>8.573352941176472</v>
      </c>
      <c r="M12" s="124">
        <v>12</v>
      </c>
      <c r="N12" s="125">
        <f t="shared" si="3"/>
        <v>71.44460784313726</v>
      </c>
      <c r="O12" s="121">
        <v>500</v>
      </c>
      <c r="P12" s="126">
        <v>6</v>
      </c>
      <c r="Q12" s="127">
        <v>2</v>
      </c>
      <c r="R12" s="113"/>
      <c r="S12" s="113"/>
      <c r="T12" s="113"/>
    </row>
    <row r="13" spans="2:20" ht="13.5">
      <c r="B13" s="116">
        <v>9</v>
      </c>
      <c r="C13" s="117">
        <v>1100000</v>
      </c>
      <c r="D13" s="118">
        <v>15.3</v>
      </c>
      <c r="E13" s="118">
        <v>12</v>
      </c>
      <c r="F13" s="119">
        <v>20</v>
      </c>
      <c r="G13" s="119">
        <v>1.7</v>
      </c>
      <c r="H13" s="120">
        <f t="shared" si="0"/>
        <v>30.96629411764706</v>
      </c>
      <c r="I13" s="121">
        <v>2.6</v>
      </c>
      <c r="J13" s="122">
        <f t="shared" si="1"/>
        <v>23.400000000000002</v>
      </c>
      <c r="K13" s="123">
        <f t="shared" si="2"/>
        <v>7.5662941176470575</v>
      </c>
      <c r="L13" s="122">
        <f t="shared" si="4"/>
        <v>16.139647058823527</v>
      </c>
      <c r="M13" s="124">
        <v>12</v>
      </c>
      <c r="N13" s="125">
        <f t="shared" si="3"/>
        <v>134.4970588235294</v>
      </c>
      <c r="O13" s="121">
        <v>500</v>
      </c>
      <c r="P13" s="126">
        <v>6</v>
      </c>
      <c r="Q13" s="127">
        <v>3</v>
      </c>
      <c r="R13" s="113"/>
      <c r="S13" s="113"/>
      <c r="T13" s="113"/>
    </row>
    <row r="14" spans="2:20" ht="13.5">
      <c r="B14" s="116">
        <v>10</v>
      </c>
      <c r="C14" s="117">
        <v>1100000</v>
      </c>
      <c r="D14" s="118">
        <v>1068</v>
      </c>
      <c r="E14" s="118">
        <v>12</v>
      </c>
      <c r="F14" s="119">
        <v>50</v>
      </c>
      <c r="G14" s="119">
        <v>1.6</v>
      </c>
      <c r="H14" s="120">
        <f t="shared" si="0"/>
        <v>1885.5682352941176</v>
      </c>
      <c r="I14" s="121">
        <v>2.6</v>
      </c>
      <c r="J14" s="122">
        <f t="shared" si="1"/>
        <v>187.20000000000002</v>
      </c>
      <c r="K14" s="123">
        <f t="shared" si="2"/>
        <v>1698.3682352941175</v>
      </c>
      <c r="L14" s="122">
        <f t="shared" si="4"/>
        <v>1714.5078823529411</v>
      </c>
      <c r="M14" s="124">
        <v>12</v>
      </c>
      <c r="N14" s="125">
        <f t="shared" si="3"/>
        <v>14287.565686274509</v>
      </c>
      <c r="O14" s="121">
        <v>500</v>
      </c>
      <c r="P14" s="126">
        <v>6</v>
      </c>
      <c r="Q14" s="127">
        <v>24</v>
      </c>
      <c r="R14" s="113"/>
      <c r="S14" s="113"/>
      <c r="T14" s="113"/>
    </row>
    <row r="15" spans="2:20" ht="13.5">
      <c r="B15" s="116">
        <v>11</v>
      </c>
      <c r="C15" s="117">
        <v>1100000</v>
      </c>
      <c r="D15" s="118">
        <v>905.4</v>
      </c>
      <c r="E15" s="118">
        <v>12</v>
      </c>
      <c r="F15" s="119">
        <v>50</v>
      </c>
      <c r="G15" s="119">
        <v>1.6</v>
      </c>
      <c r="H15" s="120">
        <f t="shared" si="0"/>
        <v>1599.3922352941177</v>
      </c>
      <c r="I15" s="121">
        <v>2.6</v>
      </c>
      <c r="J15" s="122">
        <f t="shared" si="1"/>
        <v>187.20000000000002</v>
      </c>
      <c r="K15" s="123">
        <f t="shared" si="2"/>
        <v>1412.1922352941176</v>
      </c>
      <c r="L15" s="122">
        <f t="shared" si="4"/>
        <v>3126.7001176470585</v>
      </c>
      <c r="M15" s="124">
        <v>12</v>
      </c>
      <c r="N15" s="125">
        <f t="shared" si="3"/>
        <v>26055.83431372549</v>
      </c>
      <c r="O15" s="121">
        <v>500</v>
      </c>
      <c r="P15" s="126">
        <v>6</v>
      </c>
      <c r="Q15" s="127">
        <v>24</v>
      </c>
      <c r="R15" s="113"/>
      <c r="S15" s="113"/>
      <c r="T15" s="113"/>
    </row>
    <row r="16" spans="2:20" ht="13.5">
      <c r="B16" s="116">
        <v>12</v>
      </c>
      <c r="C16" s="117">
        <v>1100000</v>
      </c>
      <c r="D16" s="118">
        <v>647</v>
      </c>
      <c r="E16" s="118">
        <v>12</v>
      </c>
      <c r="F16" s="119">
        <v>50</v>
      </c>
      <c r="G16" s="119">
        <v>1.6</v>
      </c>
      <c r="H16" s="120">
        <f t="shared" si="0"/>
        <v>1144.6082352941175</v>
      </c>
      <c r="I16" s="121">
        <v>2.6</v>
      </c>
      <c r="J16" s="122">
        <f t="shared" si="1"/>
        <v>187.20000000000002</v>
      </c>
      <c r="K16" s="123">
        <f t="shared" si="2"/>
        <v>957.4082352941175</v>
      </c>
      <c r="L16" s="122">
        <f t="shared" si="4"/>
        <v>4084.1083529411762</v>
      </c>
      <c r="M16" s="124">
        <v>12</v>
      </c>
      <c r="N16" s="125">
        <f t="shared" si="3"/>
        <v>34034.2362745098</v>
      </c>
      <c r="O16" s="121">
        <v>500</v>
      </c>
      <c r="P16" s="126">
        <v>6</v>
      </c>
      <c r="Q16" s="127">
        <v>24</v>
      </c>
      <c r="R16" s="113"/>
      <c r="S16" s="113"/>
      <c r="T16" s="113"/>
    </row>
    <row r="17" spans="2:20" ht="13.5">
      <c r="B17" s="116">
        <v>13</v>
      </c>
      <c r="C17" s="117">
        <v>1100000</v>
      </c>
      <c r="D17" s="118">
        <v>441.3</v>
      </c>
      <c r="E17" s="118">
        <v>12</v>
      </c>
      <c r="F17" s="119">
        <v>50</v>
      </c>
      <c r="G17" s="119">
        <v>1.6</v>
      </c>
      <c r="H17" s="120">
        <f t="shared" si="0"/>
        <v>782.5762352941176</v>
      </c>
      <c r="I17" s="121">
        <v>4.7</v>
      </c>
      <c r="J17" s="122">
        <f t="shared" si="1"/>
        <v>338.40000000000003</v>
      </c>
      <c r="K17" s="123">
        <f t="shared" si="2"/>
        <v>444.1762352941176</v>
      </c>
      <c r="L17" s="122">
        <f t="shared" si="4"/>
        <v>4528.284588235294</v>
      </c>
      <c r="M17" s="124">
        <v>12</v>
      </c>
      <c r="N17" s="125">
        <f t="shared" si="3"/>
        <v>37735.70490196079</v>
      </c>
      <c r="O17" s="121">
        <v>500</v>
      </c>
      <c r="P17" s="126">
        <v>6</v>
      </c>
      <c r="Q17" s="127">
        <v>24</v>
      </c>
      <c r="R17" s="113"/>
      <c r="S17" s="113"/>
      <c r="T17" s="113"/>
    </row>
    <row r="18" spans="2:20" ht="13.5">
      <c r="B18" s="116">
        <v>14</v>
      </c>
      <c r="C18" s="117">
        <v>1100000</v>
      </c>
      <c r="D18" s="118">
        <v>279.8</v>
      </c>
      <c r="E18" s="118">
        <v>12</v>
      </c>
      <c r="F18" s="119">
        <v>50</v>
      </c>
      <c r="G18" s="119">
        <v>1.6</v>
      </c>
      <c r="H18" s="120">
        <f t="shared" si="0"/>
        <v>498.3362352941177</v>
      </c>
      <c r="I18" s="121">
        <v>4.7</v>
      </c>
      <c r="J18" s="122">
        <f t="shared" si="1"/>
        <v>338.40000000000003</v>
      </c>
      <c r="K18" s="123">
        <f t="shared" si="2"/>
        <v>159.9362352941177</v>
      </c>
      <c r="L18" s="122">
        <f t="shared" si="4"/>
        <v>4688.220823529412</v>
      </c>
      <c r="M18" s="124">
        <v>12</v>
      </c>
      <c r="N18" s="131">
        <f t="shared" si="3"/>
        <v>39068.506862745104</v>
      </c>
      <c r="O18" s="121">
        <v>500</v>
      </c>
      <c r="P18" s="126">
        <v>6</v>
      </c>
      <c r="Q18" s="127">
        <v>24</v>
      </c>
      <c r="R18" s="113"/>
      <c r="S18" s="113"/>
      <c r="T18" s="113"/>
    </row>
    <row r="19" spans="2:20" ht="13.5">
      <c r="B19" s="116">
        <v>15</v>
      </c>
      <c r="C19" s="117">
        <v>1100000</v>
      </c>
      <c r="D19" s="118">
        <v>180.7</v>
      </c>
      <c r="E19" s="118">
        <v>12</v>
      </c>
      <c r="F19" s="119">
        <v>50</v>
      </c>
      <c r="G19" s="119">
        <v>1.6</v>
      </c>
      <c r="H19" s="120">
        <f t="shared" si="0"/>
        <v>323.9202352941177</v>
      </c>
      <c r="I19" s="121">
        <v>4.7</v>
      </c>
      <c r="J19" s="122">
        <f t="shared" si="1"/>
        <v>338.40000000000003</v>
      </c>
      <c r="K19" s="123">
        <f t="shared" si="2"/>
        <v>-14.47976470588236</v>
      </c>
      <c r="L19" s="122">
        <f t="shared" si="4"/>
        <v>4673.74105882353</v>
      </c>
      <c r="M19" s="124">
        <v>12</v>
      </c>
      <c r="N19" s="125">
        <f t="shared" si="3"/>
        <v>38947.842156862745</v>
      </c>
      <c r="O19" s="121">
        <v>500</v>
      </c>
      <c r="P19" s="126">
        <v>6</v>
      </c>
      <c r="Q19" s="127">
        <v>24</v>
      </c>
      <c r="R19" s="113"/>
      <c r="S19" s="113"/>
      <c r="T19" s="113"/>
    </row>
    <row r="20" spans="2:20" ht="13.5">
      <c r="B20" s="116">
        <v>16</v>
      </c>
      <c r="C20" s="117">
        <v>1100000</v>
      </c>
      <c r="D20" s="118">
        <v>120.4</v>
      </c>
      <c r="E20" s="118">
        <v>12</v>
      </c>
      <c r="F20" s="119">
        <v>50</v>
      </c>
      <c r="G20" s="119">
        <v>1.6</v>
      </c>
      <c r="H20" s="120">
        <f t="shared" si="0"/>
        <v>217.79223529411766</v>
      </c>
      <c r="I20" s="121">
        <v>4.7</v>
      </c>
      <c r="J20" s="122">
        <f t="shared" si="1"/>
        <v>338.40000000000003</v>
      </c>
      <c r="K20" s="123">
        <f t="shared" si="2"/>
        <v>-120.60776470588237</v>
      </c>
      <c r="L20" s="122">
        <f t="shared" si="4"/>
        <v>4553.133294117647</v>
      </c>
      <c r="M20" s="124">
        <v>12</v>
      </c>
      <c r="N20" s="125">
        <f t="shared" si="3"/>
        <v>37942.77745098039</v>
      </c>
      <c r="O20" s="121">
        <v>500</v>
      </c>
      <c r="P20" s="126">
        <v>6</v>
      </c>
      <c r="Q20" s="127">
        <v>24</v>
      </c>
      <c r="R20" s="113"/>
      <c r="S20" s="113"/>
      <c r="T20" s="113"/>
    </row>
    <row r="21" spans="2:20" ht="13.5">
      <c r="B21" s="116">
        <v>17</v>
      </c>
      <c r="C21" s="117">
        <v>1100000</v>
      </c>
      <c r="D21" s="118">
        <v>85.3</v>
      </c>
      <c r="E21" s="118">
        <v>12</v>
      </c>
      <c r="F21" s="119">
        <v>40</v>
      </c>
      <c r="G21" s="119">
        <v>1.6</v>
      </c>
      <c r="H21" s="120">
        <f t="shared" si="0"/>
        <v>154.83858823529408</v>
      </c>
      <c r="I21" s="121">
        <v>4.7</v>
      </c>
      <c r="J21" s="122">
        <f t="shared" si="1"/>
        <v>338.40000000000003</v>
      </c>
      <c r="K21" s="123">
        <f t="shared" si="2"/>
        <v>-183.56141176470595</v>
      </c>
      <c r="L21" s="122">
        <f t="shared" si="4"/>
        <v>4369.571882352941</v>
      </c>
      <c r="M21" s="124">
        <v>12</v>
      </c>
      <c r="N21" s="125">
        <f t="shared" si="3"/>
        <v>36413.09901960784</v>
      </c>
      <c r="O21" s="121">
        <v>500</v>
      </c>
      <c r="P21" s="126">
        <v>6</v>
      </c>
      <c r="Q21" s="127">
        <v>24</v>
      </c>
      <c r="R21" s="113"/>
      <c r="S21" s="113"/>
      <c r="T21" s="113"/>
    </row>
    <row r="22" spans="2:20" ht="13.5">
      <c r="B22" s="116">
        <v>18</v>
      </c>
      <c r="C22" s="117">
        <v>1100000</v>
      </c>
      <c r="D22" s="118">
        <v>66</v>
      </c>
      <c r="E22" s="118">
        <v>12</v>
      </c>
      <c r="F22" s="119">
        <v>20</v>
      </c>
      <c r="G22" s="119">
        <v>1.7</v>
      </c>
      <c r="H22" s="120">
        <f t="shared" si="0"/>
        <v>125.77529411764706</v>
      </c>
      <c r="I22" s="121">
        <v>4.7</v>
      </c>
      <c r="J22" s="122">
        <f t="shared" si="1"/>
        <v>338.40000000000003</v>
      </c>
      <c r="K22" s="123">
        <f t="shared" si="2"/>
        <v>-212.62470588235297</v>
      </c>
      <c r="L22" s="122">
        <f>L17+K22</f>
        <v>4315.659882352941</v>
      </c>
      <c r="M22" s="124">
        <v>12</v>
      </c>
      <c r="N22" s="125">
        <f t="shared" si="3"/>
        <v>35963.83235294118</v>
      </c>
      <c r="O22" s="121">
        <v>500</v>
      </c>
      <c r="P22" s="126">
        <v>6</v>
      </c>
      <c r="Q22" s="127">
        <v>24</v>
      </c>
      <c r="R22" s="113"/>
      <c r="S22" s="113"/>
      <c r="T22" s="113"/>
    </row>
    <row r="23" spans="2:20" ht="13.5">
      <c r="B23" s="116">
        <v>19</v>
      </c>
      <c r="C23" s="117">
        <v>1100000</v>
      </c>
      <c r="D23" s="118">
        <v>45.1</v>
      </c>
      <c r="E23" s="118">
        <v>12</v>
      </c>
      <c r="F23" s="119">
        <v>20</v>
      </c>
      <c r="G23" s="119">
        <v>1.7</v>
      </c>
      <c r="H23" s="120">
        <f t="shared" si="0"/>
        <v>86.69229411764707</v>
      </c>
      <c r="I23" s="121">
        <v>4.7</v>
      </c>
      <c r="J23" s="122">
        <f t="shared" si="1"/>
        <v>338.40000000000003</v>
      </c>
      <c r="K23" s="123">
        <f t="shared" si="2"/>
        <v>-251.70770588235297</v>
      </c>
      <c r="L23" s="122">
        <f aca="true" t="shared" si="5" ref="L23:L34">L22+K23</f>
        <v>4063.9521764705883</v>
      </c>
      <c r="M23" s="124">
        <v>12</v>
      </c>
      <c r="N23" s="125">
        <f t="shared" si="3"/>
        <v>33866.268137254905</v>
      </c>
      <c r="O23" s="121">
        <v>500</v>
      </c>
      <c r="P23" s="126">
        <v>6</v>
      </c>
      <c r="Q23" s="127">
        <v>24</v>
      </c>
      <c r="R23" s="113"/>
      <c r="S23" s="113"/>
      <c r="T23" s="113"/>
    </row>
    <row r="24" spans="2:20" ht="13.5">
      <c r="B24" s="116">
        <v>20</v>
      </c>
      <c r="C24" s="117">
        <v>1100000</v>
      </c>
      <c r="D24" s="118">
        <v>34.3</v>
      </c>
      <c r="E24" s="118">
        <v>12</v>
      </c>
      <c r="F24" s="119">
        <v>20</v>
      </c>
      <c r="G24" s="119">
        <v>1.7</v>
      </c>
      <c r="H24" s="120">
        <f t="shared" si="0"/>
        <v>66.49629411764705</v>
      </c>
      <c r="I24" s="121">
        <v>4.7</v>
      </c>
      <c r="J24" s="122">
        <f t="shared" si="1"/>
        <v>338.40000000000003</v>
      </c>
      <c r="K24" s="123">
        <f t="shared" si="2"/>
        <v>-271.903705882353</v>
      </c>
      <c r="L24" s="122">
        <f t="shared" si="5"/>
        <v>3792.0484705882354</v>
      </c>
      <c r="M24" s="124">
        <v>12</v>
      </c>
      <c r="N24" s="125">
        <f t="shared" si="3"/>
        <v>31600.40392156863</v>
      </c>
      <c r="O24" s="121">
        <v>500</v>
      </c>
      <c r="P24" s="126">
        <v>6</v>
      </c>
      <c r="Q24" s="127">
        <v>24</v>
      </c>
      <c r="R24" s="113"/>
      <c r="S24" s="113"/>
      <c r="T24" s="113"/>
    </row>
    <row r="25" spans="2:20" ht="13.5">
      <c r="B25" s="116">
        <v>21</v>
      </c>
      <c r="C25" s="117">
        <v>1100000</v>
      </c>
      <c r="D25" s="118">
        <v>30.3</v>
      </c>
      <c r="E25" s="118">
        <v>12</v>
      </c>
      <c r="F25" s="119">
        <v>20</v>
      </c>
      <c r="G25" s="119">
        <v>1.7</v>
      </c>
      <c r="H25" s="120">
        <f t="shared" si="0"/>
        <v>59.01629411764706</v>
      </c>
      <c r="I25" s="121">
        <v>2.6</v>
      </c>
      <c r="J25" s="122">
        <f t="shared" si="1"/>
        <v>187.20000000000002</v>
      </c>
      <c r="K25" s="123">
        <f t="shared" si="2"/>
        <v>-128.18370588235297</v>
      </c>
      <c r="L25" s="122">
        <f t="shared" si="5"/>
        <v>3663.8647647058824</v>
      </c>
      <c r="M25" s="124">
        <v>12</v>
      </c>
      <c r="N25" s="125">
        <f t="shared" si="3"/>
        <v>30532.20637254902</v>
      </c>
      <c r="O25" s="121">
        <v>500</v>
      </c>
      <c r="P25" s="126">
        <v>6</v>
      </c>
      <c r="Q25" s="127">
        <v>24</v>
      </c>
      <c r="R25" s="113"/>
      <c r="S25" s="113"/>
      <c r="T25" s="113"/>
    </row>
    <row r="26" spans="2:20" ht="13.5">
      <c r="B26" s="116">
        <v>22</v>
      </c>
      <c r="C26" s="117">
        <v>1100000</v>
      </c>
      <c r="D26" s="118">
        <v>54.3</v>
      </c>
      <c r="E26" s="118">
        <v>12</v>
      </c>
      <c r="F26" s="119">
        <v>20</v>
      </c>
      <c r="G26" s="119">
        <v>1.7</v>
      </c>
      <c r="H26" s="120">
        <f t="shared" si="0"/>
        <v>103.89629411764705</v>
      </c>
      <c r="I26" s="121">
        <v>2.6</v>
      </c>
      <c r="J26" s="122">
        <f t="shared" si="1"/>
        <v>187.20000000000002</v>
      </c>
      <c r="K26" s="123">
        <f t="shared" si="2"/>
        <v>-83.30370588235297</v>
      </c>
      <c r="L26" s="122">
        <f t="shared" si="5"/>
        <v>3580.5610588235295</v>
      </c>
      <c r="M26" s="124">
        <v>12</v>
      </c>
      <c r="N26" s="125">
        <f t="shared" si="3"/>
        <v>29838.008823529413</v>
      </c>
      <c r="O26" s="121">
        <v>500</v>
      </c>
      <c r="P26" s="126">
        <v>6</v>
      </c>
      <c r="Q26" s="127">
        <v>24</v>
      </c>
      <c r="R26" s="113"/>
      <c r="S26" s="113"/>
      <c r="T26" s="113"/>
    </row>
    <row r="27" spans="2:20" ht="13.5">
      <c r="B27" s="116">
        <v>23</v>
      </c>
      <c r="C27" s="117">
        <v>1100000</v>
      </c>
      <c r="D27" s="118">
        <v>28.3</v>
      </c>
      <c r="E27" s="118">
        <v>12</v>
      </c>
      <c r="F27" s="119">
        <v>20</v>
      </c>
      <c r="G27" s="119">
        <v>1.7</v>
      </c>
      <c r="H27" s="120">
        <f t="shared" si="0"/>
        <v>55.276294117647055</v>
      </c>
      <c r="I27" s="121">
        <v>2.6</v>
      </c>
      <c r="J27" s="122">
        <f t="shared" si="1"/>
        <v>187.20000000000002</v>
      </c>
      <c r="K27" s="123">
        <f t="shared" si="2"/>
        <v>-131.92370588235298</v>
      </c>
      <c r="L27" s="122">
        <f t="shared" si="5"/>
        <v>3448.6373529411767</v>
      </c>
      <c r="M27" s="124">
        <v>12</v>
      </c>
      <c r="N27" s="125">
        <f t="shared" si="3"/>
        <v>28738.644607843136</v>
      </c>
      <c r="O27" s="121">
        <v>500</v>
      </c>
      <c r="P27" s="126">
        <v>6</v>
      </c>
      <c r="Q27" s="127">
        <v>24</v>
      </c>
      <c r="R27" s="113"/>
      <c r="S27" s="113"/>
      <c r="T27" s="113"/>
    </row>
    <row r="28" spans="2:20" ht="13.5">
      <c r="B28" s="116">
        <v>24</v>
      </c>
      <c r="C28" s="117">
        <v>1100000</v>
      </c>
      <c r="D28" s="118">
        <v>22.1</v>
      </c>
      <c r="E28" s="118">
        <v>12</v>
      </c>
      <c r="F28" s="119">
        <v>20</v>
      </c>
      <c r="G28" s="119">
        <v>1.7</v>
      </c>
      <c r="H28" s="120">
        <f t="shared" si="0"/>
        <v>43.68229411764706</v>
      </c>
      <c r="I28" s="121">
        <v>2.6</v>
      </c>
      <c r="J28" s="122">
        <f t="shared" si="1"/>
        <v>187.20000000000002</v>
      </c>
      <c r="K28" s="123">
        <f t="shared" si="2"/>
        <v>-143.51770588235297</v>
      </c>
      <c r="L28" s="122">
        <f t="shared" si="5"/>
        <v>3305.119647058824</v>
      </c>
      <c r="M28" s="124">
        <v>12</v>
      </c>
      <c r="N28" s="125">
        <f t="shared" si="3"/>
        <v>27542.663725490198</v>
      </c>
      <c r="O28" s="121">
        <v>500</v>
      </c>
      <c r="P28" s="126">
        <v>6</v>
      </c>
      <c r="Q28" s="127">
        <v>24</v>
      </c>
      <c r="R28" s="113"/>
      <c r="S28" s="113"/>
      <c r="T28" s="113"/>
    </row>
    <row r="29" spans="2:20" ht="13.5">
      <c r="B29" s="116">
        <v>25</v>
      </c>
      <c r="C29" s="117">
        <v>1100000</v>
      </c>
      <c r="D29" s="118">
        <v>18.3</v>
      </c>
      <c r="E29" s="118">
        <v>12</v>
      </c>
      <c r="F29" s="119">
        <v>20</v>
      </c>
      <c r="G29" s="119">
        <v>1.7</v>
      </c>
      <c r="H29" s="120">
        <f t="shared" si="0"/>
        <v>36.57629411764706</v>
      </c>
      <c r="I29" s="121">
        <v>2.6</v>
      </c>
      <c r="J29" s="122">
        <f t="shared" si="1"/>
        <v>187.20000000000002</v>
      </c>
      <c r="K29" s="123">
        <f t="shared" si="2"/>
        <v>-150.62370588235297</v>
      </c>
      <c r="L29" s="122">
        <f t="shared" si="5"/>
        <v>3154.4959411764708</v>
      </c>
      <c r="M29" s="124">
        <v>12</v>
      </c>
      <c r="N29" s="125">
        <f t="shared" si="3"/>
        <v>26287.466176470592</v>
      </c>
      <c r="O29" s="121">
        <v>500</v>
      </c>
      <c r="P29" s="126">
        <v>6</v>
      </c>
      <c r="Q29" s="127">
        <v>24</v>
      </c>
      <c r="R29" s="113"/>
      <c r="S29" s="113"/>
      <c r="T29" s="113"/>
    </row>
    <row r="30" spans="2:20" ht="13.5">
      <c r="B30" s="116">
        <v>26</v>
      </c>
      <c r="C30" s="117">
        <v>1100000</v>
      </c>
      <c r="D30" s="118">
        <v>15.4</v>
      </c>
      <c r="E30" s="118">
        <v>12</v>
      </c>
      <c r="F30" s="119">
        <v>20</v>
      </c>
      <c r="G30" s="119">
        <v>1.7</v>
      </c>
      <c r="H30" s="120">
        <f t="shared" si="0"/>
        <v>31.153294117647057</v>
      </c>
      <c r="I30" s="121">
        <v>2.6</v>
      </c>
      <c r="J30" s="122">
        <f t="shared" si="1"/>
        <v>187.20000000000002</v>
      </c>
      <c r="K30" s="123">
        <f t="shared" si="2"/>
        <v>-156.04670588235297</v>
      </c>
      <c r="L30" s="122">
        <f t="shared" si="5"/>
        <v>2998.449235294118</v>
      </c>
      <c r="M30" s="124">
        <v>12</v>
      </c>
      <c r="N30" s="125">
        <f t="shared" si="3"/>
        <v>24987.076960784314</v>
      </c>
      <c r="O30" s="121">
        <v>500</v>
      </c>
      <c r="P30" s="126">
        <v>6</v>
      </c>
      <c r="Q30" s="127">
        <v>24</v>
      </c>
      <c r="R30" s="113"/>
      <c r="S30" s="113"/>
      <c r="T30" s="113"/>
    </row>
    <row r="31" spans="2:20" ht="13.5">
      <c r="B31" s="116">
        <v>27</v>
      </c>
      <c r="C31" s="117">
        <v>1100000</v>
      </c>
      <c r="D31" s="118">
        <v>13.8</v>
      </c>
      <c r="E31" s="118">
        <v>12</v>
      </c>
      <c r="F31" s="119">
        <v>20</v>
      </c>
      <c r="G31" s="119">
        <v>1.7</v>
      </c>
      <c r="H31" s="120">
        <f t="shared" si="0"/>
        <v>28.161294117647056</v>
      </c>
      <c r="I31" s="121">
        <v>2.6</v>
      </c>
      <c r="J31" s="122">
        <f t="shared" si="1"/>
        <v>187.20000000000002</v>
      </c>
      <c r="K31" s="123">
        <f t="shared" si="2"/>
        <v>-159.03870588235296</v>
      </c>
      <c r="L31" s="122">
        <f t="shared" si="5"/>
        <v>2839.410529411765</v>
      </c>
      <c r="M31" s="124">
        <v>12</v>
      </c>
      <c r="N31" s="125">
        <f t="shared" si="3"/>
        <v>23661.754411764705</v>
      </c>
      <c r="O31" s="121">
        <v>500</v>
      </c>
      <c r="P31" s="126">
        <v>6</v>
      </c>
      <c r="Q31" s="127">
        <v>24</v>
      </c>
      <c r="R31" s="113"/>
      <c r="S31" s="113"/>
      <c r="T31" s="113"/>
    </row>
    <row r="32" spans="2:20" ht="13.5">
      <c r="B32" s="116">
        <v>28</v>
      </c>
      <c r="C32" s="117">
        <v>1100000</v>
      </c>
      <c r="D32" s="118">
        <v>12.8</v>
      </c>
      <c r="E32" s="118">
        <v>12</v>
      </c>
      <c r="F32" s="119">
        <v>20</v>
      </c>
      <c r="G32" s="119">
        <v>1.7</v>
      </c>
      <c r="H32" s="120">
        <f t="shared" si="0"/>
        <v>26.29129411764706</v>
      </c>
      <c r="I32" s="121">
        <v>2.6</v>
      </c>
      <c r="J32" s="122">
        <f t="shared" si="1"/>
        <v>187.20000000000002</v>
      </c>
      <c r="K32" s="123">
        <f t="shared" si="2"/>
        <v>-160.90870588235296</v>
      </c>
      <c r="L32" s="122">
        <f t="shared" si="5"/>
        <v>2678.501823529412</v>
      </c>
      <c r="M32" s="124">
        <v>12</v>
      </c>
      <c r="N32" s="125">
        <f t="shared" si="3"/>
        <v>22320.848529411767</v>
      </c>
      <c r="O32" s="121">
        <v>500</v>
      </c>
      <c r="P32" s="126">
        <v>6</v>
      </c>
      <c r="Q32" s="127">
        <v>24</v>
      </c>
      <c r="R32" s="113"/>
      <c r="S32" s="113"/>
      <c r="T32" s="113"/>
    </row>
    <row r="33" spans="2:20" ht="13.5">
      <c r="B33" s="116">
        <v>29</v>
      </c>
      <c r="C33" s="117">
        <v>1100000</v>
      </c>
      <c r="D33" s="118">
        <v>10.8</v>
      </c>
      <c r="E33" s="118">
        <v>12</v>
      </c>
      <c r="F33" s="119">
        <v>20</v>
      </c>
      <c r="G33" s="119">
        <v>1.7</v>
      </c>
      <c r="H33" s="120">
        <f t="shared" si="0"/>
        <v>22.551294117647057</v>
      </c>
      <c r="I33" s="121">
        <v>2.6</v>
      </c>
      <c r="J33" s="122">
        <f t="shared" si="1"/>
        <v>187.20000000000002</v>
      </c>
      <c r="K33" s="123">
        <f t="shared" si="2"/>
        <v>-164.64870588235297</v>
      </c>
      <c r="L33" s="122">
        <f t="shared" si="5"/>
        <v>2513.8531176470588</v>
      </c>
      <c r="M33" s="124">
        <v>12</v>
      </c>
      <c r="N33" s="125">
        <f t="shared" si="3"/>
        <v>20948.775980392154</v>
      </c>
      <c r="O33" s="121">
        <v>500</v>
      </c>
      <c r="P33" s="126">
        <v>6</v>
      </c>
      <c r="Q33" s="127">
        <v>24</v>
      </c>
      <c r="R33" s="113"/>
      <c r="S33" s="113"/>
      <c r="T33" s="113"/>
    </row>
    <row r="34" spans="2:20" ht="13.5">
      <c r="B34" s="132">
        <v>30</v>
      </c>
      <c r="C34" s="133">
        <v>1100000</v>
      </c>
      <c r="D34" s="134">
        <v>9.7</v>
      </c>
      <c r="E34" s="118">
        <v>12</v>
      </c>
      <c r="F34" s="135">
        <v>20</v>
      </c>
      <c r="G34" s="135">
        <v>1.7</v>
      </c>
      <c r="H34" s="136">
        <f t="shared" si="0"/>
        <v>20.494294117647055</v>
      </c>
      <c r="I34" s="137">
        <v>2.6</v>
      </c>
      <c r="J34" s="138">
        <f t="shared" si="1"/>
        <v>187.20000000000002</v>
      </c>
      <c r="K34" s="139">
        <f t="shared" si="2"/>
        <v>-166.70570588235296</v>
      </c>
      <c r="L34" s="138">
        <f t="shared" si="5"/>
        <v>2347.147411764706</v>
      </c>
      <c r="M34" s="124">
        <v>12</v>
      </c>
      <c r="N34" s="140">
        <f t="shared" si="3"/>
        <v>19559.561764705883</v>
      </c>
      <c r="O34" s="137">
        <v>500</v>
      </c>
      <c r="P34" s="141">
        <v>6</v>
      </c>
      <c r="Q34" s="142">
        <v>24</v>
      </c>
      <c r="R34" s="113"/>
      <c r="S34" s="113"/>
      <c r="T34" s="113"/>
    </row>
    <row r="35" spans="2:20" ht="14.25" thickBot="1">
      <c r="B35" s="143"/>
      <c r="C35" s="144"/>
      <c r="D35" s="145"/>
      <c r="E35" s="145"/>
      <c r="F35" s="146"/>
      <c r="G35" s="146"/>
      <c r="H35" s="145"/>
      <c r="I35" s="146"/>
      <c r="J35" s="147"/>
      <c r="K35" s="148"/>
      <c r="L35" s="147"/>
      <c r="M35" s="147"/>
      <c r="N35" s="149"/>
      <c r="O35" s="150"/>
      <c r="P35" s="151"/>
      <c r="Q35" s="152"/>
      <c r="R35" s="113"/>
      <c r="S35" s="113"/>
      <c r="T35" s="153"/>
    </row>
    <row r="36" spans="3:21" ht="13.5">
      <c r="C36" s="154" t="s">
        <v>201</v>
      </c>
      <c r="D36" s="155">
        <f>AVERAGE(D5:D35)</f>
        <v>141.5233333333334</v>
      </c>
      <c r="M36" s="156" t="s">
        <v>202</v>
      </c>
      <c r="N36" s="157">
        <f>MAX(N5:N35)</f>
        <v>39068.506862745104</v>
      </c>
      <c r="P36" s="158" t="s">
        <v>203</v>
      </c>
      <c r="Q36" s="155">
        <f>AVERAGE(Q5:Q35)</f>
        <v>18.666666666666668</v>
      </c>
      <c r="R36" s="159"/>
      <c r="S36" s="159"/>
      <c r="T36" s="159"/>
      <c r="U36" s="89">
        <f>N36/56904</f>
        <v>0.6865687273784814</v>
      </c>
    </row>
    <row r="37" spans="5:15" ht="13.5">
      <c r="E37" s="160" t="s">
        <v>204</v>
      </c>
      <c r="M37" s="161" t="s">
        <v>205</v>
      </c>
      <c r="N37" s="130"/>
      <c r="O37" s="89" t="s">
        <v>206</v>
      </c>
    </row>
  </sheetData>
  <mergeCells count="1">
    <mergeCell ref="B3:B4"/>
  </mergeCells>
  <printOptions/>
  <pageMargins left="0.71" right="0.57" top="0.78" bottom="0.81" header="0.512" footer="0.512"/>
  <pageSetup horizontalDpi="600" verticalDpi="600" orientation="landscape" paperSize="8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showGridLines="0" view="pageBreakPreview" zoomScale="50" zoomScaleNormal="75" zoomScaleSheetLayoutView="50" workbookViewId="0" topLeftCell="A1">
      <selection activeCell="Q23" sqref="Q23:Q24"/>
    </sheetView>
  </sheetViews>
  <sheetFormatPr defaultColWidth="9.00390625" defaultRowHeight="13.5"/>
  <cols>
    <col min="1" max="1" width="5.25390625" style="228" customWidth="1"/>
    <col min="2" max="2" width="5.00390625" style="228" customWidth="1"/>
    <col min="3" max="3" width="29.125" style="228" customWidth="1"/>
    <col min="4" max="4" width="9.00390625" style="228" customWidth="1"/>
    <col min="5" max="5" width="9.50390625" style="228" customWidth="1"/>
    <col min="6" max="17" width="9.00390625" style="228" customWidth="1"/>
    <col min="18" max="18" width="11.125" style="228" customWidth="1"/>
    <col min="19" max="16384" width="9.00390625" style="228" customWidth="1"/>
  </cols>
  <sheetData>
    <row r="1" ht="34.5" customHeight="1" thickBot="1">
      <c r="A1" s="228" t="s">
        <v>287</v>
      </c>
    </row>
    <row r="2" spans="1:18" ht="18" customHeight="1">
      <c r="A2" s="259"/>
      <c r="B2" s="243"/>
      <c r="C2" s="244"/>
      <c r="D2" s="230" t="s">
        <v>264</v>
      </c>
      <c r="E2" s="262" t="s">
        <v>266</v>
      </c>
      <c r="F2" s="264" t="s">
        <v>267</v>
      </c>
      <c r="G2" s="266" t="s">
        <v>268</v>
      </c>
      <c r="H2" s="266" t="s">
        <v>120</v>
      </c>
      <c r="I2" s="266" t="s">
        <v>121</v>
      </c>
      <c r="J2" s="266" t="s">
        <v>122</v>
      </c>
      <c r="K2" s="266" t="s">
        <v>123</v>
      </c>
      <c r="L2" s="266" t="s">
        <v>124</v>
      </c>
      <c r="M2" s="266" t="s">
        <v>125</v>
      </c>
      <c r="N2" s="266" t="s">
        <v>126</v>
      </c>
      <c r="O2" s="266" t="s">
        <v>127</v>
      </c>
      <c r="P2" s="266" t="s">
        <v>128</v>
      </c>
      <c r="Q2" s="268" t="s">
        <v>129</v>
      </c>
      <c r="R2" s="270" t="s">
        <v>269</v>
      </c>
    </row>
    <row r="3" spans="1:18" ht="18" customHeight="1">
      <c r="A3" s="245"/>
      <c r="B3" s="260"/>
      <c r="C3" s="261"/>
      <c r="D3" s="231" t="s">
        <v>265</v>
      </c>
      <c r="E3" s="263"/>
      <c r="F3" s="265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9"/>
      <c r="R3" s="271"/>
    </row>
    <row r="4" spans="1:18" ht="14.25">
      <c r="A4" s="272" t="s">
        <v>270</v>
      </c>
      <c r="B4" s="273"/>
      <c r="C4" s="274"/>
      <c r="D4" s="278" t="s">
        <v>271</v>
      </c>
      <c r="E4" s="280" t="s">
        <v>272</v>
      </c>
      <c r="F4" s="282">
        <v>844</v>
      </c>
      <c r="G4" s="284">
        <v>803</v>
      </c>
      <c r="H4" s="284">
        <v>859</v>
      </c>
      <c r="I4" s="286">
        <v>1409</v>
      </c>
      <c r="J4" s="286">
        <v>2078</v>
      </c>
      <c r="K4" s="286">
        <v>2431</v>
      </c>
      <c r="L4" s="286">
        <v>2377</v>
      </c>
      <c r="M4" s="286">
        <v>1407</v>
      </c>
      <c r="N4" s="284">
        <v>913</v>
      </c>
      <c r="O4" s="284">
        <v>867</v>
      </c>
      <c r="P4" s="284">
        <v>624</v>
      </c>
      <c r="Q4" s="288">
        <v>661</v>
      </c>
      <c r="R4" s="290">
        <v>15272</v>
      </c>
    </row>
    <row r="5" spans="1:18" ht="15" thickBot="1">
      <c r="A5" s="275"/>
      <c r="B5" s="276"/>
      <c r="C5" s="277"/>
      <c r="D5" s="279"/>
      <c r="E5" s="281"/>
      <c r="F5" s="283"/>
      <c r="G5" s="285"/>
      <c r="H5" s="285"/>
      <c r="I5" s="287"/>
      <c r="J5" s="287"/>
      <c r="K5" s="287"/>
      <c r="L5" s="287"/>
      <c r="M5" s="287"/>
      <c r="N5" s="285"/>
      <c r="O5" s="285"/>
      <c r="P5" s="285"/>
      <c r="Q5" s="289"/>
      <c r="R5" s="291"/>
    </row>
    <row r="6" spans="1:18" ht="18" customHeight="1" thickTop="1">
      <c r="A6" s="330" t="s">
        <v>282</v>
      </c>
      <c r="B6" s="292" t="s">
        <v>273</v>
      </c>
      <c r="C6" s="232"/>
      <c r="D6" s="295" t="s">
        <v>271</v>
      </c>
      <c r="E6" s="296" t="s">
        <v>272</v>
      </c>
      <c r="F6" s="297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300"/>
      <c r="R6" s="302"/>
    </row>
    <row r="7" spans="1:18" ht="18" customHeight="1">
      <c r="A7" s="331"/>
      <c r="B7" s="293"/>
      <c r="C7" s="233" t="s">
        <v>283</v>
      </c>
      <c r="D7" s="267"/>
      <c r="E7" s="263"/>
      <c r="F7" s="265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301"/>
      <c r="R7" s="303"/>
    </row>
    <row r="8" spans="1:18" ht="18" customHeight="1">
      <c r="A8" s="331"/>
      <c r="B8" s="293"/>
      <c r="C8" s="239" t="s">
        <v>274</v>
      </c>
      <c r="D8" s="278"/>
      <c r="E8" s="280" t="s">
        <v>275</v>
      </c>
      <c r="F8" s="304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6"/>
      <c r="R8" s="307"/>
    </row>
    <row r="9" spans="1:18" ht="18" customHeight="1">
      <c r="A9" s="331"/>
      <c r="B9" s="293"/>
      <c r="C9" s="229"/>
      <c r="D9" s="267"/>
      <c r="E9" s="263"/>
      <c r="F9" s="265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301"/>
      <c r="R9" s="303"/>
    </row>
    <row r="10" spans="1:18" ht="18" customHeight="1">
      <c r="A10" s="331"/>
      <c r="B10" s="293"/>
      <c r="C10" s="232"/>
      <c r="D10" s="278" t="s">
        <v>271</v>
      </c>
      <c r="E10" s="280" t="s">
        <v>272</v>
      </c>
      <c r="F10" s="304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6"/>
      <c r="R10" s="307"/>
    </row>
    <row r="11" spans="1:18" ht="18" customHeight="1">
      <c r="A11" s="331"/>
      <c r="B11" s="293"/>
      <c r="C11" s="233" t="s">
        <v>283</v>
      </c>
      <c r="D11" s="267"/>
      <c r="E11" s="263"/>
      <c r="F11" s="265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301"/>
      <c r="R11" s="303"/>
    </row>
    <row r="12" spans="1:18" ht="18" customHeight="1">
      <c r="A12" s="331"/>
      <c r="B12" s="293"/>
      <c r="C12" s="239" t="s">
        <v>274</v>
      </c>
      <c r="D12" s="278"/>
      <c r="E12" s="280" t="s">
        <v>275</v>
      </c>
      <c r="F12" s="304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6"/>
      <c r="R12" s="307"/>
    </row>
    <row r="13" spans="1:18" ht="18" customHeight="1">
      <c r="A13" s="331"/>
      <c r="B13" s="293"/>
      <c r="C13" s="229"/>
      <c r="D13" s="267"/>
      <c r="E13" s="263"/>
      <c r="F13" s="265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301"/>
      <c r="R13" s="303"/>
    </row>
    <row r="14" spans="1:18" ht="18" customHeight="1">
      <c r="A14" s="331"/>
      <c r="B14" s="293"/>
      <c r="C14" s="232"/>
      <c r="D14" s="278" t="s">
        <v>271</v>
      </c>
      <c r="E14" s="280" t="s">
        <v>272</v>
      </c>
      <c r="F14" s="304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6"/>
      <c r="R14" s="307"/>
    </row>
    <row r="15" spans="1:18" ht="18" customHeight="1">
      <c r="A15" s="331"/>
      <c r="B15" s="293"/>
      <c r="C15" s="233" t="s">
        <v>283</v>
      </c>
      <c r="D15" s="267"/>
      <c r="E15" s="263"/>
      <c r="F15" s="265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301"/>
      <c r="R15" s="303"/>
    </row>
    <row r="16" spans="1:18" ht="18" customHeight="1">
      <c r="A16" s="331"/>
      <c r="B16" s="293"/>
      <c r="C16" s="239" t="s">
        <v>274</v>
      </c>
      <c r="D16" s="278"/>
      <c r="E16" s="280" t="s">
        <v>275</v>
      </c>
      <c r="F16" s="304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6"/>
      <c r="R16" s="307"/>
    </row>
    <row r="17" spans="1:18" ht="18" customHeight="1">
      <c r="A17" s="331"/>
      <c r="B17" s="293"/>
      <c r="C17" s="229"/>
      <c r="D17" s="267"/>
      <c r="E17" s="263"/>
      <c r="F17" s="265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301"/>
      <c r="R17" s="303"/>
    </row>
    <row r="18" spans="1:18" ht="21.75" customHeight="1" thickBot="1">
      <c r="A18" s="331"/>
      <c r="B18" s="294"/>
      <c r="C18" s="308"/>
      <c r="D18" s="309"/>
      <c r="E18" s="310"/>
      <c r="F18" s="311" t="s">
        <v>276</v>
      </c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3"/>
      <c r="R18" s="234"/>
    </row>
    <row r="19" spans="1:18" ht="18" customHeight="1" thickTop="1">
      <c r="A19" s="331"/>
      <c r="B19" s="292" t="s">
        <v>277</v>
      </c>
      <c r="C19" s="232"/>
      <c r="D19" s="295" t="s">
        <v>271</v>
      </c>
      <c r="E19" s="296" t="s">
        <v>272</v>
      </c>
      <c r="F19" s="297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300"/>
      <c r="R19" s="302"/>
    </row>
    <row r="20" spans="1:18" ht="18" customHeight="1">
      <c r="A20" s="331"/>
      <c r="B20" s="293"/>
      <c r="C20" s="233" t="s">
        <v>283</v>
      </c>
      <c r="D20" s="267"/>
      <c r="E20" s="263"/>
      <c r="F20" s="265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301"/>
      <c r="R20" s="303"/>
    </row>
    <row r="21" spans="1:18" ht="18" customHeight="1">
      <c r="A21" s="331"/>
      <c r="B21" s="293"/>
      <c r="C21" s="239" t="s">
        <v>274</v>
      </c>
      <c r="D21" s="278"/>
      <c r="E21" s="280" t="s">
        <v>275</v>
      </c>
      <c r="F21" s="304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6"/>
      <c r="R21" s="307"/>
    </row>
    <row r="22" spans="1:18" ht="18" customHeight="1">
      <c r="A22" s="331"/>
      <c r="B22" s="293"/>
      <c r="C22" s="229"/>
      <c r="D22" s="267"/>
      <c r="E22" s="263"/>
      <c r="F22" s="265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301"/>
      <c r="R22" s="303"/>
    </row>
    <row r="23" spans="1:18" ht="18" customHeight="1">
      <c r="A23" s="331"/>
      <c r="B23" s="293"/>
      <c r="C23" s="232"/>
      <c r="D23" s="278" t="s">
        <v>271</v>
      </c>
      <c r="E23" s="280" t="s">
        <v>272</v>
      </c>
      <c r="F23" s="304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6"/>
      <c r="R23" s="307"/>
    </row>
    <row r="24" spans="1:18" ht="18" customHeight="1">
      <c r="A24" s="331"/>
      <c r="B24" s="293"/>
      <c r="C24" s="233" t="s">
        <v>283</v>
      </c>
      <c r="D24" s="267"/>
      <c r="E24" s="263"/>
      <c r="F24" s="265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301"/>
      <c r="R24" s="303"/>
    </row>
    <row r="25" spans="1:18" ht="18" customHeight="1">
      <c r="A25" s="331"/>
      <c r="B25" s="293"/>
      <c r="C25" s="239" t="s">
        <v>274</v>
      </c>
      <c r="D25" s="278"/>
      <c r="E25" s="280" t="s">
        <v>275</v>
      </c>
      <c r="F25" s="304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6"/>
      <c r="R25" s="307"/>
    </row>
    <row r="26" spans="1:18" ht="18" customHeight="1">
      <c r="A26" s="331"/>
      <c r="B26" s="293"/>
      <c r="C26" s="229"/>
      <c r="D26" s="267"/>
      <c r="E26" s="263"/>
      <c r="F26" s="265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301"/>
      <c r="R26" s="303"/>
    </row>
    <row r="27" spans="1:18" ht="18" customHeight="1">
      <c r="A27" s="331"/>
      <c r="B27" s="293"/>
      <c r="C27" s="232"/>
      <c r="D27" s="278" t="s">
        <v>271</v>
      </c>
      <c r="E27" s="280" t="s">
        <v>272</v>
      </c>
      <c r="F27" s="304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6"/>
      <c r="R27" s="307"/>
    </row>
    <row r="28" spans="1:18" ht="18" customHeight="1">
      <c r="A28" s="331"/>
      <c r="B28" s="293"/>
      <c r="C28" s="233" t="s">
        <v>283</v>
      </c>
      <c r="D28" s="267"/>
      <c r="E28" s="263"/>
      <c r="F28" s="265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301"/>
      <c r="R28" s="303"/>
    </row>
    <row r="29" spans="1:18" ht="18" customHeight="1">
      <c r="A29" s="331"/>
      <c r="B29" s="293"/>
      <c r="C29" s="239" t="s">
        <v>274</v>
      </c>
      <c r="D29" s="278"/>
      <c r="E29" s="280" t="s">
        <v>275</v>
      </c>
      <c r="F29" s="304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6"/>
      <c r="R29" s="307"/>
    </row>
    <row r="30" spans="1:18" ht="18" customHeight="1">
      <c r="A30" s="331"/>
      <c r="B30" s="293"/>
      <c r="C30" s="229"/>
      <c r="D30" s="267"/>
      <c r="E30" s="263"/>
      <c r="F30" s="265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301"/>
      <c r="R30" s="303"/>
    </row>
    <row r="31" spans="1:18" ht="21.75" customHeight="1" thickBot="1">
      <c r="A31" s="332"/>
      <c r="B31" s="294"/>
      <c r="C31" s="308" t="s">
        <v>271</v>
      </c>
      <c r="D31" s="309"/>
      <c r="E31" s="310"/>
      <c r="F31" s="311" t="s">
        <v>278</v>
      </c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3"/>
      <c r="R31" s="234"/>
    </row>
    <row r="32" spans="1:18" ht="18" customHeight="1" thickTop="1">
      <c r="A32" s="315" t="s">
        <v>279</v>
      </c>
      <c r="B32" s="316"/>
      <c r="C32" s="317"/>
      <c r="D32" s="295" t="s">
        <v>271</v>
      </c>
      <c r="E32" s="296" t="s">
        <v>272</v>
      </c>
      <c r="F32" s="297"/>
      <c r="G32" s="298"/>
      <c r="H32" s="298"/>
      <c r="I32" s="298"/>
      <c r="J32" s="298"/>
      <c r="K32" s="298"/>
      <c r="L32" s="298"/>
      <c r="M32" s="298"/>
      <c r="N32" s="298"/>
      <c r="O32" s="298"/>
      <c r="P32" s="295"/>
      <c r="Q32" s="333">
        <v>0</v>
      </c>
      <c r="R32" s="324" t="s">
        <v>280</v>
      </c>
    </row>
    <row r="33" spans="1:18" ht="18" customHeight="1" thickBot="1">
      <c r="A33" s="318"/>
      <c r="B33" s="319"/>
      <c r="C33" s="320"/>
      <c r="D33" s="321"/>
      <c r="E33" s="322"/>
      <c r="F33" s="323"/>
      <c r="G33" s="314"/>
      <c r="H33" s="314"/>
      <c r="I33" s="314"/>
      <c r="J33" s="314"/>
      <c r="K33" s="314"/>
      <c r="L33" s="314"/>
      <c r="M33" s="314"/>
      <c r="N33" s="314"/>
      <c r="O33" s="314"/>
      <c r="P33" s="321"/>
      <c r="Q33" s="334"/>
      <c r="R33" s="325"/>
    </row>
    <row r="34" spans="1:18" ht="15" thickBot="1">
      <c r="A34" s="326"/>
      <c r="B34" s="326"/>
      <c r="C34" s="326"/>
      <c r="D34" s="236"/>
      <c r="E34" s="236"/>
      <c r="F34" s="236"/>
      <c r="G34" s="237"/>
      <c r="H34" s="237"/>
      <c r="I34" s="237"/>
      <c r="J34" s="237"/>
      <c r="K34" s="237"/>
      <c r="L34" s="237"/>
      <c r="M34" s="237"/>
      <c r="N34" s="237"/>
      <c r="O34" s="237"/>
      <c r="P34" s="236"/>
      <c r="Q34" s="236"/>
      <c r="R34" s="235"/>
    </row>
    <row r="35" spans="1:18" ht="21" customHeight="1" thickBot="1">
      <c r="A35" s="327"/>
      <c r="B35" s="327"/>
      <c r="C35" s="327"/>
      <c r="D35" s="236"/>
      <c r="E35" s="236"/>
      <c r="F35" s="236"/>
      <c r="G35" s="237"/>
      <c r="H35" s="237"/>
      <c r="I35" s="328" t="s">
        <v>281</v>
      </c>
      <c r="J35" s="328"/>
      <c r="K35" s="328"/>
      <c r="L35" s="328"/>
      <c r="M35" s="328"/>
      <c r="N35" s="328"/>
      <c r="O35" s="328"/>
      <c r="P35" s="328"/>
      <c r="Q35" s="329"/>
      <c r="R35" s="238"/>
    </row>
    <row r="36" ht="14.25">
      <c r="C36" s="240" t="s">
        <v>284</v>
      </c>
    </row>
    <row r="37" ht="14.25">
      <c r="C37" s="240" t="s">
        <v>285</v>
      </c>
    </row>
    <row r="38" ht="14.25">
      <c r="C38" s="240" t="s">
        <v>286</v>
      </c>
    </row>
    <row r="39" ht="14.25">
      <c r="C39" s="227"/>
    </row>
  </sheetData>
  <mergeCells count="237">
    <mergeCell ref="A34:C34"/>
    <mergeCell ref="A35:C35"/>
    <mergeCell ref="I35:Q35"/>
    <mergeCell ref="A6:A31"/>
    <mergeCell ref="O32:O33"/>
    <mergeCell ref="P32:P33"/>
    <mergeCell ref="Q32:Q33"/>
    <mergeCell ref="G32:G33"/>
    <mergeCell ref="H32:H33"/>
    <mergeCell ref="I32:I33"/>
    <mergeCell ref="R32:R33"/>
    <mergeCell ref="K32:K33"/>
    <mergeCell ref="L32:L33"/>
    <mergeCell ref="M32:M33"/>
    <mergeCell ref="N32:N33"/>
    <mergeCell ref="J32:J33"/>
    <mergeCell ref="A32:C33"/>
    <mergeCell ref="D32:D33"/>
    <mergeCell ref="E32:E33"/>
    <mergeCell ref="F32:F33"/>
    <mergeCell ref="P29:P30"/>
    <mergeCell ref="Q29:Q30"/>
    <mergeCell ref="R29:R30"/>
    <mergeCell ref="C31:E31"/>
    <mergeCell ref="F31:Q31"/>
    <mergeCell ref="L29:L30"/>
    <mergeCell ref="M29:M30"/>
    <mergeCell ref="N29:N30"/>
    <mergeCell ref="O29:O30"/>
    <mergeCell ref="H29:H30"/>
    <mergeCell ref="I29:I30"/>
    <mergeCell ref="J29:J30"/>
    <mergeCell ref="K29:K30"/>
    <mergeCell ref="D29:D30"/>
    <mergeCell ref="E29:E30"/>
    <mergeCell ref="F29:F30"/>
    <mergeCell ref="G29:G30"/>
    <mergeCell ref="O27:O28"/>
    <mergeCell ref="P27:P28"/>
    <mergeCell ref="Q27:Q28"/>
    <mergeCell ref="R27:R28"/>
    <mergeCell ref="K27:K28"/>
    <mergeCell ref="L27:L28"/>
    <mergeCell ref="M27:M28"/>
    <mergeCell ref="N27:N28"/>
    <mergeCell ref="P25:P26"/>
    <mergeCell ref="Q25:Q26"/>
    <mergeCell ref="R25:R26"/>
    <mergeCell ref="D27:D28"/>
    <mergeCell ref="E27:E28"/>
    <mergeCell ref="F27:F28"/>
    <mergeCell ref="G27:G28"/>
    <mergeCell ref="H27:H28"/>
    <mergeCell ref="I27:I28"/>
    <mergeCell ref="J27:J28"/>
    <mergeCell ref="L25:L26"/>
    <mergeCell ref="M25:M26"/>
    <mergeCell ref="N25:N26"/>
    <mergeCell ref="O25:O26"/>
    <mergeCell ref="H25:H26"/>
    <mergeCell ref="I25:I26"/>
    <mergeCell ref="J25:J26"/>
    <mergeCell ref="K25:K26"/>
    <mergeCell ref="D25:D26"/>
    <mergeCell ref="E25:E26"/>
    <mergeCell ref="F25:F26"/>
    <mergeCell ref="G25:G26"/>
    <mergeCell ref="O23:O24"/>
    <mergeCell ref="P23:P24"/>
    <mergeCell ref="Q23:Q24"/>
    <mergeCell ref="R23:R24"/>
    <mergeCell ref="K23:K24"/>
    <mergeCell ref="L23:L24"/>
    <mergeCell ref="M23:M24"/>
    <mergeCell ref="N23:N24"/>
    <mergeCell ref="P21:P22"/>
    <mergeCell ref="Q21:Q22"/>
    <mergeCell ref="R21:R22"/>
    <mergeCell ref="D23:D24"/>
    <mergeCell ref="E23:E24"/>
    <mergeCell ref="F23:F24"/>
    <mergeCell ref="G23:G24"/>
    <mergeCell ref="H23:H24"/>
    <mergeCell ref="I23:I24"/>
    <mergeCell ref="J23:J24"/>
    <mergeCell ref="L21:L22"/>
    <mergeCell ref="M21:M22"/>
    <mergeCell ref="N21:N22"/>
    <mergeCell ref="O21:O22"/>
    <mergeCell ref="H21:H22"/>
    <mergeCell ref="I21:I22"/>
    <mergeCell ref="J21:J22"/>
    <mergeCell ref="K21:K22"/>
    <mergeCell ref="D21:D22"/>
    <mergeCell ref="E21:E22"/>
    <mergeCell ref="F21:F22"/>
    <mergeCell ref="G21:G22"/>
    <mergeCell ref="O19:O20"/>
    <mergeCell ref="P19:P20"/>
    <mergeCell ref="Q19:Q20"/>
    <mergeCell ref="R19:R20"/>
    <mergeCell ref="K19:K20"/>
    <mergeCell ref="L19:L20"/>
    <mergeCell ref="M19:M20"/>
    <mergeCell ref="N19:N20"/>
    <mergeCell ref="C18:E18"/>
    <mergeCell ref="F18:Q18"/>
    <mergeCell ref="B19:B31"/>
    <mergeCell ref="D19:D20"/>
    <mergeCell ref="E19:E20"/>
    <mergeCell ref="F19:F20"/>
    <mergeCell ref="G19:G20"/>
    <mergeCell ref="H19:H20"/>
    <mergeCell ref="I19:I20"/>
    <mergeCell ref="J19:J20"/>
    <mergeCell ref="O16:O17"/>
    <mergeCell ref="P16:P17"/>
    <mergeCell ref="Q16:Q17"/>
    <mergeCell ref="R16:R17"/>
    <mergeCell ref="K16:K17"/>
    <mergeCell ref="L16:L17"/>
    <mergeCell ref="M16:M17"/>
    <mergeCell ref="N16:N17"/>
    <mergeCell ref="P14:P15"/>
    <mergeCell ref="Q14:Q15"/>
    <mergeCell ref="R14:R15"/>
    <mergeCell ref="D16:D17"/>
    <mergeCell ref="E16:E17"/>
    <mergeCell ref="F16:F17"/>
    <mergeCell ref="G16:G17"/>
    <mergeCell ref="H16:H17"/>
    <mergeCell ref="I16:I17"/>
    <mergeCell ref="J16:J17"/>
    <mergeCell ref="L14:L15"/>
    <mergeCell ref="M14:M15"/>
    <mergeCell ref="N14:N15"/>
    <mergeCell ref="O14:O15"/>
    <mergeCell ref="H14:H15"/>
    <mergeCell ref="I14:I15"/>
    <mergeCell ref="J14:J15"/>
    <mergeCell ref="K14:K15"/>
    <mergeCell ref="D14:D15"/>
    <mergeCell ref="E14:E15"/>
    <mergeCell ref="F14:F15"/>
    <mergeCell ref="G14:G15"/>
    <mergeCell ref="O12:O13"/>
    <mergeCell ref="P12:P13"/>
    <mergeCell ref="Q12:Q13"/>
    <mergeCell ref="R12:R13"/>
    <mergeCell ref="K12:K13"/>
    <mergeCell ref="L12:L13"/>
    <mergeCell ref="M12:M13"/>
    <mergeCell ref="N12:N13"/>
    <mergeCell ref="P10:P11"/>
    <mergeCell ref="Q10:Q11"/>
    <mergeCell ref="R10:R11"/>
    <mergeCell ref="D12:D13"/>
    <mergeCell ref="E12:E13"/>
    <mergeCell ref="F12:F13"/>
    <mergeCell ref="G12:G13"/>
    <mergeCell ref="H12:H13"/>
    <mergeCell ref="I12:I13"/>
    <mergeCell ref="J12:J13"/>
    <mergeCell ref="L10:L11"/>
    <mergeCell ref="M10:M11"/>
    <mergeCell ref="N10:N11"/>
    <mergeCell ref="O10:O11"/>
    <mergeCell ref="H10:H11"/>
    <mergeCell ref="I10:I11"/>
    <mergeCell ref="J10:J11"/>
    <mergeCell ref="K10:K11"/>
    <mergeCell ref="D10:D11"/>
    <mergeCell ref="E10:E11"/>
    <mergeCell ref="F10:F11"/>
    <mergeCell ref="G10:G11"/>
    <mergeCell ref="O8:O9"/>
    <mergeCell ref="P8:P9"/>
    <mergeCell ref="Q8:Q9"/>
    <mergeCell ref="R8:R9"/>
    <mergeCell ref="K8:K9"/>
    <mergeCell ref="L8:L9"/>
    <mergeCell ref="M8:M9"/>
    <mergeCell ref="N8:N9"/>
    <mergeCell ref="P6:P7"/>
    <mergeCell ref="Q6:Q7"/>
    <mergeCell ref="R6:R7"/>
    <mergeCell ref="D8:D9"/>
    <mergeCell ref="E8:E9"/>
    <mergeCell ref="F8:F9"/>
    <mergeCell ref="G8:G9"/>
    <mergeCell ref="H8:H9"/>
    <mergeCell ref="I8:I9"/>
    <mergeCell ref="J8:J9"/>
    <mergeCell ref="L6:L7"/>
    <mergeCell ref="M6:M7"/>
    <mergeCell ref="N6:N7"/>
    <mergeCell ref="O6:O7"/>
    <mergeCell ref="R4:R5"/>
    <mergeCell ref="B6:B18"/>
    <mergeCell ref="D6:D7"/>
    <mergeCell ref="E6:E7"/>
    <mergeCell ref="F6:F7"/>
    <mergeCell ref="G6:G7"/>
    <mergeCell ref="H6:H7"/>
    <mergeCell ref="I6:I7"/>
    <mergeCell ref="J6:J7"/>
    <mergeCell ref="K6:K7"/>
    <mergeCell ref="N4:N5"/>
    <mergeCell ref="O4:O5"/>
    <mergeCell ref="P4:P5"/>
    <mergeCell ref="Q4:Q5"/>
    <mergeCell ref="J4:J5"/>
    <mergeCell ref="K4:K5"/>
    <mergeCell ref="L4:L5"/>
    <mergeCell ref="M4:M5"/>
    <mergeCell ref="P2:P3"/>
    <mergeCell ref="Q2:Q3"/>
    <mergeCell ref="R2:R3"/>
    <mergeCell ref="A4:C5"/>
    <mergeCell ref="D4:D5"/>
    <mergeCell ref="E4:E5"/>
    <mergeCell ref="F4:F5"/>
    <mergeCell ref="G4:G5"/>
    <mergeCell ref="H4:H5"/>
    <mergeCell ref="I4:I5"/>
    <mergeCell ref="L2:L3"/>
    <mergeCell ref="M2:M3"/>
    <mergeCell ref="N2:N3"/>
    <mergeCell ref="O2:O3"/>
    <mergeCell ref="H2:H3"/>
    <mergeCell ref="I2:I3"/>
    <mergeCell ref="J2:J3"/>
    <mergeCell ref="K2:K3"/>
    <mergeCell ref="A2:C3"/>
    <mergeCell ref="E2:E3"/>
    <mergeCell ref="F2:F3"/>
    <mergeCell ref="G2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75" zoomScaleNormal="75" zoomScaleSheetLayoutView="75" workbookViewId="0" topLeftCell="A1">
      <selection activeCell="Q23" sqref="Q23"/>
    </sheetView>
  </sheetViews>
  <sheetFormatPr defaultColWidth="9.00390625" defaultRowHeight="13.5"/>
  <cols>
    <col min="1" max="1" width="4.00390625" style="214" customWidth="1"/>
    <col min="2" max="2" width="14.625" style="214" customWidth="1"/>
    <col min="3" max="3" width="9.00390625" style="213" customWidth="1"/>
    <col min="4" max="15" width="7.625" style="213" customWidth="1"/>
    <col min="16" max="16" width="10.125" style="213" customWidth="1"/>
    <col min="17" max="16384" width="9.00390625" style="213" customWidth="1"/>
  </cols>
  <sheetData>
    <row r="1" spans="1:2" ht="13.5">
      <c r="A1" s="212" t="s">
        <v>255</v>
      </c>
      <c r="B1" s="213"/>
    </row>
    <row r="2" ht="14.25" thickBot="1"/>
    <row r="3" spans="1:17" ht="24.75" customHeight="1" thickBot="1">
      <c r="A3" s="340"/>
      <c r="B3" s="341"/>
      <c r="C3" s="215" t="s">
        <v>256</v>
      </c>
      <c r="D3" s="165" t="s">
        <v>208</v>
      </c>
      <c r="E3" s="165" t="s">
        <v>9</v>
      </c>
      <c r="F3" s="165" t="s">
        <v>10</v>
      </c>
      <c r="G3" s="165" t="s">
        <v>11</v>
      </c>
      <c r="H3" s="165" t="s">
        <v>12</v>
      </c>
      <c r="I3" s="165" t="s">
        <v>13</v>
      </c>
      <c r="J3" s="165" t="s">
        <v>14</v>
      </c>
      <c r="K3" s="165" t="s">
        <v>15</v>
      </c>
      <c r="L3" s="165" t="s">
        <v>16</v>
      </c>
      <c r="M3" s="165" t="s">
        <v>17</v>
      </c>
      <c r="N3" s="165" t="s">
        <v>18</v>
      </c>
      <c r="O3" s="166" t="s">
        <v>19</v>
      </c>
      <c r="P3" s="167" t="s">
        <v>209</v>
      </c>
      <c r="Q3" s="216" t="s">
        <v>257</v>
      </c>
    </row>
    <row r="4" spans="1:17" ht="30" customHeight="1" thickTop="1">
      <c r="A4" s="347">
        <v>1</v>
      </c>
      <c r="B4" s="344" t="s">
        <v>246</v>
      </c>
      <c r="C4" s="217" t="s">
        <v>247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  <c r="P4" s="172"/>
      <c r="Q4" s="172"/>
    </row>
    <row r="5" spans="1:17" ht="30" customHeight="1">
      <c r="A5" s="338"/>
      <c r="B5" s="345"/>
      <c r="C5" s="218" t="s">
        <v>248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6"/>
      <c r="P5" s="177"/>
      <c r="Q5" s="177"/>
    </row>
    <row r="6" spans="1:17" ht="30" customHeight="1">
      <c r="A6" s="337">
        <v>2</v>
      </c>
      <c r="B6" s="346" t="s">
        <v>249</v>
      </c>
      <c r="C6" s="218" t="s">
        <v>258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6"/>
      <c r="P6" s="177"/>
      <c r="Q6" s="177"/>
    </row>
    <row r="7" spans="1:17" ht="30" customHeight="1">
      <c r="A7" s="337"/>
      <c r="B7" s="345"/>
      <c r="C7" s="218" t="s">
        <v>248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6"/>
      <c r="P7" s="177"/>
      <c r="Q7" s="177"/>
    </row>
    <row r="8" spans="1:17" ht="30" customHeight="1">
      <c r="A8" s="337">
        <v>3</v>
      </c>
      <c r="B8" s="342" t="s">
        <v>250</v>
      </c>
      <c r="C8" s="218" t="s">
        <v>251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 s="177"/>
      <c r="Q8" s="177"/>
    </row>
    <row r="9" spans="1:17" ht="30" customHeight="1">
      <c r="A9" s="337"/>
      <c r="B9" s="343"/>
      <c r="C9" s="218" t="s">
        <v>248</v>
      </c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  <c r="P9" s="177"/>
      <c r="Q9" s="177"/>
    </row>
    <row r="10" spans="1:17" ht="30" customHeight="1">
      <c r="A10" s="337">
        <v>4</v>
      </c>
      <c r="B10" s="219" t="s">
        <v>252</v>
      </c>
      <c r="C10" s="220" t="s">
        <v>253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6"/>
      <c r="P10" s="177"/>
      <c r="Q10" s="177"/>
    </row>
    <row r="11" spans="1:17" ht="30" customHeight="1">
      <c r="A11" s="337"/>
      <c r="B11" s="221" t="s">
        <v>254</v>
      </c>
      <c r="C11" s="218" t="s">
        <v>248</v>
      </c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6"/>
      <c r="P11" s="177"/>
      <c r="Q11" s="177"/>
    </row>
    <row r="12" spans="1:17" ht="30" customHeight="1">
      <c r="A12" s="338">
        <v>5</v>
      </c>
      <c r="B12" s="219" t="s">
        <v>252</v>
      </c>
      <c r="C12" s="220" t="s">
        <v>253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6"/>
      <c r="P12" s="177"/>
      <c r="Q12" s="177"/>
    </row>
    <row r="13" spans="1:17" ht="30" customHeight="1">
      <c r="A13" s="339"/>
      <c r="B13" s="221" t="s">
        <v>254</v>
      </c>
      <c r="C13" s="218" t="s">
        <v>248</v>
      </c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6"/>
      <c r="P13" s="177"/>
      <c r="Q13" s="177"/>
    </row>
    <row r="14" spans="1:17" ht="30" customHeight="1" thickBot="1">
      <c r="A14" s="335" t="s">
        <v>259</v>
      </c>
      <c r="B14" s="336"/>
      <c r="C14" s="222" t="s">
        <v>248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8"/>
      <c r="P14" s="189"/>
      <c r="Q14" s="189"/>
    </row>
    <row r="16" spans="2:3" ht="13.5">
      <c r="B16" s="223" t="s">
        <v>260</v>
      </c>
      <c r="C16" s="212" t="s">
        <v>261</v>
      </c>
    </row>
    <row r="17" spans="2:3" ht="13.5">
      <c r="B17" s="223" t="s">
        <v>262</v>
      </c>
      <c r="C17" s="213" t="s">
        <v>263</v>
      </c>
    </row>
  </sheetData>
  <mergeCells count="10">
    <mergeCell ref="A3:B3"/>
    <mergeCell ref="B8:B9"/>
    <mergeCell ref="B4:B5"/>
    <mergeCell ref="B6:B7"/>
    <mergeCell ref="A4:A5"/>
    <mergeCell ref="A6:A7"/>
    <mergeCell ref="A14:B14"/>
    <mergeCell ref="A8:A9"/>
    <mergeCell ref="A10:A11"/>
    <mergeCell ref="A12:A13"/>
  </mergeCells>
  <printOptions/>
  <pageMargins left="0.75" right="0.75" top="1" bottom="1" header="0.512" footer="0.512"/>
  <pageSetup horizontalDpi="600" verticalDpi="600" orientation="landscape" paperSize="9" scale="95" r:id="rId2"/>
  <colBreaks count="1" manualBreakCount="1">
    <brk id="17" max="18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5"/>
  <sheetViews>
    <sheetView view="pageBreakPreview" zoomScale="75" zoomScaleNormal="75" zoomScaleSheetLayoutView="75" workbookViewId="0" topLeftCell="A1">
      <selection activeCell="Q23" sqref="Q23"/>
    </sheetView>
  </sheetViews>
  <sheetFormatPr defaultColWidth="9.00390625" defaultRowHeight="13.5"/>
  <cols>
    <col min="1" max="1" width="23.625" style="163" customWidth="1"/>
    <col min="2" max="2" width="9.00390625" style="163" customWidth="1"/>
    <col min="3" max="3" width="8.375" style="163" bestFit="1" customWidth="1"/>
    <col min="4" max="15" width="6.375" style="163" customWidth="1"/>
    <col min="16" max="16" width="10.25390625" style="163" customWidth="1"/>
    <col min="17" max="16384" width="9.00390625" style="163" customWidth="1"/>
  </cols>
  <sheetData>
    <row r="2" ht="13.5">
      <c r="A2" s="162" t="s">
        <v>210</v>
      </c>
    </row>
    <row r="3" ht="14.25" thickBot="1"/>
    <row r="4" spans="1:16" ht="21.75" customHeight="1" thickBot="1">
      <c r="A4" s="164"/>
      <c r="B4" s="165" t="s">
        <v>211</v>
      </c>
      <c r="C4" s="165" t="s">
        <v>7</v>
      </c>
      <c r="D4" s="165" t="s">
        <v>208</v>
      </c>
      <c r="E4" s="165" t="s">
        <v>9</v>
      </c>
      <c r="F4" s="165" t="s">
        <v>10</v>
      </c>
      <c r="G4" s="165" t="s">
        <v>11</v>
      </c>
      <c r="H4" s="165" t="s">
        <v>12</v>
      </c>
      <c r="I4" s="165" t="s">
        <v>13</v>
      </c>
      <c r="J4" s="165" t="s">
        <v>14</v>
      </c>
      <c r="K4" s="165" t="s">
        <v>15</v>
      </c>
      <c r="L4" s="165" t="s">
        <v>16</v>
      </c>
      <c r="M4" s="165" t="s">
        <v>17</v>
      </c>
      <c r="N4" s="165" t="s">
        <v>18</v>
      </c>
      <c r="O4" s="166" t="s">
        <v>19</v>
      </c>
      <c r="P4" s="167" t="s">
        <v>209</v>
      </c>
    </row>
    <row r="5" spans="1:16" ht="27" customHeight="1" thickTop="1">
      <c r="A5" s="168" t="s">
        <v>212</v>
      </c>
      <c r="B5" s="169"/>
      <c r="C5" s="169" t="s">
        <v>213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1"/>
      <c r="P5" s="172"/>
    </row>
    <row r="6" spans="1:16" ht="27" customHeight="1">
      <c r="A6" s="173" t="s">
        <v>214</v>
      </c>
      <c r="B6" s="174"/>
      <c r="C6" s="174" t="s">
        <v>215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6"/>
      <c r="P6" s="177"/>
    </row>
    <row r="7" spans="1:16" ht="27" customHeight="1">
      <c r="A7" s="178" t="s">
        <v>216</v>
      </c>
      <c r="B7" s="174"/>
      <c r="C7" s="174" t="s">
        <v>215</v>
      </c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6"/>
      <c r="P7" s="177"/>
    </row>
    <row r="8" spans="1:16" ht="27" customHeight="1">
      <c r="A8" s="179" t="s">
        <v>217</v>
      </c>
      <c r="B8" s="180"/>
      <c r="C8" s="180" t="s">
        <v>218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2"/>
      <c r="P8" s="183"/>
    </row>
    <row r="9" spans="1:16" ht="27" customHeight="1">
      <c r="A9" s="184"/>
      <c r="B9" s="180"/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83"/>
    </row>
    <row r="10" spans="1:16" ht="27" customHeight="1" thickBot="1">
      <c r="A10" s="185"/>
      <c r="B10" s="186"/>
      <c r="C10" s="186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8"/>
      <c r="P10" s="189"/>
    </row>
    <row r="11" spans="1:16" ht="27" customHeight="1" thickBot="1">
      <c r="A11" s="190" t="s">
        <v>219</v>
      </c>
      <c r="B11" s="191" t="s">
        <v>220</v>
      </c>
      <c r="C11" s="191" t="s">
        <v>221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3"/>
      <c r="P11" s="194"/>
    </row>
    <row r="12" spans="1:16" ht="8.25" customHeight="1">
      <c r="A12" s="224"/>
      <c r="B12" s="225"/>
      <c r="C12" s="225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</row>
    <row r="13" ht="13.5">
      <c r="B13" s="196" t="s">
        <v>223</v>
      </c>
    </row>
    <row r="14" ht="13.5">
      <c r="B14" s="196" t="s">
        <v>222</v>
      </c>
    </row>
    <row r="31" spans="12:17" ht="13.5">
      <c r="L31" s="195"/>
      <c r="M31" s="195"/>
      <c r="N31" s="195"/>
      <c r="O31" s="195"/>
      <c r="P31" s="195"/>
      <c r="Q31" s="195"/>
    </row>
    <row r="32" spans="12:17" ht="13.5">
      <c r="L32" s="195"/>
      <c r="M32" s="195"/>
      <c r="N32" s="195"/>
      <c r="O32" s="195"/>
      <c r="P32" s="195"/>
      <c r="Q32" s="195"/>
    </row>
    <row r="33" spans="12:17" ht="13.5">
      <c r="L33" s="195"/>
      <c r="M33" s="195"/>
      <c r="N33" s="195"/>
      <c r="O33" s="195"/>
      <c r="P33" s="195"/>
      <c r="Q33" s="195"/>
    </row>
    <row r="34" spans="12:17" ht="13.5">
      <c r="L34" s="195"/>
      <c r="M34" s="195"/>
      <c r="N34" s="195"/>
      <c r="O34" s="195"/>
      <c r="P34" s="195"/>
      <c r="Q34" s="195"/>
    </row>
    <row r="35" spans="12:17" ht="13.5">
      <c r="L35" s="195"/>
      <c r="M35" s="195"/>
      <c r="N35" s="195"/>
      <c r="O35" s="195"/>
      <c r="P35" s="195"/>
      <c r="Q35" s="195"/>
    </row>
  </sheetData>
  <printOptions/>
  <pageMargins left="0.75" right="0.75" top="1" bottom="1" header="0.512" footer="0.512"/>
  <pageSetup horizontalDpi="600" verticalDpi="600" orientation="landscape" paperSize="9" r:id="rId2"/>
  <rowBreaks count="1" manualBreakCount="1">
    <brk id="18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30"/>
  <sheetViews>
    <sheetView view="pageBreakPreview" zoomScale="75" zoomScaleSheetLayoutView="75" workbookViewId="0" topLeftCell="A1">
      <selection activeCell="Q23" sqref="Q23"/>
    </sheetView>
  </sheetViews>
  <sheetFormatPr defaultColWidth="9.00390625" defaultRowHeight="13.5"/>
  <cols>
    <col min="1" max="1" width="26.50390625" style="163" customWidth="1"/>
    <col min="2" max="2" width="8.25390625" style="163" customWidth="1"/>
    <col min="3" max="3" width="8.125" style="163" bestFit="1" customWidth="1"/>
    <col min="4" max="15" width="6.625" style="163" customWidth="1"/>
    <col min="16" max="16" width="8.625" style="163" bestFit="1" customWidth="1"/>
    <col min="17" max="16384" width="9.00390625" style="163" customWidth="1"/>
  </cols>
  <sheetData>
    <row r="2" s="213" customFormat="1" ht="23.25" customHeight="1" thickBot="1">
      <c r="A2" s="212" t="s">
        <v>224</v>
      </c>
    </row>
    <row r="3" spans="1:16" ht="21.75" customHeight="1" thickBot="1">
      <c r="A3" s="164"/>
      <c r="B3" s="197" t="s">
        <v>211</v>
      </c>
      <c r="C3" s="165" t="s">
        <v>7</v>
      </c>
      <c r="D3" s="165" t="s">
        <v>208</v>
      </c>
      <c r="E3" s="165" t="s">
        <v>9</v>
      </c>
      <c r="F3" s="165" t="s">
        <v>10</v>
      </c>
      <c r="G3" s="165" t="s">
        <v>11</v>
      </c>
      <c r="H3" s="165" t="s">
        <v>12</v>
      </c>
      <c r="I3" s="165" t="s">
        <v>13</v>
      </c>
      <c r="J3" s="165" t="s">
        <v>14</v>
      </c>
      <c r="K3" s="165" t="s">
        <v>15</v>
      </c>
      <c r="L3" s="165" t="s">
        <v>16</v>
      </c>
      <c r="M3" s="165" t="s">
        <v>17</v>
      </c>
      <c r="N3" s="165" t="s">
        <v>18</v>
      </c>
      <c r="O3" s="166" t="s">
        <v>19</v>
      </c>
      <c r="P3" s="167" t="s">
        <v>209</v>
      </c>
    </row>
    <row r="4" spans="1:16" ht="21.75" customHeight="1" thickTop="1">
      <c r="A4" s="168" t="s">
        <v>212</v>
      </c>
      <c r="B4" s="198"/>
      <c r="C4" s="169" t="s">
        <v>225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  <c r="P4" s="172"/>
    </row>
    <row r="5" spans="1:16" ht="21.75" customHeight="1">
      <c r="A5" s="168" t="s">
        <v>226</v>
      </c>
      <c r="B5" s="198"/>
      <c r="C5" s="169" t="s">
        <v>227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1"/>
      <c r="P5" s="172"/>
    </row>
    <row r="6" spans="1:16" ht="21.75" customHeight="1">
      <c r="A6" s="168" t="s">
        <v>228</v>
      </c>
      <c r="B6" s="199" t="s">
        <v>229</v>
      </c>
      <c r="C6" s="169" t="s">
        <v>230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1"/>
      <c r="P6" s="172"/>
    </row>
    <row r="7" spans="1:16" ht="21.75" customHeight="1">
      <c r="A7" s="168" t="s">
        <v>231</v>
      </c>
      <c r="B7" s="199"/>
      <c r="C7" s="169" t="s">
        <v>232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1"/>
      <c r="P7" s="172"/>
    </row>
    <row r="8" spans="1:16" ht="21.75" customHeight="1">
      <c r="A8" s="168" t="s">
        <v>233</v>
      </c>
      <c r="B8" s="199"/>
      <c r="C8" s="169" t="s">
        <v>234</v>
      </c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1"/>
      <c r="P8" s="172"/>
    </row>
    <row r="9" spans="1:16" ht="21.75" customHeight="1">
      <c r="A9" s="168" t="s">
        <v>235</v>
      </c>
      <c r="B9" s="199" t="s">
        <v>191</v>
      </c>
      <c r="C9" s="169" t="s">
        <v>230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1"/>
      <c r="P9" s="172"/>
    </row>
    <row r="10" spans="1:16" ht="21.75" customHeight="1">
      <c r="A10" s="168" t="s">
        <v>236</v>
      </c>
      <c r="B10" s="199"/>
      <c r="C10" s="169" t="s">
        <v>232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1"/>
      <c r="P10" s="172"/>
    </row>
    <row r="11" spans="1:16" ht="21.75" customHeight="1">
      <c r="A11" s="168" t="s">
        <v>237</v>
      </c>
      <c r="B11" s="199"/>
      <c r="C11" s="169" t="s">
        <v>234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1"/>
      <c r="P11" s="172"/>
    </row>
    <row r="12" spans="1:16" ht="21.75" customHeight="1">
      <c r="A12" s="168" t="s">
        <v>238</v>
      </c>
      <c r="B12" s="199" t="s">
        <v>191</v>
      </c>
      <c r="C12" s="169" t="s">
        <v>230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1"/>
      <c r="P12" s="172"/>
    </row>
    <row r="13" spans="1:16" ht="21.75" customHeight="1">
      <c r="A13" s="168" t="s">
        <v>239</v>
      </c>
      <c r="B13" s="199"/>
      <c r="C13" s="169" t="s">
        <v>232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1"/>
      <c r="P13" s="172"/>
    </row>
    <row r="14" spans="1:16" ht="21.75" customHeight="1">
      <c r="A14" s="168" t="s">
        <v>240</v>
      </c>
      <c r="B14" s="199"/>
      <c r="C14" s="169" t="s">
        <v>241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1"/>
      <c r="P14" s="172"/>
    </row>
    <row r="15" spans="1:16" ht="21.75" customHeight="1">
      <c r="A15" s="168" t="s">
        <v>242</v>
      </c>
      <c r="B15" s="199"/>
      <c r="C15" s="169" t="s">
        <v>230</v>
      </c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1"/>
      <c r="P15" s="172"/>
    </row>
    <row r="16" spans="1:16" ht="21.75" customHeight="1" thickBot="1">
      <c r="A16" s="200"/>
      <c r="B16" s="201"/>
      <c r="C16" s="202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4"/>
      <c r="P16" s="205"/>
    </row>
    <row r="17" spans="1:16" ht="21.75" customHeight="1" thickBot="1">
      <c r="A17" s="206" t="s">
        <v>243</v>
      </c>
      <c r="B17" s="207" t="s">
        <v>244</v>
      </c>
      <c r="C17" s="208" t="s">
        <v>245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10"/>
      <c r="P17" s="211"/>
    </row>
    <row r="19" ht="13.5">
      <c r="B19" s="196" t="s">
        <v>223</v>
      </c>
    </row>
    <row r="20" ht="13.5">
      <c r="B20" s="196" t="s">
        <v>222</v>
      </c>
    </row>
    <row r="27" spans="13:18" ht="13.5">
      <c r="M27" s="195"/>
      <c r="N27" s="195"/>
      <c r="O27" s="195"/>
      <c r="P27" s="195"/>
      <c r="Q27" s="195"/>
      <c r="R27" s="195"/>
    </row>
    <row r="28" spans="13:18" ht="13.5">
      <c r="M28" s="195"/>
      <c r="N28" s="195"/>
      <c r="O28" s="195"/>
      <c r="P28" s="195"/>
      <c r="Q28" s="195"/>
      <c r="R28" s="195"/>
    </row>
    <row r="29" spans="13:18" ht="13.5">
      <c r="M29" s="195"/>
      <c r="N29" s="195"/>
      <c r="O29" s="195"/>
      <c r="P29" s="195"/>
      <c r="Q29" s="195"/>
      <c r="R29" s="195"/>
    </row>
    <row r="30" spans="13:18" ht="13.5">
      <c r="M30" s="195"/>
      <c r="N30" s="195"/>
      <c r="O30" s="195"/>
      <c r="P30" s="195"/>
      <c r="Q30" s="195"/>
      <c r="R30" s="195"/>
    </row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upfi03</cp:lastModifiedBy>
  <cp:lastPrinted>2004-03-25T08:20:35Z</cp:lastPrinted>
  <dcterms:created xsi:type="dcterms:W3CDTF">2002-07-01T00:07:21Z</dcterms:created>
  <dcterms:modified xsi:type="dcterms:W3CDTF">2004-03-26T01:08:50Z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1306367530</vt:i4>
  </property>
  <property fmtid="{D5CDD505-2E9C-101B-9397-08002B2CF9AE}" pid="3" name="_EmailSubject">
    <vt:lpwstr>基本運転計画書フォーマット案（４月のみ記載）</vt:lpwstr>
  </property>
  <property fmtid="{D5CDD505-2E9C-101B-9397-08002B2CF9AE}" pid="4" name="_AuthorEmail">
    <vt:lpwstr>y_yamane@tsk-g.co.jp</vt:lpwstr>
  </property>
  <property fmtid="{D5CDD505-2E9C-101B-9397-08002B2CF9AE}" pid="5" name="_AuthorEmailDisplayName">
    <vt:lpwstr>山根陽一(A980196)</vt:lpwstr>
  </property>
  <property fmtid="{D5CDD505-2E9C-101B-9397-08002B2CF9AE}" pid="6" name="_PreviousAdHocReviewCycleID">
    <vt:i4>1306367530</vt:i4>
  </property>
  <property fmtid="{D5CDD505-2E9C-101B-9397-08002B2CF9AE}" pid="7" name="_ReviewingToolsShownOnce">
    <vt:lpwstr/>
  </property>
</Properties>
</file>