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85" windowWidth="19515" windowHeight="4995" activeTab="0"/>
  </bookViews>
  <sheets>
    <sheet name="（１）震災復興特別交付税決定額" sheetId="1" r:id="rId1"/>
    <sheet name="（２）震災特別交付税主要項目" sheetId="2" r:id="rId2"/>
  </sheets>
  <definedNames>
    <definedName name="_Fill" hidden="1">#REF!</definedName>
    <definedName name="_xlnm.Print_Titles" localSheetId="0">'（１）震災復興特別交付税決定額'!$1:$7</definedName>
  </definedNames>
  <calcPr fullCalcOnLoad="1"/>
</workbook>
</file>

<file path=xl/sharedStrings.xml><?xml version="1.0" encoding="utf-8"?>
<sst xmlns="http://schemas.openxmlformats.org/spreadsheetml/2006/main" count="121" uniqueCount="108">
  <si>
    <t xml:space="preserve">  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</si>
  <si>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</si>
  <si>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</si>
  <si>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</si>
  <si>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</si>
  <si>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</si>
  <si>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</si>
  <si>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</si>
  <si>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</si>
  <si>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</si>
  <si>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</si>
  <si>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</si>
  <si>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</si>
  <si>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</si>
  <si>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</si>
  <si>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</si>
  <si>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</si>
  <si>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</si>
  <si>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</si>
  <si>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</si>
  <si>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</si>
  <si>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</si>
  <si>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</si>
  <si>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</si>
  <si>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</si>
  <si>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</si>
  <si>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</si>
  <si>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</si>
  <si>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</si>
  <si>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</si>
  <si>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</si>
  <si>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</si>
  <si>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</si>
  <si>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</si>
  <si>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</si>
  <si>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</si>
  <si>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</si>
  <si>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</si>
  <si>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</si>
  <si>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</si>
  <si>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</si>
  <si>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</si>
  <si>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</si>
  <si>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</si>
  <si>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</si>
  <si>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</si>
  <si>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</si>
  <si>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</si>
  <si>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</si>
  <si>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</si>
  <si>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</si>
  <si>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</si>
  <si>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</si>
  <si>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</si>
  <si>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</si>
  <si>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</si>
  <si>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</si>
  <si>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</si>
  <si>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</si>
  <si>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</si>
  <si>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都　市　計</t>
  </si>
  <si>
    <t>町　村　計</t>
  </si>
  <si>
    <t>ふじみ野市</t>
  </si>
  <si>
    <t>ときがわ町</t>
  </si>
  <si>
    <t>（単位：千円、％）</t>
  </si>
  <si>
    <t>交付決定額</t>
  </si>
  <si>
    <t>項目</t>
  </si>
  <si>
    <t xml:space="preserve">            A</t>
  </si>
  <si>
    <t xml:space="preserve">            B</t>
  </si>
  <si>
    <t>A-B     C</t>
  </si>
  <si>
    <t>C/B     D</t>
  </si>
  <si>
    <t>（単位：千円、％）</t>
  </si>
  <si>
    <t>増 減 額</t>
  </si>
  <si>
    <t>増 減 率</t>
  </si>
  <si>
    <t>増 減 率</t>
  </si>
  <si>
    <t>大　都　市　計</t>
  </si>
  <si>
    <t>美里町</t>
  </si>
  <si>
    <t>県　　計</t>
  </si>
  <si>
    <t>Ａ</t>
  </si>
  <si>
    <t>Ｂ</t>
  </si>
  <si>
    <t>（Ａ／Ｂ－１）×１００</t>
  </si>
  <si>
    <t>白岡市</t>
  </si>
  <si>
    <t>（１）震災復興特別交付税市町村別決定額</t>
  </si>
  <si>
    <t>(2)震災復興特別交付税主要項目算定額</t>
  </si>
  <si>
    <t>①直轄・補助事業に係る地方負担額</t>
  </si>
  <si>
    <t>②単独災害復旧事業費</t>
  </si>
  <si>
    <t>②単独災害復旧事業費</t>
  </si>
  <si>
    <t>　・・・国の直轄事業及び補助事業に対して、地方公共団体が負担する額を基準として算定</t>
  </si>
  <si>
    <t>　・・・東日本大震災の被災者に対し、地方税法や条例の規定に基づいて、課税免除や減免を行った場合の</t>
  </si>
  <si>
    <t>　・・・地方が単独事業として行う公共施設等の災害復旧事業のうち、一般単独災害復旧事業債の起債対象</t>
  </si>
  <si>
    <t>　　　 となりうる事業費を基準として算定</t>
  </si>
  <si>
    <t>　　　 地方公共団体の減収額を基準として算定</t>
  </si>
  <si>
    <t>　　　 反映させた精算額を基準として算定</t>
  </si>
  <si>
    <t>④地方税等の減収額</t>
  </si>
  <si>
    <t>⑤過年度算定分の過大過小算定額</t>
  </si>
  <si>
    <t>⑤過年度算定分の過大過小算定額</t>
  </si>
  <si>
    <t>③原発事故関係（原子力発電所の事故に伴い実施する子ども環境整備支援等）</t>
  </si>
  <si>
    <t>③原発事故関係（子ども環境整備支援等）</t>
  </si>
  <si>
    <t>　・・・原子力発電所の事故に伴い、被災団体が子どもたちの教育環境の整備及び安全・安心な環境の</t>
  </si>
  <si>
    <t>　　　 確保のために実施する施策のうち、 国庫補助の対象とならない地方単独事業に要する経費</t>
  </si>
  <si>
    <t>　　　 を基準として算定</t>
  </si>
  <si>
    <t>※　その他過大過少算定の精算による調整があるため、項目ごとの算定額の合計は交付決定額と一致しない。</t>
  </si>
  <si>
    <t>平成30年度</t>
  </si>
  <si>
    <t>平成30年度</t>
  </si>
  <si>
    <t>令和元年度　震災復興特別交付税交付決定額</t>
  </si>
  <si>
    <t>令和元年度</t>
  </si>
  <si>
    <t>　・・・平成23年度から30年度における算定額について、事業費の確定に伴う算定額の異動等を</t>
  </si>
  <si>
    <t>令和元年度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</si>
</sst>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#,##0.0000;&quot;▲ &quot;#,##0.0000"/>
    <numFmt numFmtId="180" formatCode="#,##0_ "/>
    <numFmt numFmtId="181" formatCode="0.0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;&quot;△ &quot;#,##0"/>
    <numFmt numFmtId="188" formatCode="0.0%"/>
    <numFmt numFmtId="189" formatCode="#,##0.0;\-#,##0.0"/>
    <numFmt numFmtId="190" formatCode="#,##0;&quot;△&quot;\ #,##0"/>
    <numFmt numFmtId="191" formatCode="#,##0.0;&quot;△ &quot;#,##0.0"/>
    <numFmt numFmtId="192" formatCode="#,##0_);\(#,##0\)"/>
    <numFmt numFmtId="193" formatCode="#,##0.0_);\(#,##0.0\)"/>
    <numFmt numFmtId="194" formatCode="&quot;(&quot;#,##0&quot;)&quot;;&quot;(△&quot;#,##0&quot;)&quot;"/>
    <numFmt numFmtId="195" formatCode="&quot;(&quot;#,##0.0&quot;)&quot;;&quot;(△&quot;#,##0.0&quot;)&quot;"/>
    <numFmt numFmtId="196" formatCode="&quot;(&quot;#,##0&quot;)&quot;;&quot;(&quot;&quot;△&quot;#,##0&quot;)&quot;"/>
    <numFmt numFmtId="197" formatCode="#,##0.0_);[Red]\(#,##0.0\)"/>
    <numFmt numFmtId="198" formatCode="0_ "/>
    <numFmt numFmtId="199" formatCode="#,##0_ ;[Red]\-#,##0\ "/>
    <numFmt numFmtId="200" formatCode="#,##0;&quot;▲&quot;#,##0"/>
    <numFmt numFmtId="201" formatCode="#,##0.0;&quot;▲&quot;#,##0.0"/>
    <numFmt numFmtId="202" formatCode="0.00_ "/>
    <numFmt numFmtId="203" formatCode="[$€-2]\ #,##0.00_);[Red]\([$€-2]\ #,##0.00\)"/>
  </numFmts>
  <fonts count="5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22"/>
      <name val="ＤＦ特太ゴシック体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4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double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double">
        <color indexed="8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medium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1" fillId="0" borderId="10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12" xfId="0" applyNumberFormat="1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right" vertical="center"/>
    </xf>
    <xf numFmtId="0" fontId="12" fillId="0" borderId="0" xfId="61" applyFont="1" applyAlignment="1">
      <alignment vertical="top"/>
      <protection/>
    </xf>
    <xf numFmtId="0" fontId="12" fillId="0" borderId="0" xfId="61" applyFont="1" applyAlignment="1">
      <alignment horizontal="right" vertical="top" wrapText="1"/>
      <protection/>
    </xf>
    <xf numFmtId="0" fontId="12" fillId="0" borderId="0" xfId="61" applyFont="1" applyAlignment="1">
      <alignment horizontal="right"/>
      <protection/>
    </xf>
    <xf numFmtId="0" fontId="3" fillId="0" borderId="0" xfId="61" applyFont="1">
      <alignment/>
      <protection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2" fillId="0" borderId="16" xfId="61" applyFont="1" applyBorder="1" applyAlignment="1">
      <alignment horizontal="right" vertical="top" wrapText="1"/>
      <protection/>
    </xf>
    <xf numFmtId="0" fontId="11" fillId="0" borderId="16" xfId="61" applyFont="1" applyBorder="1" applyAlignment="1">
      <alignment vertical="center" shrinkToFit="1"/>
      <protection/>
    </xf>
    <xf numFmtId="0" fontId="12" fillId="0" borderId="17" xfId="62" applyFont="1" applyFill="1" applyBorder="1" applyAlignment="1" applyProtection="1">
      <alignment vertical="center" shrinkToFit="1"/>
      <protection/>
    </xf>
    <xf numFmtId="0" fontId="11" fillId="0" borderId="18" xfId="61" applyFont="1" applyBorder="1" applyAlignment="1">
      <alignment horizontal="right" vertical="top" wrapText="1"/>
      <protection/>
    </xf>
    <xf numFmtId="178" fontId="11" fillId="0" borderId="18" xfId="61" applyNumberFormat="1" applyFont="1" applyBorder="1" applyAlignment="1">
      <alignment horizontal="right" vertical="center"/>
      <protection/>
    </xf>
    <xf numFmtId="37" fontId="3" fillId="0" borderId="19" xfId="0" applyNumberFormat="1" applyFont="1" applyBorder="1" applyAlignment="1" applyProtection="1">
      <alignment horizontal="right" vertical="center"/>
      <protection/>
    </xf>
    <xf numFmtId="37" fontId="3" fillId="0" borderId="20" xfId="0" applyNumberFormat="1" applyFont="1" applyBorder="1" applyAlignment="1" applyProtection="1">
      <alignment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/>
      <protection/>
    </xf>
    <xf numFmtId="37" fontId="3" fillId="0" borderId="2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37" fontId="1" fillId="0" borderId="10" xfId="0" applyNumberFormat="1" applyFont="1" applyFill="1" applyBorder="1" applyAlignment="1" applyProtection="1">
      <alignment vertical="center"/>
      <protection/>
    </xf>
    <xf numFmtId="37" fontId="1" fillId="0" borderId="12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3" fillId="0" borderId="25" xfId="0" applyNumberFormat="1" applyFont="1" applyFill="1" applyBorder="1" applyAlignment="1" applyProtection="1">
      <alignment horizontal="right"/>
      <protection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13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7" fontId="3" fillId="0" borderId="26" xfId="0" applyNumberFormat="1" applyFont="1" applyFill="1" applyBorder="1" applyAlignment="1" applyProtection="1">
      <alignment vertical="center"/>
      <protection/>
    </xf>
    <xf numFmtId="3" fontId="1" fillId="0" borderId="27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80" fontId="12" fillId="0" borderId="0" xfId="61" applyNumberFormat="1" applyFont="1" applyBorder="1" applyAlignment="1">
      <alignment horizontal="right" vertical="center"/>
      <protection/>
    </xf>
    <xf numFmtId="177" fontId="11" fillId="0" borderId="0" xfId="61" applyNumberFormat="1" applyFont="1" applyBorder="1" applyAlignment="1">
      <alignment horizontal="right" vertical="center"/>
      <protection/>
    </xf>
    <xf numFmtId="178" fontId="11" fillId="0" borderId="0" xfId="61" applyNumberFormat="1" applyFont="1" applyBorder="1" applyAlignment="1">
      <alignment horizontal="right" vertical="center"/>
      <protection/>
    </xf>
    <xf numFmtId="0" fontId="3" fillId="0" borderId="30" xfId="0" applyFont="1" applyBorder="1" applyAlignment="1">
      <alignment vertical="center"/>
    </xf>
    <xf numFmtId="37" fontId="3" fillId="0" borderId="31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37" fontId="3" fillId="0" borderId="34" xfId="0" applyNumberFormat="1" applyFont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>
      <alignment/>
      <protection/>
    </xf>
    <xf numFmtId="0" fontId="16" fillId="0" borderId="0" xfId="0" applyFont="1" applyAlignment="1" applyProtection="1">
      <alignment horizontal="left" vertical="center"/>
      <protection/>
    </xf>
    <xf numFmtId="3" fontId="1" fillId="0" borderId="36" xfId="0" applyNumberFormat="1" applyFont="1" applyFill="1" applyBorder="1" applyAlignment="1" applyProtection="1">
      <alignment vertical="center"/>
      <protection/>
    </xf>
    <xf numFmtId="3" fontId="1" fillId="0" borderId="37" xfId="0" applyNumberFormat="1" applyFont="1" applyFill="1" applyBorder="1" applyAlignment="1" applyProtection="1">
      <alignment vertical="center"/>
      <protection/>
    </xf>
    <xf numFmtId="3" fontId="1" fillId="0" borderId="38" xfId="0" applyNumberFormat="1" applyFont="1" applyFill="1" applyBorder="1" applyAlignment="1" applyProtection="1">
      <alignment vertical="center"/>
      <protection/>
    </xf>
    <xf numFmtId="3" fontId="1" fillId="0" borderId="39" xfId="0" applyNumberFormat="1" applyFont="1" applyFill="1" applyBorder="1" applyAlignment="1" applyProtection="1">
      <alignment vertical="center"/>
      <protection/>
    </xf>
    <xf numFmtId="3" fontId="1" fillId="0" borderId="40" xfId="0" applyNumberFormat="1" applyFont="1" applyFill="1" applyBorder="1" applyAlignment="1" applyProtection="1">
      <alignment vertical="center"/>
      <protection/>
    </xf>
    <xf numFmtId="0" fontId="12" fillId="0" borderId="41" xfId="62" applyFont="1" applyFill="1" applyBorder="1" applyAlignment="1" applyProtection="1">
      <alignment vertical="center" shrinkToFit="1"/>
      <protection/>
    </xf>
    <xf numFmtId="0" fontId="12" fillId="0" borderId="42" xfId="62" applyFont="1" applyFill="1" applyBorder="1" applyAlignment="1" applyProtection="1">
      <alignment vertical="center" shrinkToFit="1"/>
      <protection/>
    </xf>
    <xf numFmtId="0" fontId="11" fillId="0" borderId="0" xfId="61" applyFont="1" applyBorder="1" applyAlignment="1">
      <alignment horizontal="left" vertical="center"/>
      <protection/>
    </xf>
    <xf numFmtId="3" fontId="1" fillId="0" borderId="43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44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3" fillId="0" borderId="19" xfId="0" applyNumberFormat="1" applyFont="1" applyFill="1" applyBorder="1" applyAlignment="1" applyProtection="1">
      <alignment horizontal="center"/>
      <protection/>
    </xf>
    <xf numFmtId="37" fontId="3" fillId="0" borderId="11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3" fontId="1" fillId="0" borderId="45" xfId="0" applyNumberFormat="1" applyFont="1" applyFill="1" applyBorder="1" applyAlignment="1" applyProtection="1">
      <alignment vertical="center"/>
      <protection/>
    </xf>
    <xf numFmtId="3" fontId="1" fillId="0" borderId="46" xfId="0" applyNumberFormat="1" applyFont="1" applyFill="1" applyBorder="1" applyAlignment="1" applyProtection="1">
      <alignment vertical="center"/>
      <protection/>
    </xf>
    <xf numFmtId="3" fontId="1" fillId="0" borderId="47" xfId="0" applyNumberFormat="1" applyFont="1" applyFill="1" applyBorder="1" applyAlignment="1" applyProtection="1">
      <alignment vertical="center"/>
      <protection/>
    </xf>
    <xf numFmtId="37" fontId="3" fillId="0" borderId="48" xfId="0" applyNumberFormat="1" applyFont="1" applyFill="1" applyBorder="1" applyAlignment="1" applyProtection="1">
      <alignment horizontal="center" vertical="center"/>
      <protection/>
    </xf>
    <xf numFmtId="37" fontId="14" fillId="0" borderId="49" xfId="0" applyNumberFormat="1" applyFont="1" applyFill="1" applyBorder="1" applyAlignment="1" applyProtection="1">
      <alignment horizontal="center"/>
      <protection/>
    </xf>
    <xf numFmtId="37" fontId="3" fillId="0" borderId="50" xfId="0" applyNumberFormat="1" applyFont="1" applyFill="1" applyBorder="1" applyAlignment="1" applyProtection="1">
      <alignment horizontal="right"/>
      <protection/>
    </xf>
    <xf numFmtId="178" fontId="1" fillId="0" borderId="49" xfId="0" applyNumberFormat="1" applyFont="1" applyFill="1" applyBorder="1" applyAlignment="1" applyProtection="1">
      <alignment horizontal="right" vertical="center"/>
      <protection/>
    </xf>
    <xf numFmtId="178" fontId="1" fillId="0" borderId="51" xfId="0" applyNumberFormat="1" applyFont="1" applyFill="1" applyBorder="1" applyAlignment="1" applyProtection="1">
      <alignment horizontal="right" vertical="center"/>
      <protection/>
    </xf>
    <xf numFmtId="178" fontId="1" fillId="0" borderId="52" xfId="0" applyNumberFormat="1" applyFont="1" applyFill="1" applyBorder="1" applyAlignment="1" applyProtection="1">
      <alignment horizontal="right" vertical="center"/>
      <protection/>
    </xf>
    <xf numFmtId="178" fontId="1" fillId="0" borderId="53" xfId="0" applyNumberFormat="1" applyFont="1" applyFill="1" applyBorder="1" applyAlignment="1" applyProtection="1">
      <alignment horizontal="right" vertical="center"/>
      <protection/>
    </xf>
    <xf numFmtId="178" fontId="1" fillId="0" borderId="54" xfId="0" applyNumberFormat="1" applyFont="1" applyFill="1" applyBorder="1" applyAlignment="1" applyProtection="1">
      <alignment horizontal="right" vertical="center"/>
      <protection/>
    </xf>
    <xf numFmtId="178" fontId="1" fillId="0" borderId="55" xfId="0" applyNumberFormat="1" applyFont="1" applyFill="1" applyBorder="1" applyAlignment="1" applyProtection="1">
      <alignment horizontal="right" vertical="center"/>
      <protection/>
    </xf>
    <xf numFmtId="178" fontId="1" fillId="0" borderId="56" xfId="0" applyNumberFormat="1" applyFont="1" applyFill="1" applyBorder="1" applyAlignment="1" applyProtection="1">
      <alignment horizontal="right" vertical="center"/>
      <protection/>
    </xf>
    <xf numFmtId="3" fontId="1" fillId="0" borderId="57" xfId="0" applyNumberFormat="1" applyFont="1" applyFill="1" applyBorder="1" applyAlignment="1" applyProtection="1">
      <alignment vertical="center"/>
      <protection/>
    </xf>
    <xf numFmtId="3" fontId="1" fillId="0" borderId="58" xfId="0" applyNumberFormat="1" applyFont="1" applyFill="1" applyBorder="1" applyAlignment="1" applyProtection="1">
      <alignment vertical="center"/>
      <protection/>
    </xf>
    <xf numFmtId="178" fontId="1" fillId="0" borderId="59" xfId="0" applyNumberFormat="1" applyFont="1" applyFill="1" applyBorder="1" applyAlignment="1" applyProtection="1">
      <alignment horizontal="right" vertical="center"/>
      <protection/>
    </xf>
    <xf numFmtId="3" fontId="1" fillId="0" borderId="60" xfId="0" applyNumberFormat="1" applyFont="1" applyFill="1" applyBorder="1" applyAlignment="1" applyProtection="1">
      <alignment vertical="center"/>
      <protection/>
    </xf>
    <xf numFmtId="3" fontId="1" fillId="0" borderId="61" xfId="0" applyNumberFormat="1" applyFont="1" applyFill="1" applyBorder="1" applyAlignment="1" applyProtection="1">
      <alignment vertical="center"/>
      <protection/>
    </xf>
    <xf numFmtId="3" fontId="1" fillId="0" borderId="62" xfId="0" applyNumberFormat="1" applyFont="1" applyFill="1" applyBorder="1" applyAlignment="1" applyProtection="1">
      <alignment horizontal="right"/>
      <protection/>
    </xf>
    <xf numFmtId="3" fontId="1" fillId="0" borderId="63" xfId="0" applyNumberFormat="1" applyFont="1" applyFill="1" applyBorder="1" applyAlignment="1" applyProtection="1">
      <alignment horizontal="right"/>
      <protection/>
    </xf>
    <xf numFmtId="37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37" fontId="1" fillId="0" borderId="19" xfId="0" applyNumberFormat="1" applyFont="1" applyFill="1" applyBorder="1" applyAlignment="1" applyProtection="1">
      <alignment horizontal="center" vertical="center"/>
      <protection/>
    </xf>
    <xf numFmtId="37" fontId="1" fillId="0" borderId="66" xfId="0" applyNumberFormat="1" applyFont="1" applyFill="1" applyBorder="1" applyAlignment="1" applyProtection="1">
      <alignment horizontal="center" vertical="center"/>
      <protection/>
    </xf>
    <xf numFmtId="37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>
      <alignment horizontal="center" vertical="center"/>
    </xf>
    <xf numFmtId="37" fontId="3" fillId="0" borderId="68" xfId="0" applyNumberFormat="1" applyFont="1" applyBorder="1" applyAlignment="1" applyProtection="1">
      <alignment horizontal="center" vertical="center"/>
      <protection/>
    </xf>
    <xf numFmtId="0" fontId="3" fillId="0" borderId="69" xfId="0" applyFont="1" applyBorder="1" applyAlignment="1">
      <alignment horizontal="center" vertical="center"/>
    </xf>
    <xf numFmtId="37" fontId="1" fillId="0" borderId="19" xfId="0" applyNumberFormat="1" applyFont="1" applyBorder="1" applyAlignment="1" applyProtection="1">
      <alignment horizontal="center" vertical="center"/>
      <protection/>
    </xf>
    <xf numFmtId="37" fontId="1" fillId="0" borderId="66" xfId="0" applyNumberFormat="1" applyFont="1" applyBorder="1" applyAlignment="1" applyProtection="1">
      <alignment horizontal="center" vertical="center"/>
      <protection/>
    </xf>
    <xf numFmtId="37" fontId="3" fillId="0" borderId="45" xfId="0" applyNumberFormat="1" applyFont="1" applyBorder="1" applyAlignment="1" applyProtection="1">
      <alignment horizontal="center" vertical="center"/>
      <protection/>
    </xf>
    <xf numFmtId="0" fontId="3" fillId="0" borderId="67" xfId="0" applyFont="1" applyBorder="1" applyAlignment="1">
      <alignment horizontal="center" vertical="center"/>
    </xf>
    <xf numFmtId="177" fontId="11" fillId="0" borderId="70" xfId="61" applyNumberFormat="1" applyFont="1" applyBorder="1" applyAlignment="1">
      <alignment horizontal="right" vertical="center"/>
      <protection/>
    </xf>
    <xf numFmtId="177" fontId="11" fillId="0" borderId="71" xfId="61" applyNumberFormat="1" applyFont="1" applyBorder="1" applyAlignment="1">
      <alignment horizontal="right" vertical="center"/>
      <protection/>
    </xf>
    <xf numFmtId="0" fontId="15" fillId="0" borderId="72" xfId="61" applyFont="1" applyBorder="1" applyAlignment="1">
      <alignment horizontal="left" vertical="center" wrapText="1"/>
      <protection/>
    </xf>
    <xf numFmtId="177" fontId="12" fillId="0" borderId="70" xfId="61" applyNumberFormat="1" applyFont="1" applyBorder="1" applyAlignment="1">
      <alignment horizontal="right" vertical="center"/>
      <protection/>
    </xf>
    <xf numFmtId="177" fontId="12" fillId="0" borderId="71" xfId="61" applyNumberFormat="1" applyFont="1" applyBorder="1" applyAlignment="1">
      <alignment horizontal="right" vertical="center"/>
      <protection/>
    </xf>
    <xf numFmtId="0" fontId="12" fillId="0" borderId="73" xfId="61" applyFont="1" applyBorder="1" applyAlignment="1">
      <alignment horizontal="center" vertical="top" wrapText="1"/>
      <protection/>
    </xf>
    <xf numFmtId="0" fontId="12" fillId="0" borderId="15" xfId="61" applyFont="1" applyBorder="1" applyAlignment="1">
      <alignment horizontal="center" vertical="top" wrapText="1"/>
      <protection/>
    </xf>
    <xf numFmtId="0" fontId="11" fillId="0" borderId="73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1" fillId="0" borderId="74" xfId="61" applyFont="1" applyBorder="1" applyAlignment="1">
      <alignment horizontal="right" vertical="top" wrapText="1"/>
      <protection/>
    </xf>
    <xf numFmtId="0" fontId="11" fillId="0" borderId="18" xfId="61" applyFont="1" applyBorder="1" applyAlignment="1">
      <alignment horizontal="righ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tbkettei" xfId="61"/>
    <cellStyle name="標準_⑧特交項目別算定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6"/>
  <sheetViews>
    <sheetView tabSelected="1" view="pageBreakPreview" zoomScaleNormal="70" zoomScaleSheetLayoutView="100" zoomScalePageLayoutView="0" workbookViewId="0" topLeftCell="A1">
      <selection activeCell="E11" sqref="E11"/>
    </sheetView>
  </sheetViews>
  <sheetFormatPr defaultColWidth="10.625" defaultRowHeight="13.5"/>
  <cols>
    <col min="1" max="1" width="4.00390625" style="8" bestFit="1" customWidth="1"/>
    <col min="2" max="2" width="4.00390625" style="3" customWidth="1"/>
    <col min="3" max="3" width="11.625" style="3" bestFit="1" customWidth="1"/>
    <col min="4" max="6" width="14.125" style="3" customWidth="1"/>
    <col min="7" max="7" width="3.75390625" style="3" customWidth="1"/>
    <col min="8" max="8" width="4.00390625" style="8" bestFit="1" customWidth="1"/>
    <col min="9" max="9" width="4.00390625" style="3" customWidth="1"/>
    <col min="10" max="10" width="11.625" style="3" bestFit="1" customWidth="1"/>
    <col min="11" max="13" width="14.125" style="3" customWidth="1"/>
    <col min="14" max="16384" width="10.625" style="3" customWidth="1"/>
  </cols>
  <sheetData>
    <row r="1" ht="27.75" customHeight="1"/>
    <row r="2" spans="2:13" ht="27.75" customHeight="1">
      <c r="B2" s="100" t="s">
        <v>104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8.2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27.75" customHeight="1">
      <c r="B4" s="62" t="s">
        <v>82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21" customHeight="1" thickBot="1">
      <c r="B5" s="1"/>
      <c r="C5" s="1"/>
      <c r="D5" s="1"/>
      <c r="E5" s="1"/>
      <c r="F5" s="26" t="s">
        <v>64</v>
      </c>
      <c r="G5" s="2"/>
      <c r="I5" s="1"/>
      <c r="J5" s="1"/>
      <c r="K5" s="1"/>
      <c r="L5" s="1"/>
      <c r="M5" s="26" t="s">
        <v>64</v>
      </c>
    </row>
    <row r="6" spans="2:13" ht="21" customHeight="1">
      <c r="B6" s="4"/>
      <c r="C6" s="6"/>
      <c r="D6" s="27" t="s">
        <v>105</v>
      </c>
      <c r="E6" s="74" t="s">
        <v>102</v>
      </c>
      <c r="F6" s="81" t="s">
        <v>74</v>
      </c>
      <c r="G6" s="28"/>
      <c r="H6" s="29"/>
      <c r="I6" s="30"/>
      <c r="J6" s="31"/>
      <c r="K6" s="27" t="s">
        <v>105</v>
      </c>
      <c r="L6" s="74" t="s">
        <v>102</v>
      </c>
      <c r="M6" s="81" t="s">
        <v>74</v>
      </c>
    </row>
    <row r="7" spans="2:13" ht="21" customHeight="1">
      <c r="B7" s="107" t="s">
        <v>0</v>
      </c>
      <c r="C7" s="108"/>
      <c r="D7" s="32" t="s">
        <v>65</v>
      </c>
      <c r="E7" s="75" t="s">
        <v>65</v>
      </c>
      <c r="F7" s="82" t="s">
        <v>80</v>
      </c>
      <c r="G7" s="28"/>
      <c r="H7" s="29"/>
      <c r="I7" s="101" t="s">
        <v>0</v>
      </c>
      <c r="J7" s="102"/>
      <c r="K7" s="32" t="s">
        <v>65</v>
      </c>
      <c r="L7" s="75" t="s">
        <v>65</v>
      </c>
      <c r="M7" s="82" t="s">
        <v>80</v>
      </c>
    </row>
    <row r="8" spans="2:13" ht="21" customHeight="1" thickBot="1">
      <c r="B8" s="5"/>
      <c r="C8" s="7"/>
      <c r="D8" s="33" t="s">
        <v>78</v>
      </c>
      <c r="E8" s="76" t="s">
        <v>79</v>
      </c>
      <c r="F8" s="83"/>
      <c r="G8" s="28"/>
      <c r="H8" s="29"/>
      <c r="I8" s="34"/>
      <c r="J8" s="35"/>
      <c r="K8" s="33" t="s">
        <v>78</v>
      </c>
      <c r="L8" s="76" t="s">
        <v>79</v>
      </c>
      <c r="M8" s="83"/>
    </row>
    <row r="9" spans="2:13" ht="21" customHeight="1" thickBot="1">
      <c r="B9" s="20">
        <v>1</v>
      </c>
      <c r="C9" s="21" t="s">
        <v>1</v>
      </c>
      <c r="D9" s="36">
        <v>1099</v>
      </c>
      <c r="E9" s="77">
        <v>1456</v>
      </c>
      <c r="F9" s="84">
        <f>IF(D9=0,IF(E9=0,"-","皆減"),IF(E9=0,"皆増",ROUND((D9/E9-1)*100,1)))</f>
        <v>-24.5</v>
      </c>
      <c r="G9" s="28"/>
      <c r="H9" s="29"/>
      <c r="I9" s="51">
        <v>41</v>
      </c>
      <c r="J9" s="37" t="s">
        <v>39</v>
      </c>
      <c r="K9" s="73">
        <v>26</v>
      </c>
      <c r="L9" s="73">
        <v>52</v>
      </c>
      <c r="M9" s="93">
        <f>IF(K9=0,IF(L9=0,"-","皆減"),IF(L9=0,"皆増",ROUND((K9/L9-1)*100,1)))</f>
        <v>-50</v>
      </c>
    </row>
    <row r="10" spans="2:13" ht="21" customHeight="1" thickBot="1" thickTop="1">
      <c r="B10" s="109" t="s">
        <v>75</v>
      </c>
      <c r="C10" s="110"/>
      <c r="D10" s="38">
        <f>D9</f>
        <v>1099</v>
      </c>
      <c r="E10" s="78">
        <f>E9</f>
        <v>1456</v>
      </c>
      <c r="F10" s="85">
        <f aca="true" t="shared" si="0" ref="F10:F50">IF(D10=0,IF(E10=0,"-","皆減"),IF(E10=0,"皆増",ROUND((D10/E10-1)*100,1)))</f>
        <v>-24.5</v>
      </c>
      <c r="G10" s="28"/>
      <c r="H10" s="29"/>
      <c r="I10" s="52">
        <v>42</v>
      </c>
      <c r="J10" s="39" t="s">
        <v>40</v>
      </c>
      <c r="K10" s="63">
        <v>0</v>
      </c>
      <c r="L10" s="72">
        <v>0</v>
      </c>
      <c r="M10" s="86" t="str">
        <f aca="true" t="shared" si="1" ref="M10:M33">IF(K10=0,IF(L10=0,"-","皆減"),IF(L10=0,"皆増",ROUND((K10/L10-1)*100,1)))</f>
        <v>-</v>
      </c>
    </row>
    <row r="11" spans="2:13" ht="21" customHeight="1" thickTop="1">
      <c r="B11" s="22">
        <v>2</v>
      </c>
      <c r="C11" s="23" t="s">
        <v>2</v>
      </c>
      <c r="D11" s="71">
        <v>752</v>
      </c>
      <c r="E11" s="71">
        <v>14016</v>
      </c>
      <c r="F11" s="86">
        <f t="shared" si="0"/>
        <v>-94.6</v>
      </c>
      <c r="G11" s="28"/>
      <c r="H11" s="29"/>
      <c r="I11" s="52">
        <v>43</v>
      </c>
      <c r="J11" s="41" t="s">
        <v>41</v>
      </c>
      <c r="K11" s="63">
        <v>37</v>
      </c>
      <c r="L11" s="72">
        <v>52</v>
      </c>
      <c r="M11" s="86">
        <f t="shared" si="1"/>
        <v>-28.8</v>
      </c>
    </row>
    <row r="12" spans="2:13" ht="21" customHeight="1">
      <c r="B12" s="22">
        <v>3</v>
      </c>
      <c r="C12" s="24" t="s">
        <v>3</v>
      </c>
      <c r="D12" s="72">
        <v>374</v>
      </c>
      <c r="E12" s="72">
        <v>341</v>
      </c>
      <c r="F12" s="87">
        <f t="shared" si="0"/>
        <v>9.7</v>
      </c>
      <c r="G12" s="28"/>
      <c r="H12" s="29"/>
      <c r="I12" s="52">
        <v>44</v>
      </c>
      <c r="J12" s="39" t="s">
        <v>42</v>
      </c>
      <c r="K12" s="63">
        <v>0</v>
      </c>
      <c r="L12" s="72">
        <v>11</v>
      </c>
      <c r="M12" s="86" t="str">
        <f t="shared" si="1"/>
        <v>皆減</v>
      </c>
    </row>
    <row r="13" spans="2:13" ht="21" customHeight="1">
      <c r="B13" s="22">
        <v>4</v>
      </c>
      <c r="C13" s="23" t="s">
        <v>4</v>
      </c>
      <c r="D13" s="72">
        <v>576</v>
      </c>
      <c r="E13" s="72">
        <v>984</v>
      </c>
      <c r="F13" s="86">
        <f t="shared" si="0"/>
        <v>-41.5</v>
      </c>
      <c r="G13" s="28"/>
      <c r="H13" s="29"/>
      <c r="I13" s="52">
        <v>45</v>
      </c>
      <c r="J13" s="39" t="s">
        <v>43</v>
      </c>
      <c r="K13" s="63">
        <v>28</v>
      </c>
      <c r="L13" s="72">
        <v>28</v>
      </c>
      <c r="M13" s="86">
        <f t="shared" si="1"/>
        <v>0</v>
      </c>
    </row>
    <row r="14" spans="2:13" ht="21" customHeight="1">
      <c r="B14" s="22">
        <v>5</v>
      </c>
      <c r="C14" s="23" t="s">
        <v>5</v>
      </c>
      <c r="D14" s="72">
        <v>27</v>
      </c>
      <c r="E14" s="72">
        <v>0</v>
      </c>
      <c r="F14" s="86" t="str">
        <f t="shared" si="0"/>
        <v>皆増</v>
      </c>
      <c r="G14" s="28"/>
      <c r="H14" s="29"/>
      <c r="I14" s="52">
        <v>46</v>
      </c>
      <c r="J14" s="39" t="s">
        <v>44</v>
      </c>
      <c r="K14" s="63">
        <v>104</v>
      </c>
      <c r="L14" s="72">
        <v>102</v>
      </c>
      <c r="M14" s="86">
        <f t="shared" si="1"/>
        <v>2</v>
      </c>
    </row>
    <row r="15" spans="2:13" ht="21" customHeight="1">
      <c r="B15" s="22">
        <v>6</v>
      </c>
      <c r="C15" s="23" t="s">
        <v>6</v>
      </c>
      <c r="D15" s="63">
        <v>1015</v>
      </c>
      <c r="E15" s="72">
        <v>2073</v>
      </c>
      <c r="F15" s="86">
        <f t="shared" si="0"/>
        <v>-51</v>
      </c>
      <c r="G15" s="28"/>
      <c r="H15" s="29"/>
      <c r="I15" s="52">
        <v>47</v>
      </c>
      <c r="J15" s="39" t="s">
        <v>45</v>
      </c>
      <c r="K15" s="63">
        <v>35</v>
      </c>
      <c r="L15" s="72">
        <v>35</v>
      </c>
      <c r="M15" s="86">
        <f t="shared" si="1"/>
        <v>0</v>
      </c>
    </row>
    <row r="16" spans="2:13" ht="21" customHeight="1">
      <c r="B16" s="22">
        <v>7</v>
      </c>
      <c r="C16" s="23" t="s">
        <v>7</v>
      </c>
      <c r="D16" s="63">
        <v>301</v>
      </c>
      <c r="E16" s="72">
        <v>322</v>
      </c>
      <c r="F16" s="86">
        <f t="shared" si="0"/>
        <v>-6.5</v>
      </c>
      <c r="G16" s="28"/>
      <c r="H16" s="29"/>
      <c r="I16" s="52">
        <v>48</v>
      </c>
      <c r="J16" s="39" t="s">
        <v>46</v>
      </c>
      <c r="K16" s="63">
        <v>35</v>
      </c>
      <c r="L16" s="72">
        <v>35</v>
      </c>
      <c r="M16" s="86">
        <f t="shared" si="1"/>
        <v>0</v>
      </c>
    </row>
    <row r="17" spans="2:13" ht="21" customHeight="1">
      <c r="B17" s="22">
        <v>8</v>
      </c>
      <c r="C17" s="23" t="s">
        <v>8</v>
      </c>
      <c r="D17" s="63">
        <v>146</v>
      </c>
      <c r="E17" s="72">
        <v>166</v>
      </c>
      <c r="F17" s="86">
        <f t="shared" si="0"/>
        <v>-12</v>
      </c>
      <c r="G17" s="28"/>
      <c r="H17" s="29"/>
      <c r="I17" s="52">
        <v>49</v>
      </c>
      <c r="J17" s="39" t="s">
        <v>47</v>
      </c>
      <c r="K17" s="63">
        <v>0</v>
      </c>
      <c r="L17" s="72">
        <v>0</v>
      </c>
      <c r="M17" s="86" t="str">
        <f t="shared" si="1"/>
        <v>-</v>
      </c>
    </row>
    <row r="18" spans="2:13" ht="21" customHeight="1">
      <c r="B18" s="22">
        <v>9</v>
      </c>
      <c r="C18" s="23" t="s">
        <v>9</v>
      </c>
      <c r="D18" s="63">
        <v>3764</v>
      </c>
      <c r="E18" s="72">
        <v>4004</v>
      </c>
      <c r="F18" s="86">
        <f t="shared" si="0"/>
        <v>-6</v>
      </c>
      <c r="G18" s="28"/>
      <c r="H18" s="29"/>
      <c r="I18" s="52">
        <v>50</v>
      </c>
      <c r="J18" s="39" t="s">
        <v>48</v>
      </c>
      <c r="K18" s="63">
        <v>43</v>
      </c>
      <c r="L18" s="72">
        <v>58</v>
      </c>
      <c r="M18" s="86">
        <f t="shared" si="1"/>
        <v>-25.9</v>
      </c>
    </row>
    <row r="19" spans="2:13" ht="21" customHeight="1">
      <c r="B19" s="22">
        <v>10</v>
      </c>
      <c r="C19" s="23" t="s">
        <v>10</v>
      </c>
      <c r="D19" s="63">
        <v>0</v>
      </c>
      <c r="E19" s="72">
        <v>0</v>
      </c>
      <c r="F19" s="86" t="str">
        <f t="shared" si="0"/>
        <v>-</v>
      </c>
      <c r="G19" s="28"/>
      <c r="H19" s="29"/>
      <c r="I19" s="52">
        <v>51</v>
      </c>
      <c r="J19" s="39" t="s">
        <v>63</v>
      </c>
      <c r="K19" s="63">
        <v>0</v>
      </c>
      <c r="L19" s="72">
        <v>0</v>
      </c>
      <c r="M19" s="86" t="str">
        <f t="shared" si="1"/>
        <v>-</v>
      </c>
    </row>
    <row r="20" spans="2:13" ht="21" customHeight="1">
      <c r="B20" s="22">
        <v>11</v>
      </c>
      <c r="C20" s="23" t="s">
        <v>11</v>
      </c>
      <c r="D20" s="63">
        <v>465</v>
      </c>
      <c r="E20" s="72">
        <v>545</v>
      </c>
      <c r="F20" s="86">
        <f t="shared" si="0"/>
        <v>-14.7</v>
      </c>
      <c r="G20" s="28"/>
      <c r="H20" s="29"/>
      <c r="I20" s="52">
        <v>52</v>
      </c>
      <c r="J20" s="39" t="s">
        <v>49</v>
      </c>
      <c r="K20" s="63">
        <v>0</v>
      </c>
      <c r="L20" s="72">
        <v>0</v>
      </c>
      <c r="M20" s="86" t="str">
        <f t="shared" si="1"/>
        <v>-</v>
      </c>
    </row>
    <row r="21" spans="2:13" ht="21" customHeight="1">
      <c r="B21" s="22">
        <v>12</v>
      </c>
      <c r="C21" s="23" t="s">
        <v>12</v>
      </c>
      <c r="D21" s="63">
        <v>190</v>
      </c>
      <c r="E21" s="72">
        <v>130</v>
      </c>
      <c r="F21" s="86">
        <f t="shared" si="0"/>
        <v>46.2</v>
      </c>
      <c r="G21" s="28"/>
      <c r="H21" s="29"/>
      <c r="I21" s="52">
        <v>53</v>
      </c>
      <c r="J21" s="39" t="s">
        <v>50</v>
      </c>
      <c r="K21" s="63">
        <v>0</v>
      </c>
      <c r="L21" s="72">
        <v>27</v>
      </c>
      <c r="M21" s="86" t="str">
        <f t="shared" si="1"/>
        <v>皆減</v>
      </c>
    </row>
    <row r="22" spans="2:13" ht="21" customHeight="1">
      <c r="B22" s="22">
        <v>13</v>
      </c>
      <c r="C22" s="23" t="s">
        <v>13</v>
      </c>
      <c r="D22" s="63">
        <v>428</v>
      </c>
      <c r="E22" s="72">
        <v>359</v>
      </c>
      <c r="F22" s="86">
        <f t="shared" si="0"/>
        <v>19.2</v>
      </c>
      <c r="G22" s="28"/>
      <c r="H22" s="29"/>
      <c r="I22" s="52">
        <v>54</v>
      </c>
      <c r="J22" s="39" t="s">
        <v>51</v>
      </c>
      <c r="K22" s="63">
        <v>0</v>
      </c>
      <c r="L22" s="72">
        <v>0</v>
      </c>
      <c r="M22" s="86" t="str">
        <f t="shared" si="1"/>
        <v>-</v>
      </c>
    </row>
    <row r="23" spans="2:13" ht="21" customHeight="1">
      <c r="B23" s="22">
        <v>14</v>
      </c>
      <c r="C23" s="23" t="s">
        <v>14</v>
      </c>
      <c r="D23" s="63">
        <v>176</v>
      </c>
      <c r="E23" s="72">
        <v>284</v>
      </c>
      <c r="F23" s="86">
        <f t="shared" si="0"/>
        <v>-38</v>
      </c>
      <c r="G23" s="28"/>
      <c r="H23" s="29"/>
      <c r="I23" s="52">
        <v>55</v>
      </c>
      <c r="J23" s="39" t="s">
        <v>52</v>
      </c>
      <c r="K23" s="63">
        <v>0</v>
      </c>
      <c r="L23" s="72">
        <v>0</v>
      </c>
      <c r="M23" s="86" t="str">
        <f t="shared" si="1"/>
        <v>-</v>
      </c>
    </row>
    <row r="24" spans="2:13" ht="21" customHeight="1">
      <c r="B24" s="22">
        <v>15</v>
      </c>
      <c r="C24" s="23" t="s">
        <v>15</v>
      </c>
      <c r="D24" s="63">
        <v>442</v>
      </c>
      <c r="E24" s="72">
        <v>526</v>
      </c>
      <c r="F24" s="86">
        <f t="shared" si="0"/>
        <v>-16</v>
      </c>
      <c r="G24" s="28"/>
      <c r="H24" s="29"/>
      <c r="I24" s="52">
        <v>56</v>
      </c>
      <c r="J24" s="39" t="s">
        <v>53</v>
      </c>
      <c r="K24" s="63">
        <v>0</v>
      </c>
      <c r="L24" s="72">
        <v>0</v>
      </c>
      <c r="M24" s="86" t="str">
        <f t="shared" si="1"/>
        <v>-</v>
      </c>
    </row>
    <row r="25" spans="2:13" ht="21" customHeight="1">
      <c r="B25" s="22">
        <v>16</v>
      </c>
      <c r="C25" s="23" t="s">
        <v>16</v>
      </c>
      <c r="D25" s="63">
        <v>217</v>
      </c>
      <c r="E25" s="72">
        <v>203</v>
      </c>
      <c r="F25" s="86">
        <f t="shared" si="0"/>
        <v>6.9</v>
      </c>
      <c r="G25" s="28"/>
      <c r="H25" s="29"/>
      <c r="I25" s="52">
        <v>57</v>
      </c>
      <c r="J25" s="39" t="s">
        <v>76</v>
      </c>
      <c r="K25" s="63">
        <v>0</v>
      </c>
      <c r="L25" s="72">
        <v>0</v>
      </c>
      <c r="M25" s="86" t="str">
        <f t="shared" si="1"/>
        <v>-</v>
      </c>
    </row>
    <row r="26" spans="2:13" ht="21" customHeight="1">
      <c r="B26" s="22">
        <v>17</v>
      </c>
      <c r="C26" s="23" t="s">
        <v>17</v>
      </c>
      <c r="D26" s="63">
        <v>483</v>
      </c>
      <c r="E26" s="72">
        <v>584</v>
      </c>
      <c r="F26" s="86">
        <f t="shared" si="0"/>
        <v>-17.3</v>
      </c>
      <c r="G26" s="28"/>
      <c r="H26" s="29"/>
      <c r="I26" s="52">
        <v>58</v>
      </c>
      <c r="J26" s="39" t="s">
        <v>54</v>
      </c>
      <c r="K26" s="63">
        <v>0</v>
      </c>
      <c r="L26" s="72">
        <v>0</v>
      </c>
      <c r="M26" s="86" t="str">
        <f t="shared" si="1"/>
        <v>-</v>
      </c>
    </row>
    <row r="27" spans="2:13" ht="21" customHeight="1">
      <c r="B27" s="22">
        <v>18</v>
      </c>
      <c r="C27" s="23" t="s">
        <v>18</v>
      </c>
      <c r="D27" s="63">
        <v>268</v>
      </c>
      <c r="E27" s="72">
        <v>289</v>
      </c>
      <c r="F27" s="86">
        <f t="shared" si="0"/>
        <v>-7.3</v>
      </c>
      <c r="G27" s="28"/>
      <c r="H27" s="29"/>
      <c r="I27" s="52">
        <v>59</v>
      </c>
      <c r="J27" s="39" t="s">
        <v>55</v>
      </c>
      <c r="K27" s="63">
        <v>0</v>
      </c>
      <c r="L27" s="72">
        <v>0</v>
      </c>
      <c r="M27" s="86" t="str">
        <f t="shared" si="1"/>
        <v>-</v>
      </c>
    </row>
    <row r="28" spans="2:13" ht="21" customHeight="1">
      <c r="B28" s="22">
        <v>19</v>
      </c>
      <c r="C28" s="23" t="s">
        <v>19</v>
      </c>
      <c r="D28" s="63">
        <v>650</v>
      </c>
      <c r="E28" s="72">
        <v>651</v>
      </c>
      <c r="F28" s="86">
        <f t="shared" si="0"/>
        <v>-0.2</v>
      </c>
      <c r="G28" s="28"/>
      <c r="H28" s="29"/>
      <c r="I28" s="52">
        <v>60</v>
      </c>
      <c r="J28" s="39" t="s">
        <v>56</v>
      </c>
      <c r="K28" s="63">
        <v>59</v>
      </c>
      <c r="L28" s="72">
        <v>33</v>
      </c>
      <c r="M28" s="86">
        <f t="shared" si="1"/>
        <v>78.8</v>
      </c>
    </row>
    <row r="29" spans="2:13" ht="21" customHeight="1">
      <c r="B29" s="22">
        <v>20</v>
      </c>
      <c r="C29" s="23" t="s">
        <v>20</v>
      </c>
      <c r="D29" s="63">
        <v>42</v>
      </c>
      <c r="E29" s="72">
        <v>23</v>
      </c>
      <c r="F29" s="86">
        <f t="shared" si="0"/>
        <v>82.6</v>
      </c>
      <c r="G29" s="28"/>
      <c r="H29" s="29"/>
      <c r="I29" s="52">
        <v>61</v>
      </c>
      <c r="J29" s="39" t="s">
        <v>57</v>
      </c>
      <c r="K29" s="63">
        <v>200</v>
      </c>
      <c r="L29" s="72">
        <v>235</v>
      </c>
      <c r="M29" s="86">
        <f t="shared" si="1"/>
        <v>-14.9</v>
      </c>
    </row>
    <row r="30" spans="2:13" ht="21" customHeight="1">
      <c r="B30" s="22">
        <v>21</v>
      </c>
      <c r="C30" s="23" t="s">
        <v>21</v>
      </c>
      <c r="D30" s="63">
        <v>155</v>
      </c>
      <c r="E30" s="72">
        <v>71</v>
      </c>
      <c r="F30" s="86">
        <f t="shared" si="0"/>
        <v>118.3</v>
      </c>
      <c r="G30" s="28"/>
      <c r="H30" s="29"/>
      <c r="I30" s="52">
        <v>62</v>
      </c>
      <c r="J30" s="39" t="s">
        <v>58</v>
      </c>
      <c r="K30" s="63">
        <v>254</v>
      </c>
      <c r="L30" s="72">
        <v>202</v>
      </c>
      <c r="M30" s="86">
        <f t="shared" si="1"/>
        <v>25.7</v>
      </c>
    </row>
    <row r="31" spans="2:13" ht="21" customHeight="1" thickBot="1">
      <c r="B31" s="22">
        <v>22</v>
      </c>
      <c r="C31" s="23" t="s">
        <v>22</v>
      </c>
      <c r="D31" s="63">
        <v>192</v>
      </c>
      <c r="E31" s="72">
        <v>94</v>
      </c>
      <c r="F31" s="86">
        <f t="shared" si="0"/>
        <v>104.3</v>
      </c>
      <c r="G31" s="28"/>
      <c r="H31" s="29"/>
      <c r="I31" s="53">
        <v>63</v>
      </c>
      <c r="J31" s="39" t="s">
        <v>59</v>
      </c>
      <c r="K31" s="67">
        <v>59</v>
      </c>
      <c r="L31" s="91">
        <v>30</v>
      </c>
      <c r="M31" s="86">
        <f t="shared" si="1"/>
        <v>96.7</v>
      </c>
    </row>
    <row r="32" spans="2:13" ht="21" customHeight="1" thickBot="1" thickTop="1">
      <c r="B32" s="22">
        <v>23</v>
      </c>
      <c r="C32" s="23" t="s">
        <v>23</v>
      </c>
      <c r="D32" s="63">
        <v>87</v>
      </c>
      <c r="E32" s="72">
        <v>145</v>
      </c>
      <c r="F32" s="86">
        <f t="shared" si="0"/>
        <v>-40</v>
      </c>
      <c r="G32" s="28"/>
      <c r="H32" s="29"/>
      <c r="I32" s="103" t="s">
        <v>61</v>
      </c>
      <c r="J32" s="104"/>
      <c r="K32" s="38">
        <f>SUM(K9:K31)</f>
        <v>880</v>
      </c>
      <c r="L32" s="94">
        <f>SUM(L9:L31)</f>
        <v>900</v>
      </c>
      <c r="M32" s="85">
        <f t="shared" si="1"/>
        <v>-2.2</v>
      </c>
    </row>
    <row r="33" spans="2:13" ht="21" customHeight="1" thickBot="1" thickTop="1">
      <c r="B33" s="22">
        <v>24</v>
      </c>
      <c r="C33" s="23" t="s">
        <v>24</v>
      </c>
      <c r="D33" s="63">
        <v>240</v>
      </c>
      <c r="E33" s="72">
        <v>175</v>
      </c>
      <c r="F33" s="86">
        <f>IF(D33=0,IF(E33=0,"-","皆減"),IF(E33=0,"皆増",ROUND((D33/E33-1)*100,1)))</f>
        <v>37.1</v>
      </c>
      <c r="G33" s="28"/>
      <c r="H33" s="29"/>
      <c r="I33" s="98" t="s">
        <v>77</v>
      </c>
      <c r="J33" s="99"/>
      <c r="K33" s="92">
        <f>K32+D50+D10</f>
        <v>155702</v>
      </c>
      <c r="L33" s="95">
        <f>L32+E50+E10</f>
        <v>44372</v>
      </c>
      <c r="M33" s="90">
        <f t="shared" si="1"/>
        <v>250.9</v>
      </c>
    </row>
    <row r="34" spans="2:13" ht="21" customHeight="1">
      <c r="B34" s="22">
        <v>25</v>
      </c>
      <c r="C34" s="23" t="s">
        <v>25</v>
      </c>
      <c r="D34" s="63">
        <v>74</v>
      </c>
      <c r="E34" s="72">
        <v>97</v>
      </c>
      <c r="F34" s="86">
        <f t="shared" si="0"/>
        <v>-23.7</v>
      </c>
      <c r="G34" s="28"/>
      <c r="H34" s="29"/>
      <c r="I34" s="42"/>
      <c r="J34" s="42"/>
      <c r="K34" s="36"/>
      <c r="L34" s="36"/>
      <c r="M34" s="43"/>
    </row>
    <row r="35" spans="2:13" ht="21" customHeight="1">
      <c r="B35" s="22">
        <v>26</v>
      </c>
      <c r="C35" s="23" t="s">
        <v>26</v>
      </c>
      <c r="D35" s="63">
        <v>0</v>
      </c>
      <c r="E35" s="72">
        <v>0</v>
      </c>
      <c r="F35" s="86" t="str">
        <f t="shared" si="0"/>
        <v>-</v>
      </c>
      <c r="G35" s="28"/>
      <c r="H35" s="29"/>
      <c r="I35" s="44"/>
      <c r="J35" s="45"/>
      <c r="K35" s="45"/>
      <c r="L35" s="45"/>
      <c r="M35" s="45"/>
    </row>
    <row r="36" spans="2:13" ht="21" customHeight="1">
      <c r="B36" s="22">
        <v>27</v>
      </c>
      <c r="C36" s="23" t="s">
        <v>27</v>
      </c>
      <c r="D36" s="63">
        <v>108</v>
      </c>
      <c r="E36" s="72">
        <v>103</v>
      </c>
      <c r="F36" s="86">
        <f t="shared" si="0"/>
        <v>4.9</v>
      </c>
      <c r="G36" s="28"/>
      <c r="H36" s="29"/>
      <c r="I36" s="46"/>
      <c r="J36" s="45"/>
      <c r="K36" s="45"/>
      <c r="L36" s="45"/>
      <c r="M36" s="45"/>
    </row>
    <row r="37" spans="2:13" ht="21" customHeight="1">
      <c r="B37" s="22">
        <v>28</v>
      </c>
      <c r="C37" s="23" t="s">
        <v>28</v>
      </c>
      <c r="D37" s="63">
        <v>139672</v>
      </c>
      <c r="E37" s="72">
        <v>12835</v>
      </c>
      <c r="F37" s="86">
        <f t="shared" si="0"/>
        <v>988.2</v>
      </c>
      <c r="G37" s="28"/>
      <c r="H37" s="29"/>
      <c r="I37" s="45"/>
      <c r="J37" s="45"/>
      <c r="K37" s="45"/>
      <c r="L37" s="45"/>
      <c r="M37" s="45"/>
    </row>
    <row r="38" spans="2:13" ht="21" customHeight="1">
      <c r="B38" s="22">
        <v>29</v>
      </c>
      <c r="C38" s="23" t="s">
        <v>29</v>
      </c>
      <c r="D38" s="63">
        <v>55</v>
      </c>
      <c r="E38" s="72">
        <v>31</v>
      </c>
      <c r="F38" s="86">
        <f t="shared" si="0"/>
        <v>77.4</v>
      </c>
      <c r="G38" s="28"/>
      <c r="H38" s="29"/>
      <c r="I38" s="45"/>
      <c r="J38" s="45"/>
      <c r="K38" s="45"/>
      <c r="L38" s="45"/>
      <c r="M38" s="45"/>
    </row>
    <row r="39" spans="2:13" ht="21" customHeight="1">
      <c r="B39" s="22">
        <v>30</v>
      </c>
      <c r="C39" s="23" t="s">
        <v>30</v>
      </c>
      <c r="D39" s="63">
        <v>475</v>
      </c>
      <c r="E39" s="72">
        <v>478</v>
      </c>
      <c r="F39" s="86">
        <f t="shared" si="0"/>
        <v>-0.6</v>
      </c>
      <c r="G39" s="28"/>
      <c r="H39" s="29"/>
      <c r="I39" s="45"/>
      <c r="J39" s="45"/>
      <c r="K39" s="45"/>
      <c r="L39" s="45"/>
      <c r="M39" s="45"/>
    </row>
    <row r="40" spans="2:13" ht="21" customHeight="1">
      <c r="B40" s="22">
        <v>31</v>
      </c>
      <c r="C40" s="23" t="s">
        <v>31</v>
      </c>
      <c r="D40" s="63">
        <v>149</v>
      </c>
      <c r="E40" s="72">
        <v>149</v>
      </c>
      <c r="F40" s="86">
        <f t="shared" si="0"/>
        <v>0</v>
      </c>
      <c r="G40" s="28"/>
      <c r="H40" s="29"/>
      <c r="I40" s="45"/>
      <c r="J40" s="45"/>
      <c r="K40" s="45"/>
      <c r="L40" s="45"/>
      <c r="M40" s="45"/>
    </row>
    <row r="41" spans="2:13" ht="21" customHeight="1">
      <c r="B41" s="22">
        <v>32</v>
      </c>
      <c r="C41" s="23" t="s">
        <v>32</v>
      </c>
      <c r="D41" s="63">
        <v>736</v>
      </c>
      <c r="E41" s="72">
        <v>803</v>
      </c>
      <c r="F41" s="86">
        <f t="shared" si="0"/>
        <v>-8.3</v>
      </c>
      <c r="G41" s="28"/>
      <c r="H41" s="29"/>
      <c r="I41" s="45"/>
      <c r="J41" s="45"/>
      <c r="K41" s="45"/>
      <c r="L41" s="45"/>
      <c r="M41" s="45"/>
    </row>
    <row r="42" spans="2:13" ht="21" customHeight="1">
      <c r="B42" s="22">
        <v>33</v>
      </c>
      <c r="C42" s="23" t="s">
        <v>33</v>
      </c>
      <c r="D42" s="63">
        <v>30</v>
      </c>
      <c r="E42" s="72">
        <v>30</v>
      </c>
      <c r="F42" s="86">
        <f t="shared" si="0"/>
        <v>0</v>
      </c>
      <c r="G42" s="28"/>
      <c r="H42" s="29"/>
      <c r="I42" s="45"/>
      <c r="J42" s="45"/>
      <c r="K42" s="45"/>
      <c r="L42" s="45"/>
      <c r="M42" s="45"/>
    </row>
    <row r="43" spans="2:13" ht="21" customHeight="1">
      <c r="B43" s="22">
        <v>34</v>
      </c>
      <c r="C43" s="23" t="s">
        <v>34</v>
      </c>
      <c r="D43" s="63">
        <v>477</v>
      </c>
      <c r="E43" s="72">
        <v>541</v>
      </c>
      <c r="F43" s="86">
        <f t="shared" si="0"/>
        <v>-11.8</v>
      </c>
      <c r="G43" s="28"/>
      <c r="H43" s="29"/>
      <c r="I43" s="45"/>
      <c r="J43" s="45"/>
      <c r="K43" s="45"/>
      <c r="L43" s="45"/>
      <c r="M43" s="45"/>
    </row>
    <row r="44" spans="2:13" ht="21" customHeight="1">
      <c r="B44" s="22">
        <v>35</v>
      </c>
      <c r="C44" s="23" t="s">
        <v>35</v>
      </c>
      <c r="D44" s="63">
        <v>0</v>
      </c>
      <c r="E44" s="72">
        <v>0</v>
      </c>
      <c r="F44" s="86" t="str">
        <f t="shared" si="0"/>
        <v>-</v>
      </c>
      <c r="G44" s="28"/>
      <c r="H44" s="29"/>
      <c r="I44" s="45"/>
      <c r="J44" s="45"/>
      <c r="K44" s="45"/>
      <c r="L44" s="45"/>
      <c r="M44" s="45"/>
    </row>
    <row r="45" spans="2:13" ht="21" customHeight="1">
      <c r="B45" s="22">
        <v>36</v>
      </c>
      <c r="C45" s="23" t="s">
        <v>36</v>
      </c>
      <c r="D45" s="63">
        <v>158</v>
      </c>
      <c r="E45" s="72">
        <v>218</v>
      </c>
      <c r="F45" s="86">
        <f t="shared" si="0"/>
        <v>-27.5</v>
      </c>
      <c r="G45" s="28"/>
      <c r="H45" s="29"/>
      <c r="I45" s="45"/>
      <c r="J45" s="45"/>
      <c r="K45" s="45"/>
      <c r="L45" s="45"/>
      <c r="M45" s="45"/>
    </row>
    <row r="46" spans="2:13" ht="21" customHeight="1">
      <c r="B46" s="22">
        <v>37</v>
      </c>
      <c r="C46" s="23" t="s">
        <v>37</v>
      </c>
      <c r="D46" s="63">
        <v>0</v>
      </c>
      <c r="E46" s="72">
        <v>0</v>
      </c>
      <c r="F46" s="86" t="str">
        <f t="shared" si="0"/>
        <v>-</v>
      </c>
      <c r="G46" s="28"/>
      <c r="H46" s="29"/>
      <c r="I46" s="45"/>
      <c r="J46" s="45"/>
      <c r="K46" s="45"/>
      <c r="L46" s="45"/>
      <c r="M46" s="45"/>
    </row>
    <row r="47" spans="2:13" ht="21" customHeight="1">
      <c r="B47" s="22">
        <v>38</v>
      </c>
      <c r="C47" s="21" t="s">
        <v>38</v>
      </c>
      <c r="D47" s="64">
        <v>375</v>
      </c>
      <c r="E47" s="77">
        <v>380</v>
      </c>
      <c r="F47" s="84">
        <f t="shared" si="0"/>
        <v>-1.3</v>
      </c>
      <c r="G47" s="28"/>
      <c r="H47" s="29"/>
      <c r="I47" s="45"/>
      <c r="J47" s="45"/>
      <c r="K47" s="45"/>
      <c r="L47" s="45"/>
      <c r="M47" s="45"/>
    </row>
    <row r="48" spans="2:13" ht="21" customHeight="1">
      <c r="B48" s="22">
        <v>39</v>
      </c>
      <c r="C48" s="54" t="s">
        <v>62</v>
      </c>
      <c r="D48" s="65">
        <v>424</v>
      </c>
      <c r="E48" s="79">
        <v>366</v>
      </c>
      <c r="F48" s="88">
        <f t="shared" si="0"/>
        <v>15.8</v>
      </c>
      <c r="G48" s="28"/>
      <c r="H48" s="29"/>
      <c r="I48" s="45"/>
      <c r="J48" s="45"/>
      <c r="K48" s="45"/>
      <c r="L48" s="45"/>
      <c r="M48" s="45"/>
    </row>
    <row r="49" spans="2:13" ht="21" customHeight="1" thickBot="1">
      <c r="B49" s="40">
        <v>40</v>
      </c>
      <c r="C49" s="55" t="s">
        <v>81</v>
      </c>
      <c r="D49" s="66">
        <v>0</v>
      </c>
      <c r="E49" s="80">
        <v>0</v>
      </c>
      <c r="F49" s="89" t="str">
        <f t="shared" si="0"/>
        <v>-</v>
      </c>
      <c r="G49" s="28"/>
      <c r="H49" s="29"/>
      <c r="I49" s="45"/>
      <c r="J49" s="45"/>
      <c r="K49" s="45"/>
      <c r="L49" s="45"/>
      <c r="M49" s="45"/>
    </row>
    <row r="50" spans="2:13" ht="21" customHeight="1" thickBot="1" thickTop="1">
      <c r="B50" s="105" t="s">
        <v>60</v>
      </c>
      <c r="C50" s="106"/>
      <c r="D50" s="96">
        <f>SUM(D11:D49)</f>
        <v>153723</v>
      </c>
      <c r="E50" s="97">
        <f>SUM(E11:E49)</f>
        <v>42016</v>
      </c>
      <c r="F50" s="90">
        <f t="shared" si="0"/>
        <v>265.9</v>
      </c>
      <c r="G50" s="28"/>
      <c r="H50" s="29"/>
      <c r="K50" s="45"/>
      <c r="L50" s="45"/>
      <c r="M50" s="45"/>
    </row>
    <row r="51" spans="4:13" ht="21" customHeight="1">
      <c r="D51" s="50"/>
      <c r="E51" s="50"/>
      <c r="F51" s="50"/>
      <c r="K51" s="45"/>
      <c r="L51" s="45"/>
      <c r="M51" s="45"/>
    </row>
    <row r="52" spans="11:13" ht="21" customHeight="1">
      <c r="K52" s="45"/>
      <c r="L52" s="45"/>
      <c r="M52" s="45"/>
    </row>
    <row r="53" spans="11:13" ht="21" customHeight="1">
      <c r="K53" s="45"/>
      <c r="L53" s="45"/>
      <c r="M53" s="45"/>
    </row>
    <row r="54" spans="11:13" ht="21" customHeight="1">
      <c r="K54" s="45"/>
      <c r="L54" s="45"/>
      <c r="M54" s="45"/>
    </row>
    <row r="55" spans="11:13" ht="21" customHeight="1">
      <c r="K55" s="45"/>
      <c r="L55" s="45"/>
      <c r="M55" s="45"/>
    </row>
    <row r="56" spans="11:13" ht="21" customHeight="1">
      <c r="K56" s="45"/>
      <c r="L56" s="45"/>
      <c r="M56" s="45"/>
    </row>
    <row r="57" spans="11:13" ht="21" customHeight="1">
      <c r="K57" s="45"/>
      <c r="L57" s="45"/>
      <c r="M57" s="45"/>
    </row>
    <row r="58" spans="11:13" ht="21" customHeight="1">
      <c r="K58" s="45"/>
      <c r="L58" s="45"/>
      <c r="M58" s="45"/>
    </row>
    <row r="59" spans="11:13" ht="21" customHeight="1">
      <c r="K59" s="45"/>
      <c r="L59" s="45"/>
      <c r="M59" s="45"/>
    </row>
    <row r="60" spans="11:13" ht="21" customHeight="1">
      <c r="K60" s="45"/>
      <c r="L60" s="45"/>
      <c r="M60" s="45"/>
    </row>
    <row r="61" spans="11:13" ht="21" customHeight="1">
      <c r="K61" s="45"/>
      <c r="L61" s="45"/>
      <c r="M61" s="45"/>
    </row>
    <row r="62" spans="11:13" ht="21" customHeight="1">
      <c r="K62" s="45"/>
      <c r="L62" s="45"/>
      <c r="M62" s="45"/>
    </row>
    <row r="63" spans="11:13" ht="21" customHeight="1">
      <c r="K63" s="45"/>
      <c r="L63" s="45"/>
      <c r="M63" s="45"/>
    </row>
    <row r="64" spans="11:13" ht="21" customHeight="1">
      <c r="K64" s="45"/>
      <c r="L64" s="45"/>
      <c r="M64" s="45"/>
    </row>
    <row r="65" spans="11:13" ht="21" customHeight="1">
      <c r="K65" s="45"/>
      <c r="L65" s="45"/>
      <c r="M65" s="45"/>
    </row>
    <row r="66" spans="11:13" ht="21" customHeight="1">
      <c r="K66" s="45"/>
      <c r="L66" s="45"/>
      <c r="M66" s="45"/>
    </row>
    <row r="67" spans="11:13" ht="21" customHeight="1">
      <c r="K67" s="45"/>
      <c r="L67" s="45"/>
      <c r="M67" s="45"/>
    </row>
    <row r="68" spans="11:13" ht="21" customHeight="1">
      <c r="K68" s="45"/>
      <c r="L68" s="45"/>
      <c r="M68" s="45"/>
    </row>
    <row r="69" spans="11:13" ht="21" customHeight="1">
      <c r="K69" s="45"/>
      <c r="L69" s="45"/>
      <c r="M69" s="45"/>
    </row>
    <row r="70" spans="11:13" ht="21" customHeight="1">
      <c r="K70" s="45"/>
      <c r="L70" s="45"/>
      <c r="M70" s="45"/>
    </row>
    <row r="71" spans="11:13" ht="21" customHeight="1">
      <c r="K71" s="45"/>
      <c r="L71" s="45"/>
      <c r="M71" s="45"/>
    </row>
    <row r="72" spans="11:13" ht="21" customHeight="1">
      <c r="K72" s="45"/>
      <c r="L72" s="45"/>
      <c r="M72" s="45"/>
    </row>
    <row r="73" spans="11:13" ht="21" customHeight="1">
      <c r="K73" s="45"/>
      <c r="L73" s="45"/>
      <c r="M73" s="45"/>
    </row>
    <row r="74" spans="11:13" ht="21" customHeight="1">
      <c r="K74" s="45"/>
      <c r="L74" s="45"/>
      <c r="M74" s="45"/>
    </row>
    <row r="75" spans="11:13" ht="21" customHeight="1">
      <c r="K75" s="45"/>
      <c r="L75" s="45"/>
      <c r="M75" s="45"/>
    </row>
    <row r="76" spans="11:13" ht="21" customHeight="1">
      <c r="K76" s="45"/>
      <c r="L76" s="45"/>
      <c r="M76" s="45"/>
    </row>
    <row r="77" ht="21" customHeight="1"/>
    <row r="78" ht="21" customHeight="1"/>
    <row r="79" ht="21.75" customHeight="1"/>
    <row r="80" ht="21" customHeight="1"/>
  </sheetData>
  <sheetProtection/>
  <mergeCells count="7">
    <mergeCell ref="I33:J33"/>
    <mergeCell ref="B2:M2"/>
    <mergeCell ref="I7:J7"/>
    <mergeCell ref="I32:J32"/>
    <mergeCell ref="B50:C50"/>
    <mergeCell ref="B7:C7"/>
    <mergeCell ref="B10:C10"/>
  </mergeCells>
  <printOptions/>
  <pageMargins left="0.9055118110236221" right="0.984251968503937" top="0.7874015748031497" bottom="0.5905511811023623" header="0.5118110236220472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SheetLayoutView="100" zoomScalePageLayoutView="0" workbookViewId="0" topLeftCell="A1">
      <selection activeCell="D6" sqref="D6:E6"/>
    </sheetView>
  </sheetViews>
  <sheetFormatPr defaultColWidth="9.00390625" defaultRowHeight="13.5"/>
  <cols>
    <col min="1" max="1" width="26.25390625" style="12" customWidth="1"/>
    <col min="2" max="5" width="9.625" style="12" customWidth="1"/>
    <col min="6" max="6" width="9.25390625" style="12" customWidth="1"/>
    <col min="7" max="7" width="5.625" style="12" customWidth="1"/>
    <col min="8" max="8" width="11.75390625" style="12" customWidth="1"/>
    <col min="9" max="10" width="9.00390625" style="12" customWidth="1"/>
    <col min="11" max="16384" width="9.00390625" style="12" customWidth="1"/>
  </cols>
  <sheetData>
    <row r="1" spans="1:8" ht="25.5" customHeight="1">
      <c r="A1" s="113" t="s">
        <v>83</v>
      </c>
      <c r="B1" s="113"/>
      <c r="C1" s="113"/>
      <c r="D1" s="9"/>
      <c r="E1" s="10"/>
      <c r="F1" s="10"/>
      <c r="G1" s="10"/>
      <c r="H1" s="11" t="s">
        <v>71</v>
      </c>
    </row>
    <row r="2" spans="1:8" ht="18.75" customHeight="1">
      <c r="A2" s="13" t="s">
        <v>66</v>
      </c>
      <c r="B2" s="116" t="s">
        <v>107</v>
      </c>
      <c r="C2" s="117"/>
      <c r="D2" s="116" t="s">
        <v>103</v>
      </c>
      <c r="E2" s="117"/>
      <c r="F2" s="118" t="s">
        <v>72</v>
      </c>
      <c r="G2" s="119"/>
      <c r="H2" s="14" t="s">
        <v>73</v>
      </c>
    </row>
    <row r="3" spans="1:8" ht="18.75" customHeight="1">
      <c r="A3" s="15"/>
      <c r="B3" s="120" t="s">
        <v>67</v>
      </c>
      <c r="C3" s="121"/>
      <c r="D3" s="120" t="s">
        <v>68</v>
      </c>
      <c r="E3" s="121"/>
      <c r="F3" s="120" t="s">
        <v>69</v>
      </c>
      <c r="G3" s="121"/>
      <c r="H3" s="18" t="s">
        <v>70</v>
      </c>
    </row>
    <row r="4" spans="1:8" ht="22.5" customHeight="1">
      <c r="A4" s="17" t="s">
        <v>84</v>
      </c>
      <c r="B4" s="114">
        <v>128378</v>
      </c>
      <c r="C4" s="115"/>
      <c r="D4" s="114">
        <v>0</v>
      </c>
      <c r="E4" s="115"/>
      <c r="F4" s="111">
        <f>B4-D4</f>
        <v>128378</v>
      </c>
      <c r="G4" s="112"/>
      <c r="H4" s="19" t="str">
        <f>IF(ISERROR(ROUND(F4/D4*100,1)),"－",ROUND(F4/D4*100,1))</f>
        <v>－</v>
      </c>
    </row>
    <row r="5" spans="1:8" ht="22.5" customHeight="1">
      <c r="A5" s="68" t="s">
        <v>85</v>
      </c>
      <c r="B5" s="114">
        <f>0+0</f>
        <v>0</v>
      </c>
      <c r="C5" s="115"/>
      <c r="D5" s="114">
        <f>0+0</f>
        <v>0</v>
      </c>
      <c r="E5" s="115"/>
      <c r="F5" s="111">
        <f>B5-D5</f>
        <v>0</v>
      </c>
      <c r="G5" s="112"/>
      <c r="H5" s="19" t="str">
        <f>IF(ISERROR(ROUND(F5/D5*100,1)),"－",ROUND(F5/D5*100,1))</f>
        <v>－</v>
      </c>
    </row>
    <row r="6" spans="1:8" ht="22.5" customHeight="1">
      <c r="A6" s="69" t="s">
        <v>97</v>
      </c>
      <c r="B6" s="114">
        <f>1529+264</f>
        <v>1793</v>
      </c>
      <c r="C6" s="115"/>
      <c r="D6" s="114">
        <v>6619</v>
      </c>
      <c r="E6" s="115"/>
      <c r="F6" s="111">
        <f>B6-D6</f>
        <v>-4826</v>
      </c>
      <c r="G6" s="112"/>
      <c r="H6" s="19">
        <f>IF(ISERROR(ROUND(F6/D6*100,1)),"－",ROUND(F6/D6*100,1))</f>
        <v>-72.9</v>
      </c>
    </row>
    <row r="7" spans="1:8" ht="22.5" customHeight="1">
      <c r="A7" s="16" t="s">
        <v>93</v>
      </c>
      <c r="B7" s="114">
        <v>22607</v>
      </c>
      <c r="C7" s="115"/>
      <c r="D7" s="114">
        <v>37506</v>
      </c>
      <c r="E7" s="115"/>
      <c r="F7" s="111">
        <f>B7-D7</f>
        <v>-14899</v>
      </c>
      <c r="G7" s="112"/>
      <c r="H7" s="19">
        <f>ROUND(F7/D7*100,1)</f>
        <v>-39.7</v>
      </c>
    </row>
    <row r="8" spans="1:8" ht="22.5" customHeight="1">
      <c r="A8" s="16" t="s">
        <v>94</v>
      </c>
      <c r="B8" s="114">
        <v>3083</v>
      </c>
      <c r="C8" s="115"/>
      <c r="D8" s="114">
        <v>343</v>
      </c>
      <c r="E8" s="115"/>
      <c r="F8" s="111">
        <f>B8-D8</f>
        <v>2740</v>
      </c>
      <c r="G8" s="112"/>
      <c r="H8" s="19">
        <f>ROUND(F8/D8*100,1)</f>
        <v>798.8</v>
      </c>
    </row>
    <row r="9" spans="1:8" ht="19.5" customHeight="1">
      <c r="A9" s="70" t="s">
        <v>101</v>
      </c>
      <c r="B9" s="47"/>
      <c r="C9" s="47"/>
      <c r="D9" s="47"/>
      <c r="E9" s="47"/>
      <c r="F9" s="48"/>
      <c r="G9" s="48"/>
      <c r="H9" s="49"/>
    </row>
    <row r="10" spans="1:8" ht="19.5" customHeight="1">
      <c r="A10" s="70"/>
      <c r="B10" s="47"/>
      <c r="C10" s="47"/>
      <c r="D10" s="47"/>
      <c r="E10" s="47"/>
      <c r="F10" s="48"/>
      <c r="G10" s="48"/>
      <c r="H10" s="49"/>
    </row>
    <row r="11" s="57" customFormat="1" ht="18.75" customHeight="1">
      <c r="A11" s="57" t="s">
        <v>84</v>
      </c>
    </row>
    <row r="12" s="57" customFormat="1" ht="18.75" customHeight="1">
      <c r="A12" s="58" t="s">
        <v>87</v>
      </c>
    </row>
    <row r="13" s="57" customFormat="1" ht="18.75" customHeight="1">
      <c r="A13" s="57" t="s">
        <v>86</v>
      </c>
    </row>
    <row r="14" s="57" customFormat="1" ht="18.75" customHeight="1">
      <c r="A14" s="58" t="s">
        <v>89</v>
      </c>
    </row>
    <row r="15" s="57" customFormat="1" ht="18.75" customHeight="1">
      <c r="A15" s="58" t="s">
        <v>90</v>
      </c>
    </row>
    <row r="16" s="57" customFormat="1" ht="18.75" customHeight="1">
      <c r="A16" s="58" t="s">
        <v>96</v>
      </c>
    </row>
    <row r="17" s="57" customFormat="1" ht="18.75" customHeight="1">
      <c r="A17" s="58" t="s">
        <v>98</v>
      </c>
    </row>
    <row r="18" s="57" customFormat="1" ht="18.75" customHeight="1">
      <c r="A18" s="58" t="s">
        <v>99</v>
      </c>
    </row>
    <row r="19" s="57" customFormat="1" ht="18.75" customHeight="1">
      <c r="A19" s="58" t="s">
        <v>100</v>
      </c>
    </row>
    <row r="20" spans="1:5" s="57" customFormat="1" ht="18.75" customHeight="1">
      <c r="A20" s="60" t="s">
        <v>93</v>
      </c>
      <c r="B20" s="59"/>
      <c r="C20" s="59"/>
      <c r="D20" s="59"/>
      <c r="E20" s="59"/>
    </row>
    <row r="21" spans="1:5" s="57" customFormat="1" ht="18.75" customHeight="1">
      <c r="A21" s="60" t="s">
        <v>88</v>
      </c>
      <c r="B21" s="59"/>
      <c r="C21" s="59"/>
      <c r="D21" s="59"/>
      <c r="E21" s="59"/>
    </row>
    <row r="22" spans="1:5" s="57" customFormat="1" ht="18.75" customHeight="1">
      <c r="A22" s="60" t="s">
        <v>91</v>
      </c>
      <c r="B22" s="59"/>
      <c r="C22" s="59"/>
      <c r="D22" s="59"/>
      <c r="E22" s="59"/>
    </row>
    <row r="23" s="57" customFormat="1" ht="18.75" customHeight="1">
      <c r="A23" s="58" t="s">
        <v>95</v>
      </c>
    </row>
    <row r="24" s="56" customFormat="1" ht="18.75" customHeight="1">
      <c r="A24" s="61" t="s">
        <v>106</v>
      </c>
    </row>
    <row r="25" s="56" customFormat="1" ht="18.75" customHeight="1">
      <c r="A25" s="61" t="s">
        <v>92</v>
      </c>
    </row>
  </sheetData>
  <sheetProtection/>
  <mergeCells count="22">
    <mergeCell ref="D3:E3"/>
    <mergeCell ref="D8:E8"/>
    <mergeCell ref="F8:G8"/>
    <mergeCell ref="F7:G7"/>
    <mergeCell ref="F2:G2"/>
    <mergeCell ref="F3:G3"/>
    <mergeCell ref="D2:E2"/>
    <mergeCell ref="B3:C3"/>
    <mergeCell ref="B4:C4"/>
    <mergeCell ref="B5:C5"/>
    <mergeCell ref="B8:C8"/>
    <mergeCell ref="D6:E6"/>
    <mergeCell ref="F4:G4"/>
    <mergeCell ref="F5:G5"/>
    <mergeCell ref="F6:G6"/>
    <mergeCell ref="A1:C1"/>
    <mergeCell ref="B7:C7"/>
    <mergeCell ref="D7:E7"/>
    <mergeCell ref="B2:C2"/>
    <mergeCell ref="D4:E4"/>
    <mergeCell ref="D5:E5"/>
    <mergeCell ref="B6:C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埼玉県市町村課　長野</cp:lastModifiedBy>
  <cp:lastPrinted>2019-03-18T23:33:33Z</cp:lastPrinted>
  <dcterms:created xsi:type="dcterms:W3CDTF">2004-03-12T12:55:15Z</dcterms:created>
  <dcterms:modified xsi:type="dcterms:W3CDTF">2020-10-05T23:12:00Z</dcterms:modified>
  <cp:category/>
  <cp:version/>
  <cp:contentType/>
  <cp:contentStatus/>
</cp:coreProperties>
</file>