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県計" sheetId="1" r:id="rId1"/>
    <sheet name="市計" sheetId="2" r:id="rId2"/>
    <sheet name="町村計" sheetId="3" r:id="rId3"/>
  </sheets>
  <definedNames>
    <definedName name="_xlnm.Print_Area" localSheetId="1">'市計'!$A$1:$S$48</definedName>
  </definedNames>
  <calcPr fullCalcOnLoad="1"/>
</workbook>
</file>

<file path=xl/sharedStrings.xml><?xml version="1.0" encoding="utf-8"?>
<sst xmlns="http://schemas.openxmlformats.org/spreadsheetml/2006/main" count="319" uniqueCount="110">
  <si>
    <t>（県計）</t>
  </si>
  <si>
    <t>（単位：千円，％）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</si>
  <si>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</si>
  <si>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</si>
  <si>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</si>
  <si>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</si>
  <si>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</si>
  <si>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</si>
  <si>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</si>
  <si>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</si>
  <si>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</si>
  <si>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</si>
  <si>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実質</t>
  </si>
  <si>
    <t>一</t>
  </si>
  <si>
    <t>普通税</t>
  </si>
  <si>
    <t>法定普通税</t>
  </si>
  <si>
    <t>市町村民税</t>
  </si>
  <si>
    <t>個人均等割</t>
  </si>
  <si>
    <t>所得割</t>
  </si>
  <si>
    <t>上記のうち退職所得分</t>
  </si>
  <si>
    <t>法人均等割</t>
  </si>
  <si>
    <t>法人税割</t>
  </si>
  <si>
    <t>固定資産税</t>
  </si>
  <si>
    <t>純固定資産税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</si>
  <si>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</si>
  <si>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</si>
  <si>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</si>
  <si>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</si>
  <si>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</si>
  <si>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</si>
  <si>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</si>
  <si>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</si>
  <si>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保有分</t>
  </si>
  <si>
    <t>取得分</t>
  </si>
  <si>
    <t>遊休土地分</t>
  </si>
  <si>
    <t>法定外普通税</t>
  </si>
  <si>
    <t>二</t>
  </si>
  <si>
    <t>目的税</t>
  </si>
  <si>
    <t>法定目的税</t>
  </si>
  <si>
    <t>入湯税</t>
  </si>
  <si>
    <t>事業所税</t>
  </si>
  <si>
    <t>都市計画税</t>
  </si>
  <si>
    <t>水利地益税</t>
  </si>
  <si>
    <t>共同施設税</t>
  </si>
  <si>
    <t>宅地開発税</t>
  </si>
  <si>
    <t>法定外目的税</t>
  </si>
  <si>
    <t>三</t>
  </si>
  <si>
    <t>旧法による税</t>
  </si>
  <si>
    <t>合計（一～三）</t>
  </si>
  <si>
    <t>国民健康保険税</t>
  </si>
  <si>
    <t>国民健康保険料</t>
  </si>
  <si>
    <t>資料　「地方財政状況調」第６表</t>
  </si>
  <si>
    <t>（市計）</t>
  </si>
  <si>
    <t>（町村計）</t>
  </si>
  <si>
    <t>㈠</t>
  </si>
  <si>
    <t>１</t>
  </si>
  <si>
    <t>２</t>
  </si>
  <si>
    <t>３</t>
  </si>
  <si>
    <t>⑴</t>
  </si>
  <si>
    <t>⑵</t>
  </si>
  <si>
    <t>４</t>
  </si>
  <si>
    <t>５</t>
  </si>
  <si>
    <t>６</t>
  </si>
  <si>
    <t>㈡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</si>
  <si>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</si>
  <si>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</si>
  <si>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</si>
  <si>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</si>
  <si>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</si>
  <si>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</si>
  <si>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</si>
  <si>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</si>
  <si>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</si>
  <si>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</si>
  <si>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</si>
  <si>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㈠</t>
  </si>
  <si>
    <t>１</t>
  </si>
  <si>
    <t>⑴</t>
  </si>
  <si>
    <t>⑵</t>
  </si>
  <si>
    <t>⑶</t>
  </si>
  <si>
    <t>⑷</t>
  </si>
  <si>
    <t>２</t>
  </si>
  <si>
    <t>ⅰ</t>
  </si>
  <si>
    <t>ⅱ</t>
  </si>
  <si>
    <t>ⅲ</t>
  </si>
  <si>
    <t>-</t>
  </si>
  <si>
    <t>３</t>
  </si>
  <si>
    <t>４</t>
  </si>
  <si>
    <t>５</t>
  </si>
  <si>
    <t>６</t>
  </si>
  <si>
    <t>㈡</t>
  </si>
  <si>
    <t>交付金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</si>
  <si>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</si>
  <si>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</si>
  <si>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</si>
  <si>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</si>
  <si>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</si>
  <si>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</si>
  <si>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</si>
  <si>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現年</t>
  </si>
  <si>
    <t>滞繰</t>
  </si>
  <si>
    <t>実質</t>
  </si>
  <si>
    <t>（単位：千円、％）</t>
  </si>
  <si>
    <t>２　徴収実績・納税率</t>
  </si>
  <si>
    <t>２３年度</t>
  </si>
  <si>
    <t>２４　年　度</t>
  </si>
  <si>
    <t>２４　年　度</t>
  </si>
  <si>
    <t>２３年度</t>
  </si>
  <si>
    <t>-</t>
  </si>
  <si>
    <t>　(1)　市町村税徴収実績（平成24年度）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</si>
</sst>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General;\-General;0;\ @"/>
    <numFmt numFmtId="179" formatCode="General;\-General;0;\ \ \ \ \ \ @"/>
    <numFmt numFmtId="180" formatCode="* 0;* \-0;* 0;@"/>
    <numFmt numFmtId="181" formatCode="* 0.0;* \-0.0;* 0.0;@"/>
    <numFmt numFmtId="182" formatCode="* 0.0\ ;* \-0.0\ ;* 0.0\ 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medium"/>
      <top style="double"/>
      <bottom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3" fillId="0" borderId="0" xfId="60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6" fillId="0" borderId="0" xfId="60" applyFont="1" applyFill="1">
      <alignment vertical="center"/>
      <protection/>
    </xf>
    <xf numFmtId="0" fontId="7" fillId="0" borderId="0" xfId="60" applyFont="1" applyFill="1">
      <alignment vertical="center"/>
      <protection/>
    </xf>
    <xf numFmtId="0" fontId="8" fillId="0" borderId="0" xfId="60" applyFont="1" applyFill="1">
      <alignment vertical="center"/>
      <protection/>
    </xf>
    <xf numFmtId="0" fontId="8" fillId="0" borderId="0" xfId="60" applyFont="1" applyFill="1" applyAlignment="1">
      <alignment horizontal="right" vertical="center"/>
      <protection/>
    </xf>
    <xf numFmtId="0" fontId="8" fillId="0" borderId="10" xfId="60" applyFont="1" applyFill="1" applyBorder="1" applyAlignment="1">
      <alignment vertical="center"/>
      <protection/>
    </xf>
    <xf numFmtId="0" fontId="8" fillId="0" borderId="11" xfId="60" applyFont="1" applyFill="1" applyBorder="1" applyAlignment="1">
      <alignment vertical="center" shrinkToFit="1"/>
      <protection/>
    </xf>
    <xf numFmtId="0" fontId="8" fillId="0" borderId="12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right" vertical="center"/>
      <protection/>
    </xf>
    <xf numFmtId="0" fontId="8" fillId="0" borderId="16" xfId="60" applyFont="1" applyFill="1" applyBorder="1">
      <alignment vertical="center"/>
      <protection/>
    </xf>
    <xf numFmtId="0" fontId="8" fillId="0" borderId="17" xfId="60" applyFont="1" applyFill="1" applyBorder="1">
      <alignment vertical="center"/>
      <protection/>
    </xf>
    <xf numFmtId="176" fontId="8" fillId="0" borderId="18" xfId="60" applyNumberFormat="1" applyFont="1" applyFill="1" applyBorder="1">
      <alignment vertical="center"/>
      <protection/>
    </xf>
    <xf numFmtId="177" fontId="8" fillId="0" borderId="10" xfId="60" applyNumberFormat="1" applyFont="1" applyFill="1" applyBorder="1">
      <alignment vertical="center"/>
      <protection/>
    </xf>
    <xf numFmtId="176" fontId="8" fillId="0" borderId="19" xfId="60" applyNumberFormat="1" applyFont="1" applyFill="1" applyBorder="1">
      <alignment vertical="center"/>
      <protection/>
    </xf>
    <xf numFmtId="176" fontId="8" fillId="0" borderId="20" xfId="60" applyNumberFormat="1" applyFont="1" applyFill="1" applyBorder="1">
      <alignment vertical="center"/>
      <protection/>
    </xf>
    <xf numFmtId="176" fontId="8" fillId="0" borderId="21" xfId="60" applyNumberFormat="1" applyFont="1" applyFill="1" applyBorder="1">
      <alignment vertical="center"/>
      <protection/>
    </xf>
    <xf numFmtId="176" fontId="8" fillId="0" borderId="22" xfId="60" applyNumberFormat="1" applyFont="1" applyFill="1" applyBorder="1">
      <alignment vertical="center"/>
      <protection/>
    </xf>
    <xf numFmtId="176" fontId="8" fillId="0" borderId="23" xfId="60" applyNumberFormat="1" applyFont="1" applyFill="1" applyBorder="1">
      <alignment vertical="center"/>
      <protection/>
    </xf>
    <xf numFmtId="0" fontId="8" fillId="0" borderId="13" xfId="60" applyFont="1" applyFill="1" applyBorder="1" applyAlignment="1">
      <alignment horizontal="distributed" vertical="center"/>
      <protection/>
    </xf>
    <xf numFmtId="0" fontId="8" fillId="0" borderId="24" xfId="60" applyFont="1" applyFill="1" applyBorder="1" applyAlignment="1">
      <alignment horizontal="distributed" vertical="center"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26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vertical="center"/>
      <protection/>
    </xf>
    <xf numFmtId="0" fontId="8" fillId="0" borderId="27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distributed" vertical="center"/>
      <protection/>
    </xf>
    <xf numFmtId="0" fontId="8" fillId="0" borderId="19" xfId="60" applyFont="1" applyFill="1" applyBorder="1" applyAlignment="1" quotePrefix="1">
      <alignment horizontal="center" vertical="center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182" fontId="8" fillId="0" borderId="18" xfId="60" applyNumberFormat="1" applyFont="1" applyFill="1" applyBorder="1" applyAlignment="1">
      <alignment horizontal="center" vertical="center"/>
      <protection/>
    </xf>
    <xf numFmtId="182" fontId="8" fillId="0" borderId="30" xfId="60" applyNumberFormat="1" applyFont="1" applyFill="1" applyBorder="1" applyAlignment="1">
      <alignment horizontal="center" vertical="center"/>
      <protection/>
    </xf>
    <xf numFmtId="182" fontId="8" fillId="0" borderId="19" xfId="60" applyNumberFormat="1" applyFont="1" applyFill="1" applyBorder="1" applyAlignment="1">
      <alignment horizontal="center" vertical="center"/>
      <protection/>
    </xf>
    <xf numFmtId="182" fontId="8" fillId="0" borderId="11" xfId="60" applyNumberFormat="1" applyFont="1" applyFill="1" applyBorder="1" applyAlignment="1">
      <alignment horizontal="center" vertical="center"/>
      <protection/>
    </xf>
    <xf numFmtId="182" fontId="8" fillId="0" borderId="20" xfId="60" applyNumberFormat="1" applyFont="1" applyFill="1" applyBorder="1" applyAlignment="1">
      <alignment horizontal="center" vertical="center"/>
      <protection/>
    </xf>
    <xf numFmtId="182" fontId="8" fillId="0" borderId="31" xfId="60" applyNumberFormat="1" applyFont="1" applyFill="1" applyBorder="1" applyAlignment="1">
      <alignment horizontal="center" vertical="center"/>
      <protection/>
    </xf>
    <xf numFmtId="182" fontId="8" fillId="0" borderId="21" xfId="60" applyNumberFormat="1" applyFont="1" applyFill="1" applyBorder="1" applyAlignment="1">
      <alignment horizontal="center" vertical="center"/>
      <protection/>
    </xf>
    <xf numFmtId="182" fontId="8" fillId="0" borderId="32" xfId="60" applyNumberFormat="1" applyFont="1" applyFill="1" applyBorder="1" applyAlignment="1">
      <alignment horizontal="center" vertical="center"/>
      <protection/>
    </xf>
    <xf numFmtId="182" fontId="8" fillId="0" borderId="22" xfId="60" applyNumberFormat="1" applyFont="1" applyFill="1" applyBorder="1" applyAlignment="1">
      <alignment horizontal="center" vertical="center"/>
      <protection/>
    </xf>
    <xf numFmtId="182" fontId="8" fillId="0" borderId="33" xfId="60" applyNumberFormat="1" applyFont="1" applyFill="1" applyBorder="1" applyAlignment="1">
      <alignment horizontal="center" vertical="center"/>
      <protection/>
    </xf>
    <xf numFmtId="182" fontId="8" fillId="0" borderId="23" xfId="60" applyNumberFormat="1" applyFont="1" applyFill="1" applyBorder="1" applyAlignment="1">
      <alignment horizontal="center" vertical="center"/>
      <protection/>
    </xf>
    <xf numFmtId="182" fontId="8" fillId="0" borderId="34" xfId="60" applyNumberFormat="1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distributed" vertical="center"/>
      <protection/>
    </xf>
    <xf numFmtId="0" fontId="8" fillId="0" borderId="24" xfId="60" applyFont="1" applyFill="1" applyBorder="1" applyAlignment="1">
      <alignment horizontal="distributed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distributed" vertical="center"/>
      <protection/>
    </xf>
    <xf numFmtId="0" fontId="8" fillId="0" borderId="19" xfId="60" applyFont="1" applyFill="1" applyBorder="1" applyAlignment="1">
      <alignment horizontal="distributed" vertical="center"/>
      <protection/>
    </xf>
    <xf numFmtId="0" fontId="8" fillId="0" borderId="35" xfId="60" applyFont="1" applyFill="1" applyBorder="1" applyAlignment="1">
      <alignment horizontal="center" vertical="center"/>
      <protection/>
    </xf>
    <xf numFmtId="0" fontId="8" fillId="0" borderId="36" xfId="60" applyFont="1" applyFill="1" applyBorder="1" applyAlignment="1">
      <alignment horizontal="center" vertical="center"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8" fillId="0" borderId="26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center" vertical="center"/>
      <protection/>
    </xf>
    <xf numFmtId="0" fontId="8" fillId="0" borderId="36" xfId="60" applyFont="1" applyFill="1" applyBorder="1" applyAlignment="1">
      <alignment horizontal="distributed" vertical="center" indent="2"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9" fillId="0" borderId="19" xfId="60" applyFont="1" applyFill="1" applyBorder="1" applyAlignment="1">
      <alignment horizontal="distributed" vertical="center"/>
      <protection/>
    </xf>
    <xf numFmtId="0" fontId="8" fillId="0" borderId="22" xfId="60" applyFont="1" applyFill="1" applyBorder="1" applyAlignment="1">
      <alignment horizontal="distributed" vertical="center"/>
      <protection/>
    </xf>
    <xf numFmtId="0" fontId="8" fillId="0" borderId="37" xfId="60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2.421875" style="2" customWidth="1"/>
    <col min="6" max="6" width="16.28125" style="2" customWidth="1"/>
    <col min="7" max="13" width="13.57421875" style="2" customWidth="1"/>
    <col min="14" max="16" width="7.57421875" style="2" customWidth="1"/>
    <col min="17" max="17" width="7.57421875" style="2" hidden="1" customWidth="1"/>
    <col min="18" max="18" width="7.57421875" style="2" customWidth="1"/>
    <col min="19" max="19" width="7.421875" style="2" hidden="1" customWidth="1"/>
    <col min="20" max="16384" width="9.00390625" style="2" customWidth="1"/>
  </cols>
  <sheetData>
    <row r="1" ht="21" customHeight="1">
      <c r="A1" s="1" t="s">
        <v>103</v>
      </c>
    </row>
    <row r="2" spans="1:6" ht="21">
      <c r="A2" s="3"/>
      <c r="B2" s="4"/>
      <c r="C2" s="4"/>
      <c r="D2" s="4"/>
      <c r="E2" s="4"/>
      <c r="F2" s="4"/>
    </row>
    <row r="3" spans="1:6" ht="15.75" customHeight="1">
      <c r="A3" s="2" t="s">
        <v>109</v>
      </c>
      <c r="B3" s="4"/>
      <c r="C3" s="4"/>
      <c r="D3" s="4"/>
      <c r="E3" s="4"/>
      <c r="F3" s="4"/>
    </row>
    <row r="4" spans="1:19" s="5" customFormat="1" ht="15.75" customHeight="1" thickBot="1">
      <c r="A4" s="5" t="s">
        <v>0</v>
      </c>
      <c r="P4" s="5" t="s">
        <v>102</v>
      </c>
      <c r="S4" s="6" t="s">
        <v>1</v>
      </c>
    </row>
    <row r="5" spans="1:19" s="5" customFormat="1" ht="15.75" customHeight="1">
      <c r="A5" s="50"/>
      <c r="B5" s="51"/>
      <c r="C5" s="51"/>
      <c r="D5" s="51"/>
      <c r="E5" s="51"/>
      <c r="F5" s="51"/>
      <c r="G5" s="55" t="s">
        <v>2</v>
      </c>
      <c r="H5" s="55"/>
      <c r="I5" s="55"/>
      <c r="J5" s="55"/>
      <c r="K5" s="55" t="s">
        <v>3</v>
      </c>
      <c r="L5" s="55"/>
      <c r="M5" s="55"/>
      <c r="N5" s="51" t="s">
        <v>4</v>
      </c>
      <c r="O5" s="51"/>
      <c r="P5" s="51"/>
      <c r="Q5" s="51"/>
      <c r="R5" s="56"/>
      <c r="S5" s="7"/>
    </row>
    <row r="6" spans="1:19" s="5" customFormat="1" ht="15.75" customHeight="1">
      <c r="A6" s="52"/>
      <c r="B6" s="47"/>
      <c r="C6" s="47"/>
      <c r="D6" s="47"/>
      <c r="E6" s="47"/>
      <c r="F6" s="47"/>
      <c r="G6" s="45" t="s">
        <v>5</v>
      </c>
      <c r="H6" s="45" t="s">
        <v>6</v>
      </c>
      <c r="I6" s="45" t="s">
        <v>7</v>
      </c>
      <c r="J6" s="22" t="s">
        <v>8</v>
      </c>
      <c r="K6" s="45" t="s">
        <v>5</v>
      </c>
      <c r="L6" s="45" t="s">
        <v>6</v>
      </c>
      <c r="M6" s="45" t="s">
        <v>7</v>
      </c>
      <c r="N6" s="47" t="s">
        <v>105</v>
      </c>
      <c r="O6" s="47"/>
      <c r="P6" s="47"/>
      <c r="Q6" s="27"/>
      <c r="R6" s="8" t="s">
        <v>104</v>
      </c>
      <c r="S6" s="7"/>
    </row>
    <row r="7" spans="1:19" s="5" customFormat="1" ht="15.75" customHeight="1">
      <c r="A7" s="52"/>
      <c r="B7" s="47"/>
      <c r="C7" s="47"/>
      <c r="D7" s="47"/>
      <c r="E7" s="47"/>
      <c r="F7" s="47"/>
      <c r="G7" s="46"/>
      <c r="H7" s="46"/>
      <c r="I7" s="46"/>
      <c r="J7" s="23" t="s">
        <v>9</v>
      </c>
      <c r="K7" s="46"/>
      <c r="L7" s="46"/>
      <c r="M7" s="46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75" customHeight="1" thickBot="1">
      <c r="A8" s="53"/>
      <c r="B8" s="54"/>
      <c r="C8" s="54"/>
      <c r="D8" s="54"/>
      <c r="E8" s="54"/>
      <c r="F8" s="54"/>
      <c r="G8" s="12" t="s">
        <v>64</v>
      </c>
      <c r="H8" s="12" t="s">
        <v>65</v>
      </c>
      <c r="I8" s="12" t="s">
        <v>66</v>
      </c>
      <c r="J8" s="12" t="s">
        <v>67</v>
      </c>
      <c r="K8" s="12" t="s">
        <v>68</v>
      </c>
      <c r="L8" s="12" t="s">
        <v>69</v>
      </c>
      <c r="M8" s="12" t="s">
        <v>70</v>
      </c>
      <c r="N8" s="12" t="s">
        <v>71</v>
      </c>
      <c r="O8" s="12" t="s">
        <v>72</v>
      </c>
      <c r="P8" s="12" t="s">
        <v>73</v>
      </c>
      <c r="Q8" s="12" t="s">
        <v>74</v>
      </c>
      <c r="R8" s="13"/>
      <c r="S8" s="14"/>
    </row>
    <row r="9" spans="1:19" s="5" customFormat="1" ht="15.75" customHeight="1">
      <c r="A9" s="28" t="s">
        <v>13</v>
      </c>
      <c r="B9" s="48" t="s">
        <v>14</v>
      </c>
      <c r="C9" s="48"/>
      <c r="D9" s="48"/>
      <c r="E9" s="48"/>
      <c r="F9" s="48"/>
      <c r="G9" s="15">
        <v>989815170</v>
      </c>
      <c r="H9" s="15">
        <v>78276189</v>
      </c>
      <c r="I9" s="15">
        <v>1068091359</v>
      </c>
      <c r="J9" s="15">
        <v>184027</v>
      </c>
      <c r="K9" s="15">
        <v>971923999</v>
      </c>
      <c r="L9" s="15">
        <v>17775955</v>
      </c>
      <c r="M9" s="15">
        <v>989699954</v>
      </c>
      <c r="N9" s="33">
        <f aca="true" t="shared" si="0" ref="N9:N21">IF(ISERROR(K9/G9),"-",ROUND(K9/G9*100,1))</f>
        <v>98.2</v>
      </c>
      <c r="O9" s="33">
        <f aca="true" t="shared" si="1" ref="O9:O21">IF(ISERROR(L9/H9),"-",ROUND(L9/H9*100,1))</f>
        <v>22.7</v>
      </c>
      <c r="P9" s="33">
        <f aca="true" t="shared" si="2" ref="P9:P21">IF(ISERROR(M9/I9),"-",ROUND(M9/I9*100,1))</f>
        <v>92.7</v>
      </c>
      <c r="Q9" s="33">
        <f>IF(J9=0,0,ROUND(M9/(I9-J9)*100,1))</f>
        <v>92.7</v>
      </c>
      <c r="R9" s="34">
        <v>92.1</v>
      </c>
      <c r="S9" s="16">
        <v>91.7</v>
      </c>
    </row>
    <row r="10" spans="1:19" s="5" customFormat="1" ht="15.75" customHeight="1">
      <c r="A10" s="24"/>
      <c r="B10" s="25" t="s">
        <v>75</v>
      </c>
      <c r="C10" s="49" t="s">
        <v>15</v>
      </c>
      <c r="D10" s="49"/>
      <c r="E10" s="49"/>
      <c r="F10" s="49"/>
      <c r="G10" s="17">
        <v>989815170</v>
      </c>
      <c r="H10" s="17">
        <v>78276189</v>
      </c>
      <c r="I10" s="17">
        <v>1068091359</v>
      </c>
      <c r="J10" s="17">
        <v>184027</v>
      </c>
      <c r="K10" s="17">
        <v>971923999</v>
      </c>
      <c r="L10" s="17">
        <v>17775955</v>
      </c>
      <c r="M10" s="17">
        <v>989699954</v>
      </c>
      <c r="N10" s="35">
        <f t="shared" si="0"/>
        <v>98.2</v>
      </c>
      <c r="O10" s="35">
        <f t="shared" si="1"/>
        <v>22.7</v>
      </c>
      <c r="P10" s="35">
        <f t="shared" si="2"/>
        <v>92.7</v>
      </c>
      <c r="Q10" s="35">
        <f>IF(J10=0,0,ROUND(M10/(I10-J10)*100,1))</f>
        <v>92.7</v>
      </c>
      <c r="R10" s="36">
        <v>92.1</v>
      </c>
      <c r="S10" s="16">
        <v>91.7</v>
      </c>
    </row>
    <row r="11" spans="1:19" s="5" customFormat="1" ht="15.75" customHeight="1">
      <c r="A11" s="24"/>
      <c r="B11" s="25"/>
      <c r="C11" s="30" t="s">
        <v>76</v>
      </c>
      <c r="D11" s="49" t="s">
        <v>16</v>
      </c>
      <c r="E11" s="49"/>
      <c r="F11" s="49"/>
      <c r="G11" s="17">
        <v>509591004</v>
      </c>
      <c r="H11" s="17">
        <v>46516408</v>
      </c>
      <c r="I11" s="17">
        <v>556107412</v>
      </c>
      <c r="J11" s="18"/>
      <c r="K11" s="17">
        <v>498686683</v>
      </c>
      <c r="L11" s="17">
        <v>9873720</v>
      </c>
      <c r="M11" s="17">
        <v>508560403</v>
      </c>
      <c r="N11" s="35">
        <f t="shared" si="0"/>
        <v>97.9</v>
      </c>
      <c r="O11" s="35">
        <f t="shared" si="1"/>
        <v>21.2</v>
      </c>
      <c r="P11" s="35">
        <f t="shared" si="2"/>
        <v>91.5</v>
      </c>
      <c r="Q11" s="35"/>
      <c r="R11" s="36">
        <v>90.6</v>
      </c>
      <c r="S11" s="16"/>
    </row>
    <row r="12" spans="1:19" s="5" customFormat="1" ht="15.75" customHeight="1">
      <c r="A12" s="24"/>
      <c r="B12" s="25"/>
      <c r="C12" s="25"/>
      <c r="D12" s="25" t="s">
        <v>77</v>
      </c>
      <c r="E12" s="49" t="s">
        <v>17</v>
      </c>
      <c r="F12" s="49"/>
      <c r="G12" s="17">
        <v>10459254</v>
      </c>
      <c r="H12" s="17">
        <v>1104565</v>
      </c>
      <c r="I12" s="17">
        <v>11563819</v>
      </c>
      <c r="J12" s="18"/>
      <c r="K12" s="17">
        <v>10192115</v>
      </c>
      <c r="L12" s="17">
        <v>234739</v>
      </c>
      <c r="M12" s="17">
        <v>10426854</v>
      </c>
      <c r="N12" s="35">
        <f t="shared" si="0"/>
        <v>97.4</v>
      </c>
      <c r="O12" s="35">
        <f t="shared" si="1"/>
        <v>21.3</v>
      </c>
      <c r="P12" s="35">
        <f t="shared" si="2"/>
        <v>90.2</v>
      </c>
      <c r="Q12" s="35"/>
      <c r="R12" s="36">
        <v>89.2</v>
      </c>
      <c r="S12" s="16"/>
    </row>
    <row r="13" spans="1:19" s="5" customFormat="1" ht="15.75" customHeight="1">
      <c r="A13" s="24"/>
      <c r="B13" s="25"/>
      <c r="C13" s="25"/>
      <c r="D13" s="25" t="s">
        <v>78</v>
      </c>
      <c r="E13" s="49" t="s">
        <v>18</v>
      </c>
      <c r="F13" s="49"/>
      <c r="G13" s="17">
        <v>415679165</v>
      </c>
      <c r="H13" s="17">
        <v>43746603</v>
      </c>
      <c r="I13" s="17">
        <v>459425768</v>
      </c>
      <c r="J13" s="18"/>
      <c r="K13" s="17">
        <v>405446256</v>
      </c>
      <c r="L13" s="17">
        <v>9276340</v>
      </c>
      <c r="M13" s="17">
        <v>414722596</v>
      </c>
      <c r="N13" s="35">
        <f t="shared" si="0"/>
        <v>97.5</v>
      </c>
      <c r="O13" s="35">
        <f t="shared" si="1"/>
        <v>21.2</v>
      </c>
      <c r="P13" s="35">
        <f t="shared" si="2"/>
        <v>90.3</v>
      </c>
      <c r="Q13" s="35"/>
      <c r="R13" s="36">
        <v>89.3</v>
      </c>
      <c r="S13" s="16"/>
    </row>
    <row r="14" spans="1:19" s="5" customFormat="1" ht="15.75" customHeight="1">
      <c r="A14" s="24"/>
      <c r="B14" s="25"/>
      <c r="C14" s="25"/>
      <c r="D14" s="25"/>
      <c r="E14" s="57" t="s">
        <v>19</v>
      </c>
      <c r="F14" s="57"/>
      <c r="G14" s="17">
        <v>4524188</v>
      </c>
      <c r="H14" s="17">
        <v>7466</v>
      </c>
      <c r="I14" s="17">
        <v>4531654</v>
      </c>
      <c r="J14" s="18"/>
      <c r="K14" s="17">
        <v>4513635</v>
      </c>
      <c r="L14" s="17">
        <v>1873</v>
      </c>
      <c r="M14" s="17">
        <v>4515508</v>
      </c>
      <c r="N14" s="35">
        <f t="shared" si="0"/>
        <v>99.8</v>
      </c>
      <c r="O14" s="35">
        <f t="shared" si="1"/>
        <v>25.1</v>
      </c>
      <c r="P14" s="35">
        <f t="shared" si="2"/>
        <v>99.6</v>
      </c>
      <c r="Q14" s="35"/>
      <c r="R14" s="36">
        <v>98.4</v>
      </c>
      <c r="S14" s="16"/>
    </row>
    <row r="15" spans="1:19" s="5" customFormat="1" ht="15.75" customHeight="1">
      <c r="A15" s="24"/>
      <c r="B15" s="25"/>
      <c r="C15" s="25"/>
      <c r="D15" s="25" t="s">
        <v>79</v>
      </c>
      <c r="E15" s="49" t="s">
        <v>20</v>
      </c>
      <c r="F15" s="49"/>
      <c r="G15" s="17">
        <v>19224538</v>
      </c>
      <c r="H15" s="17">
        <v>491935</v>
      </c>
      <c r="I15" s="17">
        <v>19716473</v>
      </c>
      <c r="J15" s="18"/>
      <c r="K15" s="17">
        <v>19094613</v>
      </c>
      <c r="L15" s="17">
        <v>107054</v>
      </c>
      <c r="M15" s="17">
        <v>19201667</v>
      </c>
      <c r="N15" s="35">
        <f t="shared" si="0"/>
        <v>99.3</v>
      </c>
      <c r="O15" s="35">
        <f t="shared" si="1"/>
        <v>21.8</v>
      </c>
      <c r="P15" s="35">
        <f t="shared" si="2"/>
        <v>97.4</v>
      </c>
      <c r="Q15" s="35"/>
      <c r="R15" s="36">
        <v>97.1</v>
      </c>
      <c r="S15" s="16"/>
    </row>
    <row r="16" spans="1:19" s="5" customFormat="1" ht="15.75" customHeight="1">
      <c r="A16" s="24"/>
      <c r="B16" s="25"/>
      <c r="C16" s="25"/>
      <c r="D16" s="25" t="s">
        <v>80</v>
      </c>
      <c r="E16" s="49" t="s">
        <v>21</v>
      </c>
      <c r="F16" s="49"/>
      <c r="G16" s="17">
        <v>64228047</v>
      </c>
      <c r="H16" s="17">
        <v>1173305</v>
      </c>
      <c r="I16" s="17">
        <v>65401352</v>
      </c>
      <c r="J16" s="18"/>
      <c r="K16" s="17">
        <v>63953699</v>
      </c>
      <c r="L16" s="17">
        <v>255587</v>
      </c>
      <c r="M16" s="17">
        <v>64209286</v>
      </c>
      <c r="N16" s="35">
        <f t="shared" si="0"/>
        <v>99.6</v>
      </c>
      <c r="O16" s="35">
        <f t="shared" si="1"/>
        <v>21.8</v>
      </c>
      <c r="P16" s="35">
        <f t="shared" si="2"/>
        <v>98.2</v>
      </c>
      <c r="Q16" s="35"/>
      <c r="R16" s="36">
        <v>97.8</v>
      </c>
      <c r="S16" s="16"/>
    </row>
    <row r="17" spans="1:19" s="5" customFormat="1" ht="15.75" customHeight="1">
      <c r="A17" s="24"/>
      <c r="B17" s="25"/>
      <c r="C17" s="30" t="s">
        <v>81</v>
      </c>
      <c r="D17" s="49" t="s">
        <v>22</v>
      </c>
      <c r="E17" s="49"/>
      <c r="F17" s="49"/>
      <c r="G17" s="17">
        <v>426000735</v>
      </c>
      <c r="H17" s="17">
        <v>30131567</v>
      </c>
      <c r="I17" s="17">
        <v>456132302</v>
      </c>
      <c r="J17" s="17">
        <v>0</v>
      </c>
      <c r="K17" s="17">
        <v>419236732</v>
      </c>
      <c r="L17" s="17">
        <v>7742527</v>
      </c>
      <c r="M17" s="17">
        <v>426979259</v>
      </c>
      <c r="N17" s="35">
        <f t="shared" si="0"/>
        <v>98.4</v>
      </c>
      <c r="O17" s="35">
        <f t="shared" si="1"/>
        <v>25.7</v>
      </c>
      <c r="P17" s="35">
        <f t="shared" si="2"/>
        <v>93.6</v>
      </c>
      <c r="Q17" s="35">
        <f>IF(J17=0,0,ROUND(M17/(I17-J17)*100,1))</f>
        <v>0</v>
      </c>
      <c r="R17" s="36">
        <v>93.2</v>
      </c>
      <c r="S17" s="16">
        <v>0</v>
      </c>
    </row>
    <row r="18" spans="1:19" s="5" customFormat="1" ht="15.75" customHeight="1">
      <c r="A18" s="24"/>
      <c r="B18" s="25"/>
      <c r="C18" s="25"/>
      <c r="D18" s="25" t="s">
        <v>77</v>
      </c>
      <c r="E18" s="49" t="s">
        <v>23</v>
      </c>
      <c r="F18" s="49"/>
      <c r="G18" s="17">
        <v>422339957</v>
      </c>
      <c r="H18" s="17">
        <v>30131567</v>
      </c>
      <c r="I18" s="17">
        <v>452471524</v>
      </c>
      <c r="J18" s="17">
        <v>0</v>
      </c>
      <c r="K18" s="17">
        <v>415575954</v>
      </c>
      <c r="L18" s="17">
        <v>7742527</v>
      </c>
      <c r="M18" s="17">
        <v>423318481</v>
      </c>
      <c r="N18" s="35">
        <f t="shared" si="0"/>
        <v>98.4</v>
      </c>
      <c r="O18" s="35">
        <f t="shared" si="1"/>
        <v>25.7</v>
      </c>
      <c r="P18" s="35">
        <f t="shared" si="2"/>
        <v>93.6</v>
      </c>
      <c r="Q18" s="35">
        <f>IF(J18=0,0,ROUND(M18/(I18-J18)*100,1))</f>
        <v>0</v>
      </c>
      <c r="R18" s="36">
        <v>93.1</v>
      </c>
      <c r="S18" s="16">
        <v>0</v>
      </c>
    </row>
    <row r="19" spans="1:19" s="5" customFormat="1" ht="15.75" customHeight="1">
      <c r="A19" s="24"/>
      <c r="B19" s="25"/>
      <c r="C19" s="25"/>
      <c r="D19" s="25"/>
      <c r="E19" s="25" t="s">
        <v>82</v>
      </c>
      <c r="F19" s="29" t="s">
        <v>24</v>
      </c>
      <c r="G19" s="17">
        <v>195437203</v>
      </c>
      <c r="H19" s="17">
        <v>14198956</v>
      </c>
      <c r="I19" s="17">
        <v>209636159</v>
      </c>
      <c r="J19" s="17">
        <v>0</v>
      </c>
      <c r="K19" s="17">
        <v>192184993</v>
      </c>
      <c r="L19" s="17">
        <v>3731078</v>
      </c>
      <c r="M19" s="17">
        <v>195916071</v>
      </c>
      <c r="N19" s="35">
        <f t="shared" si="0"/>
        <v>98.3</v>
      </c>
      <c r="O19" s="35">
        <f t="shared" si="1"/>
        <v>26.3</v>
      </c>
      <c r="P19" s="35">
        <f t="shared" si="2"/>
        <v>93.5</v>
      </c>
      <c r="Q19" s="35">
        <f>IF(J19=0,0,ROUND(M19/(I19-J19)*100,1))</f>
        <v>0</v>
      </c>
      <c r="R19" s="36">
        <v>93</v>
      </c>
      <c r="S19" s="16">
        <v>0</v>
      </c>
    </row>
    <row r="20" spans="1:19" s="5" customFormat="1" ht="15.75" customHeight="1">
      <c r="A20" s="24"/>
      <c r="B20" s="25"/>
      <c r="C20" s="25"/>
      <c r="D20" s="25"/>
      <c r="E20" s="25" t="s">
        <v>83</v>
      </c>
      <c r="F20" s="29" t="s">
        <v>25</v>
      </c>
      <c r="G20" s="17">
        <v>168517583</v>
      </c>
      <c r="H20" s="17">
        <v>12442590</v>
      </c>
      <c r="I20" s="17">
        <v>180960173</v>
      </c>
      <c r="J20" s="17">
        <v>0</v>
      </c>
      <c r="K20" s="17">
        <v>165721248</v>
      </c>
      <c r="L20" s="17">
        <v>3201344</v>
      </c>
      <c r="M20" s="17">
        <v>168922592</v>
      </c>
      <c r="N20" s="35">
        <f t="shared" si="0"/>
        <v>98.3</v>
      </c>
      <c r="O20" s="35">
        <f t="shared" si="1"/>
        <v>25.7</v>
      </c>
      <c r="P20" s="35">
        <f t="shared" si="2"/>
        <v>93.3</v>
      </c>
      <c r="Q20" s="35"/>
      <c r="R20" s="36">
        <v>92.9</v>
      </c>
      <c r="S20" s="16"/>
    </row>
    <row r="21" spans="1:19" s="5" customFormat="1" ht="15.75" customHeight="1">
      <c r="A21" s="24"/>
      <c r="B21" s="25"/>
      <c r="C21" s="25"/>
      <c r="D21" s="25"/>
      <c r="E21" s="25" t="s">
        <v>84</v>
      </c>
      <c r="F21" s="29" t="s">
        <v>26</v>
      </c>
      <c r="G21" s="17">
        <v>58385171</v>
      </c>
      <c r="H21" s="17">
        <v>3490021</v>
      </c>
      <c r="I21" s="17">
        <v>61875192</v>
      </c>
      <c r="J21" s="17">
        <v>0</v>
      </c>
      <c r="K21" s="17">
        <v>57669713</v>
      </c>
      <c r="L21" s="17">
        <v>810105</v>
      </c>
      <c r="M21" s="17">
        <v>58479818</v>
      </c>
      <c r="N21" s="35">
        <f t="shared" si="0"/>
        <v>98.8</v>
      </c>
      <c r="O21" s="35">
        <f t="shared" si="1"/>
        <v>23.2</v>
      </c>
      <c r="P21" s="35">
        <f t="shared" si="2"/>
        <v>94.5</v>
      </c>
      <c r="Q21" s="35"/>
      <c r="R21" s="36">
        <v>94.1</v>
      </c>
      <c r="S21" s="16"/>
    </row>
    <row r="22" spans="1:19" s="5" customFormat="1" ht="15.75" customHeight="1">
      <c r="A22" s="24"/>
      <c r="B22" s="25"/>
      <c r="C22" s="25"/>
      <c r="D22" s="25" t="s">
        <v>78</v>
      </c>
      <c r="E22" s="49" t="s">
        <v>27</v>
      </c>
      <c r="F22" s="49"/>
      <c r="G22" s="17">
        <v>3660778</v>
      </c>
      <c r="H22" s="17">
        <v>0</v>
      </c>
      <c r="I22" s="17">
        <v>3660778</v>
      </c>
      <c r="J22" s="17">
        <v>0</v>
      </c>
      <c r="K22" s="17">
        <v>3660778</v>
      </c>
      <c r="L22" s="17">
        <v>0</v>
      </c>
      <c r="M22" s="17">
        <v>3660778</v>
      </c>
      <c r="N22" s="35">
        <f aca="true" t="shared" si="3" ref="N22:N31">IF(ISERROR(K22/G22),"-",ROUND(K22/G22*100,1))</f>
        <v>100</v>
      </c>
      <c r="O22" s="35" t="str">
        <f aca="true" t="shared" si="4" ref="O22:O31">IF(ISERROR(L22/H22),"-",ROUND(L22/H22*100,1))</f>
        <v>-</v>
      </c>
      <c r="P22" s="35">
        <f aca="true" t="shared" si="5" ref="P22:P31">IF(ISERROR(M22/I22),"-",ROUND(M22/I22*100,1))</f>
        <v>100</v>
      </c>
      <c r="Q22" s="35"/>
      <c r="R22" s="36">
        <v>100</v>
      </c>
      <c r="S22" s="16"/>
    </row>
    <row r="23" spans="1:19" s="5" customFormat="1" ht="15.75" customHeight="1" hidden="1">
      <c r="A23" s="24"/>
      <c r="B23" s="25"/>
      <c r="C23" s="25"/>
      <c r="D23" s="25"/>
      <c r="E23" s="25"/>
      <c r="F23" s="29"/>
      <c r="G23" s="17"/>
      <c r="H23" s="17"/>
      <c r="I23" s="17"/>
      <c r="J23" s="17"/>
      <c r="K23" s="17"/>
      <c r="L23" s="17"/>
      <c r="M23" s="17"/>
      <c r="N23" s="35" t="str">
        <f t="shared" si="3"/>
        <v>-</v>
      </c>
      <c r="O23" s="35" t="str">
        <f t="shared" si="4"/>
        <v>-</v>
      </c>
      <c r="P23" s="35" t="str">
        <f t="shared" si="5"/>
        <v>-</v>
      </c>
      <c r="Q23" s="35"/>
      <c r="R23" s="36"/>
      <c r="S23" s="16"/>
    </row>
    <row r="24" spans="1:19" s="5" customFormat="1" ht="15.75" customHeight="1" hidden="1">
      <c r="A24" s="24"/>
      <c r="B24" s="25"/>
      <c r="C24" s="25"/>
      <c r="D24" s="25"/>
      <c r="E24" s="25"/>
      <c r="F24" s="29"/>
      <c r="G24" s="17"/>
      <c r="H24" s="17"/>
      <c r="I24" s="17"/>
      <c r="J24" s="17"/>
      <c r="K24" s="17"/>
      <c r="L24" s="17"/>
      <c r="M24" s="17"/>
      <c r="N24" s="35" t="str">
        <f t="shared" si="3"/>
        <v>-</v>
      </c>
      <c r="O24" s="35" t="str">
        <f t="shared" si="4"/>
        <v>-</v>
      </c>
      <c r="P24" s="35" t="str">
        <f t="shared" si="5"/>
        <v>-</v>
      </c>
      <c r="Q24" s="35"/>
      <c r="R24" s="36"/>
      <c r="S24" s="16"/>
    </row>
    <row r="25" spans="1:19" s="5" customFormat="1" ht="15.75" customHeight="1">
      <c r="A25" s="24"/>
      <c r="B25" s="25"/>
      <c r="C25" s="30" t="s">
        <v>86</v>
      </c>
      <c r="D25" s="49" t="s">
        <v>28</v>
      </c>
      <c r="E25" s="49"/>
      <c r="F25" s="49"/>
      <c r="G25" s="17">
        <v>7648246</v>
      </c>
      <c r="H25" s="17">
        <v>804963</v>
      </c>
      <c r="I25" s="17">
        <v>8453209</v>
      </c>
      <c r="J25" s="18"/>
      <c r="K25" s="17">
        <v>7425401</v>
      </c>
      <c r="L25" s="17">
        <v>158994</v>
      </c>
      <c r="M25" s="17">
        <v>7584395</v>
      </c>
      <c r="N25" s="35">
        <f t="shared" si="3"/>
        <v>97.1</v>
      </c>
      <c r="O25" s="35">
        <f t="shared" si="4"/>
        <v>19.8</v>
      </c>
      <c r="P25" s="35">
        <f t="shared" si="5"/>
        <v>89.7</v>
      </c>
      <c r="Q25" s="35"/>
      <c r="R25" s="36">
        <v>89.1</v>
      </c>
      <c r="S25" s="16"/>
    </row>
    <row r="26" spans="1:19" s="5" customFormat="1" ht="15.75" customHeight="1">
      <c r="A26" s="24"/>
      <c r="B26" s="25"/>
      <c r="C26" s="30" t="s">
        <v>87</v>
      </c>
      <c r="D26" s="49" t="s">
        <v>29</v>
      </c>
      <c r="E26" s="49"/>
      <c r="F26" s="49"/>
      <c r="G26" s="17">
        <v>46545029</v>
      </c>
      <c r="H26" s="17">
        <v>303</v>
      </c>
      <c r="I26" s="17">
        <v>46545332</v>
      </c>
      <c r="J26" s="18"/>
      <c r="K26" s="17">
        <v>46545027</v>
      </c>
      <c r="L26" s="17">
        <v>280</v>
      </c>
      <c r="M26" s="17">
        <v>46545307</v>
      </c>
      <c r="N26" s="35">
        <f t="shared" si="3"/>
        <v>100</v>
      </c>
      <c r="O26" s="35">
        <f t="shared" si="4"/>
        <v>92.4</v>
      </c>
      <c r="P26" s="35">
        <f t="shared" si="5"/>
        <v>100</v>
      </c>
      <c r="Q26" s="35"/>
      <c r="R26" s="36">
        <v>100</v>
      </c>
      <c r="S26" s="16"/>
    </row>
    <row r="27" spans="1:19" s="5" customFormat="1" ht="15.75" customHeight="1">
      <c r="A27" s="24"/>
      <c r="B27" s="25"/>
      <c r="C27" s="30" t="s">
        <v>88</v>
      </c>
      <c r="D27" s="49" t="s">
        <v>30</v>
      </c>
      <c r="E27" s="49"/>
      <c r="F27" s="49"/>
      <c r="G27" s="17">
        <v>30156</v>
      </c>
      <c r="H27" s="17">
        <v>0</v>
      </c>
      <c r="I27" s="17">
        <v>30156</v>
      </c>
      <c r="J27" s="18"/>
      <c r="K27" s="17">
        <v>30156</v>
      </c>
      <c r="L27" s="17">
        <v>0</v>
      </c>
      <c r="M27" s="17">
        <v>30156</v>
      </c>
      <c r="N27" s="35">
        <f t="shared" si="3"/>
        <v>100</v>
      </c>
      <c r="O27" s="35" t="str">
        <f t="shared" si="4"/>
        <v>-</v>
      </c>
      <c r="P27" s="35">
        <f t="shared" si="5"/>
        <v>100</v>
      </c>
      <c r="Q27" s="35"/>
      <c r="R27" s="36">
        <v>100</v>
      </c>
      <c r="S27" s="16"/>
    </row>
    <row r="28" spans="1:19" s="5" customFormat="1" ht="15.75" customHeight="1">
      <c r="A28" s="24"/>
      <c r="B28" s="25"/>
      <c r="C28" s="30" t="s">
        <v>89</v>
      </c>
      <c r="D28" s="49" t="s">
        <v>31</v>
      </c>
      <c r="E28" s="49"/>
      <c r="F28" s="49"/>
      <c r="G28" s="17">
        <v>0</v>
      </c>
      <c r="H28" s="17">
        <v>822948</v>
      </c>
      <c r="I28" s="17">
        <v>822948</v>
      </c>
      <c r="J28" s="17">
        <v>184027</v>
      </c>
      <c r="K28" s="17">
        <v>0</v>
      </c>
      <c r="L28" s="17">
        <v>434</v>
      </c>
      <c r="M28" s="17">
        <v>434</v>
      </c>
      <c r="N28" s="35" t="str">
        <f t="shared" si="3"/>
        <v>-</v>
      </c>
      <c r="O28" s="35">
        <f t="shared" si="4"/>
        <v>0.1</v>
      </c>
      <c r="P28" s="35">
        <f t="shared" si="5"/>
        <v>0.1</v>
      </c>
      <c r="Q28" s="35">
        <f>IF(J28=0,0,ROUND(M28/(I28-J28)*100,1))</f>
        <v>0.1</v>
      </c>
      <c r="R28" s="36">
        <v>0.1</v>
      </c>
      <c r="S28" s="16">
        <v>22.4</v>
      </c>
    </row>
    <row r="29" spans="1:19" s="5" customFormat="1" ht="15.75" customHeight="1">
      <c r="A29" s="24"/>
      <c r="B29" s="25"/>
      <c r="C29" s="30"/>
      <c r="D29" s="25" t="s">
        <v>77</v>
      </c>
      <c r="E29" s="49" t="s">
        <v>32</v>
      </c>
      <c r="F29" s="49"/>
      <c r="G29" s="17">
        <v>0</v>
      </c>
      <c r="H29" s="17">
        <v>749939</v>
      </c>
      <c r="I29" s="17">
        <v>749939</v>
      </c>
      <c r="J29" s="17">
        <v>149704</v>
      </c>
      <c r="K29" s="17">
        <v>0</v>
      </c>
      <c r="L29" s="17">
        <v>434</v>
      </c>
      <c r="M29" s="17">
        <v>434</v>
      </c>
      <c r="N29" s="35" t="str">
        <f t="shared" si="3"/>
        <v>-</v>
      </c>
      <c r="O29" s="35">
        <f t="shared" si="4"/>
        <v>0.1</v>
      </c>
      <c r="P29" s="35">
        <f t="shared" si="5"/>
        <v>0.1</v>
      </c>
      <c r="Q29" s="35">
        <f>IF(J29=0,0,ROUND(M29/(I29-J29)*100,1))</f>
        <v>0.1</v>
      </c>
      <c r="R29" s="36">
        <v>0.1</v>
      </c>
      <c r="S29" s="16">
        <v>17.5</v>
      </c>
    </row>
    <row r="30" spans="1:19" s="5" customFormat="1" ht="15.75" customHeight="1">
      <c r="A30" s="24"/>
      <c r="B30" s="25"/>
      <c r="C30" s="25"/>
      <c r="D30" s="25" t="s">
        <v>78</v>
      </c>
      <c r="E30" s="49" t="s">
        <v>33</v>
      </c>
      <c r="F30" s="49"/>
      <c r="G30" s="17">
        <v>0</v>
      </c>
      <c r="H30" s="17">
        <v>73009</v>
      </c>
      <c r="I30" s="17">
        <v>73009</v>
      </c>
      <c r="J30" s="17">
        <v>34323</v>
      </c>
      <c r="K30" s="17">
        <v>0</v>
      </c>
      <c r="L30" s="17">
        <v>0</v>
      </c>
      <c r="M30" s="17">
        <v>0</v>
      </c>
      <c r="N30" s="35" t="str">
        <f t="shared" si="3"/>
        <v>-</v>
      </c>
      <c r="O30" s="35">
        <f t="shared" si="4"/>
        <v>0</v>
      </c>
      <c r="P30" s="35">
        <f t="shared" si="5"/>
        <v>0</v>
      </c>
      <c r="Q30" s="35">
        <f>IF(J30=0,0,ROUND(M30/(I30-J30)*100,1))</f>
        <v>0</v>
      </c>
      <c r="R30" s="36">
        <v>0</v>
      </c>
      <c r="S30" s="16">
        <v>56.7</v>
      </c>
    </row>
    <row r="31" spans="1:19" s="5" customFormat="1" ht="15.75" customHeight="1">
      <c r="A31" s="24"/>
      <c r="B31" s="25"/>
      <c r="C31" s="25"/>
      <c r="D31" s="25" t="s">
        <v>79</v>
      </c>
      <c r="E31" s="49" t="s">
        <v>34</v>
      </c>
      <c r="F31" s="49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35" t="str">
        <f t="shared" si="3"/>
        <v>-</v>
      </c>
      <c r="O31" s="35" t="str">
        <f t="shared" si="4"/>
        <v>-</v>
      </c>
      <c r="P31" s="35" t="str">
        <f t="shared" si="5"/>
        <v>-</v>
      </c>
      <c r="Q31" s="35"/>
      <c r="R31" s="36" t="s">
        <v>85</v>
      </c>
      <c r="S31" s="16"/>
    </row>
    <row r="32" spans="1:19" s="5" customFormat="1" ht="15.75" customHeight="1">
      <c r="A32" s="24"/>
      <c r="B32" s="25" t="s">
        <v>90</v>
      </c>
      <c r="C32" s="49" t="s">
        <v>35</v>
      </c>
      <c r="D32" s="49"/>
      <c r="E32" s="49"/>
      <c r="F32" s="49"/>
      <c r="G32" s="18"/>
      <c r="H32" s="18"/>
      <c r="I32" s="18"/>
      <c r="J32" s="18"/>
      <c r="K32" s="18"/>
      <c r="L32" s="18"/>
      <c r="M32" s="18"/>
      <c r="N32" s="37"/>
      <c r="O32" s="37"/>
      <c r="P32" s="37"/>
      <c r="Q32" s="37"/>
      <c r="R32" s="38"/>
      <c r="S32" s="16"/>
    </row>
    <row r="33" spans="1:19" s="5" customFormat="1" ht="15.75" customHeight="1">
      <c r="A33" s="24" t="s">
        <v>36</v>
      </c>
      <c r="B33" s="49" t="s">
        <v>37</v>
      </c>
      <c r="C33" s="49"/>
      <c r="D33" s="49"/>
      <c r="E33" s="49"/>
      <c r="F33" s="49"/>
      <c r="G33" s="17">
        <v>74563959</v>
      </c>
      <c r="H33" s="17">
        <v>4770755</v>
      </c>
      <c r="I33" s="17">
        <v>79334714</v>
      </c>
      <c r="J33" s="17">
        <v>0</v>
      </c>
      <c r="K33" s="17">
        <v>73388168</v>
      </c>
      <c r="L33" s="17">
        <v>1297164</v>
      </c>
      <c r="M33" s="17">
        <v>74685332</v>
      </c>
      <c r="N33" s="35">
        <f aca="true" t="shared" si="6" ref="N33:P39">IF(ISERROR(K33/G33),"-",ROUND(K33/G33*100,1))</f>
        <v>98.4</v>
      </c>
      <c r="O33" s="35">
        <f t="shared" si="6"/>
        <v>27.2</v>
      </c>
      <c r="P33" s="35">
        <f t="shared" si="6"/>
        <v>94.1</v>
      </c>
      <c r="Q33" s="35">
        <f>IF(J33=0,0,ROUND(M33/(I33-J33)*100,1))</f>
        <v>0</v>
      </c>
      <c r="R33" s="36">
        <v>93.7</v>
      </c>
      <c r="S33" s="16">
        <v>0</v>
      </c>
    </row>
    <row r="34" spans="1:19" s="5" customFormat="1" ht="15.75" customHeight="1">
      <c r="A34" s="24"/>
      <c r="B34" s="25" t="s">
        <v>75</v>
      </c>
      <c r="C34" s="49" t="s">
        <v>38</v>
      </c>
      <c r="D34" s="49"/>
      <c r="E34" s="49"/>
      <c r="F34" s="49"/>
      <c r="G34" s="17">
        <v>74563959</v>
      </c>
      <c r="H34" s="17">
        <v>4770755</v>
      </c>
      <c r="I34" s="17">
        <v>79334714</v>
      </c>
      <c r="J34" s="17">
        <v>0</v>
      </c>
      <c r="K34" s="17">
        <v>73388168</v>
      </c>
      <c r="L34" s="17">
        <v>1297164</v>
      </c>
      <c r="M34" s="17">
        <v>74685332</v>
      </c>
      <c r="N34" s="35">
        <f t="shared" si="6"/>
        <v>98.4</v>
      </c>
      <c r="O34" s="35">
        <f t="shared" si="6"/>
        <v>27.2</v>
      </c>
      <c r="P34" s="35">
        <f t="shared" si="6"/>
        <v>94.1</v>
      </c>
      <c r="Q34" s="35">
        <f>IF(J34=0,0,ROUND(M34/(I34-J34)*100,1))</f>
        <v>0</v>
      </c>
      <c r="R34" s="36">
        <v>93.7</v>
      </c>
      <c r="S34" s="16">
        <v>0</v>
      </c>
    </row>
    <row r="35" spans="1:19" s="5" customFormat="1" ht="15.75" customHeight="1">
      <c r="A35" s="24"/>
      <c r="B35" s="25"/>
      <c r="C35" s="30" t="s">
        <v>76</v>
      </c>
      <c r="D35" s="49" t="s">
        <v>39</v>
      </c>
      <c r="E35" s="49"/>
      <c r="F35" s="49"/>
      <c r="G35" s="17">
        <v>60563</v>
      </c>
      <c r="H35" s="17">
        <v>1891</v>
      </c>
      <c r="I35" s="17">
        <v>62454</v>
      </c>
      <c r="J35" s="18"/>
      <c r="K35" s="17">
        <v>59851</v>
      </c>
      <c r="L35" s="17">
        <v>750</v>
      </c>
      <c r="M35" s="17">
        <v>60601</v>
      </c>
      <c r="N35" s="35">
        <f t="shared" si="6"/>
        <v>98.8</v>
      </c>
      <c r="O35" s="35">
        <f t="shared" si="6"/>
        <v>39.7</v>
      </c>
      <c r="P35" s="35">
        <f t="shared" si="6"/>
        <v>97</v>
      </c>
      <c r="Q35" s="35"/>
      <c r="R35" s="36">
        <v>97.1</v>
      </c>
      <c r="S35" s="16"/>
    </row>
    <row r="36" spans="1:19" s="5" customFormat="1" ht="15.75" customHeight="1">
      <c r="A36" s="24"/>
      <c r="B36" s="25"/>
      <c r="C36" s="30" t="s">
        <v>81</v>
      </c>
      <c r="D36" s="49" t="s">
        <v>40</v>
      </c>
      <c r="E36" s="49"/>
      <c r="F36" s="49"/>
      <c r="G36" s="17">
        <v>8581650</v>
      </c>
      <c r="H36" s="17">
        <v>67163</v>
      </c>
      <c r="I36" s="17">
        <v>8648813</v>
      </c>
      <c r="J36" s="18"/>
      <c r="K36" s="17">
        <v>8532879</v>
      </c>
      <c r="L36" s="17">
        <v>28003</v>
      </c>
      <c r="M36" s="17">
        <v>8560882</v>
      </c>
      <c r="N36" s="35">
        <f t="shared" si="6"/>
        <v>99.4</v>
      </c>
      <c r="O36" s="35">
        <f t="shared" si="6"/>
        <v>41.7</v>
      </c>
      <c r="P36" s="35">
        <f t="shared" si="6"/>
        <v>99</v>
      </c>
      <c r="Q36" s="35"/>
      <c r="R36" s="36">
        <v>99.2</v>
      </c>
      <c r="S36" s="16"/>
    </row>
    <row r="37" spans="1:19" s="5" customFormat="1" ht="15.75" customHeight="1">
      <c r="A37" s="24"/>
      <c r="B37" s="25"/>
      <c r="C37" s="30" t="s">
        <v>86</v>
      </c>
      <c r="D37" s="49" t="s">
        <v>41</v>
      </c>
      <c r="E37" s="49"/>
      <c r="F37" s="49"/>
      <c r="G37" s="17">
        <v>65921746</v>
      </c>
      <c r="H37" s="17">
        <v>4701701</v>
      </c>
      <c r="I37" s="17">
        <v>70623447</v>
      </c>
      <c r="J37" s="17">
        <v>0</v>
      </c>
      <c r="K37" s="17">
        <v>64795438</v>
      </c>
      <c r="L37" s="17">
        <v>1268411</v>
      </c>
      <c r="M37" s="17">
        <v>66063849</v>
      </c>
      <c r="N37" s="35">
        <f t="shared" si="6"/>
        <v>98.3</v>
      </c>
      <c r="O37" s="35">
        <f t="shared" si="6"/>
        <v>27</v>
      </c>
      <c r="P37" s="35">
        <f t="shared" si="6"/>
        <v>93.5</v>
      </c>
      <c r="Q37" s="35">
        <f>IF(J37=0,0,ROUND(M37/(I37-J37)*100,1))</f>
        <v>0</v>
      </c>
      <c r="R37" s="36">
        <v>93.1</v>
      </c>
      <c r="S37" s="16">
        <v>0</v>
      </c>
    </row>
    <row r="38" spans="1:19" s="5" customFormat="1" ht="15.75" customHeight="1">
      <c r="A38" s="24"/>
      <c r="B38" s="25"/>
      <c r="C38" s="30"/>
      <c r="D38" s="25" t="s">
        <v>77</v>
      </c>
      <c r="E38" s="49" t="s">
        <v>24</v>
      </c>
      <c r="F38" s="49"/>
      <c r="G38" s="17">
        <v>40921500</v>
      </c>
      <c r="H38" s="17">
        <v>2905199</v>
      </c>
      <c r="I38" s="17">
        <v>43826699</v>
      </c>
      <c r="J38" s="17">
        <v>0</v>
      </c>
      <c r="K38" s="17">
        <v>40221671</v>
      </c>
      <c r="L38" s="17">
        <v>785495</v>
      </c>
      <c r="M38" s="17">
        <v>41007166</v>
      </c>
      <c r="N38" s="35">
        <f t="shared" si="6"/>
        <v>98.3</v>
      </c>
      <c r="O38" s="35">
        <f t="shared" si="6"/>
        <v>27</v>
      </c>
      <c r="P38" s="35">
        <f t="shared" si="6"/>
        <v>93.6</v>
      </c>
      <c r="Q38" s="35">
        <f>IF(J38=0,0,ROUND(M38/(I38-J38)*100,1))</f>
        <v>0</v>
      </c>
      <c r="R38" s="36">
        <v>93.1</v>
      </c>
      <c r="S38" s="16">
        <v>0</v>
      </c>
    </row>
    <row r="39" spans="1:19" s="5" customFormat="1" ht="15.75" customHeight="1">
      <c r="A39" s="24"/>
      <c r="B39" s="25"/>
      <c r="C39" s="25"/>
      <c r="D39" s="25" t="s">
        <v>78</v>
      </c>
      <c r="E39" s="49" t="s">
        <v>25</v>
      </c>
      <c r="F39" s="49"/>
      <c r="G39" s="17">
        <v>25000246</v>
      </c>
      <c r="H39" s="17">
        <v>1796502</v>
      </c>
      <c r="I39" s="17">
        <v>26796748</v>
      </c>
      <c r="J39" s="17">
        <v>0</v>
      </c>
      <c r="K39" s="17">
        <v>24573767</v>
      </c>
      <c r="L39" s="17">
        <v>482916</v>
      </c>
      <c r="M39" s="17">
        <v>25056683</v>
      </c>
      <c r="N39" s="35">
        <f t="shared" si="6"/>
        <v>98.3</v>
      </c>
      <c r="O39" s="35">
        <f t="shared" si="6"/>
        <v>26.9</v>
      </c>
      <c r="P39" s="35">
        <f t="shared" si="6"/>
        <v>93.5</v>
      </c>
      <c r="Q39" s="35"/>
      <c r="R39" s="36">
        <v>93.1</v>
      </c>
      <c r="S39" s="16"/>
    </row>
    <row r="40" spans="1:19" s="5" customFormat="1" ht="15.75" customHeight="1">
      <c r="A40" s="24"/>
      <c r="B40" s="25"/>
      <c r="C40" s="30" t="s">
        <v>87</v>
      </c>
      <c r="D40" s="49" t="s">
        <v>42</v>
      </c>
      <c r="E40" s="49"/>
      <c r="F40" s="49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R40" s="38"/>
      <c r="S40" s="16"/>
    </row>
    <row r="41" spans="1:19" s="5" customFormat="1" ht="15.75" customHeight="1">
      <c r="A41" s="24"/>
      <c r="B41" s="25"/>
      <c r="C41" s="30" t="s">
        <v>88</v>
      </c>
      <c r="D41" s="49" t="s">
        <v>43</v>
      </c>
      <c r="E41" s="49"/>
      <c r="F41" s="49"/>
      <c r="G41" s="18"/>
      <c r="H41" s="18"/>
      <c r="I41" s="18"/>
      <c r="J41" s="18"/>
      <c r="K41" s="18"/>
      <c r="L41" s="18"/>
      <c r="M41" s="18"/>
      <c r="N41" s="37"/>
      <c r="O41" s="37"/>
      <c r="P41" s="37"/>
      <c r="Q41" s="37"/>
      <c r="R41" s="38"/>
      <c r="S41" s="16"/>
    </row>
    <row r="42" spans="1:19" s="5" customFormat="1" ht="15.75" customHeight="1">
      <c r="A42" s="24"/>
      <c r="B42" s="25"/>
      <c r="C42" s="30" t="s">
        <v>89</v>
      </c>
      <c r="D42" s="49" t="s">
        <v>44</v>
      </c>
      <c r="E42" s="49"/>
      <c r="F42" s="49"/>
      <c r="G42" s="18"/>
      <c r="H42" s="18"/>
      <c r="I42" s="18"/>
      <c r="J42" s="18"/>
      <c r="K42" s="18"/>
      <c r="L42" s="18"/>
      <c r="M42" s="18"/>
      <c r="N42" s="37"/>
      <c r="O42" s="37"/>
      <c r="P42" s="37"/>
      <c r="Q42" s="37"/>
      <c r="R42" s="38"/>
      <c r="S42" s="16"/>
    </row>
    <row r="43" spans="1:19" s="5" customFormat="1" ht="15.75" customHeight="1">
      <c r="A43" s="24"/>
      <c r="B43" s="25" t="s">
        <v>90</v>
      </c>
      <c r="C43" s="49" t="s">
        <v>45</v>
      </c>
      <c r="D43" s="49"/>
      <c r="E43" s="49"/>
      <c r="F43" s="49"/>
      <c r="G43" s="18"/>
      <c r="H43" s="18"/>
      <c r="I43" s="18"/>
      <c r="J43" s="18"/>
      <c r="K43" s="18"/>
      <c r="L43" s="18"/>
      <c r="M43" s="18"/>
      <c r="N43" s="37"/>
      <c r="O43" s="37"/>
      <c r="P43" s="37"/>
      <c r="Q43" s="37"/>
      <c r="R43" s="38"/>
      <c r="S43" s="16"/>
    </row>
    <row r="44" spans="1:19" s="5" customFormat="1" ht="15.75" customHeight="1" thickBot="1">
      <c r="A44" s="31" t="s">
        <v>46</v>
      </c>
      <c r="B44" s="45" t="s">
        <v>47</v>
      </c>
      <c r="C44" s="45"/>
      <c r="D44" s="45"/>
      <c r="E44" s="45"/>
      <c r="F44" s="45"/>
      <c r="G44" s="19"/>
      <c r="H44" s="19"/>
      <c r="I44" s="19"/>
      <c r="J44" s="19"/>
      <c r="K44" s="19"/>
      <c r="L44" s="19"/>
      <c r="M44" s="19"/>
      <c r="N44" s="39"/>
      <c r="O44" s="39"/>
      <c r="P44" s="39"/>
      <c r="Q44" s="39"/>
      <c r="R44" s="40"/>
      <c r="S44" s="16"/>
    </row>
    <row r="45" spans="1:19" s="5" customFormat="1" ht="15.75" customHeight="1" thickTop="1">
      <c r="A45" s="32"/>
      <c r="B45" s="58" t="s">
        <v>48</v>
      </c>
      <c r="C45" s="58"/>
      <c r="D45" s="58"/>
      <c r="E45" s="58"/>
      <c r="F45" s="58"/>
      <c r="G45" s="20">
        <v>1064379129</v>
      </c>
      <c r="H45" s="20">
        <v>83046944</v>
      </c>
      <c r="I45" s="20">
        <v>1147426073</v>
      </c>
      <c r="J45" s="20">
        <v>184027</v>
      </c>
      <c r="K45" s="20">
        <v>1045312167</v>
      </c>
      <c r="L45" s="20">
        <v>19073119</v>
      </c>
      <c r="M45" s="20">
        <v>1064385286</v>
      </c>
      <c r="N45" s="41">
        <f aca="true" t="shared" si="7" ref="N45:P46">IF(ISERROR(K45/G45),"-",ROUND(K45/G45*100,1))</f>
        <v>98.2</v>
      </c>
      <c r="O45" s="41">
        <f t="shared" si="7"/>
        <v>23</v>
      </c>
      <c r="P45" s="41">
        <f t="shared" si="7"/>
        <v>92.8</v>
      </c>
      <c r="Q45" s="41">
        <f>IF(J45=0,0,ROUND(M45/(I45-J45)*100,1))</f>
        <v>92.8</v>
      </c>
      <c r="R45" s="42">
        <v>92.2</v>
      </c>
      <c r="S45" s="16">
        <v>91.7</v>
      </c>
    </row>
    <row r="46" spans="1:19" s="5" customFormat="1" ht="15.75" customHeight="1">
      <c r="A46" s="24"/>
      <c r="B46" s="49" t="s">
        <v>49</v>
      </c>
      <c r="C46" s="49"/>
      <c r="D46" s="49"/>
      <c r="E46" s="49"/>
      <c r="F46" s="49"/>
      <c r="G46" s="17">
        <v>189098736</v>
      </c>
      <c r="H46" s="17">
        <v>111279324</v>
      </c>
      <c r="I46" s="17">
        <v>300378060</v>
      </c>
      <c r="J46" s="18"/>
      <c r="K46" s="17">
        <v>166835379</v>
      </c>
      <c r="L46" s="17">
        <v>16500581</v>
      </c>
      <c r="M46" s="17">
        <v>183335960</v>
      </c>
      <c r="N46" s="35">
        <f t="shared" si="7"/>
        <v>88.2</v>
      </c>
      <c r="O46" s="35">
        <f t="shared" si="7"/>
        <v>14.8</v>
      </c>
      <c r="P46" s="35">
        <f t="shared" si="7"/>
        <v>61</v>
      </c>
      <c r="Q46" s="35"/>
      <c r="R46" s="36">
        <v>60</v>
      </c>
      <c r="S46" s="16"/>
    </row>
    <row r="47" spans="1:19" s="5" customFormat="1" ht="15.75" customHeight="1" thickBot="1">
      <c r="A47" s="26"/>
      <c r="B47" s="59" t="s">
        <v>50</v>
      </c>
      <c r="C47" s="59"/>
      <c r="D47" s="59"/>
      <c r="E47" s="59"/>
      <c r="F47" s="59"/>
      <c r="G47" s="21"/>
      <c r="H47" s="21"/>
      <c r="I47" s="21"/>
      <c r="J47" s="21"/>
      <c r="K47" s="21"/>
      <c r="L47" s="21"/>
      <c r="M47" s="21"/>
      <c r="N47" s="43"/>
      <c r="O47" s="43"/>
      <c r="P47" s="43"/>
      <c r="Q47" s="43"/>
      <c r="R47" s="44"/>
      <c r="S47" s="16"/>
    </row>
    <row r="48" s="5" customFormat="1" ht="15.75" customHeight="1">
      <c r="A48" s="5" t="s">
        <v>51</v>
      </c>
    </row>
  </sheetData>
  <sheetProtection/>
  <mergeCells count="45">
    <mergeCell ref="C43:F43"/>
    <mergeCell ref="B44:F44"/>
    <mergeCell ref="B45:F45"/>
    <mergeCell ref="B46:F46"/>
    <mergeCell ref="B47:F47"/>
    <mergeCell ref="D37:F37"/>
    <mergeCell ref="E38:F38"/>
    <mergeCell ref="E39:F39"/>
    <mergeCell ref="D40:F40"/>
    <mergeCell ref="D41:F41"/>
    <mergeCell ref="D42:F42"/>
    <mergeCell ref="E31:F31"/>
    <mergeCell ref="C32:F32"/>
    <mergeCell ref="B33:F33"/>
    <mergeCell ref="C34:F34"/>
    <mergeCell ref="D35:F35"/>
    <mergeCell ref="D36:F36"/>
    <mergeCell ref="D25:F25"/>
    <mergeCell ref="D26:F26"/>
    <mergeCell ref="D27:F27"/>
    <mergeCell ref="D28:F28"/>
    <mergeCell ref="E29:F29"/>
    <mergeCell ref="E30:F30"/>
    <mergeCell ref="E14:F14"/>
    <mergeCell ref="E15:F15"/>
    <mergeCell ref="E16:F16"/>
    <mergeCell ref="D17:F17"/>
    <mergeCell ref="E18:F18"/>
    <mergeCell ref="E22:F22"/>
    <mergeCell ref="N6:P6"/>
    <mergeCell ref="B9:F9"/>
    <mergeCell ref="C10:F10"/>
    <mergeCell ref="D11:F11"/>
    <mergeCell ref="E12:F12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</mergeCells>
  <printOptions/>
  <pageMargins left="0.787" right="0.787" top="0.984" bottom="0.984" header="0.512" footer="0.512"/>
  <pageSetup fitToWidth="2" horizontalDpi="600" verticalDpi="600" orientation="portrait" paperSize="9" scale="9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2.421875" style="2" customWidth="1"/>
    <col min="6" max="6" width="16.28125" style="2" customWidth="1"/>
    <col min="7" max="13" width="13.57421875" style="2" customWidth="1"/>
    <col min="14" max="16" width="7.7109375" style="2" customWidth="1"/>
    <col min="17" max="17" width="7.7109375" style="2" hidden="1" customWidth="1"/>
    <col min="18" max="18" width="7.7109375" style="2" customWidth="1"/>
    <col min="19" max="19" width="7.421875" style="2" hidden="1" customWidth="1"/>
    <col min="20" max="16384" width="9.00390625" style="2" customWidth="1"/>
  </cols>
  <sheetData>
    <row r="1" spans="1:6" ht="21">
      <c r="A1" s="3"/>
      <c r="B1" s="4"/>
      <c r="C1" s="4"/>
      <c r="D1" s="4"/>
      <c r="E1" s="4"/>
      <c r="F1" s="4"/>
    </row>
    <row r="2" spans="2:6" ht="21">
      <c r="B2" s="4"/>
      <c r="C2" s="4"/>
      <c r="D2" s="4"/>
      <c r="E2" s="4"/>
      <c r="F2" s="4"/>
    </row>
    <row r="3" spans="1:19" s="5" customFormat="1" ht="15.75" customHeight="1">
      <c r="A3" s="2" t="s">
        <v>109</v>
      </c>
      <c r="S3" s="6" t="s">
        <v>1</v>
      </c>
    </row>
    <row r="4" spans="1:19" s="5" customFormat="1" ht="15.75" customHeight="1" thickBot="1">
      <c r="A4" s="5" t="s">
        <v>52</v>
      </c>
      <c r="P4" s="5" t="s">
        <v>102</v>
      </c>
      <c r="S4" s="6"/>
    </row>
    <row r="5" spans="1:19" s="5" customFormat="1" ht="15.75" customHeight="1">
      <c r="A5" s="50"/>
      <c r="B5" s="51"/>
      <c r="C5" s="51"/>
      <c r="D5" s="51"/>
      <c r="E5" s="51"/>
      <c r="F5" s="51"/>
      <c r="G5" s="55" t="s">
        <v>2</v>
      </c>
      <c r="H5" s="55"/>
      <c r="I5" s="55"/>
      <c r="J5" s="55"/>
      <c r="K5" s="55" t="s">
        <v>3</v>
      </c>
      <c r="L5" s="55"/>
      <c r="M5" s="55"/>
      <c r="N5" s="51" t="s">
        <v>4</v>
      </c>
      <c r="O5" s="51"/>
      <c r="P5" s="51"/>
      <c r="Q5" s="51"/>
      <c r="R5" s="56"/>
      <c r="S5" s="7"/>
    </row>
    <row r="6" spans="1:19" s="5" customFormat="1" ht="15.75" customHeight="1">
      <c r="A6" s="52"/>
      <c r="B6" s="47"/>
      <c r="C6" s="47"/>
      <c r="D6" s="47"/>
      <c r="E6" s="47"/>
      <c r="F6" s="47"/>
      <c r="G6" s="45" t="s">
        <v>5</v>
      </c>
      <c r="H6" s="45" t="s">
        <v>6</v>
      </c>
      <c r="I6" s="45" t="s">
        <v>7</v>
      </c>
      <c r="J6" s="22" t="s">
        <v>8</v>
      </c>
      <c r="K6" s="45" t="s">
        <v>5</v>
      </c>
      <c r="L6" s="45" t="s">
        <v>6</v>
      </c>
      <c r="M6" s="45" t="s">
        <v>7</v>
      </c>
      <c r="N6" s="47" t="s">
        <v>105</v>
      </c>
      <c r="O6" s="47"/>
      <c r="P6" s="47"/>
      <c r="Q6" s="27"/>
      <c r="R6" s="8" t="s">
        <v>104</v>
      </c>
      <c r="S6" s="7"/>
    </row>
    <row r="7" spans="1:19" s="5" customFormat="1" ht="15.75" customHeight="1">
      <c r="A7" s="52"/>
      <c r="B7" s="47"/>
      <c r="C7" s="47"/>
      <c r="D7" s="47"/>
      <c r="E7" s="47"/>
      <c r="F7" s="47"/>
      <c r="G7" s="46"/>
      <c r="H7" s="46"/>
      <c r="I7" s="46"/>
      <c r="J7" s="23" t="s">
        <v>9</v>
      </c>
      <c r="K7" s="46"/>
      <c r="L7" s="46"/>
      <c r="M7" s="46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75" customHeight="1" thickBot="1">
      <c r="A8" s="53"/>
      <c r="B8" s="54"/>
      <c r="C8" s="54"/>
      <c r="D8" s="54"/>
      <c r="E8" s="54"/>
      <c r="F8" s="54"/>
      <c r="G8" s="12" t="s">
        <v>64</v>
      </c>
      <c r="H8" s="12" t="s">
        <v>65</v>
      </c>
      <c r="I8" s="12" t="s">
        <v>66</v>
      </c>
      <c r="J8" s="12" t="s">
        <v>67</v>
      </c>
      <c r="K8" s="12" t="s">
        <v>68</v>
      </c>
      <c r="L8" s="12" t="s">
        <v>69</v>
      </c>
      <c r="M8" s="12" t="s">
        <v>70</v>
      </c>
      <c r="N8" s="12" t="s">
        <v>71</v>
      </c>
      <c r="O8" s="12" t="s">
        <v>72</v>
      </c>
      <c r="P8" s="12" t="s">
        <v>73</v>
      </c>
      <c r="Q8" s="12" t="s">
        <v>74</v>
      </c>
      <c r="R8" s="13"/>
      <c r="S8" s="14"/>
    </row>
    <row r="9" spans="1:19" s="5" customFormat="1" ht="15.75" customHeight="1">
      <c r="A9" s="28" t="s">
        <v>13</v>
      </c>
      <c r="B9" s="48" t="s">
        <v>14</v>
      </c>
      <c r="C9" s="48"/>
      <c r="D9" s="48"/>
      <c r="E9" s="48"/>
      <c r="F9" s="48"/>
      <c r="G9" s="15">
        <v>926152573</v>
      </c>
      <c r="H9" s="15">
        <v>72715448</v>
      </c>
      <c r="I9" s="15">
        <v>998868021</v>
      </c>
      <c r="J9" s="15">
        <v>184027</v>
      </c>
      <c r="K9" s="15">
        <v>909360931</v>
      </c>
      <c r="L9" s="15">
        <v>16698288</v>
      </c>
      <c r="M9" s="15">
        <v>926059219</v>
      </c>
      <c r="N9" s="33">
        <f aca="true" t="shared" si="0" ref="N9:N21">IF(ISERROR(K9/G9),"-",ROUND(K9/G9*100,1))</f>
        <v>98.2</v>
      </c>
      <c r="O9" s="33">
        <f aca="true" t="shared" si="1" ref="O9:O21">IF(ISERROR(L9/H9),"-",ROUND(L9/H9*100,1))</f>
        <v>23</v>
      </c>
      <c r="P9" s="33">
        <f aca="true" t="shared" si="2" ref="P9:P21">IF(ISERROR(M9/I9),"-",ROUND(M9/I9*100,1))</f>
        <v>92.7</v>
      </c>
      <c r="Q9" s="33">
        <f>IF(J9=0,"-",ROUND(M9/(I9-J9)*100,1))</f>
        <v>92.7</v>
      </c>
      <c r="R9" s="34">
        <v>92.1</v>
      </c>
      <c r="S9" s="16">
        <v>91.7</v>
      </c>
    </row>
    <row r="10" spans="1:19" s="5" customFormat="1" ht="15.75" customHeight="1">
      <c r="A10" s="24"/>
      <c r="B10" s="25" t="s">
        <v>75</v>
      </c>
      <c r="C10" s="49" t="s">
        <v>15</v>
      </c>
      <c r="D10" s="49"/>
      <c r="E10" s="49"/>
      <c r="F10" s="49"/>
      <c r="G10" s="17">
        <v>926152573</v>
      </c>
      <c r="H10" s="17">
        <v>72715448</v>
      </c>
      <c r="I10" s="17">
        <v>998868021</v>
      </c>
      <c r="J10" s="17">
        <v>184027</v>
      </c>
      <c r="K10" s="17">
        <v>909360931</v>
      </c>
      <c r="L10" s="17">
        <v>16698288</v>
      </c>
      <c r="M10" s="17">
        <v>926059219</v>
      </c>
      <c r="N10" s="35">
        <f t="shared" si="0"/>
        <v>98.2</v>
      </c>
      <c r="O10" s="35">
        <f t="shared" si="1"/>
        <v>23</v>
      </c>
      <c r="P10" s="35">
        <f t="shared" si="2"/>
        <v>92.7</v>
      </c>
      <c r="Q10" s="35">
        <f>IF(J10=0,"-",ROUND(M10/(I10-J10)*100,1))</f>
        <v>92.7</v>
      </c>
      <c r="R10" s="36">
        <v>92.1</v>
      </c>
      <c r="S10" s="16">
        <v>91.7</v>
      </c>
    </row>
    <row r="11" spans="1:19" s="5" customFormat="1" ht="15.75" customHeight="1">
      <c r="A11" s="24"/>
      <c r="B11" s="25"/>
      <c r="C11" s="30" t="s">
        <v>76</v>
      </c>
      <c r="D11" s="49" t="s">
        <v>16</v>
      </c>
      <c r="E11" s="49"/>
      <c r="F11" s="49"/>
      <c r="G11" s="17">
        <v>479915818</v>
      </c>
      <c r="H11" s="17">
        <v>44186999</v>
      </c>
      <c r="I11" s="17">
        <v>524102817</v>
      </c>
      <c r="J11" s="18"/>
      <c r="K11" s="17">
        <v>469556144</v>
      </c>
      <c r="L11" s="17">
        <v>9375332</v>
      </c>
      <c r="M11" s="17">
        <v>478931476</v>
      </c>
      <c r="N11" s="35">
        <f t="shared" si="0"/>
        <v>97.8</v>
      </c>
      <c r="O11" s="35">
        <f t="shared" si="1"/>
        <v>21.2</v>
      </c>
      <c r="P11" s="35">
        <f t="shared" si="2"/>
        <v>91.4</v>
      </c>
      <c r="Q11" s="35"/>
      <c r="R11" s="36">
        <v>90.5</v>
      </c>
      <c r="S11" s="16"/>
    </row>
    <row r="12" spans="1:19" s="5" customFormat="1" ht="15.75" customHeight="1">
      <c r="A12" s="24"/>
      <c r="B12" s="25"/>
      <c r="C12" s="25"/>
      <c r="D12" s="25" t="s">
        <v>77</v>
      </c>
      <c r="E12" s="49" t="s">
        <v>17</v>
      </c>
      <c r="F12" s="49"/>
      <c r="G12" s="17">
        <v>9716518</v>
      </c>
      <c r="H12" s="17">
        <v>1035605</v>
      </c>
      <c r="I12" s="17">
        <v>10752123</v>
      </c>
      <c r="J12" s="18"/>
      <c r="K12" s="17">
        <v>9465705</v>
      </c>
      <c r="L12" s="17">
        <v>219697</v>
      </c>
      <c r="M12" s="17">
        <v>9685402</v>
      </c>
      <c r="N12" s="35">
        <f t="shared" si="0"/>
        <v>97.4</v>
      </c>
      <c r="O12" s="35">
        <f t="shared" si="1"/>
        <v>21.2</v>
      </c>
      <c r="P12" s="35">
        <f t="shared" si="2"/>
        <v>90.1</v>
      </c>
      <c r="Q12" s="35"/>
      <c r="R12" s="36">
        <v>89.1</v>
      </c>
      <c r="S12" s="16"/>
    </row>
    <row r="13" spans="1:19" s="5" customFormat="1" ht="15.75" customHeight="1">
      <c r="A13" s="24"/>
      <c r="B13" s="25"/>
      <c r="C13" s="25"/>
      <c r="D13" s="25" t="s">
        <v>78</v>
      </c>
      <c r="E13" s="49" t="s">
        <v>18</v>
      </c>
      <c r="F13" s="49"/>
      <c r="G13" s="17">
        <v>391744131</v>
      </c>
      <c r="H13" s="17">
        <v>41561226</v>
      </c>
      <c r="I13" s="17">
        <v>433305357</v>
      </c>
      <c r="J13" s="18"/>
      <c r="K13" s="17">
        <v>382017306</v>
      </c>
      <c r="L13" s="17">
        <v>8804988</v>
      </c>
      <c r="M13" s="17">
        <v>390822294</v>
      </c>
      <c r="N13" s="35">
        <f t="shared" si="0"/>
        <v>97.5</v>
      </c>
      <c r="O13" s="35">
        <f t="shared" si="1"/>
        <v>21.2</v>
      </c>
      <c r="P13" s="35">
        <f t="shared" si="2"/>
        <v>90.2</v>
      </c>
      <c r="Q13" s="35"/>
      <c r="R13" s="36">
        <v>89.3</v>
      </c>
      <c r="S13" s="16"/>
    </row>
    <row r="14" spans="1:19" s="5" customFormat="1" ht="15.75" customHeight="1">
      <c r="A14" s="24"/>
      <c r="B14" s="25"/>
      <c r="C14" s="25"/>
      <c r="D14" s="25"/>
      <c r="E14" s="57" t="s">
        <v>19</v>
      </c>
      <c r="F14" s="57"/>
      <c r="G14" s="17">
        <v>4199283</v>
      </c>
      <c r="H14" s="17">
        <v>7466</v>
      </c>
      <c r="I14" s="17">
        <v>4206749</v>
      </c>
      <c r="J14" s="18"/>
      <c r="K14" s="17">
        <v>4189305</v>
      </c>
      <c r="L14" s="17">
        <v>1873</v>
      </c>
      <c r="M14" s="17">
        <v>4191178</v>
      </c>
      <c r="N14" s="35">
        <f t="shared" si="0"/>
        <v>99.8</v>
      </c>
      <c r="O14" s="35">
        <f t="shared" si="1"/>
        <v>25.1</v>
      </c>
      <c r="P14" s="35">
        <f t="shared" si="2"/>
        <v>99.6</v>
      </c>
      <c r="Q14" s="35"/>
      <c r="R14" s="36">
        <v>98.3</v>
      </c>
      <c r="S14" s="16"/>
    </row>
    <row r="15" spans="1:19" s="5" customFormat="1" ht="15.75" customHeight="1">
      <c r="A15" s="24"/>
      <c r="B15" s="25"/>
      <c r="C15" s="25"/>
      <c r="D15" s="25" t="s">
        <v>79</v>
      </c>
      <c r="E15" s="49" t="s">
        <v>20</v>
      </c>
      <c r="F15" s="49"/>
      <c r="G15" s="17">
        <v>17961038</v>
      </c>
      <c r="H15" s="17">
        <v>442806</v>
      </c>
      <c r="I15" s="17">
        <v>18403844</v>
      </c>
      <c r="J15" s="18"/>
      <c r="K15" s="17">
        <v>17845201</v>
      </c>
      <c r="L15" s="17">
        <v>98634</v>
      </c>
      <c r="M15" s="17">
        <v>17943835</v>
      </c>
      <c r="N15" s="35">
        <f t="shared" si="0"/>
        <v>99.4</v>
      </c>
      <c r="O15" s="35">
        <f t="shared" si="1"/>
        <v>22.3</v>
      </c>
      <c r="P15" s="35">
        <f t="shared" si="2"/>
        <v>97.5</v>
      </c>
      <c r="Q15" s="35"/>
      <c r="R15" s="36">
        <v>97.2</v>
      </c>
      <c r="S15" s="16"/>
    </row>
    <row r="16" spans="1:19" s="5" customFormat="1" ht="15.75" customHeight="1">
      <c r="A16" s="24"/>
      <c r="B16" s="25"/>
      <c r="C16" s="25"/>
      <c r="D16" s="25" t="s">
        <v>80</v>
      </c>
      <c r="E16" s="49" t="s">
        <v>21</v>
      </c>
      <c r="F16" s="49"/>
      <c r="G16" s="17">
        <v>60494131</v>
      </c>
      <c r="H16" s="17">
        <v>1147362</v>
      </c>
      <c r="I16" s="17">
        <v>61641493</v>
      </c>
      <c r="J16" s="18"/>
      <c r="K16" s="17">
        <v>60227932</v>
      </c>
      <c r="L16" s="17">
        <v>252013</v>
      </c>
      <c r="M16" s="17">
        <v>60479945</v>
      </c>
      <c r="N16" s="35">
        <f t="shared" si="0"/>
        <v>99.6</v>
      </c>
      <c r="O16" s="35">
        <f t="shared" si="1"/>
        <v>22</v>
      </c>
      <c r="P16" s="35">
        <f t="shared" si="2"/>
        <v>98.1</v>
      </c>
      <c r="Q16" s="35"/>
      <c r="R16" s="36">
        <v>97.7</v>
      </c>
      <c r="S16" s="16"/>
    </row>
    <row r="17" spans="1:19" s="5" customFormat="1" ht="15.75" customHeight="1">
      <c r="A17" s="24"/>
      <c r="B17" s="25"/>
      <c r="C17" s="30" t="s">
        <v>81</v>
      </c>
      <c r="D17" s="49" t="s">
        <v>22</v>
      </c>
      <c r="E17" s="49"/>
      <c r="F17" s="49"/>
      <c r="G17" s="17">
        <v>396160850</v>
      </c>
      <c r="H17" s="17">
        <v>27433686</v>
      </c>
      <c r="I17" s="17">
        <v>423594536</v>
      </c>
      <c r="J17" s="17">
        <v>0</v>
      </c>
      <c r="K17" s="17">
        <v>389929386</v>
      </c>
      <c r="L17" s="17">
        <v>7179277</v>
      </c>
      <c r="M17" s="17">
        <v>397108663</v>
      </c>
      <c r="N17" s="35">
        <f t="shared" si="0"/>
        <v>98.4</v>
      </c>
      <c r="O17" s="35">
        <f t="shared" si="1"/>
        <v>26.2</v>
      </c>
      <c r="P17" s="35">
        <f t="shared" si="2"/>
        <v>93.7</v>
      </c>
      <c r="Q17" s="35" t="str">
        <f>IF(J17=0,"-",ROUND(M17/(I17-J17)*100,1))</f>
        <v>-</v>
      </c>
      <c r="R17" s="36">
        <v>93.3</v>
      </c>
      <c r="S17" s="16">
        <v>0</v>
      </c>
    </row>
    <row r="18" spans="1:19" s="5" customFormat="1" ht="15.75" customHeight="1">
      <c r="A18" s="24"/>
      <c r="B18" s="25"/>
      <c r="C18" s="25"/>
      <c r="D18" s="25" t="s">
        <v>77</v>
      </c>
      <c r="E18" s="49" t="s">
        <v>23</v>
      </c>
      <c r="F18" s="49"/>
      <c r="G18" s="17">
        <v>392618030</v>
      </c>
      <c r="H18" s="17">
        <v>27433686</v>
      </c>
      <c r="I18" s="17">
        <v>420051716</v>
      </c>
      <c r="J18" s="17">
        <v>0</v>
      </c>
      <c r="K18" s="17">
        <v>386386566</v>
      </c>
      <c r="L18" s="17">
        <v>7179277</v>
      </c>
      <c r="M18" s="17">
        <v>393565843</v>
      </c>
      <c r="N18" s="35">
        <f t="shared" si="0"/>
        <v>98.4</v>
      </c>
      <c r="O18" s="35">
        <f t="shared" si="1"/>
        <v>26.2</v>
      </c>
      <c r="P18" s="35">
        <f t="shared" si="2"/>
        <v>93.7</v>
      </c>
      <c r="Q18" s="35" t="str">
        <f>IF(J18=0,"-",ROUND(M18/(I18-J18)*100,1))</f>
        <v>-</v>
      </c>
      <c r="R18" s="36">
        <v>93.3</v>
      </c>
      <c r="S18" s="16">
        <v>0</v>
      </c>
    </row>
    <row r="19" spans="1:19" s="5" customFormat="1" ht="15.75" customHeight="1">
      <c r="A19" s="24"/>
      <c r="B19" s="25"/>
      <c r="C19" s="25"/>
      <c r="D19" s="25"/>
      <c r="E19" s="25" t="s">
        <v>82</v>
      </c>
      <c r="F19" s="29" t="s">
        <v>24</v>
      </c>
      <c r="G19" s="17">
        <v>184289075</v>
      </c>
      <c r="H19" s="17">
        <v>13165420</v>
      </c>
      <c r="I19" s="17">
        <v>197454495</v>
      </c>
      <c r="J19" s="17">
        <v>0</v>
      </c>
      <c r="K19" s="17">
        <v>181241362</v>
      </c>
      <c r="L19" s="17">
        <v>3503054</v>
      </c>
      <c r="M19" s="17">
        <v>184744416</v>
      </c>
      <c r="N19" s="35">
        <f t="shared" si="0"/>
        <v>98.3</v>
      </c>
      <c r="O19" s="35">
        <f t="shared" si="1"/>
        <v>26.6</v>
      </c>
      <c r="P19" s="35">
        <f t="shared" si="2"/>
        <v>93.6</v>
      </c>
      <c r="Q19" s="35" t="str">
        <f>IF(J19=0,"-",ROUND(M19/(I19-J19)*100,1))</f>
        <v>-</v>
      </c>
      <c r="R19" s="36">
        <v>93.1</v>
      </c>
      <c r="S19" s="16">
        <v>0</v>
      </c>
    </row>
    <row r="20" spans="1:19" s="5" customFormat="1" ht="15.75" customHeight="1">
      <c r="A20" s="24"/>
      <c r="B20" s="25"/>
      <c r="C20" s="25"/>
      <c r="D20" s="25"/>
      <c r="E20" s="25" t="s">
        <v>83</v>
      </c>
      <c r="F20" s="29" t="s">
        <v>25</v>
      </c>
      <c r="G20" s="17">
        <v>156029057</v>
      </c>
      <c r="H20" s="17">
        <v>11259957</v>
      </c>
      <c r="I20" s="17">
        <v>167289014</v>
      </c>
      <c r="J20" s="17">
        <v>0</v>
      </c>
      <c r="K20" s="17">
        <v>153463588</v>
      </c>
      <c r="L20" s="17">
        <v>2957667</v>
      </c>
      <c r="M20" s="17">
        <v>156421255</v>
      </c>
      <c r="N20" s="35">
        <f t="shared" si="0"/>
        <v>98.4</v>
      </c>
      <c r="O20" s="35">
        <f t="shared" si="1"/>
        <v>26.3</v>
      </c>
      <c r="P20" s="35">
        <f t="shared" si="2"/>
        <v>93.5</v>
      </c>
      <c r="Q20" s="35"/>
      <c r="R20" s="36">
        <v>93</v>
      </c>
      <c r="S20" s="16"/>
    </row>
    <row r="21" spans="1:19" s="5" customFormat="1" ht="15.75" customHeight="1">
      <c r="A21" s="24"/>
      <c r="B21" s="25"/>
      <c r="C21" s="25"/>
      <c r="D21" s="25"/>
      <c r="E21" s="25" t="s">
        <v>84</v>
      </c>
      <c r="F21" s="29" t="s">
        <v>26</v>
      </c>
      <c r="G21" s="17">
        <v>52299898</v>
      </c>
      <c r="H21" s="17">
        <v>3008309</v>
      </c>
      <c r="I21" s="17">
        <v>55308207</v>
      </c>
      <c r="J21" s="17">
        <v>0</v>
      </c>
      <c r="K21" s="17">
        <v>51681616</v>
      </c>
      <c r="L21" s="17">
        <v>718556</v>
      </c>
      <c r="M21" s="17">
        <v>52400172</v>
      </c>
      <c r="N21" s="35">
        <f t="shared" si="0"/>
        <v>98.8</v>
      </c>
      <c r="O21" s="35">
        <f t="shared" si="1"/>
        <v>23.9</v>
      </c>
      <c r="P21" s="35">
        <f t="shared" si="2"/>
        <v>94.7</v>
      </c>
      <c r="Q21" s="35"/>
      <c r="R21" s="36">
        <v>94.3</v>
      </c>
      <c r="S21" s="16"/>
    </row>
    <row r="22" spans="1:19" s="5" customFormat="1" ht="14.25" customHeight="1">
      <c r="A22" s="24"/>
      <c r="B22" s="25"/>
      <c r="C22" s="25"/>
      <c r="D22" s="25" t="s">
        <v>78</v>
      </c>
      <c r="E22" s="49" t="s">
        <v>91</v>
      </c>
      <c r="F22" s="49"/>
      <c r="G22" s="17">
        <v>3542820</v>
      </c>
      <c r="H22" s="17">
        <v>0</v>
      </c>
      <c r="I22" s="17">
        <v>3542820</v>
      </c>
      <c r="J22" s="17">
        <v>0</v>
      </c>
      <c r="K22" s="17">
        <v>3542820</v>
      </c>
      <c r="L22" s="17">
        <v>0</v>
      </c>
      <c r="M22" s="17">
        <v>3542820</v>
      </c>
      <c r="N22" s="35">
        <f>IF(ISERROR(K22/G22),"-",ROUND(K22/G22*100,1))</f>
        <v>100</v>
      </c>
      <c r="O22" s="35" t="str">
        <f aca="true" t="shared" si="3" ref="O22:O31">IF(ISERROR(L22/H22),"-",ROUND(L22/H22*100,1))</f>
        <v>-</v>
      </c>
      <c r="P22" s="35">
        <f>IF(ISERROR(M22/I22),"-",ROUND(M22/I22*100,1))</f>
        <v>100</v>
      </c>
      <c r="Q22" s="35"/>
      <c r="R22" s="36">
        <v>100</v>
      </c>
      <c r="S22" s="16"/>
    </row>
    <row r="23" spans="1:19" s="5" customFormat="1" ht="15.75" customHeight="1" hidden="1">
      <c r="A23" s="24"/>
      <c r="B23" s="25"/>
      <c r="C23" s="25"/>
      <c r="D23" s="25"/>
      <c r="E23" s="25"/>
      <c r="F23" s="29"/>
      <c r="G23" s="17"/>
      <c r="H23" s="17"/>
      <c r="I23" s="17"/>
      <c r="J23" s="17"/>
      <c r="K23" s="17"/>
      <c r="L23" s="17"/>
      <c r="M23" s="17"/>
      <c r="N23" s="35"/>
      <c r="O23" s="35" t="str">
        <f t="shared" si="3"/>
        <v>-</v>
      </c>
      <c r="P23" s="35"/>
      <c r="Q23" s="35"/>
      <c r="R23" s="36"/>
      <c r="S23" s="16"/>
    </row>
    <row r="24" spans="1:19" s="5" customFormat="1" ht="15.75" customHeight="1" hidden="1">
      <c r="A24" s="24"/>
      <c r="B24" s="25"/>
      <c r="C24" s="25"/>
      <c r="D24" s="25"/>
      <c r="E24" s="25"/>
      <c r="F24" s="29"/>
      <c r="G24" s="17"/>
      <c r="H24" s="17"/>
      <c r="I24" s="17"/>
      <c r="J24" s="17"/>
      <c r="K24" s="17"/>
      <c r="L24" s="17"/>
      <c r="M24" s="17"/>
      <c r="N24" s="35"/>
      <c r="O24" s="35" t="str">
        <f t="shared" si="3"/>
        <v>-</v>
      </c>
      <c r="P24" s="35"/>
      <c r="Q24" s="35"/>
      <c r="R24" s="36"/>
      <c r="S24" s="16"/>
    </row>
    <row r="25" spans="1:19" s="5" customFormat="1" ht="15.75" customHeight="1">
      <c r="A25" s="24"/>
      <c r="B25" s="25"/>
      <c r="C25" s="30" t="s">
        <v>86</v>
      </c>
      <c r="D25" s="49" t="s">
        <v>28</v>
      </c>
      <c r="E25" s="49"/>
      <c r="F25" s="49"/>
      <c r="G25" s="17">
        <v>6714537</v>
      </c>
      <c r="H25" s="17">
        <v>722194</v>
      </c>
      <c r="I25" s="17">
        <v>7436731</v>
      </c>
      <c r="J25" s="18"/>
      <c r="K25" s="17">
        <v>6514034</v>
      </c>
      <c r="L25" s="17">
        <v>143079</v>
      </c>
      <c r="M25" s="17">
        <v>6657113</v>
      </c>
      <c r="N25" s="35">
        <f aca="true" t="shared" si="4" ref="N25:N31">IF(ISERROR(K25/G25),"-",ROUND(K25/G25*100,1))</f>
        <v>97</v>
      </c>
      <c r="O25" s="35">
        <f t="shared" si="3"/>
        <v>19.8</v>
      </c>
      <c r="P25" s="35">
        <f aca="true" t="shared" si="5" ref="P25:P31">IF(ISERROR(M25/I25),"-",ROUND(M25/I25*100,1))</f>
        <v>89.5</v>
      </c>
      <c r="Q25" s="35"/>
      <c r="R25" s="36">
        <v>88.9</v>
      </c>
      <c r="S25" s="16"/>
    </row>
    <row r="26" spans="1:19" s="5" customFormat="1" ht="15.75" customHeight="1">
      <c r="A26" s="24"/>
      <c r="B26" s="25"/>
      <c r="C26" s="30" t="s">
        <v>87</v>
      </c>
      <c r="D26" s="49" t="s">
        <v>29</v>
      </c>
      <c r="E26" s="49"/>
      <c r="F26" s="49"/>
      <c r="G26" s="17">
        <v>43355346</v>
      </c>
      <c r="H26" s="17">
        <v>303</v>
      </c>
      <c r="I26" s="17">
        <v>43355649</v>
      </c>
      <c r="J26" s="18"/>
      <c r="K26" s="17">
        <v>43355345</v>
      </c>
      <c r="L26" s="17">
        <v>280</v>
      </c>
      <c r="M26" s="17">
        <v>43355625</v>
      </c>
      <c r="N26" s="35">
        <f t="shared" si="4"/>
        <v>100</v>
      </c>
      <c r="O26" s="35">
        <f t="shared" si="3"/>
        <v>92.4</v>
      </c>
      <c r="P26" s="35">
        <f t="shared" si="5"/>
        <v>100</v>
      </c>
      <c r="Q26" s="35"/>
      <c r="R26" s="36">
        <v>100</v>
      </c>
      <c r="S26" s="16"/>
    </row>
    <row r="27" spans="1:19" s="5" customFormat="1" ht="15.75" customHeight="1">
      <c r="A27" s="24"/>
      <c r="B27" s="25"/>
      <c r="C27" s="30" t="s">
        <v>88</v>
      </c>
      <c r="D27" s="49" t="s">
        <v>30</v>
      </c>
      <c r="E27" s="49"/>
      <c r="F27" s="49"/>
      <c r="G27" s="17">
        <v>6022</v>
      </c>
      <c r="H27" s="17">
        <v>0</v>
      </c>
      <c r="I27" s="17">
        <v>6022</v>
      </c>
      <c r="J27" s="18"/>
      <c r="K27" s="17">
        <v>6022</v>
      </c>
      <c r="L27" s="17">
        <v>0</v>
      </c>
      <c r="M27" s="17">
        <v>6022</v>
      </c>
      <c r="N27" s="35">
        <f t="shared" si="4"/>
        <v>100</v>
      </c>
      <c r="O27" s="35" t="str">
        <f t="shared" si="3"/>
        <v>-</v>
      </c>
      <c r="P27" s="35">
        <f t="shared" si="5"/>
        <v>100</v>
      </c>
      <c r="Q27" s="35"/>
      <c r="R27" s="36">
        <v>100</v>
      </c>
      <c r="S27" s="16"/>
    </row>
    <row r="28" spans="1:19" s="5" customFormat="1" ht="15.75" customHeight="1">
      <c r="A28" s="24"/>
      <c r="B28" s="25"/>
      <c r="C28" s="30" t="s">
        <v>89</v>
      </c>
      <c r="D28" s="49" t="s">
        <v>31</v>
      </c>
      <c r="E28" s="49"/>
      <c r="F28" s="49"/>
      <c r="G28" s="17">
        <v>0</v>
      </c>
      <c r="H28" s="17">
        <v>372266</v>
      </c>
      <c r="I28" s="17">
        <v>372266</v>
      </c>
      <c r="J28" s="17">
        <v>184027</v>
      </c>
      <c r="K28" s="17">
        <v>0</v>
      </c>
      <c r="L28" s="17">
        <v>320</v>
      </c>
      <c r="M28" s="17">
        <v>320</v>
      </c>
      <c r="N28" s="35" t="str">
        <f t="shared" si="4"/>
        <v>-</v>
      </c>
      <c r="O28" s="35">
        <f t="shared" si="3"/>
        <v>0.1</v>
      </c>
      <c r="P28" s="35">
        <f t="shared" si="5"/>
        <v>0.1</v>
      </c>
      <c r="Q28" s="35">
        <f>IF(J28=0,"-",ROUND(M28/(I28-J28)*100,1))</f>
        <v>0.2</v>
      </c>
      <c r="R28" s="36">
        <v>0.1</v>
      </c>
      <c r="S28" s="16">
        <v>0.9</v>
      </c>
    </row>
    <row r="29" spans="1:19" s="5" customFormat="1" ht="15.75" customHeight="1">
      <c r="A29" s="24"/>
      <c r="B29" s="25"/>
      <c r="C29" s="30"/>
      <c r="D29" s="25" t="s">
        <v>77</v>
      </c>
      <c r="E29" s="49" t="s">
        <v>32</v>
      </c>
      <c r="F29" s="49"/>
      <c r="G29" s="17">
        <v>0</v>
      </c>
      <c r="H29" s="17">
        <v>303323</v>
      </c>
      <c r="I29" s="17">
        <v>303323</v>
      </c>
      <c r="J29" s="17">
        <v>149704</v>
      </c>
      <c r="K29" s="17">
        <v>0</v>
      </c>
      <c r="L29" s="17">
        <v>320</v>
      </c>
      <c r="M29" s="17">
        <v>320</v>
      </c>
      <c r="N29" s="35" t="str">
        <f t="shared" si="4"/>
        <v>-</v>
      </c>
      <c r="O29" s="35">
        <f t="shared" si="3"/>
        <v>0.1</v>
      </c>
      <c r="P29" s="35">
        <f t="shared" si="5"/>
        <v>0.1</v>
      </c>
      <c r="Q29" s="35">
        <f>IF(J29=0,"-",ROUND(M29/(I29-J29)*100,1))</f>
        <v>0.2</v>
      </c>
      <c r="R29" s="36">
        <v>0.2</v>
      </c>
      <c r="S29" s="16">
        <v>0.9</v>
      </c>
    </row>
    <row r="30" spans="1:19" s="5" customFormat="1" ht="15.75" customHeight="1">
      <c r="A30" s="24"/>
      <c r="B30" s="25"/>
      <c r="C30" s="25"/>
      <c r="D30" s="25" t="s">
        <v>78</v>
      </c>
      <c r="E30" s="49" t="s">
        <v>33</v>
      </c>
      <c r="F30" s="49"/>
      <c r="G30" s="17">
        <v>0</v>
      </c>
      <c r="H30" s="17">
        <v>68943</v>
      </c>
      <c r="I30" s="17">
        <v>68943</v>
      </c>
      <c r="J30" s="17">
        <v>34323</v>
      </c>
      <c r="K30" s="17">
        <v>0</v>
      </c>
      <c r="L30" s="17">
        <v>0</v>
      </c>
      <c r="M30" s="17">
        <v>0</v>
      </c>
      <c r="N30" s="35" t="str">
        <f t="shared" si="4"/>
        <v>-</v>
      </c>
      <c r="O30" s="35">
        <f t="shared" si="3"/>
        <v>0</v>
      </c>
      <c r="P30" s="35">
        <f t="shared" si="5"/>
        <v>0</v>
      </c>
      <c r="Q30" s="35">
        <f>IF(J30=0,"-",ROUND(M30/(I30-J30)*100,1))</f>
        <v>0</v>
      </c>
      <c r="R30" s="36">
        <v>0</v>
      </c>
      <c r="S30" s="16">
        <v>0.4</v>
      </c>
    </row>
    <row r="31" spans="1:19" s="5" customFormat="1" ht="15.75" customHeight="1">
      <c r="A31" s="24"/>
      <c r="B31" s="25"/>
      <c r="C31" s="25"/>
      <c r="D31" s="25" t="s">
        <v>79</v>
      </c>
      <c r="E31" s="49" t="s">
        <v>34</v>
      </c>
      <c r="F31" s="49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35" t="str">
        <f t="shared" si="4"/>
        <v>-</v>
      </c>
      <c r="O31" s="35" t="str">
        <f t="shared" si="3"/>
        <v>-</v>
      </c>
      <c r="P31" s="35" t="str">
        <f t="shared" si="5"/>
        <v>-</v>
      </c>
      <c r="Q31" s="35"/>
      <c r="R31" s="36" t="s">
        <v>85</v>
      </c>
      <c r="S31" s="16"/>
    </row>
    <row r="32" spans="1:19" s="5" customFormat="1" ht="15.75" customHeight="1">
      <c r="A32" s="24"/>
      <c r="B32" s="25" t="s">
        <v>90</v>
      </c>
      <c r="C32" s="49" t="s">
        <v>35</v>
      </c>
      <c r="D32" s="49"/>
      <c r="E32" s="49"/>
      <c r="F32" s="49"/>
      <c r="G32" s="18"/>
      <c r="H32" s="18"/>
      <c r="I32" s="18"/>
      <c r="J32" s="18"/>
      <c r="K32" s="18"/>
      <c r="L32" s="18"/>
      <c r="M32" s="18"/>
      <c r="N32" s="37"/>
      <c r="O32" s="37"/>
      <c r="P32" s="37"/>
      <c r="Q32" s="37"/>
      <c r="R32" s="38"/>
      <c r="S32" s="16"/>
    </row>
    <row r="33" spans="1:19" s="5" customFormat="1" ht="15.75" customHeight="1">
      <c r="A33" s="24" t="s">
        <v>36</v>
      </c>
      <c r="B33" s="49" t="s">
        <v>37</v>
      </c>
      <c r="C33" s="49"/>
      <c r="D33" s="49"/>
      <c r="E33" s="49"/>
      <c r="F33" s="49"/>
      <c r="G33" s="17">
        <v>73800414</v>
      </c>
      <c r="H33" s="17">
        <v>4700113</v>
      </c>
      <c r="I33" s="17">
        <v>78500527</v>
      </c>
      <c r="J33" s="17">
        <v>0</v>
      </c>
      <c r="K33" s="17">
        <v>72642792</v>
      </c>
      <c r="L33" s="17">
        <v>1277236</v>
      </c>
      <c r="M33" s="17">
        <v>73920028</v>
      </c>
      <c r="N33" s="35">
        <f aca="true" t="shared" si="6" ref="N33:P39">IF(ISERROR(K33/G33),"-",ROUND(K33/G33*100,1))</f>
        <v>98.4</v>
      </c>
      <c r="O33" s="35">
        <f t="shared" si="6"/>
        <v>27.2</v>
      </c>
      <c r="P33" s="35">
        <f t="shared" si="6"/>
        <v>94.2</v>
      </c>
      <c r="Q33" s="35" t="str">
        <f>IF(J33=0,"-",ROUND(M33/(I33-J33)*100,1))</f>
        <v>-</v>
      </c>
      <c r="R33" s="36">
        <v>93.8</v>
      </c>
      <c r="S33" s="16">
        <v>0</v>
      </c>
    </row>
    <row r="34" spans="1:19" s="5" customFormat="1" ht="15.75" customHeight="1">
      <c r="A34" s="24"/>
      <c r="B34" s="25" t="s">
        <v>75</v>
      </c>
      <c r="C34" s="49" t="s">
        <v>38</v>
      </c>
      <c r="D34" s="49"/>
      <c r="E34" s="49"/>
      <c r="F34" s="49"/>
      <c r="G34" s="17">
        <v>73800414</v>
      </c>
      <c r="H34" s="17">
        <v>4700113</v>
      </c>
      <c r="I34" s="17">
        <v>78500527</v>
      </c>
      <c r="J34" s="17">
        <v>0</v>
      </c>
      <c r="K34" s="17">
        <v>72642792</v>
      </c>
      <c r="L34" s="17">
        <v>1277236</v>
      </c>
      <c r="M34" s="17">
        <v>73920028</v>
      </c>
      <c r="N34" s="35">
        <f t="shared" si="6"/>
        <v>98.4</v>
      </c>
      <c r="O34" s="35">
        <f t="shared" si="6"/>
        <v>27.2</v>
      </c>
      <c r="P34" s="35">
        <f t="shared" si="6"/>
        <v>94.2</v>
      </c>
      <c r="Q34" s="35" t="str">
        <f>IF(J34=0,"-",ROUND(M34/(I34-J34)*100,1))</f>
        <v>-</v>
      </c>
      <c r="R34" s="36">
        <v>93.8</v>
      </c>
      <c r="S34" s="16">
        <v>0</v>
      </c>
    </row>
    <row r="35" spans="1:19" s="5" customFormat="1" ht="15.75" customHeight="1">
      <c r="A35" s="24"/>
      <c r="B35" s="25"/>
      <c r="C35" s="30" t="s">
        <v>76</v>
      </c>
      <c r="D35" s="49" t="s">
        <v>39</v>
      </c>
      <c r="E35" s="49"/>
      <c r="F35" s="49"/>
      <c r="G35" s="17">
        <v>48787</v>
      </c>
      <c r="H35" s="17">
        <v>542</v>
      </c>
      <c r="I35" s="17">
        <v>49329</v>
      </c>
      <c r="J35" s="18"/>
      <c r="K35" s="17">
        <v>48539</v>
      </c>
      <c r="L35" s="17">
        <v>104</v>
      </c>
      <c r="M35" s="17">
        <v>48643</v>
      </c>
      <c r="N35" s="35">
        <f t="shared" si="6"/>
        <v>99.5</v>
      </c>
      <c r="O35" s="35">
        <f t="shared" si="6"/>
        <v>19.2</v>
      </c>
      <c r="P35" s="35">
        <f t="shared" si="6"/>
        <v>98.6</v>
      </c>
      <c r="Q35" s="35"/>
      <c r="R35" s="36">
        <v>99</v>
      </c>
      <c r="S35" s="16"/>
    </row>
    <row r="36" spans="1:19" s="5" customFormat="1" ht="15.75" customHeight="1">
      <c r="A36" s="24"/>
      <c r="B36" s="25"/>
      <c r="C36" s="30" t="s">
        <v>81</v>
      </c>
      <c r="D36" s="49" t="s">
        <v>40</v>
      </c>
      <c r="E36" s="49"/>
      <c r="F36" s="49"/>
      <c r="G36" s="17">
        <v>8581650</v>
      </c>
      <c r="H36" s="17">
        <v>67163</v>
      </c>
      <c r="I36" s="17">
        <v>8648813</v>
      </c>
      <c r="J36" s="18"/>
      <c r="K36" s="17">
        <v>8532879</v>
      </c>
      <c r="L36" s="17">
        <v>28003</v>
      </c>
      <c r="M36" s="17">
        <v>8560882</v>
      </c>
      <c r="N36" s="35">
        <f t="shared" si="6"/>
        <v>99.4</v>
      </c>
      <c r="O36" s="35">
        <f t="shared" si="6"/>
        <v>41.7</v>
      </c>
      <c r="P36" s="35">
        <f t="shared" si="6"/>
        <v>99</v>
      </c>
      <c r="Q36" s="35"/>
      <c r="R36" s="36">
        <v>99.2</v>
      </c>
      <c r="S36" s="16"/>
    </row>
    <row r="37" spans="1:19" s="5" customFormat="1" ht="15.75" customHeight="1">
      <c r="A37" s="24"/>
      <c r="B37" s="25"/>
      <c r="C37" s="30" t="s">
        <v>86</v>
      </c>
      <c r="D37" s="49" t="s">
        <v>41</v>
      </c>
      <c r="E37" s="49"/>
      <c r="F37" s="49"/>
      <c r="G37" s="17">
        <v>65169977</v>
      </c>
      <c r="H37" s="17">
        <v>4632408</v>
      </c>
      <c r="I37" s="17">
        <v>69802385</v>
      </c>
      <c r="J37" s="17">
        <v>0</v>
      </c>
      <c r="K37" s="17">
        <v>64061374</v>
      </c>
      <c r="L37" s="17">
        <v>1249129</v>
      </c>
      <c r="M37" s="17">
        <v>65310503</v>
      </c>
      <c r="N37" s="35">
        <f t="shared" si="6"/>
        <v>98.3</v>
      </c>
      <c r="O37" s="35">
        <f t="shared" si="6"/>
        <v>27</v>
      </c>
      <c r="P37" s="35">
        <f t="shared" si="6"/>
        <v>93.6</v>
      </c>
      <c r="Q37" s="35" t="str">
        <f>IF(J37=0,"-",ROUND(M37/(I37-J37)*100,1))</f>
        <v>-</v>
      </c>
      <c r="R37" s="36">
        <v>93.1</v>
      </c>
      <c r="S37" s="16">
        <v>0</v>
      </c>
    </row>
    <row r="38" spans="1:19" s="5" customFormat="1" ht="15.75" customHeight="1">
      <c r="A38" s="24"/>
      <c r="B38" s="25"/>
      <c r="C38" s="30"/>
      <c r="D38" s="25" t="s">
        <v>77</v>
      </c>
      <c r="E38" s="49" t="s">
        <v>24</v>
      </c>
      <c r="F38" s="49"/>
      <c r="G38" s="17">
        <v>40500891</v>
      </c>
      <c r="H38" s="17">
        <v>2868491</v>
      </c>
      <c r="I38" s="17">
        <v>43369382</v>
      </c>
      <c r="J38" s="17">
        <v>0</v>
      </c>
      <c r="K38" s="17">
        <v>39810606</v>
      </c>
      <c r="L38" s="17">
        <v>775184</v>
      </c>
      <c r="M38" s="17">
        <v>40585790</v>
      </c>
      <c r="N38" s="35">
        <f t="shared" si="6"/>
        <v>98.3</v>
      </c>
      <c r="O38" s="35">
        <f t="shared" si="6"/>
        <v>27</v>
      </c>
      <c r="P38" s="35">
        <f t="shared" si="6"/>
        <v>93.6</v>
      </c>
      <c r="Q38" s="35" t="str">
        <f>IF(J38=0,"-",ROUND(M38/(I38-J38)*100,1))</f>
        <v>-</v>
      </c>
      <c r="R38" s="36">
        <v>93.2</v>
      </c>
      <c r="S38" s="16">
        <v>0</v>
      </c>
    </row>
    <row r="39" spans="1:19" s="5" customFormat="1" ht="15.75" customHeight="1">
      <c r="A39" s="24"/>
      <c r="B39" s="25"/>
      <c r="C39" s="25"/>
      <c r="D39" s="25" t="s">
        <v>78</v>
      </c>
      <c r="E39" s="49" t="s">
        <v>25</v>
      </c>
      <c r="F39" s="49"/>
      <c r="G39" s="17">
        <v>24669086</v>
      </c>
      <c r="H39" s="17">
        <v>1763917</v>
      </c>
      <c r="I39" s="17">
        <v>26433003</v>
      </c>
      <c r="J39" s="17">
        <v>0</v>
      </c>
      <c r="K39" s="17">
        <v>24250768</v>
      </c>
      <c r="L39" s="17">
        <v>473945</v>
      </c>
      <c r="M39" s="17">
        <v>24724713</v>
      </c>
      <c r="N39" s="35">
        <f t="shared" si="6"/>
        <v>98.3</v>
      </c>
      <c r="O39" s="35">
        <f t="shared" si="6"/>
        <v>26.9</v>
      </c>
      <c r="P39" s="35">
        <f t="shared" si="6"/>
        <v>93.5</v>
      </c>
      <c r="Q39" s="35"/>
      <c r="R39" s="36">
        <v>93.1</v>
      </c>
      <c r="S39" s="16"/>
    </row>
    <row r="40" spans="1:19" s="5" customFormat="1" ht="15.75" customHeight="1">
      <c r="A40" s="24"/>
      <c r="B40" s="25"/>
      <c r="C40" s="30" t="s">
        <v>87</v>
      </c>
      <c r="D40" s="49" t="s">
        <v>42</v>
      </c>
      <c r="E40" s="49"/>
      <c r="F40" s="49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R40" s="38"/>
      <c r="S40" s="16"/>
    </row>
    <row r="41" spans="1:19" s="5" customFormat="1" ht="15.75" customHeight="1">
      <c r="A41" s="24"/>
      <c r="B41" s="25"/>
      <c r="C41" s="30" t="s">
        <v>88</v>
      </c>
      <c r="D41" s="49" t="s">
        <v>43</v>
      </c>
      <c r="E41" s="49"/>
      <c r="F41" s="49"/>
      <c r="G41" s="18"/>
      <c r="H41" s="18"/>
      <c r="I41" s="18"/>
      <c r="J41" s="18"/>
      <c r="K41" s="18"/>
      <c r="L41" s="18"/>
      <c r="M41" s="18"/>
      <c r="N41" s="37"/>
      <c r="O41" s="37"/>
      <c r="P41" s="37"/>
      <c r="Q41" s="37"/>
      <c r="R41" s="38"/>
      <c r="S41" s="16"/>
    </row>
    <row r="42" spans="1:19" s="5" customFormat="1" ht="15.75" customHeight="1">
      <c r="A42" s="24"/>
      <c r="B42" s="25"/>
      <c r="C42" s="30" t="s">
        <v>89</v>
      </c>
      <c r="D42" s="49" t="s">
        <v>44</v>
      </c>
      <c r="E42" s="49"/>
      <c r="F42" s="49"/>
      <c r="G42" s="18"/>
      <c r="H42" s="18"/>
      <c r="I42" s="18"/>
      <c r="J42" s="18"/>
      <c r="K42" s="18"/>
      <c r="L42" s="18"/>
      <c r="M42" s="18"/>
      <c r="N42" s="37"/>
      <c r="O42" s="37"/>
      <c r="P42" s="37"/>
      <c r="Q42" s="37"/>
      <c r="R42" s="38"/>
      <c r="S42" s="16"/>
    </row>
    <row r="43" spans="1:19" s="5" customFormat="1" ht="15.75" customHeight="1">
      <c r="A43" s="24"/>
      <c r="B43" s="25" t="s">
        <v>90</v>
      </c>
      <c r="C43" s="49" t="s">
        <v>45</v>
      </c>
      <c r="D43" s="49"/>
      <c r="E43" s="49"/>
      <c r="F43" s="49"/>
      <c r="G43" s="18"/>
      <c r="H43" s="18"/>
      <c r="I43" s="18"/>
      <c r="J43" s="18"/>
      <c r="K43" s="18"/>
      <c r="L43" s="18"/>
      <c r="M43" s="18"/>
      <c r="N43" s="37"/>
      <c r="O43" s="37"/>
      <c r="P43" s="37"/>
      <c r="Q43" s="37"/>
      <c r="R43" s="38"/>
      <c r="S43" s="16"/>
    </row>
    <row r="44" spans="1:19" s="5" customFormat="1" ht="15.75" customHeight="1" thickBot="1">
      <c r="A44" s="31" t="s">
        <v>46</v>
      </c>
      <c r="B44" s="45" t="s">
        <v>47</v>
      </c>
      <c r="C44" s="45"/>
      <c r="D44" s="45"/>
      <c r="E44" s="45"/>
      <c r="F44" s="45"/>
      <c r="G44" s="19"/>
      <c r="H44" s="19"/>
      <c r="I44" s="19"/>
      <c r="J44" s="19"/>
      <c r="K44" s="19"/>
      <c r="L44" s="19"/>
      <c r="M44" s="19"/>
      <c r="N44" s="39"/>
      <c r="O44" s="39"/>
      <c r="P44" s="39"/>
      <c r="Q44" s="39"/>
      <c r="R44" s="40"/>
      <c r="S44" s="16"/>
    </row>
    <row r="45" spans="1:19" s="5" customFormat="1" ht="15.75" customHeight="1" thickTop="1">
      <c r="A45" s="32"/>
      <c r="B45" s="58" t="s">
        <v>48</v>
      </c>
      <c r="C45" s="58"/>
      <c r="D45" s="58"/>
      <c r="E45" s="58"/>
      <c r="F45" s="58"/>
      <c r="G45" s="20">
        <v>999952987</v>
      </c>
      <c r="H45" s="20">
        <v>77415561</v>
      </c>
      <c r="I45" s="20">
        <v>1077368548</v>
      </c>
      <c r="J45" s="20">
        <v>184027</v>
      </c>
      <c r="K45" s="20">
        <v>982003723</v>
      </c>
      <c r="L45" s="20">
        <v>17975524</v>
      </c>
      <c r="M45" s="20">
        <v>999979247</v>
      </c>
      <c r="N45" s="41">
        <f aca="true" t="shared" si="7" ref="N45:P46">IF(ISERROR(K45/G45),"-",ROUND(K45/G45*100,1))</f>
        <v>98.2</v>
      </c>
      <c r="O45" s="41">
        <f t="shared" si="7"/>
        <v>23.2</v>
      </c>
      <c r="P45" s="41">
        <f t="shared" si="7"/>
        <v>92.8</v>
      </c>
      <c r="Q45" s="41">
        <f>IF(J45=0,"-",ROUND(M45/(I45-J45)*100,1))</f>
        <v>92.8</v>
      </c>
      <c r="R45" s="42">
        <v>92.2</v>
      </c>
      <c r="S45" s="16">
        <v>91.7</v>
      </c>
    </row>
    <row r="46" spans="1:19" s="5" customFormat="1" ht="15.75" customHeight="1">
      <c r="A46" s="24"/>
      <c r="B46" s="49" t="s">
        <v>49</v>
      </c>
      <c r="C46" s="49"/>
      <c r="D46" s="49"/>
      <c r="E46" s="49"/>
      <c r="F46" s="49"/>
      <c r="G46" s="17">
        <v>176304838</v>
      </c>
      <c r="H46" s="17">
        <v>105864568</v>
      </c>
      <c r="I46" s="17">
        <v>282169406</v>
      </c>
      <c r="J46" s="18"/>
      <c r="K46" s="17">
        <v>155052974</v>
      </c>
      <c r="L46" s="17">
        <v>15633221</v>
      </c>
      <c r="M46" s="17">
        <v>170686195</v>
      </c>
      <c r="N46" s="35">
        <f t="shared" si="7"/>
        <v>87.9</v>
      </c>
      <c r="O46" s="35">
        <f t="shared" si="7"/>
        <v>14.8</v>
      </c>
      <c r="P46" s="35">
        <f t="shared" si="7"/>
        <v>60.5</v>
      </c>
      <c r="Q46" s="35"/>
      <c r="R46" s="36">
        <v>59.4</v>
      </c>
      <c r="S46" s="16"/>
    </row>
    <row r="47" spans="1:19" s="5" customFormat="1" ht="15.75" customHeight="1" thickBot="1">
      <c r="A47" s="26"/>
      <c r="B47" s="59" t="s">
        <v>50</v>
      </c>
      <c r="C47" s="59"/>
      <c r="D47" s="59"/>
      <c r="E47" s="59"/>
      <c r="F47" s="59"/>
      <c r="G47" s="21"/>
      <c r="H47" s="21"/>
      <c r="I47" s="21"/>
      <c r="J47" s="21"/>
      <c r="K47" s="21"/>
      <c r="L47" s="21"/>
      <c r="M47" s="21"/>
      <c r="N47" s="43"/>
      <c r="O47" s="43"/>
      <c r="P47" s="43"/>
      <c r="Q47" s="43"/>
      <c r="R47" s="44"/>
      <c r="S47" s="16"/>
    </row>
    <row r="48" s="5" customFormat="1" ht="15.75" customHeight="1">
      <c r="A48" s="5" t="s">
        <v>51</v>
      </c>
    </row>
  </sheetData>
  <sheetProtection/>
  <mergeCells count="45">
    <mergeCell ref="C43:F43"/>
    <mergeCell ref="B44:F44"/>
    <mergeCell ref="B45:F45"/>
    <mergeCell ref="B46:F46"/>
    <mergeCell ref="B47:F47"/>
    <mergeCell ref="D37:F37"/>
    <mergeCell ref="E38:F38"/>
    <mergeCell ref="E39:F39"/>
    <mergeCell ref="D40:F40"/>
    <mergeCell ref="D41:F41"/>
    <mergeCell ref="D42:F42"/>
    <mergeCell ref="E31:F31"/>
    <mergeCell ref="C32:F32"/>
    <mergeCell ref="B33:F33"/>
    <mergeCell ref="C34:F34"/>
    <mergeCell ref="D35:F35"/>
    <mergeCell ref="D36:F36"/>
    <mergeCell ref="D25:F25"/>
    <mergeCell ref="D26:F26"/>
    <mergeCell ref="D27:F27"/>
    <mergeCell ref="D28:F28"/>
    <mergeCell ref="E29:F29"/>
    <mergeCell ref="E30:F30"/>
    <mergeCell ref="E14:F14"/>
    <mergeCell ref="E15:F15"/>
    <mergeCell ref="E16:F16"/>
    <mergeCell ref="D17:F17"/>
    <mergeCell ref="E18:F18"/>
    <mergeCell ref="E22:F22"/>
    <mergeCell ref="N6:P6"/>
    <mergeCell ref="B9:F9"/>
    <mergeCell ref="C10:F10"/>
    <mergeCell ref="D11:F11"/>
    <mergeCell ref="E12:F12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H1">
      <selection activeCell="R45" sqref="R45"/>
    </sheetView>
  </sheetViews>
  <sheetFormatPr defaultColWidth="9.140625" defaultRowHeight="15"/>
  <cols>
    <col min="1" max="5" width="2.421875" style="5" customWidth="1"/>
    <col min="6" max="6" width="16.28125" style="5" customWidth="1"/>
    <col min="7" max="13" width="13.7109375" style="5" customWidth="1"/>
    <col min="14" max="16" width="7.7109375" style="5" customWidth="1"/>
    <col min="17" max="17" width="7.7109375" style="5" hidden="1" customWidth="1"/>
    <col min="18" max="18" width="7.7109375" style="5" customWidth="1"/>
    <col min="19" max="19" width="7.421875" style="5" hidden="1" customWidth="1"/>
    <col min="20" max="16384" width="9.00390625" style="5" customWidth="1"/>
  </cols>
  <sheetData>
    <row r="1" spans="1:6" s="2" customFormat="1" ht="21">
      <c r="A1" s="3"/>
      <c r="B1" s="4"/>
      <c r="C1" s="4"/>
      <c r="D1" s="4"/>
      <c r="E1" s="4"/>
      <c r="F1" s="4"/>
    </row>
    <row r="2" spans="2:6" s="2" customFormat="1" ht="21">
      <c r="B2" s="4"/>
      <c r="C2" s="4"/>
      <c r="D2" s="4"/>
      <c r="E2" s="4"/>
      <c r="F2" s="4"/>
    </row>
    <row r="3" spans="1:19" ht="15.75" customHeight="1">
      <c r="A3" s="2" t="s">
        <v>109</v>
      </c>
      <c r="S3" s="6" t="s">
        <v>1</v>
      </c>
    </row>
    <row r="4" spans="1:19" ht="15.75" customHeight="1" thickBot="1">
      <c r="A4" s="5" t="s">
        <v>53</v>
      </c>
      <c r="P4" s="5" t="s">
        <v>102</v>
      </c>
      <c r="S4" s="6"/>
    </row>
    <row r="5" spans="1:19" ht="15.75" customHeight="1">
      <c r="A5" s="50"/>
      <c r="B5" s="51"/>
      <c r="C5" s="51"/>
      <c r="D5" s="51"/>
      <c r="E5" s="51"/>
      <c r="F5" s="51"/>
      <c r="G5" s="55" t="s">
        <v>92</v>
      </c>
      <c r="H5" s="55"/>
      <c r="I5" s="55"/>
      <c r="J5" s="55"/>
      <c r="K5" s="55" t="s">
        <v>93</v>
      </c>
      <c r="L5" s="55"/>
      <c r="M5" s="55"/>
      <c r="N5" s="51" t="s">
        <v>94</v>
      </c>
      <c r="O5" s="51"/>
      <c r="P5" s="51"/>
      <c r="Q5" s="51"/>
      <c r="R5" s="56"/>
      <c r="S5" s="7"/>
    </row>
    <row r="6" spans="1:19" ht="15.75" customHeight="1">
      <c r="A6" s="52"/>
      <c r="B6" s="47"/>
      <c r="C6" s="47"/>
      <c r="D6" s="47"/>
      <c r="E6" s="47"/>
      <c r="F6" s="47"/>
      <c r="G6" s="45" t="s">
        <v>95</v>
      </c>
      <c r="H6" s="45" t="s">
        <v>96</v>
      </c>
      <c r="I6" s="45" t="s">
        <v>97</v>
      </c>
      <c r="J6" s="22" t="s">
        <v>98</v>
      </c>
      <c r="K6" s="45" t="s">
        <v>95</v>
      </c>
      <c r="L6" s="45" t="s">
        <v>96</v>
      </c>
      <c r="M6" s="45" t="s">
        <v>97</v>
      </c>
      <c r="N6" s="47" t="s">
        <v>106</v>
      </c>
      <c r="O6" s="47"/>
      <c r="P6" s="47"/>
      <c r="Q6" s="27"/>
      <c r="R6" s="8" t="s">
        <v>107</v>
      </c>
      <c r="S6" s="7"/>
    </row>
    <row r="7" spans="1:19" ht="15.75" customHeight="1">
      <c r="A7" s="52"/>
      <c r="B7" s="47"/>
      <c r="C7" s="47"/>
      <c r="D7" s="47"/>
      <c r="E7" s="47"/>
      <c r="F7" s="47"/>
      <c r="G7" s="46"/>
      <c r="H7" s="46"/>
      <c r="I7" s="46"/>
      <c r="J7" s="23" t="s">
        <v>92</v>
      </c>
      <c r="K7" s="46"/>
      <c r="L7" s="46"/>
      <c r="M7" s="46"/>
      <c r="N7" s="10" t="s">
        <v>99</v>
      </c>
      <c r="O7" s="10" t="s">
        <v>100</v>
      </c>
      <c r="P7" s="10" t="s">
        <v>97</v>
      </c>
      <c r="Q7" s="10" t="s">
        <v>101</v>
      </c>
      <c r="R7" s="11" t="s">
        <v>97</v>
      </c>
      <c r="S7" s="9" t="s">
        <v>101</v>
      </c>
    </row>
    <row r="8" spans="1:19" ht="15.75" customHeight="1" thickBot="1">
      <c r="A8" s="53"/>
      <c r="B8" s="54"/>
      <c r="C8" s="54"/>
      <c r="D8" s="54"/>
      <c r="E8" s="54"/>
      <c r="F8" s="54"/>
      <c r="G8" s="12" t="s">
        <v>64</v>
      </c>
      <c r="H8" s="12" t="s">
        <v>65</v>
      </c>
      <c r="I8" s="12" t="s">
        <v>66</v>
      </c>
      <c r="J8" s="12" t="s">
        <v>67</v>
      </c>
      <c r="K8" s="12" t="s">
        <v>68</v>
      </c>
      <c r="L8" s="12" t="s">
        <v>69</v>
      </c>
      <c r="M8" s="12" t="s">
        <v>70</v>
      </c>
      <c r="N8" s="12" t="s">
        <v>71</v>
      </c>
      <c r="O8" s="12" t="s">
        <v>72</v>
      </c>
      <c r="P8" s="12" t="s">
        <v>73</v>
      </c>
      <c r="Q8" s="12" t="s">
        <v>74</v>
      </c>
      <c r="R8" s="13"/>
      <c r="S8" s="14"/>
    </row>
    <row r="9" spans="1:19" ht="15.75" customHeight="1">
      <c r="A9" s="28" t="s">
        <v>13</v>
      </c>
      <c r="B9" s="48" t="s">
        <v>14</v>
      </c>
      <c r="C9" s="48"/>
      <c r="D9" s="48"/>
      <c r="E9" s="48"/>
      <c r="F9" s="48"/>
      <c r="G9" s="15">
        <v>63662597</v>
      </c>
      <c r="H9" s="15">
        <v>5560741</v>
      </c>
      <c r="I9" s="15">
        <v>69223338</v>
      </c>
      <c r="J9" s="15">
        <v>0</v>
      </c>
      <c r="K9" s="15">
        <v>62563068</v>
      </c>
      <c r="L9" s="15">
        <v>1077667</v>
      </c>
      <c r="M9" s="15">
        <v>63640735</v>
      </c>
      <c r="N9" s="33">
        <f aca="true" t="shared" si="0" ref="N9:N21">IF(ISERROR(K9/G9),"-",ROUND(K9/G9*100,1))</f>
        <v>98.3</v>
      </c>
      <c r="O9" s="33">
        <f aca="true" t="shared" si="1" ref="O9:O21">IF(ISERROR(L9/H9),"-",ROUND(L9/H9*100,1))</f>
        <v>19.4</v>
      </c>
      <c r="P9" s="33">
        <f aca="true" t="shared" si="2" ref="P9:P21">IF(ISERROR(M9/I9),"-",ROUND(M9/I9*100,1))</f>
        <v>91.9</v>
      </c>
      <c r="Q9" s="33" t="str">
        <f>IF(J9=0,"-",ROUND(M9/(I9-J9)*100,1))</f>
        <v>-</v>
      </c>
      <c r="R9" s="34">
        <v>91.4</v>
      </c>
      <c r="S9" s="16">
        <v>0</v>
      </c>
    </row>
    <row r="10" spans="1:19" ht="15.75" customHeight="1">
      <c r="A10" s="24"/>
      <c r="B10" s="25" t="s">
        <v>75</v>
      </c>
      <c r="C10" s="49" t="s">
        <v>15</v>
      </c>
      <c r="D10" s="49"/>
      <c r="E10" s="49"/>
      <c r="F10" s="49"/>
      <c r="G10" s="17">
        <v>63662597</v>
      </c>
      <c r="H10" s="17">
        <v>5560741</v>
      </c>
      <c r="I10" s="17">
        <v>69223338</v>
      </c>
      <c r="J10" s="17">
        <v>0</v>
      </c>
      <c r="K10" s="17">
        <v>62563068</v>
      </c>
      <c r="L10" s="17">
        <v>1077667</v>
      </c>
      <c r="M10" s="17">
        <v>63640735</v>
      </c>
      <c r="N10" s="35">
        <f t="shared" si="0"/>
        <v>98.3</v>
      </c>
      <c r="O10" s="35">
        <f t="shared" si="1"/>
        <v>19.4</v>
      </c>
      <c r="P10" s="35">
        <f t="shared" si="2"/>
        <v>91.9</v>
      </c>
      <c r="Q10" s="35" t="str">
        <f>IF(J10=0,"-",ROUND(M10/(I10-J10)*100,1))</f>
        <v>-</v>
      </c>
      <c r="R10" s="36">
        <v>91.4</v>
      </c>
      <c r="S10" s="16">
        <v>0</v>
      </c>
    </row>
    <row r="11" spans="1:19" ht="15.75" customHeight="1">
      <c r="A11" s="24"/>
      <c r="B11" s="25"/>
      <c r="C11" s="30" t="s">
        <v>76</v>
      </c>
      <c r="D11" s="49" t="s">
        <v>16</v>
      </c>
      <c r="E11" s="49"/>
      <c r="F11" s="49"/>
      <c r="G11" s="17">
        <v>29675186</v>
      </c>
      <c r="H11" s="17">
        <v>2329409</v>
      </c>
      <c r="I11" s="17">
        <v>32004595</v>
      </c>
      <c r="J11" s="18"/>
      <c r="K11" s="17">
        <v>29130539</v>
      </c>
      <c r="L11" s="17">
        <v>498388</v>
      </c>
      <c r="M11" s="17">
        <v>29628927</v>
      </c>
      <c r="N11" s="35">
        <f t="shared" si="0"/>
        <v>98.2</v>
      </c>
      <c r="O11" s="35">
        <f t="shared" si="1"/>
        <v>21.4</v>
      </c>
      <c r="P11" s="35">
        <f t="shared" si="2"/>
        <v>92.6</v>
      </c>
      <c r="Q11" s="35"/>
      <c r="R11" s="36">
        <v>91.9</v>
      </c>
      <c r="S11" s="16"/>
    </row>
    <row r="12" spans="1:19" ht="15.75" customHeight="1">
      <c r="A12" s="24"/>
      <c r="B12" s="25"/>
      <c r="C12" s="25"/>
      <c r="D12" s="25" t="s">
        <v>77</v>
      </c>
      <c r="E12" s="49" t="s">
        <v>17</v>
      </c>
      <c r="F12" s="49"/>
      <c r="G12" s="17">
        <v>742736</v>
      </c>
      <c r="H12" s="17">
        <v>68960</v>
      </c>
      <c r="I12" s="17">
        <v>811696</v>
      </c>
      <c r="J12" s="18"/>
      <c r="K12" s="17">
        <v>726410</v>
      </c>
      <c r="L12" s="17">
        <v>15042</v>
      </c>
      <c r="M12" s="17">
        <v>741452</v>
      </c>
      <c r="N12" s="35">
        <f t="shared" si="0"/>
        <v>97.8</v>
      </c>
      <c r="O12" s="35">
        <f t="shared" si="1"/>
        <v>21.8</v>
      </c>
      <c r="P12" s="35">
        <f t="shared" si="2"/>
        <v>91.3</v>
      </c>
      <c r="Q12" s="35"/>
      <c r="R12" s="36">
        <v>90.5</v>
      </c>
      <c r="S12" s="16"/>
    </row>
    <row r="13" spans="1:19" ht="15.75" customHeight="1">
      <c r="A13" s="24"/>
      <c r="B13" s="25"/>
      <c r="C13" s="25"/>
      <c r="D13" s="25" t="s">
        <v>78</v>
      </c>
      <c r="E13" s="49" t="s">
        <v>18</v>
      </c>
      <c r="F13" s="49"/>
      <c r="G13" s="17">
        <v>23935034</v>
      </c>
      <c r="H13" s="17">
        <v>2185377</v>
      </c>
      <c r="I13" s="17">
        <v>26120411</v>
      </c>
      <c r="J13" s="18"/>
      <c r="K13" s="17">
        <v>23428950</v>
      </c>
      <c r="L13" s="17">
        <v>471352</v>
      </c>
      <c r="M13" s="17">
        <v>23900302</v>
      </c>
      <c r="N13" s="35">
        <f t="shared" si="0"/>
        <v>97.9</v>
      </c>
      <c r="O13" s="35">
        <f t="shared" si="1"/>
        <v>21.6</v>
      </c>
      <c r="P13" s="35">
        <f t="shared" si="2"/>
        <v>91.5</v>
      </c>
      <c r="Q13" s="35"/>
      <c r="R13" s="36">
        <v>90.7</v>
      </c>
      <c r="S13" s="16"/>
    </row>
    <row r="14" spans="1:19" ht="15.75" customHeight="1">
      <c r="A14" s="24"/>
      <c r="B14" s="25"/>
      <c r="C14" s="25"/>
      <c r="D14" s="25"/>
      <c r="E14" s="57" t="s">
        <v>19</v>
      </c>
      <c r="F14" s="57"/>
      <c r="G14" s="17">
        <v>324905</v>
      </c>
      <c r="H14" s="17">
        <v>0</v>
      </c>
      <c r="I14" s="17">
        <v>324905</v>
      </c>
      <c r="J14" s="18"/>
      <c r="K14" s="17">
        <v>324330</v>
      </c>
      <c r="L14" s="17">
        <v>0</v>
      </c>
      <c r="M14" s="17">
        <v>324330</v>
      </c>
      <c r="N14" s="35">
        <f t="shared" si="0"/>
        <v>99.8</v>
      </c>
      <c r="O14" s="35" t="str">
        <f t="shared" si="1"/>
        <v>-</v>
      </c>
      <c r="P14" s="35">
        <f t="shared" si="2"/>
        <v>99.8</v>
      </c>
      <c r="Q14" s="35"/>
      <c r="R14" s="36">
        <v>99.9</v>
      </c>
      <c r="S14" s="16"/>
    </row>
    <row r="15" spans="1:19" ht="15.75" customHeight="1">
      <c r="A15" s="24"/>
      <c r="B15" s="25"/>
      <c r="C15" s="25"/>
      <c r="D15" s="25" t="s">
        <v>79</v>
      </c>
      <c r="E15" s="49" t="s">
        <v>20</v>
      </c>
      <c r="F15" s="49"/>
      <c r="G15" s="17">
        <v>1263500</v>
      </c>
      <c r="H15" s="17">
        <v>49129</v>
      </c>
      <c r="I15" s="17">
        <v>1312629</v>
      </c>
      <c r="J15" s="18"/>
      <c r="K15" s="17">
        <v>1249412</v>
      </c>
      <c r="L15" s="17">
        <v>8420</v>
      </c>
      <c r="M15" s="17">
        <v>1257832</v>
      </c>
      <c r="N15" s="35">
        <f t="shared" si="0"/>
        <v>98.9</v>
      </c>
      <c r="O15" s="35">
        <f t="shared" si="1"/>
        <v>17.1</v>
      </c>
      <c r="P15" s="35">
        <f t="shared" si="2"/>
        <v>95.8</v>
      </c>
      <c r="Q15" s="35"/>
      <c r="R15" s="36">
        <v>95.7</v>
      </c>
      <c r="S15" s="16"/>
    </row>
    <row r="16" spans="1:19" ht="15.75" customHeight="1">
      <c r="A16" s="24"/>
      <c r="B16" s="25"/>
      <c r="C16" s="25"/>
      <c r="D16" s="25" t="s">
        <v>80</v>
      </c>
      <c r="E16" s="49" t="s">
        <v>21</v>
      </c>
      <c r="F16" s="49"/>
      <c r="G16" s="17">
        <v>3733916</v>
      </c>
      <c r="H16" s="17">
        <v>25943</v>
      </c>
      <c r="I16" s="17">
        <v>3759859</v>
      </c>
      <c r="J16" s="18"/>
      <c r="K16" s="17">
        <v>3725767</v>
      </c>
      <c r="L16" s="17">
        <v>3574</v>
      </c>
      <c r="M16" s="17">
        <v>3729341</v>
      </c>
      <c r="N16" s="35">
        <f t="shared" si="0"/>
        <v>99.8</v>
      </c>
      <c r="O16" s="35">
        <f t="shared" si="1"/>
        <v>13.8</v>
      </c>
      <c r="P16" s="35">
        <f t="shared" si="2"/>
        <v>99.2</v>
      </c>
      <c r="Q16" s="35"/>
      <c r="R16" s="36">
        <v>99.3</v>
      </c>
      <c r="S16" s="16"/>
    </row>
    <row r="17" spans="1:19" ht="15.75" customHeight="1">
      <c r="A17" s="24"/>
      <c r="B17" s="25"/>
      <c r="C17" s="30" t="s">
        <v>81</v>
      </c>
      <c r="D17" s="49" t="s">
        <v>22</v>
      </c>
      <c r="E17" s="49"/>
      <c r="F17" s="49"/>
      <c r="G17" s="17">
        <v>29839885</v>
      </c>
      <c r="H17" s="17">
        <v>2697881</v>
      </c>
      <c r="I17" s="17">
        <v>32537766</v>
      </c>
      <c r="J17" s="17">
        <v>0</v>
      </c>
      <c r="K17" s="17">
        <v>29307346</v>
      </c>
      <c r="L17" s="17">
        <v>563250</v>
      </c>
      <c r="M17" s="17">
        <v>29870596</v>
      </c>
      <c r="N17" s="35">
        <f t="shared" si="0"/>
        <v>98.2</v>
      </c>
      <c r="O17" s="35">
        <f t="shared" si="1"/>
        <v>20.9</v>
      </c>
      <c r="P17" s="35">
        <f t="shared" si="2"/>
        <v>91.8</v>
      </c>
      <c r="Q17" s="35" t="str">
        <f>IF(J17=0,"-",ROUND(M17/(I17-J17)*100,1))</f>
        <v>-</v>
      </c>
      <c r="R17" s="36">
        <v>91.3</v>
      </c>
      <c r="S17" s="16">
        <v>0</v>
      </c>
    </row>
    <row r="18" spans="1:19" ht="15.75" customHeight="1">
      <c r="A18" s="24"/>
      <c r="B18" s="25"/>
      <c r="C18" s="25"/>
      <c r="D18" s="25" t="s">
        <v>77</v>
      </c>
      <c r="E18" s="49" t="s">
        <v>23</v>
      </c>
      <c r="F18" s="49"/>
      <c r="G18" s="17">
        <v>29721927</v>
      </c>
      <c r="H18" s="17">
        <v>2697881</v>
      </c>
      <c r="I18" s="17">
        <v>32419808</v>
      </c>
      <c r="J18" s="17">
        <v>0</v>
      </c>
      <c r="K18" s="17">
        <v>29189388</v>
      </c>
      <c r="L18" s="17">
        <v>563250</v>
      </c>
      <c r="M18" s="17">
        <v>29752638</v>
      </c>
      <c r="N18" s="35">
        <f t="shared" si="0"/>
        <v>98.2</v>
      </c>
      <c r="O18" s="35">
        <f t="shared" si="1"/>
        <v>20.9</v>
      </c>
      <c r="P18" s="35">
        <f t="shared" si="2"/>
        <v>91.8</v>
      </c>
      <c r="Q18" s="35" t="str">
        <f>IF(J18=0,"-",ROUND(M18/(I18-J18)*100,1))</f>
        <v>-</v>
      </c>
      <c r="R18" s="36">
        <v>91.3</v>
      </c>
      <c r="S18" s="16">
        <v>0</v>
      </c>
    </row>
    <row r="19" spans="1:19" ht="15.75" customHeight="1">
      <c r="A19" s="24"/>
      <c r="B19" s="25"/>
      <c r="C19" s="25"/>
      <c r="D19" s="25"/>
      <c r="E19" s="25" t="s">
        <v>82</v>
      </c>
      <c r="F19" s="29" t="s">
        <v>24</v>
      </c>
      <c r="G19" s="17">
        <v>11148128</v>
      </c>
      <c r="H19" s="17">
        <v>1033536</v>
      </c>
      <c r="I19" s="17">
        <v>12181664</v>
      </c>
      <c r="J19" s="17">
        <v>0</v>
      </c>
      <c r="K19" s="17">
        <v>10943631</v>
      </c>
      <c r="L19" s="17">
        <v>228024</v>
      </c>
      <c r="M19" s="17">
        <v>11171655</v>
      </c>
      <c r="N19" s="35">
        <f t="shared" si="0"/>
        <v>98.2</v>
      </c>
      <c r="O19" s="35">
        <f t="shared" si="1"/>
        <v>22.1</v>
      </c>
      <c r="P19" s="35">
        <f t="shared" si="2"/>
        <v>91.7</v>
      </c>
      <c r="Q19" s="35" t="str">
        <f>IF(J19=0,"-",ROUND(M19/(I19-J19)*100,1))</f>
        <v>-</v>
      </c>
      <c r="R19" s="36">
        <v>91.3</v>
      </c>
      <c r="S19" s="16">
        <v>0</v>
      </c>
    </row>
    <row r="20" spans="1:19" ht="15.75" customHeight="1">
      <c r="A20" s="24"/>
      <c r="B20" s="25"/>
      <c r="C20" s="25"/>
      <c r="D20" s="25"/>
      <c r="E20" s="25" t="s">
        <v>83</v>
      </c>
      <c r="F20" s="29" t="s">
        <v>25</v>
      </c>
      <c r="G20" s="17">
        <v>12488526</v>
      </c>
      <c r="H20" s="17">
        <v>1182633</v>
      </c>
      <c r="I20" s="17">
        <v>13671159</v>
      </c>
      <c r="J20" s="17">
        <v>0</v>
      </c>
      <c r="K20" s="17">
        <v>12257660</v>
      </c>
      <c r="L20" s="17">
        <v>243677</v>
      </c>
      <c r="M20" s="17">
        <v>12501337</v>
      </c>
      <c r="N20" s="35">
        <f t="shared" si="0"/>
        <v>98.2</v>
      </c>
      <c r="O20" s="35">
        <f t="shared" si="1"/>
        <v>20.6</v>
      </c>
      <c r="P20" s="35">
        <f t="shared" si="2"/>
        <v>91.4</v>
      </c>
      <c r="Q20" s="35"/>
      <c r="R20" s="36">
        <v>91</v>
      </c>
      <c r="S20" s="16"/>
    </row>
    <row r="21" spans="1:19" ht="15.75" customHeight="1">
      <c r="A21" s="24"/>
      <c r="B21" s="25"/>
      <c r="C21" s="25"/>
      <c r="D21" s="25"/>
      <c r="E21" s="25" t="s">
        <v>84</v>
      </c>
      <c r="F21" s="29" t="s">
        <v>26</v>
      </c>
      <c r="G21" s="17">
        <v>6085273</v>
      </c>
      <c r="H21" s="17">
        <v>481712</v>
      </c>
      <c r="I21" s="17">
        <v>6566985</v>
      </c>
      <c r="J21" s="17">
        <v>0</v>
      </c>
      <c r="K21" s="17">
        <v>5988097</v>
      </c>
      <c r="L21" s="17">
        <v>91549</v>
      </c>
      <c r="M21" s="17">
        <v>6079646</v>
      </c>
      <c r="N21" s="35">
        <f t="shared" si="0"/>
        <v>98.4</v>
      </c>
      <c r="O21" s="35">
        <f t="shared" si="1"/>
        <v>19</v>
      </c>
      <c r="P21" s="35">
        <f t="shared" si="2"/>
        <v>92.6</v>
      </c>
      <c r="Q21" s="35"/>
      <c r="R21" s="36">
        <v>92.1</v>
      </c>
      <c r="S21" s="16"/>
    </row>
    <row r="22" spans="1:19" ht="15.75" customHeight="1">
      <c r="A22" s="24"/>
      <c r="B22" s="25"/>
      <c r="C22" s="25"/>
      <c r="D22" s="25" t="s">
        <v>78</v>
      </c>
      <c r="E22" s="49" t="s">
        <v>91</v>
      </c>
      <c r="F22" s="49"/>
      <c r="G22" s="17">
        <v>117958</v>
      </c>
      <c r="H22" s="17">
        <v>0</v>
      </c>
      <c r="I22" s="17">
        <v>117958</v>
      </c>
      <c r="J22" s="17">
        <v>0</v>
      </c>
      <c r="K22" s="17">
        <v>117958</v>
      </c>
      <c r="L22" s="17">
        <v>0</v>
      </c>
      <c r="M22" s="17">
        <v>117958</v>
      </c>
      <c r="N22" s="35">
        <f>IF(ISERROR(K22/G22),"-",ROUND(K22/G22*100,1))</f>
        <v>100</v>
      </c>
      <c r="O22" s="35" t="str">
        <f aca="true" t="shared" si="3" ref="O22:O31">IF(ISERROR(L22/H22),"-",ROUND(L22/H22*100,1))</f>
        <v>-</v>
      </c>
      <c r="P22" s="35">
        <f>IF(ISERROR(M22/I22),"-",ROUND(M22/I22*100,1))</f>
        <v>100</v>
      </c>
      <c r="Q22" s="35"/>
      <c r="R22" s="36">
        <v>100</v>
      </c>
      <c r="S22" s="16"/>
    </row>
    <row r="23" spans="1:19" ht="18" customHeight="1" hidden="1">
      <c r="A23" s="24"/>
      <c r="B23" s="25"/>
      <c r="C23" s="25"/>
      <c r="D23" s="25"/>
      <c r="E23" s="25"/>
      <c r="F23" s="29"/>
      <c r="G23" s="17"/>
      <c r="H23" s="17"/>
      <c r="I23" s="17"/>
      <c r="J23" s="17"/>
      <c r="K23" s="17"/>
      <c r="L23" s="17"/>
      <c r="M23" s="17"/>
      <c r="N23" s="35"/>
      <c r="O23" s="35" t="str">
        <f t="shared" si="3"/>
        <v>-</v>
      </c>
      <c r="P23" s="35"/>
      <c r="Q23" s="35"/>
      <c r="R23" s="36"/>
      <c r="S23" s="16"/>
    </row>
    <row r="24" spans="1:19" ht="18" customHeight="1" hidden="1">
      <c r="A24" s="24"/>
      <c r="B24" s="25"/>
      <c r="C24" s="25"/>
      <c r="D24" s="25"/>
      <c r="E24" s="25"/>
      <c r="F24" s="29"/>
      <c r="G24" s="17"/>
      <c r="H24" s="17"/>
      <c r="I24" s="17"/>
      <c r="J24" s="17"/>
      <c r="K24" s="17"/>
      <c r="L24" s="17"/>
      <c r="M24" s="17"/>
      <c r="N24" s="35"/>
      <c r="O24" s="35" t="str">
        <f t="shared" si="3"/>
        <v>-</v>
      </c>
      <c r="P24" s="35"/>
      <c r="Q24" s="35"/>
      <c r="R24" s="36"/>
      <c r="S24" s="16"/>
    </row>
    <row r="25" spans="1:19" ht="15.75" customHeight="1">
      <c r="A25" s="24"/>
      <c r="B25" s="25"/>
      <c r="C25" s="30" t="s">
        <v>86</v>
      </c>
      <c r="D25" s="49" t="s">
        <v>28</v>
      </c>
      <c r="E25" s="49"/>
      <c r="F25" s="49"/>
      <c r="G25" s="17">
        <v>933709</v>
      </c>
      <c r="H25" s="17">
        <v>82769</v>
      </c>
      <c r="I25" s="17">
        <v>1016478</v>
      </c>
      <c r="J25" s="18"/>
      <c r="K25" s="17">
        <v>911367</v>
      </c>
      <c r="L25" s="17">
        <v>15915</v>
      </c>
      <c r="M25" s="17">
        <v>927282</v>
      </c>
      <c r="N25" s="35">
        <f aca="true" t="shared" si="4" ref="N25:N31">IF(ISERROR(K25/G25),"-",ROUND(K25/G25*100,1))</f>
        <v>97.6</v>
      </c>
      <c r="O25" s="35">
        <f t="shared" si="3"/>
        <v>19.2</v>
      </c>
      <c r="P25" s="35">
        <f aca="true" t="shared" si="5" ref="P25:P31">IF(ISERROR(M25/I25),"-",ROUND(M25/I25*100,1))</f>
        <v>91.2</v>
      </c>
      <c r="Q25" s="35"/>
      <c r="R25" s="36">
        <v>90.8</v>
      </c>
      <c r="S25" s="16"/>
    </row>
    <row r="26" spans="1:19" ht="15.75" customHeight="1">
      <c r="A26" s="24"/>
      <c r="B26" s="25"/>
      <c r="C26" s="30" t="s">
        <v>87</v>
      </c>
      <c r="D26" s="49" t="s">
        <v>29</v>
      </c>
      <c r="E26" s="49"/>
      <c r="F26" s="49"/>
      <c r="G26" s="17">
        <v>3189683</v>
      </c>
      <c r="H26" s="17">
        <v>0</v>
      </c>
      <c r="I26" s="17">
        <v>3189683</v>
      </c>
      <c r="J26" s="18"/>
      <c r="K26" s="17">
        <v>3189682</v>
      </c>
      <c r="L26" s="17">
        <v>0</v>
      </c>
      <c r="M26" s="17">
        <v>3189682</v>
      </c>
      <c r="N26" s="35">
        <f t="shared" si="4"/>
        <v>100</v>
      </c>
      <c r="O26" s="35" t="str">
        <f t="shared" si="3"/>
        <v>-</v>
      </c>
      <c r="P26" s="35">
        <f t="shared" si="5"/>
        <v>100</v>
      </c>
      <c r="Q26" s="35"/>
      <c r="R26" s="36">
        <v>100</v>
      </c>
      <c r="S26" s="16"/>
    </row>
    <row r="27" spans="1:19" ht="15.75" customHeight="1">
      <c r="A27" s="24"/>
      <c r="B27" s="25"/>
      <c r="C27" s="30" t="s">
        <v>88</v>
      </c>
      <c r="D27" s="49" t="s">
        <v>30</v>
      </c>
      <c r="E27" s="49"/>
      <c r="F27" s="49"/>
      <c r="G27" s="17">
        <v>24134</v>
      </c>
      <c r="H27" s="17">
        <v>0</v>
      </c>
      <c r="I27" s="17">
        <v>24134</v>
      </c>
      <c r="J27" s="18"/>
      <c r="K27" s="17">
        <v>24134</v>
      </c>
      <c r="L27" s="17">
        <v>0</v>
      </c>
      <c r="M27" s="17">
        <v>24134</v>
      </c>
      <c r="N27" s="35">
        <f t="shared" si="4"/>
        <v>100</v>
      </c>
      <c r="O27" s="35" t="str">
        <f t="shared" si="3"/>
        <v>-</v>
      </c>
      <c r="P27" s="35">
        <f t="shared" si="5"/>
        <v>100</v>
      </c>
      <c r="Q27" s="35"/>
      <c r="R27" s="36">
        <v>100</v>
      </c>
      <c r="S27" s="16"/>
    </row>
    <row r="28" spans="1:19" ht="15.75" customHeight="1">
      <c r="A28" s="24"/>
      <c r="B28" s="25"/>
      <c r="C28" s="30" t="s">
        <v>89</v>
      </c>
      <c r="D28" s="49" t="s">
        <v>31</v>
      </c>
      <c r="E28" s="49"/>
      <c r="F28" s="49"/>
      <c r="G28" s="17">
        <v>0</v>
      </c>
      <c r="H28" s="17">
        <v>450682</v>
      </c>
      <c r="I28" s="17">
        <v>450682</v>
      </c>
      <c r="J28" s="17">
        <v>0</v>
      </c>
      <c r="K28" s="17">
        <v>0</v>
      </c>
      <c r="L28" s="17">
        <v>114</v>
      </c>
      <c r="M28" s="17">
        <v>114</v>
      </c>
      <c r="N28" s="35" t="str">
        <f t="shared" si="4"/>
        <v>-</v>
      </c>
      <c r="O28" s="35">
        <f t="shared" si="3"/>
        <v>0</v>
      </c>
      <c r="P28" s="35">
        <f t="shared" si="5"/>
        <v>0</v>
      </c>
      <c r="Q28" s="35" t="str">
        <f>IF(J28=0,"-",ROUND(M28/(I28-J28)*100,1))</f>
        <v>-</v>
      </c>
      <c r="R28" s="36">
        <v>0</v>
      </c>
      <c r="S28" s="16">
        <v>0</v>
      </c>
    </row>
    <row r="29" spans="1:19" ht="15.75" customHeight="1">
      <c r="A29" s="24"/>
      <c r="B29" s="25"/>
      <c r="C29" s="30"/>
      <c r="D29" s="25" t="s">
        <v>77</v>
      </c>
      <c r="E29" s="49" t="s">
        <v>32</v>
      </c>
      <c r="F29" s="49"/>
      <c r="G29" s="17">
        <v>0</v>
      </c>
      <c r="H29" s="17">
        <v>446616</v>
      </c>
      <c r="I29" s="17">
        <v>446616</v>
      </c>
      <c r="J29" s="17">
        <v>0</v>
      </c>
      <c r="K29" s="17">
        <v>0</v>
      </c>
      <c r="L29" s="17">
        <v>114</v>
      </c>
      <c r="M29" s="17">
        <v>114</v>
      </c>
      <c r="N29" s="35" t="str">
        <f t="shared" si="4"/>
        <v>-</v>
      </c>
      <c r="O29" s="35">
        <f t="shared" si="3"/>
        <v>0</v>
      </c>
      <c r="P29" s="35">
        <f t="shared" si="5"/>
        <v>0</v>
      </c>
      <c r="Q29" s="35" t="str">
        <f>IF(J29=0,"-",ROUND(M29/(I29-J29)*100,1))</f>
        <v>-</v>
      </c>
      <c r="R29" s="36">
        <v>0</v>
      </c>
      <c r="S29" s="16">
        <v>0</v>
      </c>
    </row>
    <row r="30" spans="1:19" ht="15.75" customHeight="1">
      <c r="A30" s="24"/>
      <c r="B30" s="25"/>
      <c r="C30" s="25"/>
      <c r="D30" s="25" t="s">
        <v>78</v>
      </c>
      <c r="E30" s="49" t="s">
        <v>33</v>
      </c>
      <c r="F30" s="49"/>
      <c r="G30" s="17">
        <v>0</v>
      </c>
      <c r="H30" s="17">
        <v>4066</v>
      </c>
      <c r="I30" s="17">
        <v>4066</v>
      </c>
      <c r="J30" s="17">
        <v>0</v>
      </c>
      <c r="K30" s="17">
        <v>0</v>
      </c>
      <c r="L30" s="17">
        <v>0</v>
      </c>
      <c r="M30" s="17">
        <v>0</v>
      </c>
      <c r="N30" s="35" t="str">
        <f t="shared" si="4"/>
        <v>-</v>
      </c>
      <c r="O30" s="35">
        <f t="shared" si="3"/>
        <v>0</v>
      </c>
      <c r="P30" s="35">
        <f t="shared" si="5"/>
        <v>0</v>
      </c>
      <c r="Q30" s="35" t="str">
        <f>IF(J30=0,"-",ROUND(M30/(I30-J30)*100,1))</f>
        <v>-</v>
      </c>
      <c r="R30" s="36">
        <v>0</v>
      </c>
      <c r="S30" s="16">
        <v>0</v>
      </c>
    </row>
    <row r="31" spans="1:19" ht="15.75" customHeight="1">
      <c r="A31" s="24"/>
      <c r="B31" s="25"/>
      <c r="C31" s="25"/>
      <c r="D31" s="25" t="s">
        <v>79</v>
      </c>
      <c r="E31" s="49" t="s">
        <v>34</v>
      </c>
      <c r="F31" s="49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35" t="str">
        <f t="shared" si="4"/>
        <v>-</v>
      </c>
      <c r="O31" s="35" t="str">
        <f t="shared" si="3"/>
        <v>-</v>
      </c>
      <c r="P31" s="35" t="str">
        <f t="shared" si="5"/>
        <v>-</v>
      </c>
      <c r="Q31" s="35"/>
      <c r="R31" s="36" t="s">
        <v>108</v>
      </c>
      <c r="S31" s="16"/>
    </row>
    <row r="32" spans="1:19" ht="15.75" customHeight="1">
      <c r="A32" s="24"/>
      <c r="B32" s="25" t="s">
        <v>90</v>
      </c>
      <c r="C32" s="49" t="s">
        <v>35</v>
      </c>
      <c r="D32" s="49"/>
      <c r="E32" s="49"/>
      <c r="F32" s="49"/>
      <c r="G32" s="18"/>
      <c r="H32" s="18"/>
      <c r="I32" s="18"/>
      <c r="J32" s="18"/>
      <c r="K32" s="18"/>
      <c r="L32" s="18"/>
      <c r="M32" s="18"/>
      <c r="N32" s="37"/>
      <c r="O32" s="37"/>
      <c r="P32" s="37"/>
      <c r="Q32" s="37"/>
      <c r="R32" s="38"/>
      <c r="S32" s="16"/>
    </row>
    <row r="33" spans="1:19" ht="15.75" customHeight="1">
      <c r="A33" s="24" t="s">
        <v>36</v>
      </c>
      <c r="B33" s="49" t="s">
        <v>37</v>
      </c>
      <c r="C33" s="49"/>
      <c r="D33" s="49"/>
      <c r="E33" s="49"/>
      <c r="F33" s="49"/>
      <c r="G33" s="17">
        <v>763545</v>
      </c>
      <c r="H33" s="17">
        <v>70642</v>
      </c>
      <c r="I33" s="17">
        <v>834187</v>
      </c>
      <c r="J33" s="17">
        <v>0</v>
      </c>
      <c r="K33" s="17">
        <v>745376</v>
      </c>
      <c r="L33" s="17">
        <v>19928</v>
      </c>
      <c r="M33" s="17">
        <v>765304</v>
      </c>
      <c r="N33" s="35">
        <f aca="true" t="shared" si="6" ref="N33:P35">IF(ISERROR(K33/G33),"-",ROUND(K33/G33*100,1))</f>
        <v>97.6</v>
      </c>
      <c r="O33" s="35">
        <f t="shared" si="6"/>
        <v>28.2</v>
      </c>
      <c r="P33" s="35">
        <f t="shared" si="6"/>
        <v>91.7</v>
      </c>
      <c r="Q33" s="35" t="str">
        <f>IF(J33=0,"-",ROUND(M33/(I33-J33)*100,1))</f>
        <v>-</v>
      </c>
      <c r="R33" s="36">
        <v>91.3</v>
      </c>
      <c r="S33" s="16">
        <v>0</v>
      </c>
    </row>
    <row r="34" spans="1:19" ht="15.75" customHeight="1">
      <c r="A34" s="24"/>
      <c r="B34" s="25" t="s">
        <v>54</v>
      </c>
      <c r="C34" s="49" t="s">
        <v>38</v>
      </c>
      <c r="D34" s="49"/>
      <c r="E34" s="49"/>
      <c r="F34" s="49"/>
      <c r="G34" s="17">
        <v>763545</v>
      </c>
      <c r="H34" s="17">
        <v>70642</v>
      </c>
      <c r="I34" s="17">
        <v>834187</v>
      </c>
      <c r="J34" s="17">
        <v>0</v>
      </c>
      <c r="K34" s="17">
        <v>745376</v>
      </c>
      <c r="L34" s="17">
        <v>19928</v>
      </c>
      <c r="M34" s="17">
        <v>765304</v>
      </c>
      <c r="N34" s="35">
        <f t="shared" si="6"/>
        <v>97.6</v>
      </c>
      <c r="O34" s="35">
        <f t="shared" si="6"/>
        <v>28.2</v>
      </c>
      <c r="P34" s="35">
        <f t="shared" si="6"/>
        <v>91.7</v>
      </c>
      <c r="Q34" s="35" t="str">
        <f>IF(J34=0,"-",ROUND(M34/(I34-J34)*100,1))</f>
        <v>-</v>
      </c>
      <c r="R34" s="36">
        <v>91.3</v>
      </c>
      <c r="S34" s="16">
        <v>0</v>
      </c>
    </row>
    <row r="35" spans="1:19" ht="15.75" customHeight="1">
      <c r="A35" s="24"/>
      <c r="B35" s="25"/>
      <c r="C35" s="30" t="s">
        <v>55</v>
      </c>
      <c r="D35" s="49" t="s">
        <v>39</v>
      </c>
      <c r="E35" s="49"/>
      <c r="F35" s="49"/>
      <c r="G35" s="17">
        <v>11776</v>
      </c>
      <c r="H35" s="17">
        <v>1349</v>
      </c>
      <c r="I35" s="17">
        <v>13125</v>
      </c>
      <c r="J35" s="18"/>
      <c r="K35" s="17">
        <v>11312</v>
      </c>
      <c r="L35" s="17">
        <v>646</v>
      </c>
      <c r="M35" s="17">
        <v>11958</v>
      </c>
      <c r="N35" s="35">
        <f t="shared" si="6"/>
        <v>96.1</v>
      </c>
      <c r="O35" s="35">
        <f t="shared" si="6"/>
        <v>47.9</v>
      </c>
      <c r="P35" s="35">
        <f t="shared" si="6"/>
        <v>91.1</v>
      </c>
      <c r="Q35" s="35"/>
      <c r="R35" s="36">
        <v>88.9</v>
      </c>
      <c r="S35" s="16"/>
    </row>
    <row r="36" spans="1:19" ht="15.75" customHeight="1">
      <c r="A36" s="24"/>
      <c r="B36" s="25"/>
      <c r="C36" s="30" t="s">
        <v>56</v>
      </c>
      <c r="D36" s="49" t="s">
        <v>40</v>
      </c>
      <c r="E36" s="49"/>
      <c r="F36" s="49"/>
      <c r="G36" s="18"/>
      <c r="H36" s="18"/>
      <c r="I36" s="18"/>
      <c r="J36" s="18"/>
      <c r="K36" s="18"/>
      <c r="L36" s="18"/>
      <c r="M36" s="18"/>
      <c r="N36" s="37"/>
      <c r="O36" s="37"/>
      <c r="P36" s="37"/>
      <c r="Q36" s="37"/>
      <c r="R36" s="38"/>
      <c r="S36" s="16"/>
    </row>
    <row r="37" spans="1:19" ht="15.75" customHeight="1">
      <c r="A37" s="24"/>
      <c r="B37" s="25"/>
      <c r="C37" s="30" t="s">
        <v>57</v>
      </c>
      <c r="D37" s="49" t="s">
        <v>41</v>
      </c>
      <c r="E37" s="49"/>
      <c r="F37" s="49"/>
      <c r="G37" s="17">
        <v>751769</v>
      </c>
      <c r="H37" s="17">
        <v>69293</v>
      </c>
      <c r="I37" s="17">
        <v>821062</v>
      </c>
      <c r="J37" s="17">
        <v>0</v>
      </c>
      <c r="K37" s="17">
        <v>734064</v>
      </c>
      <c r="L37" s="17">
        <v>19282</v>
      </c>
      <c r="M37" s="17">
        <v>753346</v>
      </c>
      <c r="N37" s="35">
        <f aca="true" t="shared" si="7" ref="N37:P39">IF(ISERROR(K37/G37),"-",ROUND(K37/G37*100,1))</f>
        <v>97.6</v>
      </c>
      <c r="O37" s="35">
        <f t="shared" si="7"/>
        <v>27.8</v>
      </c>
      <c r="P37" s="35">
        <f t="shared" si="7"/>
        <v>91.8</v>
      </c>
      <c r="Q37" s="35" t="str">
        <f>IF(J37=0,"-",ROUND(M37/(I37-J37)*100,1))</f>
        <v>-</v>
      </c>
      <c r="R37" s="36">
        <v>91.4</v>
      </c>
      <c r="S37" s="16">
        <v>0</v>
      </c>
    </row>
    <row r="38" spans="1:19" ht="15.75" customHeight="1">
      <c r="A38" s="24"/>
      <c r="B38" s="25"/>
      <c r="C38" s="30"/>
      <c r="D38" s="25" t="s">
        <v>58</v>
      </c>
      <c r="E38" s="49" t="s">
        <v>24</v>
      </c>
      <c r="F38" s="49"/>
      <c r="G38" s="17">
        <v>420609</v>
      </c>
      <c r="H38" s="17">
        <v>36708</v>
      </c>
      <c r="I38" s="17">
        <v>457317</v>
      </c>
      <c r="J38" s="17">
        <v>0</v>
      </c>
      <c r="K38" s="17">
        <v>411065</v>
      </c>
      <c r="L38" s="17">
        <v>10311</v>
      </c>
      <c r="M38" s="17">
        <v>421376</v>
      </c>
      <c r="N38" s="35">
        <f t="shared" si="7"/>
        <v>97.7</v>
      </c>
      <c r="O38" s="35">
        <f t="shared" si="7"/>
        <v>28.1</v>
      </c>
      <c r="P38" s="35">
        <f t="shared" si="7"/>
        <v>92.1</v>
      </c>
      <c r="Q38" s="35" t="str">
        <f>IF(J38=0,"-",ROUND(M38/(I38-J38)*100,1))</f>
        <v>-</v>
      </c>
      <c r="R38" s="36">
        <v>91.8</v>
      </c>
      <c r="S38" s="16">
        <v>0</v>
      </c>
    </row>
    <row r="39" spans="1:19" ht="15.75" customHeight="1">
      <c r="A39" s="24"/>
      <c r="B39" s="25"/>
      <c r="C39" s="25"/>
      <c r="D39" s="25" t="s">
        <v>59</v>
      </c>
      <c r="E39" s="49" t="s">
        <v>25</v>
      </c>
      <c r="F39" s="49"/>
      <c r="G39" s="17">
        <v>331160</v>
      </c>
      <c r="H39" s="17">
        <v>32585</v>
      </c>
      <c r="I39" s="17">
        <v>363745</v>
      </c>
      <c r="J39" s="17">
        <v>0</v>
      </c>
      <c r="K39" s="17">
        <v>322999</v>
      </c>
      <c r="L39" s="17">
        <v>8971</v>
      </c>
      <c r="M39" s="17">
        <v>331970</v>
      </c>
      <c r="N39" s="35">
        <f t="shared" si="7"/>
        <v>97.5</v>
      </c>
      <c r="O39" s="35">
        <f t="shared" si="7"/>
        <v>27.5</v>
      </c>
      <c r="P39" s="35">
        <f t="shared" si="7"/>
        <v>91.3</v>
      </c>
      <c r="Q39" s="35"/>
      <c r="R39" s="36">
        <v>90.9</v>
      </c>
      <c r="S39" s="16"/>
    </row>
    <row r="40" spans="1:19" ht="15.75" customHeight="1">
      <c r="A40" s="24"/>
      <c r="B40" s="25"/>
      <c r="C40" s="30" t="s">
        <v>60</v>
      </c>
      <c r="D40" s="49" t="s">
        <v>42</v>
      </c>
      <c r="E40" s="49"/>
      <c r="F40" s="49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R40" s="38"/>
      <c r="S40" s="16"/>
    </row>
    <row r="41" spans="1:19" ht="15.75" customHeight="1">
      <c r="A41" s="24"/>
      <c r="B41" s="25"/>
      <c r="C41" s="30" t="s">
        <v>61</v>
      </c>
      <c r="D41" s="49" t="s">
        <v>43</v>
      </c>
      <c r="E41" s="49"/>
      <c r="F41" s="49"/>
      <c r="G41" s="18"/>
      <c r="H41" s="18"/>
      <c r="I41" s="18"/>
      <c r="J41" s="18"/>
      <c r="K41" s="18"/>
      <c r="L41" s="18"/>
      <c r="M41" s="18"/>
      <c r="N41" s="37"/>
      <c r="O41" s="37"/>
      <c r="P41" s="37"/>
      <c r="Q41" s="37"/>
      <c r="R41" s="38"/>
      <c r="S41" s="16"/>
    </row>
    <row r="42" spans="1:19" ht="15.75" customHeight="1">
      <c r="A42" s="24"/>
      <c r="B42" s="25"/>
      <c r="C42" s="30" t="s">
        <v>62</v>
      </c>
      <c r="D42" s="49" t="s">
        <v>44</v>
      </c>
      <c r="E42" s="49"/>
      <c r="F42" s="49"/>
      <c r="G42" s="18"/>
      <c r="H42" s="18"/>
      <c r="I42" s="18"/>
      <c r="J42" s="18"/>
      <c r="K42" s="18"/>
      <c r="L42" s="18"/>
      <c r="M42" s="18"/>
      <c r="N42" s="37"/>
      <c r="O42" s="37"/>
      <c r="P42" s="37"/>
      <c r="Q42" s="37"/>
      <c r="R42" s="38"/>
      <c r="S42" s="16"/>
    </row>
    <row r="43" spans="1:19" ht="15.75" customHeight="1">
      <c r="A43" s="24"/>
      <c r="B43" s="25" t="s">
        <v>63</v>
      </c>
      <c r="C43" s="49" t="s">
        <v>45</v>
      </c>
      <c r="D43" s="49"/>
      <c r="E43" s="49"/>
      <c r="F43" s="49"/>
      <c r="G43" s="18"/>
      <c r="H43" s="18"/>
      <c r="I43" s="18"/>
      <c r="J43" s="18"/>
      <c r="K43" s="18"/>
      <c r="L43" s="18"/>
      <c r="M43" s="18"/>
      <c r="N43" s="37"/>
      <c r="O43" s="37"/>
      <c r="P43" s="37"/>
      <c r="Q43" s="37"/>
      <c r="R43" s="38"/>
      <c r="S43" s="16"/>
    </row>
    <row r="44" spans="1:19" ht="15.75" customHeight="1" thickBot="1">
      <c r="A44" s="31" t="s">
        <v>46</v>
      </c>
      <c r="B44" s="45" t="s">
        <v>47</v>
      </c>
      <c r="C44" s="45"/>
      <c r="D44" s="45"/>
      <c r="E44" s="45"/>
      <c r="F44" s="45"/>
      <c r="G44" s="19"/>
      <c r="H44" s="19"/>
      <c r="I44" s="19"/>
      <c r="J44" s="19"/>
      <c r="K44" s="19"/>
      <c r="L44" s="19"/>
      <c r="M44" s="19"/>
      <c r="N44" s="39"/>
      <c r="O44" s="39"/>
      <c r="P44" s="39"/>
      <c r="Q44" s="39"/>
      <c r="R44" s="40"/>
      <c r="S44" s="16"/>
    </row>
    <row r="45" spans="1:19" ht="15.75" customHeight="1" thickTop="1">
      <c r="A45" s="32"/>
      <c r="B45" s="58" t="s">
        <v>48</v>
      </c>
      <c r="C45" s="58"/>
      <c r="D45" s="58"/>
      <c r="E45" s="58"/>
      <c r="F45" s="58"/>
      <c r="G45" s="20">
        <v>64426142</v>
      </c>
      <c r="H45" s="20">
        <v>5631383</v>
      </c>
      <c r="I45" s="20">
        <v>70057525</v>
      </c>
      <c r="J45" s="20">
        <v>0</v>
      </c>
      <c r="K45" s="20">
        <v>63308444</v>
      </c>
      <c r="L45" s="20">
        <v>1097595</v>
      </c>
      <c r="M45" s="20">
        <v>64406039</v>
      </c>
      <c r="N45" s="41">
        <f aca="true" t="shared" si="8" ref="N45:P46">IF(ISERROR(K45/G45),"-",ROUND(K45/G45*100,1))</f>
        <v>98.3</v>
      </c>
      <c r="O45" s="41">
        <f t="shared" si="8"/>
        <v>19.5</v>
      </c>
      <c r="P45" s="41">
        <f t="shared" si="8"/>
        <v>91.9</v>
      </c>
      <c r="Q45" s="41" t="str">
        <f>IF(J45=0,"-",ROUND(M45/(I45-J45)*100,1))</f>
        <v>-</v>
      </c>
      <c r="R45" s="42">
        <v>91.4</v>
      </c>
      <c r="S45" s="16">
        <v>0</v>
      </c>
    </row>
    <row r="46" spans="1:19" ht="15.75" customHeight="1">
      <c r="A46" s="24"/>
      <c r="B46" s="49" t="s">
        <v>49</v>
      </c>
      <c r="C46" s="49"/>
      <c r="D46" s="49"/>
      <c r="E46" s="49"/>
      <c r="F46" s="49"/>
      <c r="G46" s="17">
        <v>12793898</v>
      </c>
      <c r="H46" s="17">
        <v>5414756</v>
      </c>
      <c r="I46" s="17">
        <v>18208654</v>
      </c>
      <c r="J46" s="18"/>
      <c r="K46" s="17">
        <v>11782405</v>
      </c>
      <c r="L46" s="17">
        <v>867360</v>
      </c>
      <c r="M46" s="17">
        <v>12649765</v>
      </c>
      <c r="N46" s="35">
        <f t="shared" si="8"/>
        <v>92.1</v>
      </c>
      <c r="O46" s="35">
        <f t="shared" si="8"/>
        <v>16</v>
      </c>
      <c r="P46" s="35">
        <f t="shared" si="8"/>
        <v>69.5</v>
      </c>
      <c r="Q46" s="35"/>
      <c r="R46" s="36">
        <v>68.2</v>
      </c>
      <c r="S46" s="16"/>
    </row>
    <row r="47" spans="1:19" ht="15.75" customHeight="1" thickBot="1">
      <c r="A47" s="26"/>
      <c r="B47" s="59" t="s">
        <v>50</v>
      </c>
      <c r="C47" s="59"/>
      <c r="D47" s="59"/>
      <c r="E47" s="59"/>
      <c r="F47" s="59"/>
      <c r="G47" s="21"/>
      <c r="H47" s="21"/>
      <c r="I47" s="21"/>
      <c r="J47" s="21"/>
      <c r="K47" s="21"/>
      <c r="L47" s="21"/>
      <c r="M47" s="21"/>
      <c r="N47" s="43"/>
      <c r="O47" s="43"/>
      <c r="P47" s="43"/>
      <c r="Q47" s="43"/>
      <c r="R47" s="44"/>
      <c r="S47" s="16"/>
    </row>
    <row r="48" ht="15.75" customHeight="1">
      <c r="A48" s="5" t="s">
        <v>51</v>
      </c>
    </row>
  </sheetData>
  <sheetProtection/>
  <mergeCells count="45">
    <mergeCell ref="C43:F43"/>
    <mergeCell ref="B44:F44"/>
    <mergeCell ref="B45:F45"/>
    <mergeCell ref="B46:F46"/>
    <mergeCell ref="B47:F47"/>
    <mergeCell ref="D37:F37"/>
    <mergeCell ref="E38:F38"/>
    <mergeCell ref="E39:F39"/>
    <mergeCell ref="D40:F40"/>
    <mergeCell ref="D41:F41"/>
    <mergeCell ref="D42:F42"/>
    <mergeCell ref="E31:F31"/>
    <mergeCell ref="C32:F32"/>
    <mergeCell ref="B33:F33"/>
    <mergeCell ref="C34:F34"/>
    <mergeCell ref="D35:F35"/>
    <mergeCell ref="D36:F36"/>
    <mergeCell ref="D25:F25"/>
    <mergeCell ref="D26:F26"/>
    <mergeCell ref="D27:F27"/>
    <mergeCell ref="D28:F28"/>
    <mergeCell ref="E29:F29"/>
    <mergeCell ref="E30:F30"/>
    <mergeCell ref="E14:F14"/>
    <mergeCell ref="E15:F15"/>
    <mergeCell ref="E16:F16"/>
    <mergeCell ref="D17:F17"/>
    <mergeCell ref="E18:F18"/>
    <mergeCell ref="E22:F22"/>
    <mergeCell ref="N6:P6"/>
    <mergeCell ref="B9:F9"/>
    <mergeCell ref="C10:F10"/>
    <mergeCell ref="D11:F11"/>
    <mergeCell ref="E12:F12"/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2014-01-26T23:52:32Z</cp:lastPrinted>
  <dcterms:created xsi:type="dcterms:W3CDTF">2010-03-17T01:38:07Z</dcterms:created>
  <dcterms:modified xsi:type="dcterms:W3CDTF">2014-01-27T01:52:39Z</dcterms:modified>
  <cp:category/>
  <cp:version/>
  <cp:contentType/>
  <cp:contentStatus/>
</cp:coreProperties>
</file>