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115451\Box\【02_課所共有】02_04_学事課\R08年度\06_検査指導担当\検06　検査調書\06_HP掲載用データ\02_検査調書\"/>
    </mc:Choice>
  </mc:AlternateContent>
  <xr:revisionPtr revIDLastSave="0" documentId="13_ncr:1_{023FF4F9-54CE-4E9A-98A8-244722C3E90C}" xr6:coauthVersionLast="47" xr6:coauthVersionMax="47" xr10:uidLastSave="{00000000-0000-0000-0000-000000000000}"/>
  <bookViews>
    <workbookView xWindow="28680" yWindow="-120" windowWidth="29040" windowHeight="15720" activeTab="8" xr2:uid="{F0781E6C-254F-4E18-9655-A0366EBBF494}"/>
  </bookViews>
  <sheets>
    <sheet name="調査票" sheetId="22" r:id="rId1"/>
    <sheet name="備考欄" sheetId="33" r:id="rId2"/>
    <sheet name="入力例" sheetId="40" r:id="rId3"/>
    <sheet name="別紙１" sheetId="34" r:id="rId4"/>
    <sheet name="別紙１参考" sheetId="3" r:id="rId5"/>
    <sheet name="別紙2" sheetId="9" r:id="rId6"/>
    <sheet name="別紙3" sheetId="10" r:id="rId7"/>
    <sheet name="別紙4・5・6・7" sheetId="21" r:id="rId8"/>
    <sheet name="別紙8" sheetId="15" r:id="rId9"/>
    <sheet name="参考" sheetId="19" r:id="rId10"/>
  </sheets>
  <definedNames>
    <definedName name="_xlnm.Print_Area" localSheetId="0">調査票!$A$1:$Y$1450</definedName>
    <definedName name="_xlnm.Print_Area" localSheetId="2">入力例!$A$1:$Z$1402</definedName>
    <definedName name="_xlnm.Print_Area" localSheetId="1">備考欄!$A$1:$Y$78</definedName>
    <definedName name="_xlnm.Print_Area" localSheetId="3">別紙１!$A$1:$AV$69</definedName>
    <definedName name="_xlnm.Print_Area" localSheetId="5">別紙2!$A$1:$E$45</definedName>
    <definedName name="_xlnm.Print_Titles" localSheetId="1">備考欄!$1:$1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09" i="22" l="1"/>
  <c r="D705" i="22"/>
  <c r="S699" i="22"/>
  <c r="S699" i="40"/>
  <c r="C901" i="22"/>
  <c r="S532" i="40"/>
  <c r="S531" i="22"/>
  <c r="L1025" i="22"/>
  <c r="L981" i="22" l="1"/>
  <c r="L980" i="22"/>
  <c r="L979" i="22"/>
  <c r="K720" i="22"/>
  <c r="K718" i="22" s="1"/>
  <c r="K719" i="22"/>
  <c r="T614" i="22"/>
  <c r="I614" i="22"/>
  <c r="P614" i="22"/>
  <c r="L614" i="22"/>
  <c r="D25" i="15"/>
  <c r="D22" i="15"/>
  <c r="D37" i="15"/>
  <c r="D34" i="15"/>
  <c r="D55" i="15"/>
  <c r="D52" i="15"/>
  <c r="D64" i="15"/>
  <c r="D63" i="15"/>
  <c r="D46" i="15"/>
  <c r="D45" i="15"/>
  <c r="D16" i="15"/>
  <c r="D15" i="15"/>
  <c r="C65" i="21"/>
  <c r="C63" i="21"/>
  <c r="C83" i="21"/>
  <c r="C81" i="21"/>
  <c r="C93" i="21"/>
  <c r="C91" i="21"/>
  <c r="C130" i="21"/>
  <c r="C129" i="21"/>
  <c r="C122" i="21"/>
  <c r="C121" i="21"/>
  <c r="C114" i="21"/>
  <c r="C113" i="21"/>
  <c r="C56" i="21"/>
  <c r="C55" i="21"/>
  <c r="C48" i="21"/>
  <c r="C47" i="21"/>
  <c r="C19" i="21"/>
  <c r="C18" i="21"/>
  <c r="C11" i="21"/>
  <c r="C10" i="21"/>
  <c r="O8" i="10"/>
  <c r="A3" i="9"/>
  <c r="P1324" i="22"/>
  <c r="B1308" i="22"/>
  <c r="D1293" i="22"/>
  <c r="D1290" i="22"/>
  <c r="R1252" i="22"/>
  <c r="M1252" i="22"/>
  <c r="M1228" i="22"/>
  <c r="I1228" i="22"/>
  <c r="O1207" i="22"/>
  <c r="K1207" i="22"/>
  <c r="O1203" i="22"/>
  <c r="K1203" i="22"/>
  <c r="L1197" i="22"/>
  <c r="H1197" i="22"/>
  <c r="D1192" i="22"/>
  <c r="D1189" i="22"/>
  <c r="J1118" i="22"/>
  <c r="G1118" i="22"/>
  <c r="L1144" i="22"/>
  <c r="F1144" i="22"/>
  <c r="M1137" i="22"/>
  <c r="G1137" i="22"/>
  <c r="M1109" i="22"/>
  <c r="G1109" i="22"/>
  <c r="M1102" i="22"/>
  <c r="G1102" i="22"/>
  <c r="M1095" i="22"/>
  <c r="G1095" i="22"/>
  <c r="C1058" i="22"/>
  <c r="C1009" i="22"/>
  <c r="J929" i="22"/>
  <c r="Q919" i="22"/>
  <c r="C918" i="22"/>
  <c r="C887" i="22"/>
  <c r="G864" i="22"/>
  <c r="G851" i="22"/>
  <c r="O830" i="22"/>
  <c r="D828" i="22"/>
  <c r="D792" i="22"/>
  <c r="D607" i="22" l="1"/>
  <c r="D567" i="22"/>
  <c r="D540" i="22"/>
  <c r="C392" i="22"/>
  <c r="D389" i="22"/>
  <c r="D388" i="22"/>
  <c r="D387" i="22"/>
  <c r="C381" i="22"/>
  <c r="C375" i="22"/>
  <c r="D368" i="22"/>
  <c r="D367" i="22"/>
  <c r="D366" i="22"/>
  <c r="D323" i="22"/>
  <c r="M271" i="22"/>
  <c r="D271" i="22"/>
  <c r="C270" i="22"/>
  <c r="C204" i="22"/>
  <c r="C167" i="22"/>
  <c r="I53" i="22"/>
  <c r="I52" i="22"/>
  <c r="E51" i="22"/>
  <c r="C5" i="22"/>
  <c r="AA1045" i="22" l="1"/>
  <c r="N569" i="40" l="1"/>
  <c r="N1366" i="40" l="1"/>
  <c r="N1365" i="40"/>
  <c r="G1365" i="40"/>
  <c r="S1322" i="40"/>
  <c r="S1273" i="40"/>
  <c r="S1225" i="40"/>
  <c r="S1171" i="40"/>
  <c r="S1135" i="40"/>
  <c r="S1090" i="40"/>
  <c r="S1064" i="40"/>
  <c r="S1017" i="40"/>
  <c r="S970" i="40"/>
  <c r="S945" i="40"/>
  <c r="S926" i="40"/>
  <c r="S885" i="40"/>
  <c r="S848" i="40"/>
  <c r="S835" i="40"/>
  <c r="S807" i="40"/>
  <c r="D801" i="40"/>
  <c r="D800" i="40"/>
  <c r="D799" i="40"/>
  <c r="D798" i="40"/>
  <c r="D797" i="40"/>
  <c r="D796" i="40"/>
  <c r="D795" i="40"/>
  <c r="D794" i="40"/>
  <c r="S755" i="40"/>
  <c r="S732" i="40"/>
  <c r="O719" i="40"/>
  <c r="O718" i="40"/>
  <c r="O717" i="40"/>
  <c r="S672" i="40"/>
  <c r="S605" i="40"/>
  <c r="N575" i="40"/>
  <c r="N574" i="40"/>
  <c r="N573" i="40"/>
  <c r="N572" i="40"/>
  <c r="N571" i="40"/>
  <c r="N570" i="40"/>
  <c r="S561" i="40"/>
  <c r="S476" i="40"/>
  <c r="S426" i="40"/>
  <c r="S414" i="40"/>
  <c r="N390" i="40"/>
  <c r="N389" i="40"/>
  <c r="N388" i="40"/>
  <c r="S373" i="40"/>
  <c r="S337" i="40"/>
  <c r="S281" i="40"/>
  <c r="S245" i="40"/>
  <c r="S203" i="40"/>
  <c r="S157" i="40"/>
  <c r="N146" i="40"/>
  <c r="N147" i="40" s="1"/>
  <c r="P147" i="40" s="1"/>
  <c r="N142" i="40"/>
  <c r="N143" i="40" s="1"/>
  <c r="P143" i="40" s="1"/>
  <c r="S97" i="40"/>
  <c r="S43" i="40"/>
  <c r="E41" i="9"/>
  <c r="E38" i="9"/>
  <c r="E37" i="9"/>
  <c r="E36" i="9"/>
  <c r="E35" i="9"/>
  <c r="E34" i="9"/>
  <c r="E33" i="9"/>
  <c r="D25" i="9"/>
  <c r="C25" i="9"/>
  <c r="E25" i="9"/>
  <c r="E24" i="9"/>
  <c r="E23" i="9"/>
  <c r="E22" i="9"/>
  <c r="E21" i="9"/>
  <c r="E20" i="9"/>
  <c r="E19" i="9"/>
  <c r="E18" i="9"/>
  <c r="E17" i="9"/>
  <c r="E16" i="9"/>
  <c r="E15" i="9"/>
  <c r="D11" i="9"/>
  <c r="S945" i="22" l="1"/>
  <c r="AA1044" i="22" l="1"/>
  <c r="AA999" i="22"/>
  <c r="AA1000" i="22"/>
  <c r="N388" i="22"/>
  <c r="N389" i="22"/>
  <c r="N387" i="22"/>
  <c r="D795" i="22" l="1"/>
  <c r="D796" i="22"/>
  <c r="D797" i="22"/>
  <c r="D798" i="22"/>
  <c r="D799" i="22"/>
  <c r="D800" i="22"/>
  <c r="D801" i="22"/>
  <c r="D794" i="22"/>
  <c r="N1461" i="22" l="1"/>
  <c r="N1460" i="22"/>
  <c r="G1460" i="22"/>
  <c r="N1413" i="22"/>
  <c r="N1412" i="22"/>
  <c r="G1412" i="22"/>
  <c r="N1366" i="22"/>
  <c r="N1365" i="22"/>
  <c r="G1365" i="22"/>
  <c r="AB2" i="34" l="1"/>
  <c r="AI38" i="34"/>
  <c r="AH38" i="34"/>
  <c r="AG38" i="34"/>
  <c r="AF38" i="34"/>
  <c r="AE38" i="34"/>
  <c r="AD38" i="34"/>
  <c r="AC38" i="34"/>
  <c r="AB38" i="34"/>
  <c r="AA38" i="34"/>
  <c r="Z38" i="34"/>
  <c r="Y38" i="34"/>
  <c r="X38" i="34"/>
  <c r="W38" i="34"/>
  <c r="V38" i="34"/>
  <c r="T38" i="34"/>
  <c r="S38" i="34"/>
  <c r="R38" i="34"/>
  <c r="P38" i="34"/>
  <c r="O38" i="34"/>
  <c r="N38" i="34"/>
  <c r="M38" i="34"/>
  <c r="L38" i="34"/>
  <c r="K38" i="34"/>
  <c r="J38" i="34"/>
  <c r="I38" i="34"/>
  <c r="H38" i="34"/>
  <c r="G38" i="34"/>
  <c r="AH37" i="34"/>
  <c r="AG37" i="34"/>
  <c r="AF37" i="34"/>
  <c r="AE37" i="34"/>
  <c r="AD37" i="34"/>
  <c r="AC37" i="34"/>
  <c r="AB37" i="34"/>
  <c r="AA37" i="34"/>
  <c r="Z37" i="34"/>
  <c r="Y37" i="34"/>
  <c r="X37" i="34"/>
  <c r="W37" i="34"/>
  <c r="V37" i="34"/>
  <c r="T37" i="34"/>
  <c r="S37" i="34"/>
  <c r="R37" i="34"/>
  <c r="P37" i="34"/>
  <c r="O37" i="34"/>
  <c r="N37" i="34"/>
  <c r="M37" i="34"/>
  <c r="L37" i="34"/>
  <c r="K37" i="34"/>
  <c r="J37" i="34"/>
  <c r="I37" i="34"/>
  <c r="H37" i="34"/>
  <c r="G37" i="34"/>
  <c r="AG36" i="34"/>
  <c r="AF36" i="34"/>
  <c r="AE36" i="34"/>
  <c r="AD36" i="34"/>
  <c r="AC36" i="34"/>
  <c r="AB36" i="34"/>
  <c r="AA36" i="34"/>
  <c r="Z36" i="34"/>
  <c r="Y36" i="34"/>
  <c r="X36" i="34"/>
  <c r="W36" i="34"/>
  <c r="V36" i="34"/>
  <c r="T36" i="34"/>
  <c r="S36" i="34"/>
  <c r="R36" i="34"/>
  <c r="P36" i="34"/>
  <c r="O36" i="34"/>
  <c r="N36" i="34"/>
  <c r="M36" i="34"/>
  <c r="L36" i="34"/>
  <c r="K36" i="34"/>
  <c r="J36" i="34"/>
  <c r="I36" i="34"/>
  <c r="H36" i="34"/>
  <c r="G36" i="34"/>
  <c r="AF35" i="34"/>
  <c r="AE35" i="34"/>
  <c r="AD35" i="34"/>
  <c r="AC35" i="34"/>
  <c r="AB35" i="34"/>
  <c r="AA35" i="34"/>
  <c r="Z35" i="34"/>
  <c r="Y35" i="34"/>
  <c r="X35" i="34"/>
  <c r="W35" i="34"/>
  <c r="V35" i="34"/>
  <c r="T35" i="34"/>
  <c r="S35" i="34"/>
  <c r="R35" i="34"/>
  <c r="P35" i="34"/>
  <c r="O35" i="34"/>
  <c r="N35" i="34"/>
  <c r="M35" i="34"/>
  <c r="L35" i="34"/>
  <c r="K35" i="34"/>
  <c r="J35" i="34"/>
  <c r="I35" i="34"/>
  <c r="H35" i="34"/>
  <c r="G35" i="34"/>
  <c r="AT34" i="34"/>
  <c r="AS34" i="34"/>
  <c r="AE34" i="34"/>
  <c r="AD34" i="34"/>
  <c r="AC34" i="34"/>
  <c r="AB34" i="34"/>
  <c r="AA34" i="34"/>
  <c r="Z34" i="34"/>
  <c r="Y34" i="34"/>
  <c r="X34" i="34"/>
  <c r="W34" i="34"/>
  <c r="V34" i="34"/>
  <c r="T34" i="34"/>
  <c r="S34" i="34"/>
  <c r="R34" i="34"/>
  <c r="P34" i="34"/>
  <c r="O34" i="34"/>
  <c r="N34" i="34"/>
  <c r="M34" i="34"/>
  <c r="L34" i="34"/>
  <c r="K34" i="34"/>
  <c r="J34" i="34"/>
  <c r="I34" i="34"/>
  <c r="H34" i="34"/>
  <c r="G34" i="34"/>
  <c r="AD33" i="34"/>
  <c r="AC33" i="34"/>
  <c r="AB33" i="34"/>
  <c r="AA33" i="34"/>
  <c r="Z33" i="34"/>
  <c r="Y33" i="34"/>
  <c r="X33" i="34"/>
  <c r="W33" i="34"/>
  <c r="V33" i="34"/>
  <c r="T33" i="34"/>
  <c r="S33" i="34"/>
  <c r="R33" i="34"/>
  <c r="P33" i="34"/>
  <c r="O33" i="34"/>
  <c r="N33" i="34"/>
  <c r="M33" i="34"/>
  <c r="L33" i="34"/>
  <c r="K33" i="34"/>
  <c r="J33" i="34"/>
  <c r="I33" i="34"/>
  <c r="H33" i="34"/>
  <c r="G33" i="34"/>
  <c r="AC32" i="34"/>
  <c r="AB32" i="34"/>
  <c r="AA32" i="34"/>
  <c r="Z32" i="34"/>
  <c r="Y32" i="34"/>
  <c r="X32" i="34"/>
  <c r="W32" i="34"/>
  <c r="V32" i="34"/>
  <c r="T32" i="34"/>
  <c r="S32" i="34"/>
  <c r="R32" i="34"/>
  <c r="P32" i="34"/>
  <c r="O32" i="34"/>
  <c r="N32" i="34"/>
  <c r="M32" i="34"/>
  <c r="L32" i="34"/>
  <c r="K32" i="34"/>
  <c r="J32" i="34"/>
  <c r="I32" i="34"/>
  <c r="H32" i="34"/>
  <c r="G32" i="34"/>
  <c r="AB31" i="34"/>
  <c r="AA31" i="34"/>
  <c r="Z31" i="34"/>
  <c r="Y31" i="34"/>
  <c r="X31" i="34"/>
  <c r="W31" i="34"/>
  <c r="V31" i="34"/>
  <c r="T31" i="34"/>
  <c r="S31" i="34"/>
  <c r="R31" i="34"/>
  <c r="P31" i="34"/>
  <c r="O31" i="34"/>
  <c r="N31" i="34"/>
  <c r="M31" i="34"/>
  <c r="L31" i="34"/>
  <c r="K31" i="34"/>
  <c r="J31" i="34"/>
  <c r="I31" i="34"/>
  <c r="H31" i="34"/>
  <c r="G31" i="34"/>
  <c r="AL31" i="34" s="1"/>
  <c r="AT30" i="34"/>
  <c r="AS30" i="34"/>
  <c r="AA30" i="34"/>
  <c r="Z30" i="34"/>
  <c r="Y30" i="34"/>
  <c r="X30" i="34"/>
  <c r="W30" i="34"/>
  <c r="AP30" i="34" s="1"/>
  <c r="AQ30" i="34" s="1"/>
  <c r="V30" i="34"/>
  <c r="T30" i="34"/>
  <c r="S30" i="34"/>
  <c r="R30" i="34"/>
  <c r="P30" i="34"/>
  <c r="O30" i="34"/>
  <c r="N30" i="34"/>
  <c r="M30" i="34"/>
  <c r="L30" i="34"/>
  <c r="K30" i="34"/>
  <c r="J30" i="34"/>
  <c r="I30" i="34"/>
  <c r="H30" i="34"/>
  <c r="G30" i="34"/>
  <c r="Z29" i="34"/>
  <c r="Y29" i="34"/>
  <c r="X29" i="34"/>
  <c r="W29" i="34"/>
  <c r="V29" i="34"/>
  <c r="T29" i="34"/>
  <c r="S29" i="34"/>
  <c r="R29" i="34"/>
  <c r="P29" i="34"/>
  <c r="O29" i="34"/>
  <c r="N29" i="34"/>
  <c r="M29" i="34"/>
  <c r="L29" i="34"/>
  <c r="K29" i="34"/>
  <c r="J29" i="34"/>
  <c r="I29" i="34"/>
  <c r="H29" i="34"/>
  <c r="G29" i="34"/>
  <c r="Y28" i="34"/>
  <c r="X28" i="34"/>
  <c r="W28" i="34"/>
  <c r="V28" i="34"/>
  <c r="AP28" i="34" s="1"/>
  <c r="AQ28" i="34" s="1"/>
  <c r="T28" i="34"/>
  <c r="S28" i="34"/>
  <c r="R28" i="34"/>
  <c r="P28" i="34"/>
  <c r="O28" i="34"/>
  <c r="N28" i="34"/>
  <c r="M28" i="34"/>
  <c r="L28" i="34"/>
  <c r="K28" i="34"/>
  <c r="J28" i="34"/>
  <c r="I28" i="34"/>
  <c r="H28" i="34"/>
  <c r="G28" i="34"/>
  <c r="X27" i="34"/>
  <c r="W27" i="34"/>
  <c r="AP27" i="34" s="1"/>
  <c r="AQ27" i="34" s="1"/>
  <c r="V27" i="34"/>
  <c r="T27" i="34"/>
  <c r="S27" i="34"/>
  <c r="R27" i="34"/>
  <c r="P27" i="34"/>
  <c r="O27" i="34"/>
  <c r="N27" i="34"/>
  <c r="M27" i="34"/>
  <c r="L27" i="34"/>
  <c r="K27" i="34"/>
  <c r="J27" i="34"/>
  <c r="I27" i="34"/>
  <c r="H27" i="34"/>
  <c r="G27" i="34"/>
  <c r="AT26" i="34"/>
  <c r="W26" i="34"/>
  <c r="V26" i="34"/>
  <c r="AP26" i="34" s="1"/>
  <c r="AQ26" i="34" s="1"/>
  <c r="T26" i="34"/>
  <c r="S26" i="34"/>
  <c r="R26" i="34"/>
  <c r="P26" i="34"/>
  <c r="O26" i="34"/>
  <c r="N26" i="34"/>
  <c r="M26" i="34"/>
  <c r="L26" i="34"/>
  <c r="K26" i="34"/>
  <c r="J26" i="34"/>
  <c r="I26" i="34"/>
  <c r="H26" i="34"/>
  <c r="G26" i="34"/>
  <c r="V25" i="34"/>
  <c r="AP25" i="34" s="1"/>
  <c r="AQ25" i="34" s="1"/>
  <c r="T25" i="34"/>
  <c r="S25" i="34"/>
  <c r="R25" i="34"/>
  <c r="P25" i="34"/>
  <c r="O25" i="34"/>
  <c r="N25" i="34"/>
  <c r="M25" i="34"/>
  <c r="L25" i="34"/>
  <c r="K25" i="34"/>
  <c r="J25" i="34"/>
  <c r="I25" i="34"/>
  <c r="H25" i="34"/>
  <c r="G25" i="34"/>
  <c r="AP24" i="34"/>
  <c r="AQ24" i="34" s="1"/>
  <c r="T24" i="34"/>
  <c r="S24" i="34"/>
  <c r="R24" i="34"/>
  <c r="P24" i="34"/>
  <c r="O24" i="34"/>
  <c r="N24" i="34"/>
  <c r="M24" i="34"/>
  <c r="L24" i="34"/>
  <c r="K24" i="34"/>
  <c r="J24" i="34"/>
  <c r="I24" i="34"/>
  <c r="H24" i="34"/>
  <c r="G24" i="34"/>
  <c r="AP22" i="34"/>
  <c r="AQ22" i="34" s="1"/>
  <c r="S22" i="34"/>
  <c r="R22" i="34"/>
  <c r="AN22" i="34" s="1"/>
  <c r="AO22" i="34" s="1"/>
  <c r="P22" i="34"/>
  <c r="O22" i="34"/>
  <c r="N22" i="34"/>
  <c r="M22" i="34"/>
  <c r="L22" i="34"/>
  <c r="K22" i="34"/>
  <c r="J22" i="34"/>
  <c r="I22" i="34"/>
  <c r="H22" i="34"/>
  <c r="G22" i="34"/>
  <c r="AL22" i="34" s="1"/>
  <c r="AM22" i="34" s="1"/>
  <c r="AP21" i="34"/>
  <c r="AQ21" i="34" s="1"/>
  <c r="R21" i="34"/>
  <c r="AN21" i="34" s="1"/>
  <c r="AO21" i="34" s="1"/>
  <c r="P21" i="34"/>
  <c r="O21" i="34"/>
  <c r="N21" i="34"/>
  <c r="M21" i="34"/>
  <c r="L21" i="34"/>
  <c r="K21" i="34"/>
  <c r="J21" i="34"/>
  <c r="I21" i="34"/>
  <c r="H21" i="34"/>
  <c r="G21" i="34"/>
  <c r="AP20" i="34"/>
  <c r="AQ20" i="34" s="1"/>
  <c r="AN20" i="34"/>
  <c r="AO20" i="34" s="1"/>
  <c r="P20" i="34"/>
  <c r="O20" i="34"/>
  <c r="N20" i="34"/>
  <c r="M20" i="34"/>
  <c r="L20" i="34"/>
  <c r="K20" i="34"/>
  <c r="J20" i="34"/>
  <c r="I20" i="34"/>
  <c r="H20" i="34"/>
  <c r="G20" i="34"/>
  <c r="AP18" i="34"/>
  <c r="AQ18" i="34" s="1"/>
  <c r="AN18" i="34"/>
  <c r="AO18" i="34" s="1"/>
  <c r="O18" i="34"/>
  <c r="N18" i="34"/>
  <c r="M18" i="34"/>
  <c r="AL18" i="34" s="1"/>
  <c r="AM18" i="34" s="1"/>
  <c r="L18" i="34"/>
  <c r="K18" i="34"/>
  <c r="J18" i="34"/>
  <c r="I18" i="34"/>
  <c r="H18" i="34"/>
  <c r="G18" i="34"/>
  <c r="AP17" i="34"/>
  <c r="AQ17" i="34" s="1"/>
  <c r="AN17" i="34"/>
  <c r="AO17" i="34" s="1"/>
  <c r="N17" i="34"/>
  <c r="M17" i="34"/>
  <c r="L17" i="34"/>
  <c r="K17" i="34"/>
  <c r="J17" i="34"/>
  <c r="I17" i="34"/>
  <c r="H17" i="34"/>
  <c r="G17" i="34"/>
  <c r="AP16" i="34"/>
  <c r="AQ16" i="34" s="1"/>
  <c r="AN16" i="34"/>
  <c r="AO16" i="34" s="1"/>
  <c r="M16" i="34"/>
  <c r="L16" i="34"/>
  <c r="K16" i="34"/>
  <c r="J16" i="34"/>
  <c r="I16" i="34"/>
  <c r="H16" i="34"/>
  <c r="G16" i="34"/>
  <c r="AP15" i="34"/>
  <c r="AQ15" i="34" s="1"/>
  <c r="AN15" i="34"/>
  <c r="AO15" i="34" s="1"/>
  <c r="L15" i="34"/>
  <c r="K15" i="34"/>
  <c r="J15" i="34"/>
  <c r="I15" i="34"/>
  <c r="H15" i="34"/>
  <c r="G15" i="34"/>
  <c r="AP14" i="34"/>
  <c r="AQ14" i="34" s="1"/>
  <c r="AN14" i="34"/>
  <c r="AO14" i="34" s="1"/>
  <c r="K14" i="34"/>
  <c r="J14" i="34"/>
  <c r="I14" i="34"/>
  <c r="H14" i="34"/>
  <c r="G14" i="34"/>
  <c r="AP13" i="34"/>
  <c r="AQ13" i="34" s="1"/>
  <c r="AN13" i="34"/>
  <c r="AO13" i="34" s="1"/>
  <c r="J13" i="34"/>
  <c r="I13" i="34"/>
  <c r="AL13" i="34" s="1"/>
  <c r="AM13" i="34" s="1"/>
  <c r="H13" i="34"/>
  <c r="G13" i="34"/>
  <c r="AP12" i="34"/>
  <c r="AQ12" i="34" s="1"/>
  <c r="AN12" i="34"/>
  <c r="AO12" i="34" s="1"/>
  <c r="I12" i="34"/>
  <c r="H12" i="34"/>
  <c r="AL12" i="34" s="1"/>
  <c r="AM12" i="34" s="1"/>
  <c r="G12" i="34"/>
  <c r="AP11" i="34"/>
  <c r="AQ11" i="34" s="1"/>
  <c r="AN11" i="34"/>
  <c r="AO11" i="34" s="1"/>
  <c r="H11" i="34"/>
  <c r="AL11" i="34" s="1"/>
  <c r="AM11" i="34" s="1"/>
  <c r="G11" i="34"/>
  <c r="AT10" i="34"/>
  <c r="AP10" i="34"/>
  <c r="AQ10" i="34" s="1"/>
  <c r="AN10" i="34"/>
  <c r="AO10" i="34" s="1"/>
  <c r="AL10" i="34"/>
  <c r="AM10" i="34" s="1"/>
  <c r="G10" i="34"/>
  <c r="AP9" i="34"/>
  <c r="AQ9" i="34" s="1"/>
  <c r="AN9" i="34"/>
  <c r="AO9" i="34" s="1"/>
  <c r="AL9" i="34"/>
  <c r="N572" i="22"/>
  <c r="N571" i="22"/>
  <c r="N570" i="22"/>
  <c r="S280" i="22"/>
  <c r="S202" i="22"/>
  <c r="AL36" i="34" l="1"/>
  <c r="AL35" i="34"/>
  <c r="AP35" i="34"/>
  <c r="AQ35" i="34" s="1"/>
  <c r="AP37" i="34"/>
  <c r="AQ37" i="34" s="1"/>
  <c r="AP33" i="34"/>
  <c r="AQ33" i="34" s="1"/>
  <c r="AP32" i="34"/>
  <c r="AQ32" i="34" s="1"/>
  <c r="AP31" i="34"/>
  <c r="AQ31" i="34" s="1"/>
  <c r="AP34" i="34"/>
  <c r="AQ34" i="34" s="1"/>
  <c r="AU30" i="34"/>
  <c r="AV30" i="34" s="1"/>
  <c r="AP36" i="34"/>
  <c r="AQ36" i="34" s="1"/>
  <c r="AL33" i="34"/>
  <c r="AP29" i="34"/>
  <c r="AQ29" i="34" s="1"/>
  <c r="AL37" i="34"/>
  <c r="AL30" i="34"/>
  <c r="AP38" i="34"/>
  <c r="AQ38" i="34" s="1"/>
  <c r="AU34" i="34"/>
  <c r="AV34" i="34" s="1"/>
  <c r="AL26" i="34"/>
  <c r="AL27" i="34"/>
  <c r="AS27" i="34" s="1"/>
  <c r="AL32" i="34"/>
  <c r="AS31" i="34" s="1"/>
  <c r="AL21" i="34"/>
  <c r="AM21" i="34" s="1"/>
  <c r="AL38" i="34"/>
  <c r="AL25" i="34"/>
  <c r="AL24" i="34"/>
  <c r="AL16" i="34"/>
  <c r="AM16" i="34" s="1"/>
  <c r="AL15" i="34"/>
  <c r="AM15" i="34" s="1"/>
  <c r="AL14" i="34"/>
  <c r="AM14" i="34" s="1"/>
  <c r="AL28" i="34"/>
  <c r="AL34" i="34"/>
  <c r="AL29" i="34"/>
  <c r="AL20" i="34"/>
  <c r="AM20" i="34" s="1"/>
  <c r="AL17" i="34"/>
  <c r="AM17" i="34" s="1"/>
  <c r="AM9" i="34"/>
  <c r="AS26" i="34" l="1"/>
  <c r="AU26" i="34" s="1"/>
  <c r="AV26" i="34" s="1"/>
  <c r="AS10" i="34"/>
  <c r="AU10" i="34" s="1"/>
  <c r="AV10" i="34" s="1"/>
  <c r="N141" i="22" l="1"/>
  <c r="N142" i="22" l="1"/>
  <c r="P142" i="22" l="1"/>
  <c r="S1273" i="22" l="1"/>
  <c r="S1225" i="22"/>
  <c r="S1171" i="22"/>
  <c r="S1135" i="22"/>
  <c r="S1090" i="22"/>
  <c r="S1064" i="22"/>
  <c r="S1017" i="22"/>
  <c r="S970" i="22"/>
  <c r="S885" i="22"/>
  <c r="S848" i="22"/>
  <c r="S755" i="22"/>
  <c r="S732" i="22"/>
  <c r="S672" i="22"/>
  <c r="S605" i="22"/>
  <c r="S561" i="22"/>
  <c r="S475" i="22"/>
  <c r="S425" i="22"/>
  <c r="S413" i="22"/>
  <c r="S336" i="22"/>
  <c r="S244" i="22"/>
  <c r="S156" i="22"/>
  <c r="S96" i="22"/>
  <c r="S1322" i="22" l="1"/>
  <c r="M2" i="21" l="1"/>
  <c r="M101" i="21"/>
  <c r="M73" i="21"/>
  <c r="M26" i="21"/>
  <c r="V3" i="15"/>
  <c r="M5" i="10"/>
  <c r="D7" i="9"/>
  <c r="S926" i="22" l="1"/>
  <c r="S807" i="22"/>
  <c r="N145" i="22"/>
  <c r="N146" i="22" l="1"/>
  <c r="P146" i="22" l="1"/>
  <c r="O720" i="22" l="1"/>
  <c r="O719" i="22"/>
  <c r="O718" i="22"/>
  <c r="N575" i="22"/>
  <c r="N574" i="22"/>
  <c r="N573" i="22"/>
  <c r="N569" i="22"/>
  <c r="S372" i="22"/>
  <c r="S42" i="22"/>
  <c r="M109" i="21"/>
  <c r="C27" i="9" l="1"/>
  <c r="C38" i="9"/>
  <c r="D38" i="9"/>
  <c r="D27" i="9" l="1"/>
  <c r="D41" i="9" s="1"/>
  <c r="E27" i="9" l="1"/>
  <c r="C41" i="9"/>
</calcChain>
</file>

<file path=xl/sharedStrings.xml><?xml version="1.0" encoding="utf-8"?>
<sst xmlns="http://schemas.openxmlformats.org/spreadsheetml/2006/main" count="5844" uniqueCount="1966">
  <si>
    <t>登記事由発生年月日</t>
  </si>
  <si>
    <t>登記年月日</t>
  </si>
  <si>
    <t>代表者の登記</t>
  </si>
  <si>
    <t>施行(変更)年月日</t>
  </si>
  <si>
    <t>県の認可(変更認可)年月日</t>
  </si>
  <si>
    <t>定数</t>
  </si>
  <si>
    <t xml:space="preserve"> 園長理事</t>
  </si>
  <si>
    <t>学識経験者評議員</t>
  </si>
  <si>
    <t>その他の評議員</t>
  </si>
  <si>
    <t>議事録記載内容</t>
  </si>
  <si>
    <t>開催した日時と場所</t>
  </si>
  <si>
    <t>議事の経過の要領及びその結果</t>
  </si>
  <si>
    <t>（３）理事選任機関</t>
  </si>
  <si>
    <t>１　管理運営一般</t>
  </si>
  <si>
    <t>イ　登記の状況</t>
  </si>
  <si>
    <t>根拠</t>
    <rPh sb="0" eb="2">
      <t>コンキョ</t>
    </rPh>
    <phoneticPr fontId="1"/>
  </si>
  <si>
    <t>会計年度終了後</t>
  </si>
  <si>
    <t>か月以内</t>
  </si>
  <si>
    <t>条</t>
  </si>
  <si>
    <t>条</t>
    <rPh sb="0" eb="1">
      <t>ジョウ</t>
    </rPh>
    <phoneticPr fontId="1"/>
  </si>
  <si>
    <t>令和</t>
    <rPh sb="0" eb="2">
      <t>レイワ</t>
    </rPh>
    <phoneticPr fontId="1"/>
  </si>
  <si>
    <t>年</t>
    <rPh sb="0" eb="1">
      <t>ネン</t>
    </rPh>
    <phoneticPr fontId="1"/>
  </si>
  <si>
    <t>月</t>
    <rPh sb="0" eb="1">
      <t>ガツ</t>
    </rPh>
    <phoneticPr fontId="1"/>
  </si>
  <si>
    <t>日</t>
    <rPh sb="0" eb="1">
      <t>ヒ</t>
    </rPh>
    <phoneticPr fontId="1"/>
  </si>
  <si>
    <t>寄附行為第</t>
  </si>
  <si>
    <t>寄附行為</t>
  </si>
  <si>
    <t>寄附行為</t>
    <phoneticPr fontId="1"/>
  </si>
  <si>
    <t>第</t>
  </si>
  <si>
    <t>役職名</t>
  </si>
  <si>
    <t>～</t>
  </si>
  <si>
    <t>（</t>
  </si>
  <si>
    <t>履歴書
の有無</t>
  </si>
  <si>
    <t>人</t>
    <rPh sb="0" eb="1">
      <t>ヒト</t>
    </rPh>
    <phoneticPr fontId="1"/>
  </si>
  <si>
    <t>学校法人名</t>
  </si>
  <si>
    <t>第１　学校法人の管理運営</t>
    <phoneticPr fontId="1"/>
  </si>
  <si>
    <t>年の定時評議員会終結まで)</t>
    <phoneticPr fontId="1"/>
  </si>
  <si>
    <t>理　　事</t>
    <phoneticPr fontId="1"/>
  </si>
  <si>
    <t>　理　事　長</t>
    <phoneticPr fontId="1"/>
  </si>
  <si>
    <t>　監　　　事</t>
    <phoneticPr fontId="1"/>
  </si>
  <si>
    <t>　(直近の届出</t>
    <phoneticPr fontId="1"/>
  </si>
  <si>
    <t>　　年月日を記入）</t>
    <rPh sb="2" eb="5">
      <t>ネンガッピ</t>
    </rPh>
    <rPh sb="6" eb="8">
      <t>キニュウ</t>
    </rPh>
    <phoneticPr fontId="1"/>
  </si>
  <si>
    <t>＊＊＊＊</t>
    <phoneticPr fontId="1"/>
  </si>
  <si>
    <t>ア　代表業務執行理事</t>
    <phoneticPr fontId="1"/>
  </si>
  <si>
    <t>イ　業務執行理事</t>
    <phoneticPr fontId="1"/>
  </si>
  <si>
    <t>実員</t>
    <rPh sb="0" eb="2">
      <t>ジツイン</t>
    </rPh>
    <phoneticPr fontId="1"/>
  </si>
  <si>
    <t>　※（保護者）</t>
    <phoneticPr fontId="1"/>
  </si>
  <si>
    <t>評　議　員</t>
    <phoneticPr fontId="1"/>
  </si>
  <si>
    <t>　評議員の種類</t>
    <phoneticPr fontId="1"/>
  </si>
  <si>
    <t>（１）役員及び評議員の任期に係る根拠規定</t>
    <phoneticPr fontId="1"/>
  </si>
  <si>
    <t>人</t>
    <rPh sb="0" eb="1">
      <t>ニン</t>
    </rPh>
    <phoneticPr fontId="1"/>
  </si>
  <si>
    <t>親族等の特別利害関係</t>
  </si>
  <si>
    <t>理事１</t>
    <rPh sb="0" eb="2">
      <t>リジ</t>
    </rPh>
    <phoneticPr fontId="1"/>
  </si>
  <si>
    <t>理事２</t>
    <rPh sb="0" eb="2">
      <t>リジ</t>
    </rPh>
    <phoneticPr fontId="1"/>
  </si>
  <si>
    <t>理事３</t>
    <rPh sb="0" eb="2">
      <t>リジ</t>
    </rPh>
    <phoneticPr fontId="1"/>
  </si>
  <si>
    <t>理事４</t>
    <rPh sb="0" eb="2">
      <t>リジ</t>
    </rPh>
    <phoneticPr fontId="1"/>
  </si>
  <si>
    <t>理事５</t>
    <rPh sb="0" eb="2">
      <t>リジ</t>
    </rPh>
    <phoneticPr fontId="1"/>
  </si>
  <si>
    <t>理事６</t>
    <rPh sb="0" eb="2">
      <t>リジ</t>
    </rPh>
    <phoneticPr fontId="1"/>
  </si>
  <si>
    <t>理事７</t>
    <rPh sb="0" eb="2">
      <t>リジ</t>
    </rPh>
    <phoneticPr fontId="1"/>
  </si>
  <si>
    <t>理事８</t>
    <rPh sb="0" eb="2">
      <t>リジ</t>
    </rPh>
    <phoneticPr fontId="1"/>
  </si>
  <si>
    <t>監事１</t>
    <rPh sb="0" eb="2">
      <t>カンジ</t>
    </rPh>
    <phoneticPr fontId="1"/>
  </si>
  <si>
    <t>監事２</t>
    <rPh sb="0" eb="2">
      <t>カンジ</t>
    </rPh>
    <phoneticPr fontId="1"/>
  </si>
  <si>
    <t>監事３</t>
    <rPh sb="0" eb="2">
      <t>カンジ</t>
    </rPh>
    <phoneticPr fontId="1"/>
  </si>
  <si>
    <t>評議員１</t>
    <rPh sb="0" eb="3">
      <t>ヒョウギイン</t>
    </rPh>
    <phoneticPr fontId="1"/>
  </si>
  <si>
    <t>評議員２</t>
    <rPh sb="0" eb="3">
      <t>ヒョウギイン</t>
    </rPh>
    <phoneticPr fontId="1"/>
  </si>
  <si>
    <t>評議員３</t>
    <rPh sb="0" eb="3">
      <t>ヒョウギイン</t>
    </rPh>
    <phoneticPr fontId="1"/>
  </si>
  <si>
    <t>評議員４</t>
    <rPh sb="0" eb="3">
      <t>ヒョウギイン</t>
    </rPh>
    <phoneticPr fontId="1"/>
  </si>
  <si>
    <t>評議員５</t>
    <rPh sb="0" eb="3">
      <t>ヒョウギイン</t>
    </rPh>
    <phoneticPr fontId="1"/>
  </si>
  <si>
    <t>評議員６</t>
    <rPh sb="0" eb="3">
      <t>ヒョウギイン</t>
    </rPh>
    <phoneticPr fontId="1"/>
  </si>
  <si>
    <t>評議員７</t>
    <rPh sb="0" eb="3">
      <t>ヒョウギイン</t>
    </rPh>
    <phoneticPr fontId="1"/>
  </si>
  <si>
    <t>評議員８</t>
    <rPh sb="0" eb="3">
      <t>ヒョウギイン</t>
    </rPh>
    <phoneticPr fontId="1"/>
  </si>
  <si>
    <t>評議員９</t>
    <rPh sb="0" eb="3">
      <t>ヒョウギイン</t>
    </rPh>
    <phoneticPr fontId="1"/>
  </si>
  <si>
    <t>〇</t>
    <phoneticPr fontId="1"/>
  </si>
  <si>
    <t>氏名</t>
  </si>
  <si>
    <t>開催日</t>
    <rPh sb="0" eb="3">
      <t>カイサイビ</t>
    </rPh>
    <phoneticPr fontId="1"/>
  </si>
  <si>
    <t>出席者数</t>
    <rPh sb="0" eb="4">
      <t>シュッセキシャスウ</t>
    </rPh>
    <phoneticPr fontId="1"/>
  </si>
  <si>
    <t>(参考）：寄附行為、理事会の議事録</t>
  </si>
  <si>
    <t>監事１</t>
    <phoneticPr fontId="1"/>
  </si>
  <si>
    <t>監事２</t>
  </si>
  <si>
    <t>監事３</t>
  </si>
  <si>
    <t>評議員１</t>
    <phoneticPr fontId="1"/>
  </si>
  <si>
    <t>評議員２</t>
  </si>
  <si>
    <t>評議員３</t>
  </si>
  <si>
    <t>評議員４</t>
  </si>
  <si>
    <t>評議員５</t>
  </si>
  <si>
    <t>評議員６</t>
  </si>
  <si>
    <t>評議員７</t>
  </si>
  <si>
    <t>評議員８</t>
  </si>
  <si>
    <t>評議員９</t>
  </si>
  <si>
    <t>理事１ 氏名　さいたま　太郎</t>
    <rPh sb="0" eb="2">
      <t>リジ</t>
    </rPh>
    <rPh sb="4" eb="6">
      <t>シメイ</t>
    </rPh>
    <rPh sb="12" eb="14">
      <t>タロウ</t>
    </rPh>
    <phoneticPr fontId="1"/>
  </si>
  <si>
    <t>理事3 氏名　さいたま　花子</t>
    <rPh sb="0" eb="2">
      <t>リジ</t>
    </rPh>
    <rPh sb="4" eb="6">
      <t>シメイ</t>
    </rPh>
    <rPh sb="12" eb="14">
      <t>ハナコ</t>
    </rPh>
    <phoneticPr fontId="1"/>
  </si>
  <si>
    <t>月</t>
    <rPh sb="0" eb="1">
      <t>ツキ</t>
    </rPh>
    <phoneticPr fontId="1"/>
  </si>
  <si>
    <t>回</t>
    <rPh sb="0" eb="1">
      <t>カイ</t>
    </rPh>
    <phoneticPr fontId="1"/>
  </si>
  <si>
    <t>回　数</t>
    <rPh sb="0" eb="1">
      <t>カイ</t>
    </rPh>
    <rPh sb="2" eb="3">
      <t>スウ</t>
    </rPh>
    <phoneticPr fontId="1"/>
  </si>
  <si>
    <t>開催日1</t>
    <rPh sb="0" eb="3">
      <t>カイサイビ</t>
    </rPh>
    <phoneticPr fontId="1"/>
  </si>
  <si>
    <t>開催日2</t>
    <rPh sb="0" eb="3">
      <t>カイサイビ</t>
    </rPh>
    <phoneticPr fontId="1"/>
  </si>
  <si>
    <t>開催日3</t>
    <rPh sb="0" eb="3">
      <t>カイサイビ</t>
    </rPh>
    <phoneticPr fontId="1"/>
  </si>
  <si>
    <t>開催日4</t>
    <rPh sb="0" eb="3">
      <t>カイサイビ</t>
    </rPh>
    <phoneticPr fontId="1"/>
  </si>
  <si>
    <t>現行経理規程</t>
  </si>
  <si>
    <t>月</t>
    <rPh sb="0" eb="1">
      <t>ゲツ</t>
    </rPh>
    <phoneticPr fontId="1"/>
  </si>
  <si>
    <t>勘定
科目表</t>
    <phoneticPr fontId="1"/>
  </si>
  <si>
    <t>耐用
年数表</t>
    <phoneticPr fontId="1"/>
  </si>
  <si>
    <t>契約に関する
規定</t>
    <phoneticPr fontId="1"/>
  </si>
  <si>
    <t xml:space="preserve"> (参考)：経理規程、勘定科目表、耐用年数表</t>
  </si>
  <si>
    <t>契約相手</t>
  </si>
  <si>
    <t>契　約　内　容</t>
    <phoneticPr fontId="1"/>
  </si>
  <si>
    <t>契約日</t>
    <rPh sb="0" eb="3">
      <t>ケイヤクビ</t>
    </rPh>
    <phoneticPr fontId="1"/>
  </si>
  <si>
    <t>金額・利率等</t>
    <rPh sb="0" eb="2">
      <t>キンガク</t>
    </rPh>
    <rPh sb="3" eb="6">
      <t>リリツトウ</t>
    </rPh>
    <phoneticPr fontId="1"/>
  </si>
  <si>
    <t>理事会承認年月日</t>
    <rPh sb="0" eb="5">
      <t>リジカイショウニン</t>
    </rPh>
    <rPh sb="5" eb="8">
      <t>ネンガッピ</t>
    </rPh>
    <phoneticPr fontId="1"/>
  </si>
  <si>
    <t>～</t>
    <phoneticPr fontId="1"/>
  </si>
  <si>
    <t>理事会</t>
    <rPh sb="0" eb="3">
      <t>リジカイ</t>
    </rPh>
    <phoneticPr fontId="1"/>
  </si>
  <si>
    <t>評議員会</t>
    <rPh sb="0" eb="3">
      <t>ヒョウギイン</t>
    </rPh>
    <rPh sb="3" eb="4">
      <t>カイ</t>
    </rPh>
    <phoneticPr fontId="1"/>
  </si>
  <si>
    <t>出席者</t>
    <rPh sb="0" eb="3">
      <t>シュッセキシャ</t>
    </rPh>
    <phoneticPr fontId="1"/>
  </si>
  <si>
    <t>延べ人数</t>
    <rPh sb="0" eb="1">
      <t>ノ</t>
    </rPh>
    <rPh sb="2" eb="4">
      <t>ニンズウ</t>
    </rPh>
    <phoneticPr fontId="1"/>
  </si>
  <si>
    <t>役員報酬</t>
    <rPh sb="0" eb="2">
      <t>ヤクイン</t>
    </rPh>
    <rPh sb="2" eb="4">
      <t>ホウシュウ</t>
    </rPh>
    <phoneticPr fontId="1"/>
  </si>
  <si>
    <t>報酬委託手数料</t>
    <rPh sb="0" eb="4">
      <t>ホウシュウイタク</t>
    </rPh>
    <rPh sb="4" eb="7">
      <t>テスウリョウ</t>
    </rPh>
    <phoneticPr fontId="1"/>
  </si>
  <si>
    <t>旅費・交通費</t>
    <rPh sb="0" eb="2">
      <t>リョヒ</t>
    </rPh>
    <rPh sb="3" eb="6">
      <t>コウツウヒ</t>
    </rPh>
    <phoneticPr fontId="1"/>
  </si>
  <si>
    <t>年　間　支　出　額</t>
    <rPh sb="0" eb="1">
      <t>ネン</t>
    </rPh>
    <rPh sb="2" eb="3">
      <t>アイダ</t>
    </rPh>
    <rPh sb="4" eb="5">
      <t>シ</t>
    </rPh>
    <rPh sb="6" eb="7">
      <t>デ</t>
    </rPh>
    <rPh sb="8" eb="9">
      <t>ガク</t>
    </rPh>
    <phoneticPr fontId="1"/>
  </si>
  <si>
    <t>円</t>
  </si>
  <si>
    <t>円</t>
    <rPh sb="0" eb="1">
      <t>エン</t>
    </rPh>
    <phoneticPr fontId="1"/>
  </si>
  <si>
    <t>固定資産台帳等</t>
  </si>
  <si>
    <t>台帳の
有無</t>
    <phoneticPr fontId="1"/>
  </si>
  <si>
    <t>減価償却明細表</t>
    <phoneticPr fontId="1"/>
  </si>
  <si>
    <t>償却費の算出</t>
    <phoneticPr fontId="1"/>
  </si>
  <si>
    <t>未利用資産の有無</t>
  </si>
  <si>
    <t>（６）現金・預金</t>
    <rPh sb="3" eb="5">
      <t>ゲンキン</t>
    </rPh>
    <rPh sb="6" eb="8">
      <t>ヨキン</t>
    </rPh>
    <phoneticPr fontId="1"/>
  </si>
  <si>
    <t>５　「預金出納簿の額」と「実際の保有額」とに差異が生じた理由</t>
    <rPh sb="3" eb="5">
      <t>ヨキン</t>
    </rPh>
    <rPh sb="5" eb="8">
      <t>スイトウボ</t>
    </rPh>
    <rPh sb="9" eb="10">
      <t>ガク</t>
    </rPh>
    <rPh sb="13" eb="15">
      <t>ジッサイ</t>
    </rPh>
    <rPh sb="16" eb="19">
      <t>ホユウガク</t>
    </rPh>
    <rPh sb="22" eb="24">
      <t>サイ</t>
    </rPh>
    <rPh sb="25" eb="26">
      <t>ショウ</t>
    </rPh>
    <rPh sb="28" eb="30">
      <t>リユウ</t>
    </rPh>
    <phoneticPr fontId="18"/>
  </si>
  <si>
    <t xml:space="preserve">小　計 </t>
    <phoneticPr fontId="18"/>
  </si>
  <si>
    <t>差　　異</t>
    <rPh sb="0" eb="1">
      <t>サ</t>
    </rPh>
    <rPh sb="3" eb="4">
      <t>イ</t>
    </rPh>
    <phoneticPr fontId="18"/>
  </si>
  <si>
    <t>実際の保有額</t>
    <rPh sb="0" eb="2">
      <t>ジッサイ</t>
    </rPh>
    <rPh sb="3" eb="6">
      <t>ホユウガク</t>
    </rPh>
    <phoneticPr fontId="18"/>
  </si>
  <si>
    <t>預金出納簿等の額</t>
    <rPh sb="0" eb="2">
      <t>ヨキン</t>
    </rPh>
    <rPh sb="2" eb="5">
      <t>スイトウボ</t>
    </rPh>
    <rPh sb="5" eb="6">
      <t>トウ</t>
    </rPh>
    <rPh sb="7" eb="8">
      <t>ガク</t>
    </rPh>
    <phoneticPr fontId="18"/>
  </si>
  <si>
    <t>口座名（口座番号等）</t>
    <rPh sb="0" eb="2">
      <t>コウザ</t>
    </rPh>
    <rPh sb="2" eb="3">
      <t>メイ</t>
    </rPh>
    <rPh sb="4" eb="6">
      <t>コウザ</t>
    </rPh>
    <rPh sb="6" eb="8">
      <t>バンゴウ</t>
    </rPh>
    <rPh sb="8" eb="9">
      <t>トウ</t>
    </rPh>
    <phoneticPr fontId="18"/>
  </si>
  <si>
    <t>当座預金等の修正</t>
    <phoneticPr fontId="18"/>
  </si>
  <si>
    <t>１　現　　金</t>
    <rPh sb="2" eb="3">
      <t>ゲン</t>
    </rPh>
    <rPh sb="5" eb="6">
      <t>キン</t>
    </rPh>
    <phoneticPr fontId="18"/>
  </si>
  <si>
    <t>資金収支計算書（支出の部）
「次年度繰越支払資金」の額</t>
    <phoneticPr fontId="1"/>
  </si>
  <si>
    <t>貸借対照表の本年度末
「現金預金」の額</t>
    <phoneticPr fontId="1"/>
  </si>
  <si>
    <t>(参考）：資金収支計算書、貸借対照表、財産目録、現金出納簿、預金残高証明書</t>
  </si>
  <si>
    <t>(参考）：貸借対照表、財産目録、元帳、理事会議事録</t>
    <phoneticPr fontId="1"/>
  </si>
  <si>
    <t>(注)外貨建て商品についても金額は円(財務計算書類計上額及び注記額)で記載してください。</t>
  </si>
  <si>
    <t>種類・銘柄</t>
  </si>
  <si>
    <t>取得年月日</t>
  </si>
  <si>
    <t>満期年月日</t>
  </si>
  <si>
    <t>取得価額</t>
  </si>
  <si>
    <t>資産運用規程作成の有無</t>
  </si>
  <si>
    <t>(参考）：有価証券に関する資産運用規程、理事会議事録</t>
  </si>
  <si>
    <t>借入先</t>
    <rPh sb="0" eb="3">
      <t>カリイレサキ</t>
    </rPh>
    <phoneticPr fontId="1"/>
  </si>
  <si>
    <t>借入金台帳の有無</t>
    <rPh sb="0" eb="3">
      <t>カリイレキン</t>
    </rPh>
    <rPh sb="3" eb="5">
      <t>ダイチョウ</t>
    </rPh>
    <rPh sb="6" eb="8">
      <t>ウム</t>
    </rPh>
    <phoneticPr fontId="1"/>
  </si>
  <si>
    <t>契約書の有無</t>
    <rPh sb="0" eb="3">
      <t>ケイヤクショ</t>
    </rPh>
    <rPh sb="4" eb="6">
      <t>ウム</t>
    </rPh>
    <phoneticPr fontId="1"/>
  </si>
  <si>
    <t>目的</t>
    <rPh sb="0" eb="2">
      <t>モクテキ</t>
    </rPh>
    <phoneticPr fontId="1"/>
  </si>
  <si>
    <t>(参考）：財産目録、金融機関の返済計画表、借入金台帳、契約書、元帳</t>
  </si>
  <si>
    <t>金額</t>
    <rPh sb="0" eb="2">
      <t>キンガク</t>
    </rPh>
    <phoneticPr fontId="1"/>
  </si>
  <si>
    <t>第２　幼稚園の管理運営</t>
  </si>
  <si>
    <t>週（①＋②）</t>
    <rPh sb="0" eb="1">
      <t>シュウ</t>
    </rPh>
    <phoneticPr fontId="1"/>
  </si>
  <si>
    <t>①月曜日から金曜日を１週間とする。（週の途中に祝日が含まれていても１週間と数える。）</t>
    <phoneticPr fontId="1"/>
  </si>
  <si>
    <t>②学期始めや学期末の１週間にならない端数日は、合計して５で除した数（端数切り捨て）を週数に換算する。</t>
    <phoneticPr fontId="1"/>
  </si>
  <si>
    <t>(参考）：園則、園児の出席簿</t>
  </si>
  <si>
    <t>　　　　</t>
    <phoneticPr fontId="1"/>
  </si>
  <si>
    <t>（個人（理事長等の学校法人関係者も含む）からの一時的な借入も含め、年度末時点で残高のあるもの全てについて記載）</t>
    <phoneticPr fontId="1"/>
  </si>
  <si>
    <t>日　届出済み</t>
    <rPh sb="0" eb="1">
      <t>ヒ</t>
    </rPh>
    <rPh sb="2" eb="3">
      <t>トド</t>
    </rPh>
    <rPh sb="3" eb="5">
      <t>デズ</t>
    </rPh>
    <phoneticPr fontId="1"/>
  </si>
  <si>
    <t>(参考）：園則変更届の控え（県への届出が確認できるもの）</t>
  </si>
  <si>
    <t>定員（A)</t>
    <rPh sb="0" eb="2">
      <t>テイイン</t>
    </rPh>
    <phoneticPr fontId="1"/>
  </si>
  <si>
    <t>実員（B)</t>
    <rPh sb="0" eb="2">
      <t>ジツイン</t>
    </rPh>
    <phoneticPr fontId="1"/>
  </si>
  <si>
    <t>差（AーB)</t>
    <rPh sb="0" eb="1">
      <t>サ</t>
    </rPh>
    <phoneticPr fontId="1"/>
  </si>
  <si>
    <t>(参考）：園則、園児の出席簿、クラス別年齢別調査票</t>
  </si>
  <si>
    <t>５歳児</t>
    <rPh sb="1" eb="2">
      <t>サイ</t>
    </rPh>
    <phoneticPr fontId="1"/>
  </si>
  <si>
    <t>クラス名</t>
    <rPh sb="3" eb="4">
      <t>メイ</t>
    </rPh>
    <phoneticPr fontId="1"/>
  </si>
  <si>
    <t>園児数</t>
    <rPh sb="0" eb="3">
      <t>エンジスウ</t>
    </rPh>
    <phoneticPr fontId="1"/>
  </si>
  <si>
    <t>専任教諭
の配置</t>
    <rPh sb="0" eb="4">
      <t>センニンキョウユ</t>
    </rPh>
    <rPh sb="6" eb="8">
      <t>ハイチ</t>
    </rPh>
    <phoneticPr fontId="1"/>
  </si>
  <si>
    <t>補助教諭
の配置</t>
    <rPh sb="0" eb="2">
      <t>ホジョ</t>
    </rPh>
    <rPh sb="2" eb="4">
      <t>キョウユ</t>
    </rPh>
    <rPh sb="6" eb="8">
      <t>ハイチ</t>
    </rPh>
    <phoneticPr fontId="1"/>
  </si>
  <si>
    <t>４歳児</t>
    <rPh sb="1" eb="2">
      <t>サイ</t>
    </rPh>
    <phoneticPr fontId="1"/>
  </si>
  <si>
    <t>満３歳児</t>
    <rPh sb="0" eb="1">
      <t>マン</t>
    </rPh>
    <rPh sb="2" eb="3">
      <t>サイ</t>
    </rPh>
    <phoneticPr fontId="1"/>
  </si>
  <si>
    <t>３歳児</t>
    <rPh sb="1" eb="2">
      <t>サイ</t>
    </rPh>
    <phoneticPr fontId="1"/>
  </si>
  <si>
    <t>(参考）：園児の出席簿、入園申込書、教職員名簿、クラス別年齢別調査票</t>
  </si>
  <si>
    <t>自己評価</t>
    <rPh sb="0" eb="4">
      <t>ジコヒョウカ</t>
    </rPh>
    <phoneticPr fontId="1"/>
  </si>
  <si>
    <t>園関係者評価</t>
    <rPh sb="0" eb="1">
      <t>エン</t>
    </rPh>
    <rPh sb="1" eb="4">
      <t>カンケイシャ</t>
    </rPh>
    <rPh sb="4" eb="6">
      <t>ヒョウカ</t>
    </rPh>
    <phoneticPr fontId="1"/>
  </si>
  <si>
    <t>第三者評価</t>
    <rPh sb="0" eb="2">
      <t>ダイサン</t>
    </rPh>
    <rPh sb="2" eb="3">
      <t>シャ</t>
    </rPh>
    <rPh sb="3" eb="5">
      <t>ヒョウカ</t>
    </rPh>
    <phoneticPr fontId="1"/>
  </si>
  <si>
    <t>実施の有無</t>
    <rPh sb="0" eb="2">
      <t>ジッシ</t>
    </rPh>
    <rPh sb="3" eb="5">
      <t>ウム</t>
    </rPh>
    <phoneticPr fontId="1"/>
  </si>
  <si>
    <t>公表している場合、その方法</t>
    <rPh sb="0" eb="2">
      <t>コウヒョウ</t>
    </rPh>
    <rPh sb="6" eb="8">
      <t>バアイ</t>
    </rPh>
    <rPh sb="11" eb="13">
      <t>ホウホウ</t>
    </rPh>
    <phoneticPr fontId="1"/>
  </si>
  <si>
    <t>　　　教職員自ら評価を行い、その結果を園関係者等に公表し、代表者に報告する。(実施・公表ともに義務である。)</t>
  </si>
  <si>
    <t>２　教職員</t>
  </si>
  <si>
    <t>園長の資格</t>
    <rPh sb="0" eb="2">
      <t>エンチョウ</t>
    </rPh>
    <rPh sb="3" eb="5">
      <t>シカク</t>
    </rPh>
    <phoneticPr fontId="1"/>
  </si>
  <si>
    <t>勤務形態</t>
    <rPh sb="0" eb="4">
      <t>キンムケイタイ</t>
    </rPh>
    <phoneticPr fontId="1"/>
  </si>
  <si>
    <t>日／週</t>
    <rPh sb="0" eb="1">
      <t>ヒ</t>
    </rPh>
    <rPh sb="2" eb="3">
      <t>シュウ</t>
    </rPh>
    <phoneticPr fontId="1"/>
  </si>
  <si>
    <t>(参考）：園長採用届の控え（開園当初から変更ない場合は設置認可申請書の控え）、出勤簿、履歴書</t>
  </si>
  <si>
    <t>（２）教職員の就業規則の作成状況</t>
  </si>
  <si>
    <t>教職員への周知方法</t>
  </si>
  <si>
    <t>労働基準監督署への届出有無</t>
    <rPh sb="11" eb="13">
      <t>ウム</t>
    </rPh>
    <phoneticPr fontId="1"/>
  </si>
  <si>
    <t>届出日</t>
  </si>
  <si>
    <t>就業規則作成の有無</t>
    <rPh sb="7" eb="9">
      <t>ウム</t>
    </rPh>
    <phoneticPr fontId="1"/>
  </si>
  <si>
    <t>(参考）：就業規則（10人以上雇用の場合は労働基準監督署への届出が確認できるもの）、教職員名簿</t>
  </si>
  <si>
    <t>採用している変形労働時間制の種類</t>
  </si>
  <si>
    <t>(参考）：就業規則、１年単位の変形労働時間制の労基署への届出書、変形労働時間制に関する労使協定</t>
  </si>
  <si>
    <t>（４）産前産後休業、育児・介護休業</t>
  </si>
  <si>
    <t>ア　産前産後休業、育児・介護休業に関する規程の作成状況</t>
  </si>
  <si>
    <t>産前産後休業、育児・介護休業に関する規程の作成</t>
    <phoneticPr fontId="1"/>
  </si>
  <si>
    <t>(参考）：産前産後休業、育児・介護休業について定めたもの(就業規則、育児・介護休業規程など）</t>
  </si>
  <si>
    <t>　　・ 男性の育児休業取得促進のため、子の出生後８週間以内に４週間まで取得することができる制度。</t>
  </si>
  <si>
    <t>　　　①休業の申出期限については、原則休業の２週間前までとする（現行の育児休業（１か月前）よりも短縮）。</t>
  </si>
  <si>
    <t>　　　②分割して取得できる回数は、２回とする。（初めにまとめて申し出ることが必要）</t>
  </si>
  <si>
    <t>　　　③労使協定を締結している場合に、労働者と事業主の個別合意により、事前に調整した上で休業中に就業可。</t>
  </si>
  <si>
    <t>　　・ 育児休業（産後パパ育休制度を除く。）について、分割して２回まで取得可。（取得の際にそれぞれ申し出）</t>
  </si>
  <si>
    <t>　　・ 育児休業の期間は原則として子が出生した日から子が１歳に達する日（誕生日の前日）までの間で労働者が申し出た期間</t>
    <phoneticPr fontId="1"/>
  </si>
  <si>
    <t>（５）教職員給与</t>
  </si>
  <si>
    <t>ア　給与規程の作成状況</t>
  </si>
  <si>
    <t>給与規程の作成</t>
  </si>
  <si>
    <t>給料表の作成</t>
    <rPh sb="0" eb="3">
      <t>キュウリョウヒョウ</t>
    </rPh>
    <phoneticPr fontId="1"/>
  </si>
  <si>
    <t>本棒</t>
    <rPh sb="0" eb="1">
      <t>ホン</t>
    </rPh>
    <rPh sb="1" eb="2">
      <t>ボウ</t>
    </rPh>
    <phoneticPr fontId="1"/>
  </si>
  <si>
    <t>手当</t>
    <rPh sb="0" eb="2">
      <t>テアテ</t>
    </rPh>
    <phoneticPr fontId="1"/>
  </si>
  <si>
    <t>総勘定元帳との一致</t>
    <rPh sb="0" eb="5">
      <t>ソウカンジョウモトチョウ</t>
    </rPh>
    <rPh sb="7" eb="9">
      <t>イッチ</t>
    </rPh>
    <phoneticPr fontId="1"/>
  </si>
  <si>
    <t>ウ　給与支給方法</t>
    <phoneticPr fontId="1"/>
  </si>
  <si>
    <t>給与支給方法</t>
  </si>
  <si>
    <t>エ　給与規程における時間外勤務手当の規定の有無</t>
    <phoneticPr fontId="1"/>
  </si>
  <si>
    <t>時間外勤務手当の規定</t>
  </si>
  <si>
    <t>　　　　　・時間外労働　2割5分以上</t>
  </si>
  <si>
    <t>　　　　　・休日労働(法定休日に労働した場合)　3割5分以上</t>
  </si>
  <si>
    <t>　　　　　・深夜労働(午後10時～午前5時）　2割5分以上</t>
  </si>
  <si>
    <t>　　　　　・月60時間を超える時間外労働　5割以上</t>
  </si>
  <si>
    <t>　　　　　・時間外労働が深夜に及んだ場合　5割以上（＝時間外（2割5分以上）＋深夜（2割5分以上）)</t>
  </si>
  <si>
    <t>　　　　　・休日労働が深夜に及んだ場合　6割以上（＝休日（3割5分以上）＋深夜（2割5分以上))</t>
  </si>
  <si>
    <t>　　した場合には、次の割増賃金を支払わなくてはならないため、給与規程にも対応する規定を設ける必要がある。</t>
    <phoneticPr fontId="1"/>
  </si>
  <si>
    <t>（６）退職金</t>
  </si>
  <si>
    <t>ア　退職金規程の作成状況</t>
  </si>
  <si>
    <t>退職金規程の作成</t>
  </si>
  <si>
    <t>支給乗率表・標準給与月額表の添付</t>
  </si>
  <si>
    <t>役職</t>
    <rPh sb="0" eb="2">
      <t>ヤクショク</t>
    </rPh>
    <phoneticPr fontId="1"/>
  </si>
  <si>
    <t>(参考）：退職金規程(支給乗率表、標準給与月額表含む)、貸借対照表、元帳、退職金財団からの職員給付確認通知書</t>
  </si>
  <si>
    <t>ウ　退職金の引当等</t>
    <phoneticPr fontId="1"/>
  </si>
  <si>
    <t>退職金の引当等</t>
    <rPh sb="0" eb="2">
      <t>タイショク</t>
    </rPh>
    <phoneticPr fontId="1"/>
  </si>
  <si>
    <t>（７）臨時・非常勤教職員雇用の際の契約書等の交付状況</t>
  </si>
  <si>
    <t>ア　書面の交付状況</t>
    <phoneticPr fontId="1"/>
  </si>
  <si>
    <t>書面の交付</t>
  </si>
  <si>
    <t>交付している書面の種類</t>
  </si>
  <si>
    <t>(参考）：労働条件通知書等、賃金規程、雇用契約書、労働条件を記した辞令の写し</t>
  </si>
  <si>
    <t>イ　労働条件の書面（FAX・メールを含む）での交付状況</t>
  </si>
  <si>
    <t>労働契約の期間</t>
  </si>
  <si>
    <t>就業場所・従事すべき業務</t>
  </si>
  <si>
    <t>始業・終業時刻、所定労働時間超えの労働の有無、休憩時間、休日、休暇等</t>
  </si>
  <si>
    <t>退職（解雇を含む）に関する事項</t>
  </si>
  <si>
    <t>(※2)昇給の有無</t>
  </si>
  <si>
    <t>(※2)退職手当の有無</t>
  </si>
  <si>
    <t>(※2)賞与の有無</t>
  </si>
  <si>
    <t>(※2)相談窓口</t>
  </si>
  <si>
    <t>　項　目</t>
    <rPh sb="1" eb="2">
      <t>コウ</t>
    </rPh>
    <rPh sb="3" eb="4">
      <t>メ</t>
    </rPh>
    <phoneticPr fontId="1"/>
  </si>
  <si>
    <t xml:space="preserve"> (※2) パートタイム・有期雇用労働法適用対象となる労働者のみ</t>
  </si>
  <si>
    <t>（８）労災保険、雇用保険、私学共済及び退職金財団への加入状況</t>
  </si>
  <si>
    <t>加入者数</t>
    <rPh sb="0" eb="4">
      <t>カニュウシャスウ</t>
    </rPh>
    <phoneticPr fontId="1"/>
  </si>
  <si>
    <t>未加入者数</t>
    <rPh sb="0" eb="5">
      <t>ミカニュウシャスウ</t>
    </rPh>
    <phoneticPr fontId="1"/>
  </si>
  <si>
    <t>労災保険</t>
    <rPh sb="0" eb="4">
      <t>ロウサイホケン</t>
    </rPh>
    <phoneticPr fontId="1"/>
  </si>
  <si>
    <t>雇用保険</t>
    <rPh sb="0" eb="2">
      <t>コヨウ</t>
    </rPh>
    <rPh sb="2" eb="4">
      <t>ホケン</t>
    </rPh>
    <phoneticPr fontId="1"/>
  </si>
  <si>
    <t>私学共済</t>
    <rPh sb="0" eb="4">
      <t>シガクキョウサイ</t>
    </rPh>
    <phoneticPr fontId="1"/>
  </si>
  <si>
    <t>退職金財団</t>
    <rPh sb="0" eb="3">
      <t>タイショクキン</t>
    </rPh>
    <rPh sb="3" eb="5">
      <t>ザイダン</t>
    </rPh>
    <phoneticPr fontId="1"/>
  </si>
  <si>
    <t>人）</t>
    <rPh sb="0" eb="1">
      <t>ニン</t>
    </rPh>
    <phoneticPr fontId="1"/>
  </si>
  <si>
    <t xml:space="preserve"> うち特別加入</t>
    <rPh sb="3" eb="7">
      <t>トクベツカニュウ</t>
    </rPh>
    <phoneticPr fontId="1"/>
  </si>
  <si>
    <t>(参考）：教職員名簿、雇用契約書、労働保険概算確定保険料申告書、私学共済標準給与基礎届、退職金財団掛金通知書</t>
  </si>
  <si>
    <t>６５歳以上労働者の雇用保険（高年齢被保険者）</t>
    <phoneticPr fontId="1"/>
  </si>
  <si>
    <t>イ　６５歳以上労働者の雇用保険（高年齢被保険者）加入の有無</t>
    <phoneticPr fontId="1"/>
  </si>
  <si>
    <t>　　なお、令和4年1月1日以降、複数の事業所で勤務する65歳以上の労働者が、31日以上引き続き雇用されることが見込まれ、</t>
    <phoneticPr fontId="1"/>
  </si>
  <si>
    <t>　　かつ、そのうち２つの事業所（１つの事業所における１週間の所定労働時間が５時間以上20時間未満）での</t>
    <phoneticPr fontId="1"/>
  </si>
  <si>
    <t>　　労働時間を合計して１週間の所定労働時間が20時間以上である場合は、本人の申出により「マルチ高年齢</t>
    <phoneticPr fontId="1"/>
  </si>
  <si>
    <t>　　被保険者」として雇用保険に加入させることができる。（雇用保険マルチジョブホルダー制度）</t>
    <phoneticPr fontId="1"/>
  </si>
  <si>
    <t>（９）職場におけるハラスメントの防止に向けた措置</t>
  </si>
  <si>
    <t>寄附行為　　　　　第</t>
    <phoneticPr fontId="1"/>
  </si>
  <si>
    <t>登記年月日</t>
    <phoneticPr fontId="1"/>
  </si>
  <si>
    <t>過半数の監事の同意の有無</t>
  </si>
  <si>
    <t>ア　理事選任機関を定めている根拠規定</t>
    <phoneticPr fontId="1"/>
  </si>
  <si>
    <t>根拠規定</t>
  </si>
  <si>
    <t>評議員会の意見の聴取</t>
  </si>
  <si>
    <t>該当する契約等の有無</t>
  </si>
  <si>
    <t>売却等処分の予定</t>
  </si>
  <si>
    <t>借入金の有無</t>
  </si>
  <si>
    <t>（３）園則で定める収容定員と園児数</t>
    <phoneticPr fontId="1"/>
  </si>
  <si>
    <t>ア　セクシュアルハラスメント対策</t>
  </si>
  <si>
    <t>相談に応じ、適切に対応するために必要な体制の整備
(相談窓口(担当者)の設置など)</t>
    <phoneticPr fontId="1"/>
  </si>
  <si>
    <t>具体的内容（実施していない場合はその理由）</t>
    <rPh sb="0" eb="5">
      <t>グタイテキナイヨウ</t>
    </rPh>
    <phoneticPr fontId="1"/>
  </si>
  <si>
    <t>イ　妊娠・出産・育児休業・介護休業等に関するハラスメント対策</t>
  </si>
  <si>
    <t>ウ　パワーハラスメント対策</t>
  </si>
  <si>
    <t>事業主の方針の明確化及び周知・
啓発　(就業規則に記載、対応ﾏﾆｭｱﾙ作成、防止研修など)</t>
    <phoneticPr fontId="1"/>
  </si>
  <si>
    <t>(参考）：ハラスメント対応マニュアル、ハラスメント防止研修資料など</t>
  </si>
  <si>
    <t>　メント対策は、事業主の義務</t>
  </si>
  <si>
    <t>　（パワーハラスメント対策は、中小事業主についても令和４年４月１日から義務となりました。）</t>
  </si>
  <si>
    <t>　　【事業主として行うべき措置】</t>
  </si>
  <si>
    <t>　　　・事業主の方針の明確化及び周知・啓発</t>
  </si>
  <si>
    <t>　　　・相談に応じ、適切に対応するために必要な体制の整備</t>
  </si>
  <si>
    <t>　　　・ハラスメントへの事後の迅速かつ適切な対応</t>
  </si>
  <si>
    <t>　　　・併せて講ずべき措置（プライバシー保護、不利益取扱いの禁止等）</t>
  </si>
  <si>
    <t>３　施設及び設備</t>
  </si>
  <si>
    <t>（１）幼稚園設置基準に基づく園舎、運動場の面積及び保育室数</t>
  </si>
  <si>
    <t>運動場</t>
    <rPh sb="0" eb="3">
      <t>ウンドウジョウ</t>
    </rPh>
    <phoneticPr fontId="1"/>
  </si>
  <si>
    <t>保育室数</t>
    <rPh sb="0" eb="4">
      <t>ホイクシツスウ</t>
    </rPh>
    <phoneticPr fontId="1"/>
  </si>
  <si>
    <t>㎡</t>
    <phoneticPr fontId="1"/>
  </si>
  <si>
    <t>室</t>
    <rPh sb="0" eb="1">
      <t>シツ</t>
    </rPh>
    <phoneticPr fontId="1"/>
  </si>
  <si>
    <t>園　舎</t>
    <rPh sb="0" eb="1">
      <t>エン</t>
    </rPh>
    <rPh sb="2" eb="3">
      <t>シャ</t>
    </rPh>
    <phoneticPr fontId="1"/>
  </si>
  <si>
    <t>現状（A)</t>
    <rPh sb="0" eb="2">
      <t>ゲンジョウ</t>
    </rPh>
    <phoneticPr fontId="1"/>
  </si>
  <si>
    <t>設置基準（B)</t>
    <rPh sb="0" eb="4">
      <t>セッチキジュン</t>
    </rPh>
    <phoneticPr fontId="1"/>
  </si>
  <si>
    <t>差　（A－B)</t>
    <rPh sb="0" eb="1">
      <t>サ</t>
    </rPh>
    <phoneticPr fontId="1"/>
  </si>
  <si>
    <t>※設置基準（B）の保育室数欄は、認可定員を３５で割った数（端数切り上げ）を記入してください。</t>
  </si>
  <si>
    <t>(参考）：不動産（土地・建物）登記の現在事項全部証明書、施設設備状況表、固定資産台帳</t>
  </si>
  <si>
    <t>登記状況</t>
    <rPh sb="0" eb="4">
      <t>トウキジョウキョウ</t>
    </rPh>
    <phoneticPr fontId="1"/>
  </si>
  <si>
    <t>その他の施設
（土地・建物）</t>
    <rPh sb="2" eb="3">
      <t>タ</t>
    </rPh>
    <rPh sb="4" eb="6">
      <t>シセツ</t>
    </rPh>
    <rPh sb="8" eb="10">
      <t>トチ</t>
    </rPh>
    <rPh sb="11" eb="13">
      <t>タテモノ</t>
    </rPh>
    <phoneticPr fontId="1"/>
  </si>
  <si>
    <t>(参考）：不動産（土地・建物）登記の現在事項全部証明書、施設設備状況表</t>
  </si>
  <si>
    <t>変更年月日</t>
    <rPh sb="0" eb="5">
      <t>ヘンコウネンガッピ</t>
    </rPh>
    <phoneticPr fontId="1"/>
  </si>
  <si>
    <t>園　地</t>
    <rPh sb="0" eb="1">
      <t>エン</t>
    </rPh>
    <rPh sb="2" eb="3">
      <t>チ</t>
    </rPh>
    <phoneticPr fontId="1"/>
  </si>
  <si>
    <t>変更「有」の場合の詳細</t>
    <rPh sb="0" eb="2">
      <t>ヘンコウ</t>
    </rPh>
    <rPh sb="3" eb="4">
      <t>ユウ</t>
    </rPh>
    <rPh sb="6" eb="8">
      <t>バアイ</t>
    </rPh>
    <rPh sb="9" eb="11">
      <t>ショウサイ</t>
    </rPh>
    <phoneticPr fontId="1"/>
  </si>
  <si>
    <t>(参考）：園地園舎変届の控え、固定資産台帳</t>
  </si>
  <si>
    <t>土地・建物の種類・用途</t>
    <rPh sb="0" eb="2">
      <t>トチ</t>
    </rPh>
    <rPh sb="3" eb="5">
      <t>タテモノ</t>
    </rPh>
    <rPh sb="6" eb="8">
      <t>シュルイ</t>
    </rPh>
    <rPh sb="9" eb="11">
      <t>ヨウト</t>
    </rPh>
    <phoneticPr fontId="1"/>
  </si>
  <si>
    <t>契約書
の有無</t>
    <rPh sb="0" eb="3">
      <t>ケイヤクショ</t>
    </rPh>
    <rPh sb="5" eb="7">
      <t>ウム</t>
    </rPh>
    <phoneticPr fontId="1"/>
  </si>
  <si>
    <t>財産目録の借用財産への記載</t>
    <rPh sb="0" eb="2">
      <t>ザイサン</t>
    </rPh>
    <rPh sb="2" eb="4">
      <t>モクロク</t>
    </rPh>
    <rPh sb="5" eb="7">
      <t>シャクヨウ</t>
    </rPh>
    <rPh sb="7" eb="9">
      <t>ザイサン</t>
    </rPh>
    <rPh sb="11" eb="13">
      <t>キサイ</t>
    </rPh>
    <phoneticPr fontId="1"/>
  </si>
  <si>
    <t>(参考）：使用貸借契約書、賃貸借契約書、財産目録、元帳</t>
  </si>
  <si>
    <t>　　記載する。なお、施設設備状況表の面積が現状(最新の登記証明書等)と一致しているか確認すること。</t>
    <phoneticPr fontId="1"/>
  </si>
  <si>
    <t>４　自動車（園バス）の有償運行状況</t>
  </si>
  <si>
    <t>購入等の年月日</t>
    <rPh sb="0" eb="3">
      <t>コウニュウトウ</t>
    </rPh>
    <rPh sb="4" eb="7">
      <t>ネンガッピ</t>
    </rPh>
    <phoneticPr fontId="1"/>
  </si>
  <si>
    <t>埼玉運輸支局への
届出・変更年月日</t>
    <rPh sb="0" eb="2">
      <t>サイタマ</t>
    </rPh>
    <rPh sb="2" eb="4">
      <t>ウンユ</t>
    </rPh>
    <rPh sb="4" eb="6">
      <t>シキョク</t>
    </rPh>
    <rPh sb="9" eb="11">
      <t>トドケデ</t>
    </rPh>
    <rPh sb="12" eb="17">
      <t>ヘンコウネンガッピ</t>
    </rPh>
    <phoneticPr fontId="1"/>
  </si>
  <si>
    <t>自動車（園バス）の
ナンバー</t>
    <rPh sb="0" eb="3">
      <t>ジドウシャ</t>
    </rPh>
    <rPh sb="4" eb="5">
      <t>エン</t>
    </rPh>
    <phoneticPr fontId="1"/>
  </si>
  <si>
    <t>(参考）：埼玉運輸支局の許可証、許可証変更届（車両入替時に提出したもの）（運輸支局への届出が確認できるもの）</t>
  </si>
  <si>
    <t>台</t>
    <rPh sb="0" eb="1">
      <t>ダイ</t>
    </rPh>
    <phoneticPr fontId="1"/>
  </si>
  <si>
    <t>(参考）：安全運転管理者選任届の控え</t>
  </si>
  <si>
    <t>　　また、園の業務用に使用している乗車定員10人以下の自動車を5台以上所有している場合も選任義務が生じる。</t>
  </si>
  <si>
    <t>　　（園バスを外部業者から借用している場合も自動車の使用者に当たるときには選任義務が生じる。）</t>
    <phoneticPr fontId="1"/>
  </si>
  <si>
    <t>ア　バス送迎時の安全管理対策</t>
  </si>
  <si>
    <t>バス送迎時の手順や役割を定めたマニュアル</t>
  </si>
  <si>
    <t>バス乗降時の見落とし防止用チェックシート</t>
  </si>
  <si>
    <t>自動車（バス）のナンバー</t>
    <rPh sb="0" eb="3">
      <t>ジドウシャ</t>
    </rPh>
    <phoneticPr fontId="1"/>
  </si>
  <si>
    <t>安全装置の有無</t>
    <rPh sb="0" eb="4">
      <t>アンゼンソウチ</t>
    </rPh>
    <rPh sb="5" eb="7">
      <t>ウム</t>
    </rPh>
    <phoneticPr fontId="1"/>
  </si>
  <si>
    <t>　※１ 「座席」には、車椅子を使用する園児が当該車椅子に乗ったまま乗車するためのスペースを含む。</t>
  </si>
  <si>
    <t xml:space="preserve">  ※２　座席が３列以上あるが、園児が確実に３列目以降を使用できないように園児が確実に通過できない</t>
    <phoneticPr fontId="1"/>
  </si>
  <si>
    <t>　　　　鍵付きの柵を車体に固着させて２列目までと３列目以降を隔絶したものを含む。</t>
    <phoneticPr fontId="1"/>
  </si>
  <si>
    <t>(参考）：経理規程</t>
  </si>
  <si>
    <t>概ねの作成頻度
（作成時期）</t>
    <phoneticPr fontId="1"/>
  </si>
  <si>
    <t>作成者
（職員・会計事務所）</t>
    <rPh sb="0" eb="3">
      <t>サクセイシャ</t>
    </rPh>
    <rPh sb="5" eb="7">
      <t>ショクイン</t>
    </rPh>
    <rPh sb="8" eb="13">
      <t>カイケイジムショ</t>
    </rPh>
    <phoneticPr fontId="1"/>
  </si>
  <si>
    <t>確認者
（事務長など）</t>
    <rPh sb="0" eb="3">
      <t>カクニンシャ</t>
    </rPh>
    <rPh sb="5" eb="8">
      <t>ジムチョウ</t>
    </rPh>
    <phoneticPr fontId="1"/>
  </si>
  <si>
    <t>例）　毎日入力、月１回打ち出し</t>
    <rPh sb="0" eb="1">
      <t>レイ</t>
    </rPh>
    <rPh sb="3" eb="5">
      <t>マイニチ</t>
    </rPh>
    <rPh sb="5" eb="7">
      <t>ニュウリョク</t>
    </rPh>
    <rPh sb="8" eb="9">
      <t>ツキ</t>
    </rPh>
    <rPh sb="10" eb="11">
      <t>カイ</t>
    </rPh>
    <rPh sb="11" eb="12">
      <t>ウ</t>
    </rPh>
    <rPh sb="13" eb="14">
      <t>ダ</t>
    </rPh>
    <phoneticPr fontId="1"/>
  </si>
  <si>
    <t>（３）幼稚園における現金の取扱い</t>
  </si>
  <si>
    <t>ア　現金出納簿の作成及び現金の取扱い</t>
  </si>
  <si>
    <t>現金出納簿の作成
（日々の出入金管理用）</t>
    <phoneticPr fontId="1"/>
  </si>
  <si>
    <t>手元現金有高と
現金出納簿の照合頻度</t>
    <phoneticPr fontId="1"/>
  </si>
  <si>
    <t>例）　毎日</t>
    <rPh sb="0" eb="1">
      <t>レイ</t>
    </rPh>
    <rPh sb="3" eb="5">
      <t>マイニチ</t>
    </rPh>
    <phoneticPr fontId="1"/>
  </si>
  <si>
    <t>(参考）：経理規程、現金出納簿(帳)、元帳、仕訳伝票</t>
  </si>
  <si>
    <t>主な用途</t>
    <rPh sb="0" eb="1">
      <t>オモ</t>
    </rPh>
    <rPh sb="2" eb="4">
      <t>ヨウト</t>
    </rPh>
    <phoneticPr fontId="1"/>
  </si>
  <si>
    <t>借入金台帳等
への記載の有無</t>
    <phoneticPr fontId="1"/>
  </si>
  <si>
    <t>一時的な現金立て替え額の年度末残高</t>
    <phoneticPr fontId="1"/>
  </si>
  <si>
    <t>個人による
一時的な現金
立て替えの有無</t>
    <phoneticPr fontId="1"/>
  </si>
  <si>
    <t>例）　修繕費の立て替え</t>
    <rPh sb="0" eb="1">
      <t>レイ</t>
    </rPh>
    <rPh sb="3" eb="6">
      <t>シュウゼンヒ</t>
    </rPh>
    <rPh sb="7" eb="8">
      <t>タ</t>
    </rPh>
    <rPh sb="9" eb="10">
      <t>カ</t>
    </rPh>
    <phoneticPr fontId="1"/>
  </si>
  <si>
    <t>(参考）：現金出納簿(帳)、元帳(短期借入金)、借入金台帳</t>
  </si>
  <si>
    <t>法人カード</t>
    <rPh sb="0" eb="2">
      <t>ホウジン</t>
    </rPh>
    <phoneticPr fontId="1"/>
  </si>
  <si>
    <t>法人カードの使途</t>
    <rPh sb="0" eb="2">
      <t>ホウジン</t>
    </rPh>
    <rPh sb="6" eb="8">
      <t>シト</t>
    </rPh>
    <phoneticPr fontId="1"/>
  </si>
  <si>
    <t>法人カードの管理者</t>
    <rPh sb="0" eb="2">
      <t>ホウジン</t>
    </rPh>
    <rPh sb="6" eb="9">
      <t>カンリシャ</t>
    </rPh>
    <phoneticPr fontId="1"/>
  </si>
  <si>
    <t>(参考）：領収証、元帳、仕訳伝票、クレジットカード利用明細書</t>
  </si>
  <si>
    <t>５歳児</t>
    <rPh sb="1" eb="3">
      <t>サイジ</t>
    </rPh>
    <phoneticPr fontId="1"/>
  </si>
  <si>
    <t>４歳児</t>
    <rPh sb="1" eb="3">
      <t>サイジ</t>
    </rPh>
    <phoneticPr fontId="1"/>
  </si>
  <si>
    <t>３歳児</t>
    <rPh sb="1" eb="3">
      <t>サイジ</t>
    </rPh>
    <phoneticPr fontId="1"/>
  </si>
  <si>
    <t>月</t>
  </si>
  <si>
    <t>（１）寄付金の状況</t>
  </si>
  <si>
    <t>一般寄付金</t>
    <rPh sb="0" eb="5">
      <t>イッパンキフキン</t>
    </rPh>
    <phoneticPr fontId="1"/>
  </si>
  <si>
    <t>特別寄付金</t>
    <rPh sb="0" eb="2">
      <t>トクベツ</t>
    </rPh>
    <rPh sb="2" eb="5">
      <t>キフキン</t>
    </rPh>
    <phoneticPr fontId="1"/>
  </si>
  <si>
    <t>現物寄付</t>
    <rPh sb="0" eb="4">
      <t>ゲンブツキフ</t>
    </rPh>
    <phoneticPr fontId="1"/>
  </si>
  <si>
    <t>寄付受入</t>
    <rPh sb="0" eb="4">
      <t>キフウケイレ</t>
    </rPh>
    <phoneticPr fontId="1"/>
  </si>
  <si>
    <t>寄付の内容又は寄付者（主なもの）</t>
    <rPh sb="0" eb="2">
      <t>キフ</t>
    </rPh>
    <rPh sb="3" eb="5">
      <t>ナイヨウ</t>
    </rPh>
    <rPh sb="5" eb="6">
      <t>マタ</t>
    </rPh>
    <rPh sb="7" eb="10">
      <t>キフシャ</t>
    </rPh>
    <rPh sb="11" eb="12">
      <t>オモ</t>
    </rPh>
    <phoneticPr fontId="1"/>
  </si>
  <si>
    <t>(参考）：事業活動収支計算書、寄付申込書、元帳、固定資産台帳</t>
  </si>
  <si>
    <t>　　遊具、記念木など現物の寄付（金額の多寡によらない）があった場合は現物寄付に計上する。</t>
    <phoneticPr fontId="1"/>
  </si>
  <si>
    <t>（１）支出の状況</t>
  </si>
  <si>
    <t>消耗品費</t>
    <rPh sb="0" eb="4">
      <t>ショウモウヒンヒ</t>
    </rPh>
    <phoneticPr fontId="1"/>
  </si>
  <si>
    <t>旅費交通費</t>
    <rPh sb="0" eb="2">
      <t>リョヒ</t>
    </rPh>
    <rPh sb="2" eb="5">
      <t>コウツウヒ</t>
    </rPh>
    <phoneticPr fontId="1"/>
  </si>
  <si>
    <t>福利費</t>
    <rPh sb="0" eb="3">
      <t>フクリヒ</t>
    </rPh>
    <phoneticPr fontId="1"/>
  </si>
  <si>
    <t>諸会費</t>
    <rPh sb="0" eb="3">
      <t>ショカイヒ</t>
    </rPh>
    <phoneticPr fontId="1"/>
  </si>
  <si>
    <t>報酬委託手数料</t>
    <rPh sb="0" eb="7">
      <t>ホウシュウイタクテスウリョウ</t>
    </rPh>
    <phoneticPr fontId="1"/>
  </si>
  <si>
    <t>渉外費</t>
    <rPh sb="0" eb="3">
      <t>ショウガイヒ</t>
    </rPh>
    <phoneticPr fontId="1"/>
  </si>
  <si>
    <t>雑費</t>
    <rPh sb="0" eb="2">
      <t>ザッピ</t>
    </rPh>
    <phoneticPr fontId="1"/>
  </si>
  <si>
    <t>主な執行内容</t>
    <rPh sb="0" eb="1">
      <t>オモ</t>
    </rPh>
    <rPh sb="2" eb="6">
      <t>シッコウナイヨウ</t>
    </rPh>
    <phoneticPr fontId="1"/>
  </si>
  <si>
    <t>(参考）：事業活動収支計算書、元帳、証拠書</t>
  </si>
  <si>
    <t>修繕費支出</t>
    <rPh sb="0" eb="5">
      <t>シュウゼンヒシシュツ</t>
    </rPh>
    <phoneticPr fontId="1"/>
  </si>
  <si>
    <t>建物支出</t>
    <rPh sb="0" eb="2">
      <t>タテモノ</t>
    </rPh>
    <rPh sb="2" eb="4">
      <t>シシュツ</t>
    </rPh>
    <phoneticPr fontId="1"/>
  </si>
  <si>
    <t>構築物支出</t>
    <rPh sb="0" eb="3">
      <t>コウチクブツ</t>
    </rPh>
    <rPh sb="3" eb="5">
      <t>シシュツ</t>
    </rPh>
    <phoneticPr fontId="1"/>
  </si>
  <si>
    <t>機器備品支出</t>
    <rPh sb="0" eb="4">
      <t>キキビヒン</t>
    </rPh>
    <rPh sb="4" eb="6">
      <t>シシュツ</t>
    </rPh>
    <phoneticPr fontId="1"/>
  </si>
  <si>
    <t>契約金額</t>
    <rPh sb="0" eb="2">
      <t>ケイヤク</t>
    </rPh>
    <rPh sb="2" eb="4">
      <t>キンガク</t>
    </rPh>
    <phoneticPr fontId="1"/>
  </si>
  <si>
    <t>契約書作成の有無</t>
    <rPh sb="0" eb="3">
      <t>ケイヤクショ</t>
    </rPh>
    <rPh sb="3" eb="5">
      <t>サクセイ</t>
    </rPh>
    <rPh sb="6" eb="8">
      <t>ウム</t>
    </rPh>
    <phoneticPr fontId="1"/>
  </si>
  <si>
    <t xml:space="preserve"> (参考）：資金収支計算書、元帳、領収証、契約書、経理規程</t>
  </si>
  <si>
    <t>　　当該額以上の支出を行う場合は、領収証を受け取るのみならず、契約書を作成し取り交わす必要がある。</t>
  </si>
  <si>
    <t>現在の状況</t>
    <rPh sb="0" eb="2">
      <t>ゲンザイ</t>
    </rPh>
    <rPh sb="3" eb="5">
      <t>ジョウキョウ</t>
    </rPh>
    <phoneticPr fontId="1"/>
  </si>
  <si>
    <t>収納済みの場合の収納月</t>
    <rPh sb="0" eb="2">
      <t>シュウノウ</t>
    </rPh>
    <rPh sb="2" eb="3">
      <t>ズ</t>
    </rPh>
    <rPh sb="5" eb="7">
      <t>バアイ</t>
    </rPh>
    <rPh sb="8" eb="11">
      <t>シュウノウツキ</t>
    </rPh>
    <phoneticPr fontId="1"/>
  </si>
  <si>
    <t>(参考）：元帳(未収入金)、証拠書、財産目録</t>
  </si>
  <si>
    <t>未払金の内容</t>
    <rPh sb="0" eb="3">
      <t>ミハライキン</t>
    </rPh>
    <rPh sb="4" eb="6">
      <t>ナイヨウ</t>
    </rPh>
    <phoneticPr fontId="1"/>
  </si>
  <si>
    <t>(参考）：元帳(未払金、長期未払金)、証拠書、財産目録</t>
  </si>
  <si>
    <t>源泉税</t>
    <rPh sb="0" eb="3">
      <t>ゲンセンゼイ</t>
    </rPh>
    <phoneticPr fontId="1"/>
  </si>
  <si>
    <t>有の場合、
滞納金の支払額</t>
    <rPh sb="0" eb="1">
      <t>ユウ</t>
    </rPh>
    <rPh sb="2" eb="4">
      <t>バアイ</t>
    </rPh>
    <rPh sb="6" eb="9">
      <t>タイノウキン</t>
    </rPh>
    <rPh sb="10" eb="13">
      <t>シハライガク</t>
    </rPh>
    <phoneticPr fontId="1"/>
  </si>
  <si>
    <t>左記の滞納金の
基となった滞納額</t>
    <rPh sb="0" eb="2">
      <t>サキ</t>
    </rPh>
    <rPh sb="3" eb="6">
      <t>タイノウキン</t>
    </rPh>
    <rPh sb="8" eb="9">
      <t>キ</t>
    </rPh>
    <rPh sb="13" eb="16">
      <t>タイノウガク</t>
    </rPh>
    <phoneticPr fontId="1"/>
  </si>
  <si>
    <t>滞納の
有無</t>
    <rPh sb="0" eb="2">
      <t>タイノウ</t>
    </rPh>
    <rPh sb="4" eb="6">
      <t>ウム</t>
    </rPh>
    <phoneticPr fontId="1"/>
  </si>
  <si>
    <t>(参考）：元帳(未払金、長期未払金)、借入金台帳</t>
  </si>
  <si>
    <t>第４　保健管理及び安全管理</t>
  </si>
  <si>
    <t>１　学校医、学校歯科医及び学校薬剤師</t>
  </si>
  <si>
    <t>（１）学校医等の委嘱状況及び執務記録簿の有無</t>
  </si>
  <si>
    <t>学校医</t>
    <rPh sb="0" eb="2">
      <t>ガッコウ</t>
    </rPh>
    <rPh sb="2" eb="3">
      <t>イ</t>
    </rPh>
    <phoneticPr fontId="1"/>
  </si>
  <si>
    <t>学校歯科医</t>
    <rPh sb="0" eb="5">
      <t>ガッコウシカイ</t>
    </rPh>
    <phoneticPr fontId="1"/>
  </si>
  <si>
    <t>学校薬剤師</t>
    <rPh sb="0" eb="2">
      <t>ガッコウ</t>
    </rPh>
    <rPh sb="2" eb="5">
      <t>ヤクザイシ</t>
    </rPh>
    <phoneticPr fontId="1"/>
  </si>
  <si>
    <t>氏名</t>
    <rPh sb="0" eb="2">
      <t>シメイ</t>
    </rPh>
    <phoneticPr fontId="1"/>
  </si>
  <si>
    <t>委嘱年月日</t>
    <rPh sb="0" eb="2">
      <t>イショク</t>
    </rPh>
    <rPh sb="2" eb="5">
      <t>ネンガッピ</t>
    </rPh>
    <phoneticPr fontId="1"/>
  </si>
  <si>
    <t>委嘱状の有無</t>
    <rPh sb="0" eb="3">
      <t>イショクジョウ</t>
    </rPh>
    <rPh sb="4" eb="6">
      <t>ウム</t>
    </rPh>
    <phoneticPr fontId="1"/>
  </si>
  <si>
    <t>執務記録簿の有無</t>
    <rPh sb="0" eb="5">
      <t>シツムキロクボ</t>
    </rPh>
    <rPh sb="6" eb="8">
      <t>ウム</t>
    </rPh>
    <phoneticPr fontId="1"/>
  </si>
  <si>
    <t>(参考）：委嘱状の写し、執務記録簿</t>
  </si>
  <si>
    <t>２　学校保健計画、学校安全計画及び危険等発生時対処要領</t>
    <phoneticPr fontId="1"/>
  </si>
  <si>
    <t>（１）計画の作成状況、記載内容及び学校医等の参与の状況</t>
  </si>
  <si>
    <t>学校保健計画</t>
    <rPh sb="0" eb="6">
      <t>ガッコウホケンケイカク</t>
    </rPh>
    <phoneticPr fontId="1"/>
  </si>
  <si>
    <t>学校安全計画</t>
    <rPh sb="0" eb="2">
      <t>ガッコウ</t>
    </rPh>
    <rPh sb="2" eb="6">
      <t>アンゼンケイカク</t>
    </rPh>
    <phoneticPr fontId="1"/>
  </si>
  <si>
    <t>危険等発生時対処要領</t>
    <rPh sb="0" eb="2">
      <t>キケン</t>
    </rPh>
    <rPh sb="2" eb="3">
      <t>トウ</t>
    </rPh>
    <rPh sb="3" eb="6">
      <t>ハッセイジ</t>
    </rPh>
    <rPh sb="6" eb="10">
      <t>タイショヨウリョウ</t>
    </rPh>
    <phoneticPr fontId="1"/>
  </si>
  <si>
    <t>学校医等の参与の有無</t>
    <rPh sb="0" eb="3">
      <t>ガッコウイ</t>
    </rPh>
    <rPh sb="3" eb="4">
      <t>トウ</t>
    </rPh>
    <rPh sb="5" eb="7">
      <t>サンヨ</t>
    </rPh>
    <rPh sb="8" eb="10">
      <t>ウム</t>
    </rPh>
    <phoneticPr fontId="1"/>
  </si>
  <si>
    <t>保健管理に関する項目</t>
    <rPh sb="0" eb="2">
      <t>ホケン</t>
    </rPh>
    <rPh sb="2" eb="4">
      <t>カンリ</t>
    </rPh>
    <rPh sb="5" eb="6">
      <t>カン</t>
    </rPh>
    <rPh sb="8" eb="10">
      <t>コウモク</t>
    </rPh>
    <phoneticPr fontId="1"/>
  </si>
  <si>
    <t>保健教育に関する項目</t>
    <rPh sb="0" eb="2">
      <t>ホケン</t>
    </rPh>
    <rPh sb="2" eb="4">
      <t>キョウイク</t>
    </rPh>
    <rPh sb="5" eb="6">
      <t>カン</t>
    </rPh>
    <rPh sb="8" eb="10">
      <t>コウモク</t>
    </rPh>
    <phoneticPr fontId="1"/>
  </si>
  <si>
    <t>学校医</t>
    <rPh sb="0" eb="3">
      <t>ガッコウイ</t>
    </rPh>
    <phoneticPr fontId="1"/>
  </si>
  <si>
    <t>学校薬剤師</t>
    <rPh sb="0" eb="5">
      <t>ガッコウヤクザイシ</t>
    </rPh>
    <phoneticPr fontId="1"/>
  </si>
  <si>
    <t>記　載　内　容</t>
    <rPh sb="0" eb="1">
      <t>キ</t>
    </rPh>
    <rPh sb="2" eb="3">
      <t>サイ</t>
    </rPh>
    <rPh sb="4" eb="5">
      <t>ナイ</t>
    </rPh>
    <rPh sb="6" eb="7">
      <t>カタチ</t>
    </rPh>
    <phoneticPr fontId="1"/>
  </si>
  <si>
    <t>(参考）：学校保健計画、学校安全計画、危険等発生時対処要領、執務記録簿</t>
  </si>
  <si>
    <t>（１）園児の健康診断の実施状況</t>
  </si>
  <si>
    <t>内科等</t>
    <rPh sb="0" eb="3">
      <t>ナイカトウ</t>
    </rPh>
    <phoneticPr fontId="1"/>
  </si>
  <si>
    <t>歯科</t>
    <rPh sb="0" eb="2">
      <t>シカ</t>
    </rPh>
    <phoneticPr fontId="1"/>
  </si>
  <si>
    <t>その他</t>
    <rPh sb="2" eb="3">
      <t>タ</t>
    </rPh>
    <phoneticPr fontId="1"/>
  </si>
  <si>
    <t>実施医療機関名</t>
    <rPh sb="0" eb="2">
      <t>ジッシ</t>
    </rPh>
    <rPh sb="2" eb="7">
      <t>イリョウキカンメイ</t>
    </rPh>
    <phoneticPr fontId="1"/>
  </si>
  <si>
    <t>有の場合の人数</t>
    <rPh sb="0" eb="1">
      <t>ユウ</t>
    </rPh>
    <rPh sb="2" eb="4">
      <t>バアイ</t>
    </rPh>
    <rPh sb="5" eb="7">
      <t>ニンズウ</t>
    </rPh>
    <phoneticPr fontId="1"/>
  </si>
  <si>
    <t>その後に受診済み</t>
    <rPh sb="2" eb="3">
      <t>ゴ</t>
    </rPh>
    <rPh sb="4" eb="7">
      <t>ジュシンズ</t>
    </rPh>
    <phoneticPr fontId="1"/>
  </si>
  <si>
    <t>結果の記録</t>
    <rPh sb="0" eb="2">
      <t>ケッカ</t>
    </rPh>
    <rPh sb="3" eb="5">
      <t>キロク</t>
    </rPh>
    <phoneticPr fontId="1"/>
  </si>
  <si>
    <t>未受診</t>
    <rPh sb="0" eb="3">
      <t>ミジュシン</t>
    </rPh>
    <phoneticPr fontId="1"/>
  </si>
  <si>
    <t>(参考）：健康診断票、未受診園児の健康診断結果</t>
  </si>
  <si>
    <t>ア　身長</t>
    <rPh sb="2" eb="4">
      <t>シンチョウ</t>
    </rPh>
    <phoneticPr fontId="1"/>
  </si>
  <si>
    <t>イ　体重</t>
    <phoneticPr fontId="1"/>
  </si>
  <si>
    <t>ウ　栄養状態</t>
    <phoneticPr fontId="1"/>
  </si>
  <si>
    <t>エ　脊柱・胸郭・四肢</t>
    <phoneticPr fontId="1"/>
  </si>
  <si>
    <t>オ　視力</t>
    <phoneticPr fontId="1"/>
  </si>
  <si>
    <t>カ　聴力</t>
    <phoneticPr fontId="1"/>
  </si>
  <si>
    <t>キ　眼の疾病及び異常</t>
    <phoneticPr fontId="1"/>
  </si>
  <si>
    <t>ク　耳鼻咽喉頭疾患</t>
    <phoneticPr fontId="1"/>
  </si>
  <si>
    <t>ケ　皮膚疾患</t>
    <phoneticPr fontId="1"/>
  </si>
  <si>
    <t>コ　歯及び口腔の疾病異常</t>
    <phoneticPr fontId="1"/>
  </si>
  <si>
    <t>サ　心臓の疾病及び異常</t>
    <phoneticPr fontId="1"/>
  </si>
  <si>
    <t>シ　尿</t>
    <phoneticPr fontId="1"/>
  </si>
  <si>
    <t>ス　その他の疾病及び異常</t>
    <phoneticPr fontId="1"/>
  </si>
  <si>
    <t>実　施　の　有　無</t>
    <rPh sb="0" eb="1">
      <t>ジツ</t>
    </rPh>
    <rPh sb="2" eb="3">
      <t>シ</t>
    </rPh>
    <rPh sb="6" eb="7">
      <t>ユウ</t>
    </rPh>
    <rPh sb="8" eb="9">
      <t>ム</t>
    </rPh>
    <phoneticPr fontId="1"/>
  </si>
  <si>
    <t>記　録　の　有　無</t>
    <rPh sb="0" eb="1">
      <t>キ</t>
    </rPh>
    <rPh sb="2" eb="3">
      <t>ロク</t>
    </rPh>
    <rPh sb="6" eb="7">
      <t>ユウ</t>
    </rPh>
    <rPh sb="8" eb="9">
      <t>ム</t>
    </rPh>
    <phoneticPr fontId="1"/>
  </si>
  <si>
    <t>(参考）：健康診断票</t>
  </si>
  <si>
    <t>項　目</t>
    <rPh sb="0" eb="1">
      <t>コウ</t>
    </rPh>
    <rPh sb="2" eb="3">
      <t>メ</t>
    </rPh>
    <phoneticPr fontId="1"/>
  </si>
  <si>
    <t>(参考）：健康診断票、健康診断結果の保護者への通知文（書式）</t>
  </si>
  <si>
    <t>対象園児数</t>
    <rPh sb="0" eb="2">
      <t>タイショウ</t>
    </rPh>
    <rPh sb="2" eb="5">
      <t>エンジスウ</t>
    </rPh>
    <phoneticPr fontId="1"/>
  </si>
  <si>
    <t>受診園児数</t>
    <rPh sb="0" eb="2">
      <t>ジュシン</t>
    </rPh>
    <rPh sb="2" eb="5">
      <t>エンジスウ</t>
    </rPh>
    <phoneticPr fontId="1"/>
  </si>
  <si>
    <t>（１）教職員健康診断の実施状況</t>
  </si>
  <si>
    <t>ア　未受診教職員がいる場合、その後の措置状況</t>
    <rPh sb="2" eb="5">
      <t>ミジュシン</t>
    </rPh>
    <rPh sb="5" eb="8">
      <t>キョウショクイン</t>
    </rPh>
    <rPh sb="11" eb="13">
      <t>バアイ</t>
    </rPh>
    <rPh sb="16" eb="17">
      <t>ゴ</t>
    </rPh>
    <rPh sb="18" eb="22">
      <t>ソチジョウキョウ</t>
    </rPh>
    <phoneticPr fontId="1"/>
  </si>
  <si>
    <t>エ　視力</t>
    <phoneticPr fontId="1"/>
  </si>
  <si>
    <t>オ　聴力</t>
    <phoneticPr fontId="1"/>
  </si>
  <si>
    <t>カ　結核の有無</t>
    <phoneticPr fontId="1"/>
  </si>
  <si>
    <t>キ　血圧</t>
    <phoneticPr fontId="1"/>
  </si>
  <si>
    <t>ク　尿</t>
    <phoneticPr fontId="1"/>
  </si>
  <si>
    <t>ソ　その他の疾病及び異常</t>
    <phoneticPr fontId="1"/>
  </si>
  <si>
    <t>記録の有無</t>
    <rPh sb="0" eb="2">
      <t>キロク</t>
    </rPh>
    <rPh sb="3" eb="5">
      <t>ウム</t>
    </rPh>
    <phoneticPr fontId="1"/>
  </si>
  <si>
    <t xml:space="preserve"> (参考）：健康診断票</t>
  </si>
  <si>
    <t>必要な事後措置</t>
    <phoneticPr fontId="1"/>
  </si>
  <si>
    <t>対象人数</t>
    <rPh sb="0" eb="4">
      <t>タイショウニンズウ</t>
    </rPh>
    <phoneticPr fontId="1"/>
  </si>
  <si>
    <t>・対象者がない場合、対象人数を「０」人とする。</t>
    <rPh sb="1" eb="4">
      <t>タイショウシャ</t>
    </rPh>
    <rPh sb="7" eb="9">
      <t>バアイ</t>
    </rPh>
    <rPh sb="10" eb="14">
      <t>タイショウニンズウ</t>
    </rPh>
    <rPh sb="18" eb="19">
      <t>ニン</t>
    </rPh>
    <phoneticPr fontId="1"/>
  </si>
  <si>
    <t>種別</t>
    <rPh sb="0" eb="2">
      <t>シュベツ</t>
    </rPh>
    <phoneticPr fontId="1"/>
  </si>
  <si>
    <t>通園バス派遣職員</t>
  </si>
  <si>
    <t>正課に係る派遣職員</t>
  </si>
  <si>
    <t>課外教室講師等</t>
  </si>
  <si>
    <t>科目等</t>
    <rPh sb="0" eb="3">
      <t>カモクトウ</t>
    </rPh>
    <phoneticPr fontId="1"/>
  </si>
  <si>
    <t>健康状態の確認状況</t>
    <rPh sb="0" eb="4">
      <t>ケンコウジョウタイ</t>
    </rPh>
    <rPh sb="5" eb="9">
      <t>カクニンジョウキョウ</t>
    </rPh>
    <phoneticPr fontId="1"/>
  </si>
  <si>
    <t>（１）保育室等の空気</t>
  </si>
  <si>
    <t>実施年度／
実施項目</t>
    <rPh sb="0" eb="4">
      <t>ジッシネンド</t>
    </rPh>
    <rPh sb="6" eb="10">
      <t>ジッシコウモク</t>
    </rPh>
    <phoneticPr fontId="1"/>
  </si>
  <si>
    <t>換気(CO2)</t>
    <phoneticPr fontId="1"/>
  </si>
  <si>
    <t>温度</t>
    <phoneticPr fontId="1"/>
  </si>
  <si>
    <t>相対湿度</t>
    <phoneticPr fontId="1"/>
  </si>
  <si>
    <t>気流</t>
    <phoneticPr fontId="1"/>
  </si>
  <si>
    <t>省略</t>
    <rPh sb="0" eb="2">
      <t>ショウリャク</t>
    </rPh>
    <phoneticPr fontId="1"/>
  </si>
  <si>
    <t>検査</t>
    <phoneticPr fontId="1"/>
  </si>
  <si>
    <t>一酸化炭素</t>
    <rPh sb="0" eb="5">
      <t>イッサンカタンソ</t>
    </rPh>
    <phoneticPr fontId="1"/>
  </si>
  <si>
    <t>二酸化窒素</t>
    <rPh sb="0" eb="5">
      <t>ニサンカチッソ</t>
    </rPh>
    <phoneticPr fontId="1"/>
  </si>
  <si>
    <t>ダニ又は
ダニアレルゲン</t>
    <phoneticPr fontId="1"/>
  </si>
  <si>
    <t>照度及び
照明環境</t>
    <rPh sb="0" eb="2">
      <t>ショウド</t>
    </rPh>
    <rPh sb="2" eb="3">
      <t>オヨ</t>
    </rPh>
    <rPh sb="5" eb="9">
      <t>ショウメイカンキョウ</t>
    </rPh>
    <phoneticPr fontId="1"/>
  </si>
  <si>
    <t>未実施理由又は
不適の場合の事後措置</t>
    <rPh sb="0" eb="3">
      <t>ミジッシ</t>
    </rPh>
    <rPh sb="3" eb="5">
      <t>リユウ</t>
    </rPh>
    <rPh sb="5" eb="6">
      <t>マタ</t>
    </rPh>
    <rPh sb="8" eb="10">
      <t>フテキ</t>
    </rPh>
    <rPh sb="11" eb="13">
      <t>バアイ</t>
    </rPh>
    <rPh sb="14" eb="18">
      <t>ジゴソチ</t>
    </rPh>
    <phoneticPr fontId="1"/>
  </si>
  <si>
    <t xml:space="preserve"> (参考）：学校薬剤師又は委託業者からの検査結果報告書</t>
  </si>
  <si>
    <t>検査未実施理由
又は不適の場合の事後措置</t>
    <rPh sb="0" eb="2">
      <t>ケンサ</t>
    </rPh>
    <rPh sb="2" eb="5">
      <t>ミジッシ</t>
    </rPh>
    <rPh sb="5" eb="7">
      <t>リユウ</t>
    </rPh>
    <rPh sb="8" eb="9">
      <t>マタ</t>
    </rPh>
    <rPh sb="10" eb="12">
      <t>フテキ</t>
    </rPh>
    <rPh sb="13" eb="15">
      <t>バアイ</t>
    </rPh>
    <rPh sb="16" eb="20">
      <t>ジゴソチ</t>
    </rPh>
    <phoneticPr fontId="1"/>
  </si>
  <si>
    <t xml:space="preserve">※記入しきれない場合は、行を挿入して使用してください。 </t>
    <rPh sb="12" eb="13">
      <t>ギョウ</t>
    </rPh>
    <rPh sb="14" eb="16">
      <t>ソウニュウ</t>
    </rPh>
    <phoneticPr fontId="1"/>
  </si>
  <si>
    <t>実施（予定）月日</t>
  </si>
  <si>
    <t>実施機関等</t>
  </si>
  <si>
    <t>未実施又は不適の場合の事後措置</t>
  </si>
  <si>
    <t>検査実施者</t>
  </si>
  <si>
    <t>指示事項及び改善の状況</t>
  </si>
  <si>
    <t xml:space="preserve">(参考）：水質検査結果報告書、保守・点検・清掃報告書 </t>
  </si>
  <si>
    <t>　　園で全ての記録を保管する必要がある。</t>
  </si>
  <si>
    <t>ア　水泳プールの構造</t>
    <phoneticPr fontId="1"/>
  </si>
  <si>
    <t>月から</t>
    <rPh sb="0" eb="1">
      <t>ガツ</t>
    </rPh>
    <phoneticPr fontId="1"/>
  </si>
  <si>
    <t>日から</t>
    <rPh sb="0" eb="1">
      <t>ヒ</t>
    </rPh>
    <phoneticPr fontId="1"/>
  </si>
  <si>
    <t>ウ　使用積算日数３０日以内ごとに１回実施する検査</t>
  </si>
  <si>
    <t>（イ）検査月日</t>
  </si>
  <si>
    <t>①遊離残留塩素</t>
    <phoneticPr fontId="1"/>
  </si>
  <si>
    <t>③大腸菌</t>
    <phoneticPr fontId="1"/>
  </si>
  <si>
    <t>④一般細菌</t>
    <phoneticPr fontId="1"/>
  </si>
  <si>
    <t>⑤有機物等</t>
    <phoneticPr fontId="1"/>
  </si>
  <si>
    <t>⑥濁度</t>
    <phoneticPr fontId="1"/>
  </si>
  <si>
    <t>⑦総トリハロメタン</t>
    <rPh sb="1" eb="2">
      <t>ソウ</t>
    </rPh>
    <phoneticPr fontId="1"/>
  </si>
  <si>
    <t>日に</t>
    <rPh sb="0" eb="1">
      <t>ヒ</t>
    </rPh>
    <phoneticPr fontId="1"/>
  </si>
  <si>
    <t>オ　毎学年１回実施する検査（設備がある場合のみ）</t>
  </si>
  <si>
    <t>設備の
有無</t>
    <rPh sb="0" eb="2">
      <t>セツビ</t>
    </rPh>
    <rPh sb="4" eb="6">
      <t>ウム</t>
    </rPh>
    <phoneticPr fontId="1"/>
  </si>
  <si>
    <t>⑨プール本体の衛生状況等</t>
    <phoneticPr fontId="1"/>
  </si>
  <si>
    <t>⑩浄化設備及びその管理状況</t>
    <phoneticPr fontId="1"/>
  </si>
  <si>
    <t>⑪消毒設備及びその管理状況</t>
    <phoneticPr fontId="1"/>
  </si>
  <si>
    <t>⑫屋内プールの空気及び水平面照度</t>
    <phoneticPr fontId="1"/>
  </si>
  <si>
    <t>　　改めて再検査を実施の上、大腸菌が検出されないことを確認した後にプールの使用を開始する。</t>
  </si>
  <si>
    <t xml:space="preserve"> (参考）：プール水等の検査結果報告書、プール管理日誌、プールカード</t>
  </si>
  <si>
    <t>ア　定期点検</t>
  </si>
  <si>
    <t>点検項目</t>
  </si>
  <si>
    <t>①</t>
    <phoneticPr fontId="1"/>
  </si>
  <si>
    <t>②</t>
    <phoneticPr fontId="1"/>
  </si>
  <si>
    <t>③</t>
    <phoneticPr fontId="1"/>
  </si>
  <si>
    <t>日</t>
  </si>
  <si>
    <t>記録の
方法</t>
    <rPh sb="0" eb="2">
      <t>キロク</t>
    </rPh>
    <rPh sb="4" eb="6">
      <t>ホウホウ</t>
    </rPh>
    <phoneticPr fontId="1"/>
  </si>
  <si>
    <t>(参考）：点検表、園日誌</t>
  </si>
  <si>
    <t>イ　日常点検</t>
  </si>
  <si>
    <t>実施の頻度</t>
    <rPh sb="0" eb="2">
      <t>ジッシ</t>
    </rPh>
    <rPh sb="3" eb="5">
      <t>ヒンド</t>
    </rPh>
    <phoneticPr fontId="1"/>
  </si>
  <si>
    <t>飲料水の
水質及び施設･設備</t>
    <phoneticPr fontId="1"/>
  </si>
  <si>
    <t>学校の清潔及び
ネズミ・衛生害虫等</t>
    <phoneticPr fontId="1"/>
  </si>
  <si>
    <t>ア　定期点検(毎学期１回以上)</t>
    <phoneticPr fontId="1"/>
  </si>
  <si>
    <t>具体的な点検方法</t>
    <rPh sb="0" eb="3">
      <t>グタイテキ</t>
    </rPh>
    <rPh sb="4" eb="8">
      <t>テンケンホウホウ</t>
    </rPh>
    <phoneticPr fontId="1"/>
  </si>
  <si>
    <t>園舎内・園地・
運動場</t>
    <rPh sb="0" eb="3">
      <t>エンシャナイ</t>
    </rPh>
    <rPh sb="4" eb="6">
      <t>エンチ</t>
    </rPh>
    <rPh sb="8" eb="11">
      <t>ウンドウジョウ</t>
    </rPh>
    <phoneticPr fontId="1"/>
  </si>
  <si>
    <t>園具、遊具、
プール等</t>
    <rPh sb="0" eb="2">
      <t>エング</t>
    </rPh>
    <rPh sb="3" eb="5">
      <t>ユウグ</t>
    </rPh>
    <rPh sb="10" eb="11">
      <t>トウ</t>
    </rPh>
    <phoneticPr fontId="1"/>
  </si>
  <si>
    <t>通園路及び
通園バス運行</t>
    <rPh sb="0" eb="1">
      <t>ツウ</t>
    </rPh>
    <rPh sb="1" eb="3">
      <t>エンロ</t>
    </rPh>
    <rPh sb="3" eb="4">
      <t>オヨ</t>
    </rPh>
    <rPh sb="6" eb="8">
      <t>ツウエン</t>
    </rPh>
    <rPh sb="10" eb="12">
      <t>ウンコウ</t>
    </rPh>
    <phoneticPr fontId="1"/>
  </si>
  <si>
    <t>日常点検実施状況</t>
    <rPh sb="0" eb="4">
      <t>ニチジョウテンケン</t>
    </rPh>
    <rPh sb="4" eb="8">
      <t>ジッシジョウキョウ</t>
    </rPh>
    <phoneticPr fontId="1"/>
  </si>
  <si>
    <t>ア　防火管理者の選任・届出状況</t>
    <phoneticPr fontId="1"/>
  </si>
  <si>
    <t>防火管理者の氏名</t>
    <rPh sb="0" eb="5">
      <t>ボウカカンリシャ</t>
    </rPh>
    <rPh sb="6" eb="8">
      <t>シメイ</t>
    </rPh>
    <phoneticPr fontId="1"/>
  </si>
  <si>
    <t>届　出　年　月　日</t>
    <rPh sb="0" eb="1">
      <t>トドケ</t>
    </rPh>
    <rPh sb="2" eb="3">
      <t>デ</t>
    </rPh>
    <rPh sb="4" eb="5">
      <t>トシ</t>
    </rPh>
    <rPh sb="6" eb="7">
      <t>ツキ</t>
    </rPh>
    <rPh sb="8" eb="9">
      <t>ヒ</t>
    </rPh>
    <phoneticPr fontId="1"/>
  </si>
  <si>
    <t>(参考）：防火管理者選任届出書の控え、防火管理者講習会修了証</t>
  </si>
  <si>
    <t>イ　消防用設備等の点検の実施状況 (直近の２回分について記載する)</t>
    <phoneticPr fontId="1"/>
  </si>
  <si>
    <t>実　施　機　関　等</t>
    <rPh sb="0" eb="1">
      <t>ジツ</t>
    </rPh>
    <rPh sb="2" eb="3">
      <t>シ</t>
    </rPh>
    <rPh sb="4" eb="5">
      <t>キ</t>
    </rPh>
    <rPh sb="6" eb="7">
      <t>カン</t>
    </rPh>
    <rPh sb="8" eb="9">
      <t>トウ</t>
    </rPh>
    <phoneticPr fontId="1"/>
  </si>
  <si>
    <t>不適項目
の有無</t>
    <rPh sb="0" eb="4">
      <t>フテキコウモク</t>
    </rPh>
    <rPh sb="6" eb="8">
      <t>ウム</t>
    </rPh>
    <phoneticPr fontId="1"/>
  </si>
  <si>
    <t>不適とされた場合、その項目</t>
    <rPh sb="0" eb="2">
      <t>フテキ</t>
    </rPh>
    <rPh sb="6" eb="8">
      <t>バアイ</t>
    </rPh>
    <rPh sb="11" eb="13">
      <t>コウモク</t>
    </rPh>
    <phoneticPr fontId="1"/>
  </si>
  <si>
    <t>(参考）：消防用設備等点検報告書</t>
  </si>
  <si>
    <t>ウ　消火訓練、避難訓練、通報訓練の実施状況</t>
  </si>
  <si>
    <t>消火訓練</t>
    <rPh sb="0" eb="4">
      <t>ショウカクンレン</t>
    </rPh>
    <phoneticPr fontId="1"/>
  </si>
  <si>
    <t>避難訓練</t>
    <rPh sb="0" eb="2">
      <t>ヒナン</t>
    </rPh>
    <rPh sb="2" eb="4">
      <t>クンレン</t>
    </rPh>
    <phoneticPr fontId="1"/>
  </si>
  <si>
    <t>通報訓練</t>
    <rPh sb="0" eb="2">
      <t>ツウホウ</t>
    </rPh>
    <rPh sb="2" eb="4">
      <t>クンレン</t>
    </rPh>
    <phoneticPr fontId="1"/>
  </si>
  <si>
    <t>実施月日
（予定含む）</t>
    <rPh sb="0" eb="2">
      <t>ジッシ</t>
    </rPh>
    <rPh sb="2" eb="4">
      <t>ガッピ</t>
    </rPh>
    <rPh sb="6" eb="9">
      <t>ヨテイフク</t>
    </rPh>
    <phoneticPr fontId="1"/>
  </si>
  <si>
    <t>７　学校給食の食品衛生</t>
  </si>
  <si>
    <t>（１）重大事故発生の有無及び発生の対応状況等</t>
  </si>
  <si>
    <t>重大事故発生の有無</t>
    <rPh sb="0" eb="2">
      <t>ジュウダイ</t>
    </rPh>
    <rPh sb="2" eb="4">
      <t>ジコ</t>
    </rPh>
    <rPh sb="4" eb="6">
      <t>ハッセイ</t>
    </rPh>
    <rPh sb="7" eb="9">
      <t>ウム</t>
    </rPh>
    <phoneticPr fontId="1"/>
  </si>
  <si>
    <t>有の場合</t>
    <rPh sb="0" eb="1">
      <t>ユウ</t>
    </rPh>
    <rPh sb="2" eb="4">
      <t>バアイ</t>
    </rPh>
    <phoneticPr fontId="1"/>
  </si>
  <si>
    <t>事故内容・対応状況の概要</t>
    <rPh sb="0" eb="4">
      <t>ジコナイヨウ</t>
    </rPh>
    <rPh sb="5" eb="9">
      <t>タイオウジョウキョウ</t>
    </rPh>
    <rPh sb="10" eb="12">
      <t>ガイヨウ</t>
    </rPh>
    <phoneticPr fontId="1"/>
  </si>
  <si>
    <t>県への報告</t>
    <rPh sb="0" eb="1">
      <t>ケン</t>
    </rPh>
    <rPh sb="3" eb="5">
      <t>ホウコク</t>
    </rPh>
    <phoneticPr fontId="1"/>
  </si>
  <si>
    <t>(参考）：事故報告書の控え</t>
  </si>
  <si>
    <t>９　その他</t>
  </si>
  <si>
    <t>（１）保健室の有無</t>
  </si>
  <si>
    <t>保健室の設置</t>
    <rPh sb="0" eb="3">
      <t>ホケンシツ</t>
    </rPh>
    <rPh sb="4" eb="6">
      <t>セッチ</t>
    </rPh>
    <phoneticPr fontId="1"/>
  </si>
  <si>
    <t>保健衛生用具の常備</t>
    <rPh sb="0" eb="2">
      <t>ホケン</t>
    </rPh>
    <rPh sb="2" eb="6">
      <t>エイセイヨウグ</t>
    </rPh>
    <rPh sb="7" eb="9">
      <t>ジョウビ</t>
    </rPh>
    <phoneticPr fontId="1"/>
  </si>
  <si>
    <t>（特別代理人氏名）</t>
    <rPh sb="1" eb="6">
      <t>トクベツダイリニン</t>
    </rPh>
    <rPh sb="6" eb="8">
      <t>シメイ</t>
    </rPh>
    <phoneticPr fontId="1"/>
  </si>
  <si>
    <t>（特別代理人選任年月日）</t>
    <rPh sb="1" eb="6">
      <t>トクベツダイリニン</t>
    </rPh>
    <rPh sb="6" eb="8">
      <t>センニン</t>
    </rPh>
    <rPh sb="8" eb="11">
      <t>ネンガッピ</t>
    </rPh>
    <phoneticPr fontId="1"/>
  </si>
  <si>
    <t>契約期間</t>
    <rPh sb="0" eb="4">
      <t>ケイヤクキカン</t>
    </rPh>
    <phoneticPr fontId="1"/>
  </si>
  <si>
    <t>理事の任期</t>
    <rPh sb="3" eb="5">
      <t>ニンキ</t>
    </rPh>
    <phoneticPr fontId="1"/>
  </si>
  <si>
    <t>監事の任期</t>
    <rPh sb="3" eb="5">
      <t>ニンキ</t>
    </rPh>
    <phoneticPr fontId="1"/>
  </si>
  <si>
    <t>評議員の任期</t>
    <rPh sb="4" eb="6">
      <t>ニンキ</t>
    </rPh>
    <phoneticPr fontId="1"/>
  </si>
  <si>
    <t>附則</t>
    <phoneticPr fontId="1"/>
  </si>
  <si>
    <t>　　（令和２年３月以前は、理事長個人及び理事長が経営する会社と学校法人との間で有償契約を締結する場合は、</t>
    <phoneticPr fontId="1"/>
  </si>
  <si>
    <t>　　契約期間の更新の場合もその都度特別代理人の選任が必要。）</t>
    <phoneticPr fontId="1"/>
  </si>
  <si>
    <t>週　数</t>
    <phoneticPr fontId="1"/>
  </si>
  <si>
    <t>教頭等の配置</t>
    <rPh sb="0" eb="2">
      <t>キョウトウ</t>
    </rPh>
    <rPh sb="2" eb="3">
      <t>トウ</t>
    </rPh>
    <rPh sb="4" eb="6">
      <t>ハイチ</t>
    </rPh>
    <phoneticPr fontId="1"/>
  </si>
  <si>
    <t>非常勤の場合の出勤状況</t>
    <phoneticPr fontId="1"/>
  </si>
  <si>
    <t>記載の
有無</t>
    <rPh sb="0" eb="2">
      <t>キサイ</t>
    </rPh>
    <rPh sb="4" eb="6">
      <t>ウム</t>
    </rPh>
    <phoneticPr fontId="1"/>
  </si>
  <si>
    <t>該当するものを入力</t>
    <rPh sb="0" eb="2">
      <t>ガイトウ</t>
    </rPh>
    <rPh sb="7" eb="9">
      <t>ニュウリョク</t>
    </rPh>
    <phoneticPr fontId="1"/>
  </si>
  <si>
    <t>月の間利用</t>
    <rPh sb="0" eb="1">
      <t>ガツ</t>
    </rPh>
    <rPh sb="2" eb="3">
      <t>カン</t>
    </rPh>
    <rPh sb="3" eb="5">
      <t>リヨウ</t>
    </rPh>
    <phoneticPr fontId="1"/>
  </si>
  <si>
    <t>日まで</t>
    <rPh sb="0" eb="1">
      <t>ヒ</t>
    </rPh>
    <phoneticPr fontId="1"/>
  </si>
  <si>
    <t>健康管理状況について</t>
    <rPh sb="0" eb="6">
      <t>ケンコウカンリジョウキョウ</t>
    </rPh>
    <phoneticPr fontId="1"/>
  </si>
  <si>
    <t>プール管理日誌について</t>
    <rPh sb="3" eb="7">
      <t>カンリニッシ</t>
    </rPh>
    <phoneticPr fontId="1"/>
  </si>
  <si>
    <t>学校給食について</t>
    <rPh sb="0" eb="4">
      <t>ガッコウキュウショク</t>
    </rPh>
    <phoneticPr fontId="1"/>
  </si>
  <si>
    <t>別紙８</t>
    <phoneticPr fontId="1"/>
  </si>
  <si>
    <t>第４　保健管理及び安全管理</t>
    <rPh sb="3" eb="7">
      <t>ホケンカンリ</t>
    </rPh>
    <rPh sb="7" eb="8">
      <t>オヨ</t>
    </rPh>
    <rPh sb="9" eb="13">
      <t>アンゼンカンリ</t>
    </rPh>
    <phoneticPr fontId="1"/>
  </si>
  <si>
    <t>(参考）：「学校給食に関する定期検査票（Ａ～Ｃランクのチェックリスト）」、「検便結果処置票」、「学校給食日常点検票」、</t>
    <phoneticPr fontId="1"/>
  </si>
  <si>
    <t>検収・保管、調理過程、検食・保存食、従事者の衛生管理・健康管理、毎日の点検等）</t>
    <phoneticPr fontId="1"/>
  </si>
  <si>
    <t>その他の学校給食衛生管理基準に基づく報告書（給食施設、給食設備、施設設備の衛生管理、献立、食品の</t>
    <phoneticPr fontId="1"/>
  </si>
  <si>
    <t>未実施又は不適の場合の
事後措置</t>
    <phoneticPr fontId="1"/>
  </si>
  <si>
    <t>（ウ）学校給食用食品等の検収・保管等、使用水の安全確保及び検食、保存食の状況</t>
    <phoneticPr fontId="1"/>
  </si>
  <si>
    <t>(参考）：電力会社との売電に関する契約書、施設整備費補助金交付申請書類、元帳</t>
  </si>
  <si>
    <t>　(参考）：耐震診断結果報告書</t>
  </si>
  <si>
    <t xml:space="preserve"> (２）学校設置者による非構造部材の耐震点検・劣化点検実施状況</t>
  </si>
  <si>
    <t>恒久的な対策</t>
  </si>
  <si>
    <t>附帯調査別紙</t>
  </si>
  <si>
    <t>設置者番号</t>
  </si>
  <si>
    <t>１　建物の概要</t>
  </si>
  <si>
    <t>４　耐震化工事の実施予定</t>
  </si>
  <si>
    <t>⑬実施予定</t>
  </si>
  <si>
    <t>⑭改築と補強の別</t>
  </si>
  <si>
    <t>太陽光パネルの設置及び
電力会社への売電の状況</t>
    <phoneticPr fontId="1"/>
  </si>
  <si>
    <t>円/年度</t>
    <rPh sb="0" eb="1">
      <t>エン</t>
    </rPh>
    <rPh sb="2" eb="4">
      <t>ネンド</t>
    </rPh>
    <phoneticPr fontId="1"/>
  </si>
  <si>
    <t>（１）耐震診断及び耐震工事</t>
    <phoneticPr fontId="1"/>
  </si>
  <si>
    <t>耐震診断及び耐震工事</t>
    <phoneticPr fontId="1"/>
  </si>
  <si>
    <t>のチェックリストに基づく点検を行ったか。</t>
  </si>
  <si>
    <t>文部科学省による「学校施設の非構造部材の耐震化ガイドブック（平成２７年度３月改訂版）」</t>
    <phoneticPr fontId="1"/>
  </si>
  <si>
    <t>月実施</t>
    <rPh sb="0" eb="1">
      <t>ガツ</t>
    </rPh>
    <rPh sb="1" eb="3">
      <t>ジッシ</t>
    </rPh>
    <phoneticPr fontId="1"/>
  </si>
  <si>
    <t>実　施　年　月</t>
    <rPh sb="0" eb="1">
      <t>ジツ</t>
    </rPh>
    <rPh sb="2" eb="3">
      <t>シ</t>
    </rPh>
    <rPh sb="4" eb="5">
      <t>トシ</t>
    </rPh>
    <rPh sb="6" eb="7">
      <t>ツキ</t>
    </rPh>
    <phoneticPr fontId="1"/>
  </si>
  <si>
    <t>項　　目</t>
    <phoneticPr fontId="1"/>
  </si>
  <si>
    <t>　※文部科学省では、上記ガイドブックのチェックリストに基づいた非構造部材の耐震点検、劣化点検を推進している。</t>
    <phoneticPr fontId="1"/>
  </si>
  <si>
    <t>（参考）：非構造部材の耐震点検、劣化点検は、「学校施設の非構造部材の耐震化ガイドブック（平成27年度3月改訂版）」</t>
    <phoneticPr fontId="1"/>
  </si>
  <si>
    <t>　　のチェックリストに基づく点検を行うことが文部科学省により推進されている。</t>
    <phoneticPr fontId="1"/>
  </si>
  <si>
    <t>区　　分</t>
    <rPh sb="0" eb="1">
      <t>ク</t>
    </rPh>
    <rPh sb="3" eb="4">
      <t>ブン</t>
    </rPh>
    <phoneticPr fontId="1"/>
  </si>
  <si>
    <t>実施等の有無</t>
    <rPh sb="0" eb="2">
      <t>ジッシ</t>
    </rPh>
    <rPh sb="2" eb="3">
      <t>トウ</t>
    </rPh>
    <rPh sb="4" eb="6">
      <t>ウム</t>
    </rPh>
    <phoneticPr fontId="1"/>
  </si>
  <si>
    <t>２　園舎等の耐震状況</t>
    <phoneticPr fontId="1"/>
  </si>
  <si>
    <t>付帯調査「２　園舎等の耐震状況‗（１）耐震診断及び耐震工事」で「1昭和５６年５月３１日以前に建築確認を受けた</t>
    <rPh sb="0" eb="4">
      <t>フタイチョウサ</t>
    </rPh>
    <phoneticPr fontId="1"/>
  </si>
  <si>
    <t>園舎がある」場合に入力してください。</t>
    <rPh sb="10" eb="12">
      <t>バアイ</t>
    </rPh>
    <rPh sb="13" eb="15">
      <t>ニュウリョク</t>
    </rPh>
    <phoneticPr fontId="1"/>
  </si>
  <si>
    <t>※　１つの建物として登記されている建物は、棟を分けずに、１つの棟として記入してください。</t>
    <phoneticPr fontId="1"/>
  </si>
  <si>
    <t>　　（登記上は１つの建物であるにもかかわらず、幼稚園では別棟扱いをしている場合がありますが、本票では登記上の</t>
    <phoneticPr fontId="1"/>
  </si>
  <si>
    <t>　　１つの建物を単位として記入してください。）</t>
    <phoneticPr fontId="1"/>
  </si>
  <si>
    <t>※　該当する園舎が複数ある場合には、棟ごとに入力してください。</t>
    <rPh sb="22" eb="24">
      <t>ニュウリョク</t>
    </rPh>
    <phoneticPr fontId="1"/>
  </si>
  <si>
    <t>設置者番号</t>
    <rPh sb="0" eb="5">
      <t>セッチシャバンゴウ</t>
    </rPh>
    <phoneticPr fontId="1"/>
  </si>
  <si>
    <t>幼稚園番号</t>
    <rPh sb="0" eb="3">
      <t>ヨウチエン</t>
    </rPh>
    <rPh sb="3" eb="5">
      <t>バンゴウ</t>
    </rPh>
    <phoneticPr fontId="1"/>
  </si>
  <si>
    <t>学校法人・設置者名</t>
    <rPh sb="0" eb="4">
      <t>ガッコウホウジン</t>
    </rPh>
    <rPh sb="5" eb="9">
      <t>セッチシャメイ</t>
    </rPh>
    <phoneticPr fontId="1"/>
  </si>
  <si>
    <t>幼稚園名</t>
    <rPh sb="0" eb="3">
      <t>ヨウチエン</t>
    </rPh>
    <rPh sb="3" eb="4">
      <t>メイ</t>
    </rPh>
    <phoneticPr fontId="1"/>
  </si>
  <si>
    <t>①　棟番号（複数の棟がある場合には、通し番号を付けてください。）</t>
    <phoneticPr fontId="1"/>
  </si>
  <si>
    <t>②　構造</t>
    <phoneticPr fontId="1"/>
  </si>
  <si>
    <t>③　階数</t>
    <phoneticPr fontId="1"/>
  </si>
  <si>
    <t>階建て</t>
    <rPh sb="0" eb="2">
      <t>カイダ</t>
    </rPh>
    <phoneticPr fontId="1"/>
  </si>
  <si>
    <t>番</t>
    <rPh sb="0" eb="1">
      <t>バン</t>
    </rPh>
    <phoneticPr fontId="1"/>
  </si>
  <si>
    <t>⑥　実施時期</t>
    <rPh sb="2" eb="6">
      <t>ジッシジキ</t>
    </rPh>
    <phoneticPr fontId="1"/>
  </si>
  <si>
    <t>⑦　診断結果</t>
    <rPh sb="2" eb="4">
      <t>シンダン</t>
    </rPh>
    <rPh sb="4" eb="6">
      <t>ケッカ</t>
    </rPh>
    <phoneticPr fontId="1"/>
  </si>
  <si>
    <t>⑤　実施状況</t>
    <phoneticPr fontId="1"/>
  </si>
  <si>
    <t>④　延べ床面積</t>
    <phoneticPr fontId="1"/>
  </si>
  <si>
    <t>Is値</t>
    <rPh sb="2" eb="3">
      <t>チ</t>
    </rPh>
    <phoneticPr fontId="1"/>
  </si>
  <si>
    <t>Iw値</t>
    <rPh sb="2" eb="3">
      <t>チ</t>
    </rPh>
    <phoneticPr fontId="1"/>
  </si>
  <si>
    <t>「⑤実施状況」が「未実施」の場合は、「⑧実施予定」と「⑨実施予定時期」を入力してください。</t>
    <rPh sb="36" eb="38">
      <t>ニュウリョク</t>
    </rPh>
    <phoneticPr fontId="1"/>
  </si>
  <si>
    <t>⑧　実施予定</t>
    <phoneticPr fontId="1"/>
  </si>
  <si>
    <t>⑨　実施予定時期</t>
    <phoneticPr fontId="1"/>
  </si>
  <si>
    <t>⑩　実施状況</t>
    <rPh sb="2" eb="4">
      <t>ジッシ</t>
    </rPh>
    <rPh sb="4" eb="6">
      <t>ジョウキョウ</t>
    </rPh>
    <phoneticPr fontId="1"/>
  </si>
  <si>
    <t>⑪　実施時期</t>
    <rPh sb="2" eb="6">
      <t>ジッシジキ</t>
    </rPh>
    <phoneticPr fontId="1"/>
  </si>
  <si>
    <t>「⑩実施状況」が「未実施」の場合は、</t>
    <phoneticPr fontId="1"/>
  </si>
  <si>
    <t>「⑬実施予定」が「なし」の場合は、下欄に理由を入力してください。</t>
    <rPh sb="23" eb="25">
      <t>ニュウリョク</t>
    </rPh>
    <phoneticPr fontId="1"/>
  </si>
  <si>
    <t>理事長氏名</t>
  </si>
  <si>
    <t>名称</t>
  </si>
  <si>
    <t>所在地</t>
  </si>
  <si>
    <t>電話番号</t>
  </si>
  <si>
    <t>園長氏名</t>
  </si>
  <si>
    <t>幼稚園</t>
    <phoneticPr fontId="1"/>
  </si>
  <si>
    <t>職</t>
    <rPh sb="0" eb="1">
      <t>ショク</t>
    </rPh>
    <phoneticPr fontId="1"/>
  </si>
  <si>
    <t>黄色のマス　⇒</t>
    <rPh sb="0" eb="2">
      <t>キイロ</t>
    </rPh>
    <phoneticPr fontId="1"/>
  </si>
  <si>
    <t>黒枠のマス　⇒</t>
    <rPh sb="0" eb="2">
      <t>クロワク</t>
    </rPh>
    <phoneticPr fontId="1"/>
  </si>
  <si>
    <t>赤枠のマス　⇒</t>
    <rPh sb="0" eb="2">
      <t>アカワク</t>
    </rPh>
    <phoneticPr fontId="1"/>
  </si>
  <si>
    <t>騒音
レベル</t>
    <rPh sb="0" eb="2">
      <t>ソウオン</t>
    </rPh>
    <phoneticPr fontId="1"/>
  </si>
  <si>
    <t>不審者への対処</t>
    <rPh sb="0" eb="3">
      <t>フシンシャ</t>
    </rPh>
    <rPh sb="5" eb="7">
      <t>タイショ</t>
    </rPh>
    <phoneticPr fontId="1"/>
  </si>
  <si>
    <t>地震への対処</t>
    <rPh sb="0" eb="2">
      <t>ジシン</t>
    </rPh>
    <rPh sb="4" eb="6">
      <t>タイショ</t>
    </rPh>
    <phoneticPr fontId="1"/>
  </si>
  <si>
    <t>１回目</t>
    <rPh sb="1" eb="2">
      <t>カイ</t>
    </rPh>
    <rPh sb="2" eb="3">
      <t>メ</t>
    </rPh>
    <phoneticPr fontId="1"/>
  </si>
  <si>
    <t>２回目</t>
    <phoneticPr fontId="1"/>
  </si>
  <si>
    <t>　</t>
    <phoneticPr fontId="1"/>
  </si>
  <si>
    <t>下回った場合は、保育室等の環境に変化がない限り、以後の検査を省略することができる。</t>
    <phoneticPr fontId="1"/>
  </si>
  <si>
    <t>認める場合（使用が疑われる場合）は実施する必要がある。</t>
    <phoneticPr fontId="1"/>
  </si>
  <si>
    <t>未実施理由又は
不適の場合の事後措置</t>
    <phoneticPr fontId="1"/>
  </si>
  <si>
    <t xml:space="preserve"> 「2給食会社等の給食を利用」の場合の給食の保管場所</t>
    <rPh sb="16" eb="18">
      <t>バアイ</t>
    </rPh>
    <phoneticPr fontId="1"/>
  </si>
  <si>
    <t xml:space="preserve"> 「3給食設備を有し、自園給食」の場合</t>
    <rPh sb="17" eb="19">
      <t>バアイ</t>
    </rPh>
    <phoneticPr fontId="1"/>
  </si>
  <si>
    <t>　 プール水の全換水の頻度</t>
    <rPh sb="5" eb="6">
      <t>ミズ</t>
    </rPh>
    <rPh sb="7" eb="8">
      <t>ゼン</t>
    </rPh>
    <rPh sb="8" eb="10">
      <t>カンスイ</t>
    </rPh>
    <rPh sb="11" eb="13">
      <t>ヒンド</t>
    </rPh>
    <phoneticPr fontId="1"/>
  </si>
  <si>
    <t>幼稚園名</t>
    <phoneticPr fontId="1"/>
  </si>
  <si>
    <t>公表方法「４その他」の場合の具体的方法</t>
    <rPh sb="0" eb="4">
      <t>コウヒョウホウホウ</t>
    </rPh>
    <rPh sb="8" eb="9">
      <t>タ</t>
    </rPh>
    <rPh sb="11" eb="13">
      <t>バアイ</t>
    </rPh>
    <rPh sb="14" eb="17">
      <t>グタイテキ</t>
    </rPh>
    <rPh sb="17" eb="19">
      <t>ホウホウ</t>
    </rPh>
    <phoneticPr fontId="1"/>
  </si>
  <si>
    <t>「届出有」の場合、</t>
    <rPh sb="1" eb="3">
      <t>トドケデ</t>
    </rPh>
    <rPh sb="3" eb="4">
      <t>ユウ</t>
    </rPh>
    <rPh sb="6" eb="8">
      <t>バアイ</t>
    </rPh>
    <phoneticPr fontId="1"/>
  </si>
  <si>
    <t>　　「1作成有」の場合、教職員への周知方法</t>
    <rPh sb="4" eb="6">
      <t>サクセイ</t>
    </rPh>
    <rPh sb="6" eb="7">
      <t>ユウ</t>
    </rPh>
    <rPh sb="9" eb="11">
      <t>バアイ</t>
    </rPh>
    <phoneticPr fontId="1"/>
  </si>
  <si>
    <t>　　・ 養育する子が１歳に達する日において（子が１歳２か月に達するまでの育児休業が可能である場合に1歳を超えて育児</t>
    <phoneticPr fontId="1"/>
  </si>
  <si>
    <t xml:space="preserve"> 　    休業をしている場合はその休業終了予定日において）いずれかの親が育児休業中であり、かつ保育所に入所できない等</t>
    <phoneticPr fontId="1"/>
  </si>
  <si>
    <t xml:space="preserve">       の事情がある場合には、子が１歳６か月に達するまで延長可能（子が２歳に達するまで再延長可能）</t>
    <phoneticPr fontId="1"/>
  </si>
  <si>
    <t>(※1)就業場所・業務の変更の範囲</t>
    <phoneticPr fontId="1"/>
  </si>
  <si>
    <t>(有期契約の場合) 労働契約の更新の基準</t>
    <phoneticPr fontId="1"/>
  </si>
  <si>
    <t>(※1)(有期契約の場合) 更新上限の有無と内容</t>
    <phoneticPr fontId="1"/>
  </si>
  <si>
    <t>(※1)(有期契約の場合) 無期転換申込機会・無期転換後の労働条件</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</si>
  <si>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</si>
  <si>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</si>
  <si>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</si>
  <si>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</si>
  <si>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</si>
  <si>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</si>
  <si>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</si>
  <si>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</si>
  <si>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</si>
  <si>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</si>
  <si>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</si>
  <si>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</si>
  <si>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t>
    <phoneticPr fontId="1"/>
  </si>
  <si>
    <t>支払済み
の場合の
支払月</t>
    <rPh sb="0" eb="2">
      <t>シハライ</t>
    </rPh>
    <rPh sb="2" eb="3">
      <t>ズ</t>
    </rPh>
    <rPh sb="6" eb="8">
      <t>バアイ</t>
    </rPh>
    <rPh sb="10" eb="12">
      <t>シハライ</t>
    </rPh>
    <rPh sb="12" eb="13">
      <t>ツキ</t>
    </rPh>
    <phoneticPr fontId="1"/>
  </si>
  <si>
    <t>別紙６</t>
    <phoneticPr fontId="1"/>
  </si>
  <si>
    <t>別紙７</t>
    <phoneticPr fontId="1"/>
  </si>
  <si>
    <t xml:space="preserve">(参考）：学校薬剤師又は委託業者からの検査結果報告書 </t>
    <phoneticPr fontId="1"/>
  </si>
  <si>
    <t>　　　　その他の学校給食衛生管理基準に基づく報告書（給食施設、給食設備、施設設備の衛生管理、献立、</t>
    <phoneticPr fontId="1"/>
  </si>
  <si>
    <t>　　　　食品の検収・保管、調理過程、検食・保存食、従事者の衛生管理・健康管理、毎日の点検等）</t>
    <phoneticPr fontId="1"/>
  </si>
  <si>
    <t>　　している。</t>
    <phoneticPr fontId="1"/>
  </si>
  <si>
    <t>　　また、年に１度、「私立学校の実態調査(様式２－３－３)」において非構造部材の耐震点検、対策状況を調査、公表</t>
    <phoneticPr fontId="1"/>
  </si>
  <si>
    <t>附帯調査</t>
    <rPh sb="0" eb="2">
      <t>フタイ</t>
    </rPh>
    <rPh sb="2" eb="4">
      <t>チョウサ</t>
    </rPh>
    <phoneticPr fontId="1"/>
  </si>
  <si>
    <t>附帯調査別紙③</t>
    <phoneticPr fontId="1"/>
  </si>
  <si>
    <t>附帯調査別紙②</t>
    <phoneticPr fontId="1"/>
  </si>
  <si>
    <t>第三十九条</t>
    <phoneticPr fontId="1"/>
  </si>
  <si>
    <t>第四十八条、第四十九条、第五十四条、第五十九条から第六十八条までの規定は、幼稚園に準用する。</t>
  </si>
  <si>
    <t>第六十六条</t>
    <phoneticPr fontId="1"/>
  </si>
  <si>
    <t>小学校は、当該小学校の教育活動その他の学校運営の状況について、自ら評価を行い、その結果を公表するものとする。</t>
  </si>
  <si>
    <t>前項の評価を行うに当たつては、小学校は、その実情に応じ、適切な項目を設定して行うものとする。</t>
  </si>
  <si>
    <t>第六十七条</t>
    <phoneticPr fontId="1"/>
  </si>
  <si>
    <t>小学校は、前条第一項の規定による評価の結果を踏まえた当該小学校の児童の保護者その他の当該小学校の関係者（当該小学校の職員を除く。）による評価を行い、その結果を公表するよう努めるものとする。</t>
    <phoneticPr fontId="1"/>
  </si>
  <si>
    <t>第六十八条</t>
    <phoneticPr fontId="1"/>
  </si>
  <si>
    <t>小学校は、第六十六条第一項の規定による評価の結果及び前条の規定により評価を行つた場合はその結果を、当該小学校の設置者に報告するものとする。</t>
    <phoneticPr fontId="1"/>
  </si>
  <si>
    <t>（参考）：園で作成した自己評価結果シート等</t>
    <phoneticPr fontId="1"/>
  </si>
  <si>
    <t>㊟１：変形労働時間制を採用する場合は、就業規則又は労使協定においてその旨を定める必要がある。</t>
    <phoneticPr fontId="1"/>
  </si>
  <si>
    <t>㊟２：自己評価結果を踏まえた園関係者評価(保護者その他園関係者による評価)についても、実施及び公表に努める。</t>
    <phoneticPr fontId="1"/>
  </si>
  <si>
    <t>㊟：労働基準法上、法定労働時間を超える時間外労働、または深夜労働を行わせたり、法定休日に労働させたり</t>
    <phoneticPr fontId="1"/>
  </si>
  <si>
    <t>㊟：雇用保険は臨時・非常勤教職員も31日以上引き続き雇用されることが見込まれ、かつ、１週間の所定労働時間が</t>
    <phoneticPr fontId="1"/>
  </si>
  <si>
    <t>㊟：セクシュアルハラスメント対策、妊娠・出産・育児休業・介護休業等に関するハラスメント対策及びパワーハラス</t>
    <phoneticPr fontId="1"/>
  </si>
  <si>
    <t>㊟：園舎面積は不動産（土地・建物）登記の現在事項全部証明書から転記、運動場の面積は施設設備状況表を参照して</t>
    <phoneticPr fontId="1"/>
  </si>
  <si>
    <t>㊟：園バスを新たに更新した場合は、変更届（運輸支局への届出が確認できるもの）を園で保管しておくこと。</t>
    <phoneticPr fontId="1"/>
  </si>
  <si>
    <t>㊟：乗車定員11人以上の自動車は1台でも所有、使用していれば選任義務が生じる。</t>
    <phoneticPr fontId="1"/>
  </si>
  <si>
    <t>㊟：寄付申込書等において用途指定が明確な寄付金は特別寄付金に、用途指定がない寄付金は一般寄付金に、</t>
    <phoneticPr fontId="1"/>
  </si>
  <si>
    <t>㊟：例えば、経理規程において「１００万円以上の契約においては契約書の作成が必要である。」と定めている場合、</t>
    <phoneticPr fontId="1"/>
  </si>
  <si>
    <t>㊟：健康診断は、法令上「毎学年６月３０日まで」とされているが、６月３０日以降に入園した満３歳児について</t>
    <phoneticPr fontId="1"/>
  </si>
  <si>
    <t>㊟１：身長：２０歳以上を除くことができる。</t>
    <phoneticPr fontId="1"/>
  </si>
  <si>
    <t>㊟２：腹囲の検査を省略できるもの</t>
    <phoneticPr fontId="1"/>
  </si>
  <si>
    <t>㊟３：胃の疾病及び異常の有無：４０歳未満を除くことができる。</t>
    <phoneticPr fontId="1"/>
  </si>
  <si>
    <t>㊟４：貧血、肝機能、血中脂質、血糖、心電図：３５歳未満及び３６歳以上４０歳未満を除くことができる。</t>
    <phoneticPr fontId="1"/>
  </si>
  <si>
    <t>㊟１：浮遊粉じん、ホルムアルデヒド、トルエンその他揮発性有機化合物は、所定の方法により測定した結果、著しく基準値を</t>
    <phoneticPr fontId="1"/>
  </si>
  <si>
    <t>㊟２：トルエン以外の揮発性有機化合物（キシレン、パラジクロロベンゼン、エチルベンゼン、スチレン）については、必要と</t>
    <phoneticPr fontId="1"/>
  </si>
  <si>
    <t>㊟：騒音レベルは、測定結果が著しく基準値を下回った場合(窓密閉時：４５デシベル以下、窓開放時：５０デシベル以下)</t>
    <phoneticPr fontId="1"/>
  </si>
  <si>
    <t>㊟：浄化槽検査は、定期的な保守点検の他、年度１回の浄化槽の清掃作業及び年度１回の定期検査の実施義務があり、　</t>
    <phoneticPr fontId="1"/>
  </si>
  <si>
    <t>㊟：プール水を１週間に１回以上全換水する場合は、検査を省略することができる。</t>
    <phoneticPr fontId="1"/>
  </si>
  <si>
    <t>㊟：大腸菌が検出された場合はプールの使用を中止し、直ちに改善措置を行う。規定量の遊離残留塩素の検出後に</t>
    <phoneticPr fontId="1"/>
  </si>
  <si>
    <t>ﾘﾝｸ</t>
    <phoneticPr fontId="1"/>
  </si>
  <si>
    <t>【後略】</t>
    <rPh sb="0" eb="4">
      <t>&lt;コウリャク&gt;</t>
    </rPh>
    <phoneticPr fontId="1"/>
  </si>
  <si>
    <t>学校教育法施行規則　【抜粋】</t>
    <phoneticPr fontId="1"/>
  </si>
  <si>
    <t>幼稚園における学校評価ガイドライン　【抜粋】</t>
    <phoneticPr fontId="1"/>
  </si>
  <si>
    <t>文部科学省</t>
    <rPh sb="0" eb="5">
      <t>モンブカガクショウ</t>
    </rPh>
    <phoneticPr fontId="1"/>
  </si>
  <si>
    <t>学校教育法　【抜粋】</t>
    <phoneticPr fontId="1"/>
  </si>
  <si>
    <t>第二十八条</t>
    <phoneticPr fontId="1"/>
  </si>
  <si>
    <t>第三十七条第六項、第八項及び第十二項から第十七項まで並びに第四十二条から第四十四条までの規定は、幼稚園に準用する。</t>
    <phoneticPr fontId="1"/>
  </si>
  <si>
    <t>第四十二条</t>
  </si>
  <si>
    <t>小学校は、文部科学大臣の定めるところにより当該小学校の教育活動その他の学校運営の状況について評価を行い、その結果に基づき学校運営の改善を図るため必要な措置を講ずることにより、その教育水準の向上に努めなければならない。</t>
    <phoneticPr fontId="1"/>
  </si>
  <si>
    <t>学校評価に関する規定</t>
  </si>
  <si>
    <t>・ 教職員による自己評価を行い、その結果を公表すること。
・ 保護者などの学校の関係者による評価（「学校関係者評価」）を行うとともにその結果を公表するよう努めること。
・ 自己評価の結果・学校関係者評価の結果を設置者に報告すること。</t>
    <phoneticPr fontId="1"/>
  </si>
  <si>
    <t>評価の形態</t>
  </si>
  <si>
    <t>学校評価の結果と改善方策の公表</t>
  </si>
  <si>
    <t>寄付
申込書</t>
    <rPh sb="0" eb="2">
      <t>キフ</t>
    </rPh>
    <rPh sb="3" eb="6">
      <t>モウシコミショ</t>
    </rPh>
    <phoneticPr fontId="1"/>
  </si>
  <si>
    <t>昭和三十三年法律第五十六号</t>
  </si>
  <si>
    <t>（学校保健計画の策定等）</t>
  </si>
  <si>
    <t>第五条</t>
  </si>
  <si>
    <t>学校においては、児童生徒等及び職員の心身の健康の保持増進を図るため、児童生徒等及び職員の健康診断、環境衛生検査、児童生徒等に対する指導その他保健に関する事項について計画を策定し、これを実施しなければならない。</t>
  </si>
  <si>
    <t>（学校安全計画の策定等）</t>
  </si>
  <si>
    <t>第二十七条</t>
  </si>
  <si>
    <t>学校においては、児童生徒等の安全の確保を図るため、当該学校の施設及び設備の安全点検、児童生徒等に対する通学を含めた学校生活その他の日常生活における安全に関する指導、職員の研修その他学校における安全に関する事項について計画を策定し、これを実施しなければならない。</t>
  </si>
  <si>
    <r>
      <t>２　預　　金　（</t>
    </r>
    <r>
      <rPr>
        <b/>
        <u/>
        <sz val="11"/>
        <rFont val="ＭＳ ゴシック"/>
        <family val="3"/>
        <charset val="128"/>
      </rPr>
      <t>特定資産の分を除く</t>
    </r>
    <r>
      <rPr>
        <b/>
        <sz val="11"/>
        <rFont val="ＭＳ ゴシック"/>
        <family val="3"/>
        <charset val="128"/>
      </rPr>
      <t>）</t>
    </r>
    <rPh sb="2" eb="3">
      <t>アズカリ</t>
    </rPh>
    <rPh sb="5" eb="6">
      <t>キン</t>
    </rPh>
    <rPh sb="8" eb="10">
      <t>トクテイ</t>
    </rPh>
    <rPh sb="10" eb="12">
      <t>シサン</t>
    </rPh>
    <rPh sb="13" eb="14">
      <t>ブン</t>
    </rPh>
    <rPh sb="15" eb="16">
      <t>ノゾ</t>
    </rPh>
    <phoneticPr fontId="18"/>
  </si>
  <si>
    <t>３　預　　金　（特定資産の分）</t>
    <rPh sb="2" eb="3">
      <t>アズカリ</t>
    </rPh>
    <rPh sb="5" eb="6">
      <t>キン</t>
    </rPh>
    <rPh sb="8" eb="10">
      <t>トクテイ</t>
    </rPh>
    <rPh sb="10" eb="12">
      <t>シサン</t>
    </rPh>
    <rPh sb="13" eb="14">
      <t>ブン</t>
    </rPh>
    <phoneticPr fontId="18"/>
  </si>
  <si>
    <t>４　現金＋預金（特定資産の分を除く）</t>
    <rPh sb="2" eb="4">
      <t>ゲンキン</t>
    </rPh>
    <rPh sb="5" eb="7">
      <t>ヨキン</t>
    </rPh>
    <rPh sb="8" eb="10">
      <t>トクテイ</t>
    </rPh>
    <rPh sb="10" eb="12">
      <t>シサン</t>
    </rPh>
    <rPh sb="13" eb="14">
      <t>ブン</t>
    </rPh>
    <rPh sb="15" eb="16">
      <t>ノゾ</t>
    </rPh>
    <phoneticPr fontId="18"/>
  </si>
  <si>
    <t>第４ 保健管理及び安全管理　　５ 環境衛生検査の実施状況</t>
    <rPh sb="3" eb="5">
      <t>ホケン</t>
    </rPh>
    <rPh sb="5" eb="7">
      <t>カンリ</t>
    </rPh>
    <rPh sb="7" eb="8">
      <t>オヨ</t>
    </rPh>
    <rPh sb="9" eb="13">
      <t>アンゼンカンリ</t>
    </rPh>
    <rPh sb="17" eb="23">
      <t>カンキョウエイセイケンサ</t>
    </rPh>
    <rPh sb="24" eb="28">
      <t>ジッシジョウキョウ</t>
    </rPh>
    <phoneticPr fontId="1"/>
  </si>
  <si>
    <t>日常検査項目　(「1実施」又は「2未実施」を入力してください)</t>
    <phoneticPr fontId="1"/>
  </si>
  <si>
    <t>②色</t>
    <rPh sb="1" eb="2">
      <t>イロ</t>
    </rPh>
    <phoneticPr fontId="1"/>
  </si>
  <si>
    <t>③濁り</t>
    <rPh sb="1" eb="2">
      <t>ニゴ</t>
    </rPh>
    <phoneticPr fontId="1"/>
  </si>
  <si>
    <t>実施頻度</t>
    <phoneticPr fontId="1"/>
  </si>
  <si>
    <t>現有浄化槽の
処理能力</t>
    <phoneticPr fontId="1"/>
  </si>
  <si>
    <t>（</t>
    <phoneticPr fontId="1"/>
  </si>
  <si>
    <t>人＋</t>
    <rPh sb="0" eb="1">
      <t>ニン</t>
    </rPh>
    <phoneticPr fontId="1"/>
  </si>
  <si>
    <t>×０．２ =</t>
    <phoneticPr fontId="1"/>
  </si>
  <si>
    <t>基準処理能力
（ 園児定数 ＋ 教職員数 ）×０．２）</t>
    <phoneticPr fontId="1"/>
  </si>
  <si>
    <t>か月に</t>
    <rPh sb="1" eb="2">
      <t>ゲツ</t>
    </rPh>
    <phoneticPr fontId="1"/>
  </si>
  <si>
    <t>　のことです。</t>
    <phoneticPr fontId="1"/>
  </si>
  <si>
    <t>　又は「一般社団法人 埼玉県環境検査研究協会」の検査を受ける必要があります。</t>
    <phoneticPr fontId="1"/>
  </si>
  <si>
    <t>　埼玉県内では浄化槽の設置されている場所に応じて「一般社団法人 埼玉県浄化槽協会」</t>
    <phoneticPr fontId="1"/>
  </si>
  <si>
    <t>理事長</t>
    <rPh sb="0" eb="3">
      <t>リジチョウ</t>
    </rPh>
    <phoneticPr fontId="1"/>
  </si>
  <si>
    <t>さくら</t>
    <phoneticPr fontId="1"/>
  </si>
  <si>
    <t>たんぽぽ</t>
    <phoneticPr fontId="1"/>
  </si>
  <si>
    <t>つくし</t>
    <phoneticPr fontId="1"/>
  </si>
  <si>
    <t>1配置有</t>
  </si>
  <si>
    <t>1記載有</t>
  </si>
  <si>
    <t>1実施有</t>
  </si>
  <si>
    <t>1公表有</t>
  </si>
  <si>
    <t>1作成有</t>
  </si>
  <si>
    <t>1実施している</t>
  </si>
  <si>
    <t>1整合</t>
  </si>
  <si>
    <t>1一致</t>
  </si>
  <si>
    <t>1規定有</t>
  </si>
  <si>
    <t>2引当していない（退職金財団給付額と同額を退職者に支給する場合を含む）</t>
  </si>
  <si>
    <t>経営者のため</t>
    <rPh sb="0" eb="3">
      <t>ケイエイシャ</t>
    </rPh>
    <phoneticPr fontId="1"/>
  </si>
  <si>
    <t>1加入している</t>
  </si>
  <si>
    <t>1全て登記済み</t>
  </si>
  <si>
    <t>3該当なし</t>
  </si>
  <si>
    <t>園舎改築のため</t>
    <rPh sb="0" eb="2">
      <t>エンシャ</t>
    </rPh>
    <rPh sb="2" eb="4">
      <t>カイチク</t>
    </rPh>
    <phoneticPr fontId="1"/>
  </si>
  <si>
    <t>1有</t>
  </si>
  <si>
    <t>大宮２０す１２３４</t>
    <rPh sb="0" eb="2">
      <t>オオミヤ</t>
    </rPh>
    <phoneticPr fontId="1"/>
  </si>
  <si>
    <t>1有償運行有</t>
  </si>
  <si>
    <t>平成</t>
  </si>
  <si>
    <t>1管轄の警察署に届け出済み</t>
  </si>
  <si>
    <t>1作成している</t>
  </si>
  <si>
    <t>1安全装置有</t>
  </si>
  <si>
    <t>事務長</t>
    <rPh sb="0" eb="3">
      <t>ジムチョウ</t>
    </rPh>
    <phoneticPr fontId="1"/>
  </si>
  <si>
    <t>毎日入力、月１回打ち出し</t>
    <phoneticPr fontId="1"/>
  </si>
  <si>
    <t>1現金出納簿有</t>
  </si>
  <si>
    <t>毎日</t>
    <phoneticPr fontId="1"/>
  </si>
  <si>
    <t>万円</t>
    <rPh sb="0" eb="1">
      <t>マン</t>
    </rPh>
    <rPh sb="1" eb="2">
      <t>エン</t>
    </rPh>
    <phoneticPr fontId="1"/>
  </si>
  <si>
    <t>園児傷害保険料</t>
    <rPh sb="0" eb="2">
      <t>エンジ</t>
    </rPh>
    <rPh sb="2" eb="7">
      <t>ショウガイホケンリョウ</t>
    </rPh>
    <phoneticPr fontId="1"/>
  </si>
  <si>
    <t>令和</t>
  </si>
  <si>
    <t>安全管理に関する項目</t>
    <rPh sb="0" eb="2">
      <t>アンゼン</t>
    </rPh>
    <rPh sb="2" eb="4">
      <t>カンリ</t>
    </rPh>
    <rPh sb="5" eb="6">
      <t>カン</t>
    </rPh>
    <rPh sb="8" eb="10">
      <t>コウモク</t>
    </rPh>
    <phoneticPr fontId="1"/>
  </si>
  <si>
    <t>安全教育に関する項目</t>
    <rPh sb="0" eb="2">
      <t>アンゼン</t>
    </rPh>
    <rPh sb="2" eb="4">
      <t>キョウイク</t>
    </rPh>
    <rPh sb="5" eb="6">
      <t>カン</t>
    </rPh>
    <rPh sb="8" eb="10">
      <t>コウモク</t>
    </rPh>
    <phoneticPr fontId="1"/>
  </si>
  <si>
    <t>1実施</t>
  </si>
  <si>
    <t>1通知している</t>
  </si>
  <si>
    <t>1講じている</t>
  </si>
  <si>
    <t>未受診者への対応（未受診者がいる場合）</t>
    <rPh sb="9" eb="13">
      <t>ミジュシンシャ</t>
    </rPh>
    <rPh sb="16" eb="18">
      <t>バアイ</t>
    </rPh>
    <phoneticPr fontId="1"/>
  </si>
  <si>
    <t>4該当なし</t>
  </si>
  <si>
    <t>1確認（健康診断書の写しを保管）</t>
  </si>
  <si>
    <t>英語教室</t>
    <rPh sb="0" eb="4">
      <t>エイゴキョウシツ</t>
    </rPh>
    <phoneticPr fontId="1"/>
  </si>
  <si>
    <t>1毎日</t>
  </si>
  <si>
    <t>2未実施</t>
  </si>
  <si>
    <t>1常備されている</t>
  </si>
  <si>
    <t>1実施した⇒年月を入力</t>
  </si>
  <si>
    <t>3不要</t>
  </si>
  <si>
    <t>1ブロック塀・有</t>
  </si>
  <si>
    <t>1実施済⇒⑥⑦に入力</t>
  </si>
  <si>
    <t>（１）法人登記の状況</t>
    <phoneticPr fontId="1"/>
  </si>
  <si>
    <t>安全運転管理者の選任</t>
    <phoneticPr fontId="1"/>
  </si>
  <si>
    <t>３　園児の健康診断（直近の実施状況について記載）</t>
    <phoneticPr fontId="1"/>
  </si>
  <si>
    <t>（３）健康診断結果の保護者への通知及び事後措置</t>
    <phoneticPr fontId="1"/>
  </si>
  <si>
    <t>保護者への通知</t>
    <phoneticPr fontId="1"/>
  </si>
  <si>
    <t>４　教職員の健康診断（直近の実施状況について記載）</t>
    <phoneticPr fontId="1"/>
  </si>
  <si>
    <t>（３）必要な事後措置</t>
    <phoneticPr fontId="1"/>
  </si>
  <si>
    <t>（５）業務委託の派遣職員等の健康状況の確認及び保管状況</t>
    <phoneticPr fontId="1"/>
  </si>
  <si>
    <t>（４）飲料水の水源の区分</t>
    <phoneticPr fontId="1"/>
  </si>
  <si>
    <t>（６）便所の構造</t>
    <phoneticPr fontId="1"/>
  </si>
  <si>
    <t>イ　プール水の原水</t>
    <phoneticPr fontId="1"/>
  </si>
  <si>
    <t>⑧循環ろ過装置の処理水</t>
    <phoneticPr fontId="1"/>
  </si>
  <si>
    <t>キ　プール実施当日朝の園児の健康管理状況</t>
    <phoneticPr fontId="1"/>
  </si>
  <si>
    <t>ク　プール管理日誌の状況</t>
    <phoneticPr fontId="1"/>
  </si>
  <si>
    <t>（７）水泳プールに係る学校環境衛生基準</t>
    <phoneticPr fontId="1"/>
  </si>
  <si>
    <t>教室等の環境</t>
    <phoneticPr fontId="1"/>
  </si>
  <si>
    <t>ア</t>
    <phoneticPr fontId="1"/>
  </si>
  <si>
    <t>イ</t>
    <phoneticPr fontId="1"/>
  </si>
  <si>
    <t>（２）消防法に基づく防火管理の状況</t>
    <phoneticPr fontId="1"/>
  </si>
  <si>
    <t>（１）園の施設、園具等の安全点検の実施状況</t>
    <phoneticPr fontId="1"/>
  </si>
  <si>
    <t>（１）学校給食の実施の有無</t>
    <phoneticPr fontId="1"/>
  </si>
  <si>
    <t>（ア）浄化槽の処理能力</t>
    <phoneticPr fontId="1"/>
  </si>
  <si>
    <t>１　園舎等への太陽光パネルの設置状況及び売電収入額</t>
    <phoneticPr fontId="1"/>
  </si>
  <si>
    <t>パネル設置の際の施設整備補助金の有無</t>
    <phoneticPr fontId="1"/>
  </si>
  <si>
    <t>定期的に行う劣化点検（3年に1回程度実施）</t>
    <phoneticPr fontId="1"/>
  </si>
  <si>
    <t>耐震性一斉点検（計画的に1度実施）</t>
    <phoneticPr fontId="1"/>
  </si>
  <si>
    <t>３　ブロック塀等の安全対策</t>
    <phoneticPr fontId="1"/>
  </si>
  <si>
    <t>ブロック塀等の有無</t>
    <phoneticPr fontId="1"/>
  </si>
  <si>
    <t>外観に基づく点検</t>
    <phoneticPr fontId="1"/>
  </si>
  <si>
    <t>内部の診断</t>
    <phoneticPr fontId="1"/>
  </si>
  <si>
    <t>応急的な対策</t>
    <phoneticPr fontId="1"/>
  </si>
  <si>
    <t>２　耐震診断の実施状況</t>
    <phoneticPr fontId="1"/>
  </si>
  <si>
    <t>３　耐震補強工事の実施状況</t>
    <phoneticPr fontId="1"/>
  </si>
  <si>
    <t>⑮実施予定時期</t>
    <phoneticPr fontId="1"/>
  </si>
  <si>
    <t>⑯補助金希望の有無</t>
    <phoneticPr fontId="1"/>
  </si>
  <si>
    <t>月額５万円</t>
    <rPh sb="0" eb="2">
      <t>ゲツガク</t>
    </rPh>
    <rPh sb="3" eb="5">
      <t>マンエン</t>
    </rPh>
    <phoneticPr fontId="1"/>
  </si>
  <si>
    <t>大宮２０す１２３５</t>
    <rPh sb="0" eb="2">
      <t>オオミヤ</t>
    </rPh>
    <phoneticPr fontId="1"/>
  </si>
  <si>
    <t>大宮２０す１２３６</t>
    <rPh sb="0" eb="2">
      <t>オオミヤ</t>
    </rPh>
    <phoneticPr fontId="1"/>
  </si>
  <si>
    <t>（１）幼稚園の経理責任者（現金取扱担当者）</t>
    <phoneticPr fontId="1"/>
  </si>
  <si>
    <t>（２）総勘定元帳の作成頻度、作成者及び確認者</t>
    <phoneticPr fontId="1"/>
  </si>
  <si>
    <t>（３）バス送迎時の安全管理</t>
    <phoneticPr fontId="1"/>
  </si>
  <si>
    <t>鉄骨鉄筋</t>
    <rPh sb="0" eb="4">
      <t>テッコツテッキン</t>
    </rPh>
    <phoneticPr fontId="1"/>
  </si>
  <si>
    <t>1実施済⇒⑪⑫に入力</t>
  </si>
  <si>
    <t>1適</t>
  </si>
  <si>
    <t>薄緑色のマス　⇒</t>
    <rPh sb="0" eb="1">
      <t>ウス</t>
    </rPh>
    <rPh sb="1" eb="3">
      <t>ミドリイロ</t>
    </rPh>
    <phoneticPr fontId="1"/>
  </si>
  <si>
    <t>水色太赤字のマス</t>
    <rPh sb="0" eb="2">
      <t>ミズイロ</t>
    </rPh>
    <rPh sb="2" eb="5">
      <t>フトアカジ</t>
    </rPh>
    <phoneticPr fontId="1"/>
  </si>
  <si>
    <t>別紙１参考</t>
  </si>
  <si>
    <t>㊟１：学校教育法施行規則第３９条、第６６条及び第６８条に基づき、園の教育活動その他の運営の状況について、</t>
    <phoneticPr fontId="1"/>
  </si>
  <si>
    <t>1教員免許状所持(一種免許状)</t>
  </si>
  <si>
    <t>職員駐車場</t>
    <rPh sb="0" eb="2">
      <t>ショクイン</t>
    </rPh>
    <rPh sb="2" eb="5">
      <t>チュウシャジョウ</t>
    </rPh>
    <phoneticPr fontId="1"/>
  </si>
  <si>
    <t>㊟：「主な執行内容」欄には、各支出科目において園支出の中で代表的な費目を記載すればよい。</t>
    <phoneticPr fontId="1"/>
  </si>
  <si>
    <t>㊟：学校保健計画及び学校安全計画は、それぞれ個別に作成する必要がある。</t>
    <phoneticPr fontId="1"/>
  </si>
  <si>
    <t>1記録有</t>
  </si>
  <si>
    <t>未受診園児への対応</t>
    <rPh sb="0" eb="1">
      <t>ミ</t>
    </rPh>
    <rPh sb="1" eb="3">
      <t>ジュシン</t>
    </rPh>
    <rPh sb="3" eb="5">
      <t>エンジ</t>
    </rPh>
    <rPh sb="7" eb="9">
      <t>タイオウ</t>
    </rPh>
    <phoneticPr fontId="1"/>
  </si>
  <si>
    <t>ア　身長（㊟１）</t>
    <phoneticPr fontId="1"/>
  </si>
  <si>
    <t>ウ　腹囲（㊟２）</t>
    <phoneticPr fontId="1"/>
  </si>
  <si>
    <t>ケ　胃の疾病及び異常（㊟３）</t>
    <phoneticPr fontId="1"/>
  </si>
  <si>
    <t>コ　貧血検査（㊟４）</t>
    <phoneticPr fontId="1"/>
  </si>
  <si>
    <t>サ　肝機能検査（㊟４）</t>
    <phoneticPr fontId="1"/>
  </si>
  <si>
    <t>シ　血中脂質検査（㊟４）</t>
    <phoneticPr fontId="1"/>
  </si>
  <si>
    <t>ス　血糖検査（㊟４）</t>
    <phoneticPr fontId="1"/>
  </si>
  <si>
    <t>セ　心電図検査（㊟４）</t>
    <phoneticPr fontId="1"/>
  </si>
  <si>
    <t>体操</t>
    <rPh sb="0" eb="2">
      <t>タイソウ</t>
    </rPh>
    <phoneticPr fontId="1"/>
  </si>
  <si>
    <t>英語</t>
    <rPh sb="0" eb="2">
      <t>エイゴ</t>
    </rPh>
    <phoneticPr fontId="1"/>
  </si>
  <si>
    <t>体操教室</t>
    <rPh sb="0" eb="4">
      <t>タイソウキョウシツ</t>
    </rPh>
    <phoneticPr fontId="1"/>
  </si>
  <si>
    <t>サッカー教室</t>
    <rPh sb="4" eb="6">
      <t>キョウシツ</t>
    </rPh>
    <phoneticPr fontId="1"/>
  </si>
  <si>
    <t>ピアノ教室</t>
    <rPh sb="3" eb="5">
      <t>キョウシツ</t>
    </rPh>
    <phoneticPr fontId="1"/>
  </si>
  <si>
    <t>2確認（その他）</t>
  </si>
  <si>
    <t>検査省略の場合、薬剤師による省略許可年月日と直近の検査年月日</t>
    <phoneticPr fontId="1"/>
  </si>
  <si>
    <t>「4簡易組立式等常設でないもの」の設置期間</t>
    <rPh sb="2" eb="8">
      <t>カンイクミタテシキトウ</t>
    </rPh>
    <rPh sb="8" eb="10">
      <t>ジョウセツ</t>
    </rPh>
    <rPh sb="17" eb="21">
      <t>セッチキカン</t>
    </rPh>
    <phoneticPr fontId="1"/>
  </si>
  <si>
    <t>職員による目視等</t>
    <rPh sb="0" eb="2">
      <t>ショクイン</t>
    </rPh>
    <rPh sb="5" eb="7">
      <t>モクシ</t>
    </rPh>
    <rPh sb="7" eb="8">
      <t>トウ</t>
    </rPh>
    <phoneticPr fontId="1"/>
  </si>
  <si>
    <t>職員・バス運転手による点検</t>
    <rPh sb="0" eb="2">
      <t>ショクイン</t>
    </rPh>
    <rPh sb="5" eb="8">
      <t>ウンテンシュ</t>
    </rPh>
    <rPh sb="11" eb="13">
      <t>テンケン</t>
    </rPh>
    <phoneticPr fontId="1"/>
  </si>
  <si>
    <t>出席した理事の人数</t>
    <rPh sb="0" eb="2">
      <t>シュッセキ</t>
    </rPh>
    <rPh sb="4" eb="6">
      <t>リジ</t>
    </rPh>
    <rPh sb="7" eb="9">
      <t>ニンズウ</t>
    </rPh>
    <phoneticPr fontId="1"/>
  </si>
  <si>
    <t>出席した評議員の人数</t>
    <rPh sb="4" eb="7">
      <t>ヒョウギイン</t>
    </rPh>
    <rPh sb="8" eb="9">
      <t>ニン</t>
    </rPh>
    <phoneticPr fontId="1"/>
  </si>
  <si>
    <t>出席した監事の人数</t>
    <phoneticPr fontId="1"/>
  </si>
  <si>
    <t>報酬の有無</t>
    <rPh sb="0" eb="2">
      <t>ホウシュウ</t>
    </rPh>
    <rPh sb="3" eb="5">
      <t>ウム</t>
    </rPh>
    <phoneticPr fontId="1"/>
  </si>
  <si>
    <t>日現在）</t>
  </si>
  <si>
    <t>㊟１：施行(変更)日は、県の認可(変更認可)日と同日又はそれ以降の日となる。</t>
    <phoneticPr fontId="1"/>
  </si>
  <si>
    <t>その他の</t>
    <rPh sb="2" eb="3">
      <t>タ</t>
    </rPh>
    <phoneticPr fontId="1"/>
  </si>
  <si>
    <t>理事</t>
  </si>
  <si>
    <t>＊＊＊＊</t>
  </si>
  <si>
    <t>㊟２：園長理事も、任期が満了した場合は、改めて理事選任機関で選任しなければならない。</t>
    <phoneticPr fontId="1"/>
  </si>
  <si>
    <t>（３）代表業務執行理事及び業務執行理事</t>
    <phoneticPr fontId="1"/>
  </si>
  <si>
    <t>㊟：代表業務執行理事を設置する場合、寄附行為に定めるとともに代表業務執行理事の登記が必要。</t>
    <phoneticPr fontId="1"/>
  </si>
  <si>
    <t>1提出した⇒下のマスに入力</t>
  </si>
  <si>
    <t>1過半数の同意有</t>
  </si>
  <si>
    <t>別紙１「役員・評議員名簿」</t>
  </si>
  <si>
    <t>定時評議員会であるか</t>
    <phoneticPr fontId="1"/>
  </si>
  <si>
    <t>ウ　理事選任機関が評議員会ではない場合、理事選任の前に行うべき評議員会の意見の聴取</t>
    <rPh sb="20" eb="22">
      <t>リジ</t>
    </rPh>
    <rPh sb="39" eb="41">
      <t>チョウシュ</t>
    </rPh>
    <phoneticPr fontId="1"/>
  </si>
  <si>
    <t>㊟：園長理事も任期満了の都度、改めて選任が必要。</t>
    <phoneticPr fontId="1"/>
  </si>
  <si>
    <t>ア　</t>
    <phoneticPr fontId="1"/>
  </si>
  <si>
    <t>別紙１「役員・評議員名簿」の作成</t>
    <rPh sb="14" eb="16">
      <t>サクセイ</t>
    </rPh>
    <phoneticPr fontId="1"/>
  </si>
  <si>
    <t>寄附行為の定めを踏まえて、私立学校法及び寄附行為の定めと整合しているかを入力してください。</t>
    <rPh sb="28" eb="30">
      <t>セイゴウ</t>
    </rPh>
    <phoneticPr fontId="1"/>
  </si>
  <si>
    <t>開始時刻</t>
    <rPh sb="0" eb="2">
      <t>カイシ</t>
    </rPh>
    <rPh sb="2" eb="4">
      <t>ジコク</t>
    </rPh>
    <phoneticPr fontId="1"/>
  </si>
  <si>
    <t>聴取した評議員会の開催日</t>
    <rPh sb="0" eb="2">
      <t>チョウシュ</t>
    </rPh>
    <phoneticPr fontId="1"/>
  </si>
  <si>
    <t>議事録への記載</t>
    <rPh sb="0" eb="3">
      <t>ギジロク</t>
    </rPh>
    <rPh sb="5" eb="7">
      <t>キサイ</t>
    </rPh>
    <phoneticPr fontId="1"/>
  </si>
  <si>
    <t>５　法人の会計</t>
    <phoneticPr fontId="1"/>
  </si>
  <si>
    <t>経理規程の一部改正が必要。</t>
    <phoneticPr fontId="1"/>
  </si>
  <si>
    <t>1有⇒下表に入力</t>
  </si>
  <si>
    <t>㊟：令和２年４月以降、理事の利益相反取引（学校法人との売買取引や債務保証等）には理事会の事前承認が必要。</t>
    <phoneticPr fontId="1"/>
  </si>
  <si>
    <t>※支給のない場合は、「０」円を入力してください。</t>
    <rPh sb="1" eb="3">
      <t>シキュウ</t>
    </rPh>
    <rPh sb="6" eb="8">
      <t>バアイ</t>
    </rPh>
    <rPh sb="13" eb="14">
      <t>エン</t>
    </rPh>
    <rPh sb="15" eb="17">
      <t>ニュウリョク</t>
    </rPh>
    <phoneticPr fontId="1"/>
  </si>
  <si>
    <t>(参考）：経理規程、固定資産台帳、減価償却明細表</t>
  </si>
  <si>
    <t>(参考）：固定資産台帳、財産目録、不動産（土地・建物）登記の現在事項全部証明書</t>
  </si>
  <si>
    <t>不一致の場合、その理由等</t>
    <rPh sb="0" eb="3">
      <t>フイッチ</t>
    </rPh>
    <rPh sb="4" eb="6">
      <t>バアイ</t>
    </rPh>
    <rPh sb="9" eb="12">
      <t>リユウトウ</t>
    </rPh>
    <phoneticPr fontId="1"/>
  </si>
  <si>
    <t>別紙２</t>
    <phoneticPr fontId="1"/>
  </si>
  <si>
    <t>（７）有価証券の保有状況　（ただし、金融機関等への出資金は除く）</t>
    <phoneticPr fontId="1"/>
  </si>
  <si>
    <t>有価証券の保有状況</t>
    <rPh sb="7" eb="9">
      <t>ジョウキョウ</t>
    </rPh>
    <phoneticPr fontId="1"/>
  </si>
  <si>
    <r>
      <t>別</t>
    </r>
    <r>
      <rPr>
        <b/>
        <sz val="14"/>
        <color theme="1"/>
        <rFont val="ＭＳ ゴシック"/>
        <family val="3"/>
        <charset val="128"/>
      </rPr>
      <t>紙3</t>
    </r>
    <phoneticPr fontId="1"/>
  </si>
  <si>
    <t>別紙３</t>
    <rPh sb="0" eb="2">
      <t>ベッシ</t>
    </rPh>
    <phoneticPr fontId="1"/>
  </si>
  <si>
    <t>1規程有</t>
  </si>
  <si>
    <t>（寄附行為の附則で経過措置が適用されている場合）</t>
    <phoneticPr fontId="1"/>
  </si>
  <si>
    <t>代表業務執行理事</t>
    <phoneticPr fontId="1"/>
  </si>
  <si>
    <t>業務執行理事</t>
    <phoneticPr fontId="1"/>
  </si>
  <si>
    <t>議題</t>
    <rPh sb="0" eb="2">
      <t>ギダイ</t>
    </rPh>
    <phoneticPr fontId="1"/>
  </si>
  <si>
    <t>（２）理事個人(理事が経営する会社)に関する有償契約及び利息付金銭消費貸借</t>
    <phoneticPr fontId="1"/>
  </si>
  <si>
    <t>（５）未利用資産（土地建物･リゾート会員権等）の有無</t>
    <phoneticPr fontId="1"/>
  </si>
  <si>
    <t>未利用資産の内容</t>
    <phoneticPr fontId="1"/>
  </si>
  <si>
    <t>1適（漏れなし）</t>
  </si>
  <si>
    <t>2決算・事業報告</t>
  </si>
  <si>
    <t>3非該当（利害関係人含まれない）</t>
  </si>
  <si>
    <t>1予算・事業計画</t>
  </si>
  <si>
    <t>職員用駐車場の賃貸契約</t>
    <rPh sb="0" eb="2">
      <t>ショクイン</t>
    </rPh>
    <rPh sb="2" eb="3">
      <t>ヨウ</t>
    </rPh>
    <rPh sb="3" eb="6">
      <t>チュウシャジョウ</t>
    </rPh>
    <rPh sb="7" eb="11">
      <t>チンタイケイヤク</t>
    </rPh>
    <phoneticPr fontId="1"/>
  </si>
  <si>
    <t>月額2万円</t>
    <rPh sb="0" eb="2">
      <t>ゲツガク</t>
    </rPh>
    <rPh sb="3" eb="5">
      <t>マンエン</t>
    </rPh>
    <phoneticPr fontId="1"/>
  </si>
  <si>
    <t>1注記有</t>
  </si>
  <si>
    <t>別紙５</t>
    <phoneticPr fontId="1"/>
  </si>
  <si>
    <t>別紙４</t>
    <phoneticPr fontId="1"/>
  </si>
  <si>
    <t>別紙１</t>
    <rPh sb="0" eb="2">
      <t>ベッシ</t>
    </rPh>
    <phoneticPr fontId="1"/>
  </si>
  <si>
    <t>㊟１：行数や列数が足りない場合は、適宜、追加・挿入してください。</t>
    <phoneticPr fontId="1"/>
  </si>
  <si>
    <t>附則</t>
  </si>
  <si>
    <t>ア　寄附行為に定める資産総額の変更登記の期限</t>
    <rPh sb="20" eb="22">
      <t>キゲン</t>
    </rPh>
    <phoneticPr fontId="1"/>
  </si>
  <si>
    <t>変更登記の期限</t>
    <rPh sb="5" eb="7">
      <t>キゲン</t>
    </rPh>
    <phoneticPr fontId="1"/>
  </si>
  <si>
    <t>(参考)：寄附行為、寄附行為変更認可申請書、寄附行為(変更)認可書、寄附行為変更届</t>
    <phoneticPr fontId="1"/>
  </si>
  <si>
    <t>㊟２：監事の選任は、評議員会で行う。</t>
    <phoneticPr fontId="1"/>
  </si>
  <si>
    <t>（続柄）</t>
    <phoneticPr fontId="1"/>
  </si>
  <si>
    <t>　① 当該者と婚姻の届出をしていないが事実上婚姻関係と同様の事情にある者</t>
    <phoneticPr fontId="1"/>
  </si>
  <si>
    <t>　② 当該者の使用人</t>
    <phoneticPr fontId="1"/>
  </si>
  <si>
    <t>　③ 当該者から受ける金銭その他の財産によつて生計を維持している者</t>
    <phoneticPr fontId="1"/>
  </si>
  <si>
    <t>　④ ②③に掲げる者の配偶者</t>
    <phoneticPr fontId="1"/>
  </si>
  <si>
    <t>　⑤ ①～③までに掲げる者の三親等以内の親族であつて、これらの者と生計を一にするもの</t>
    <phoneticPr fontId="1"/>
  </si>
  <si>
    <t>文部科学省令</t>
  </si>
  <si>
    <t>議事の経過の要領及びその結果</t>
    <phoneticPr fontId="1"/>
  </si>
  <si>
    <t>1_１年単位の変形労働時間制を採用⇒下に入力</t>
  </si>
  <si>
    <t>1作成有⇒下に入力</t>
  </si>
  <si>
    <t>1交付している⇒下のマスに入力</t>
  </si>
  <si>
    <t xml:space="preserve">  　交付書面「5その他」の場合の詳細</t>
    <rPh sb="3" eb="7">
      <t>コウフショメン</t>
    </rPh>
    <rPh sb="11" eb="12">
      <t>タ</t>
    </rPh>
    <rPh sb="14" eb="16">
      <t>バアイ</t>
    </rPh>
    <rPh sb="17" eb="19">
      <t>ショウサイ</t>
    </rPh>
    <phoneticPr fontId="1"/>
  </si>
  <si>
    <t>　園長の資格が「4その他」の場合の詳細</t>
    <rPh sb="1" eb="3">
      <t>エンチョウ</t>
    </rPh>
    <rPh sb="4" eb="6">
      <t>シカク</t>
    </rPh>
    <rPh sb="11" eb="12">
      <t>タ</t>
    </rPh>
    <rPh sb="14" eb="16">
      <t>バアイ</t>
    </rPh>
    <rPh sb="17" eb="19">
      <t>ショウサイ</t>
    </rPh>
    <phoneticPr fontId="1"/>
  </si>
  <si>
    <t>「1_１年単位の変形労働時間制」を採用している場合
　労働基準監督署への届出</t>
    <rPh sb="27" eb="33">
      <t>ロウドウキジュンカントク</t>
    </rPh>
    <phoneticPr fontId="1"/>
  </si>
  <si>
    <t>経理責任者
（現金取扱担当者）</t>
    <phoneticPr fontId="1"/>
  </si>
  <si>
    <t>職</t>
    <phoneticPr fontId="1"/>
  </si>
  <si>
    <t>事務長</t>
  </si>
  <si>
    <t>1実施（右欄に入力）</t>
  </si>
  <si>
    <t>職名</t>
    <rPh sb="0" eb="2">
      <t>ショクメイ</t>
    </rPh>
    <phoneticPr fontId="1"/>
  </si>
  <si>
    <t>2給食会社等の給食を利用⇒下欄に入力</t>
  </si>
  <si>
    <t>　　なお、医師が認めた場合は、ペプシノゲン法による血液検査等で実施することも可能である。</t>
    <phoneticPr fontId="1"/>
  </si>
  <si>
    <t>浮遊粉じん
(㊟１)</t>
    <phoneticPr fontId="1"/>
  </si>
  <si>
    <t>ホルムアルデヒド(㊟１)</t>
    <phoneticPr fontId="1"/>
  </si>
  <si>
    <t>トルエン
(㊟１)(㊟２）</t>
    <phoneticPr fontId="1"/>
  </si>
  <si>
    <t>「2上水道（貯水槽経由）」の場合　⇒</t>
    <rPh sb="14" eb="16">
      <t>バアイ</t>
    </rPh>
    <phoneticPr fontId="1"/>
  </si>
  <si>
    <t>「3井戸水等」の場合　⇒</t>
    <rPh sb="8" eb="10">
      <t>バアイ</t>
    </rPh>
    <phoneticPr fontId="1"/>
  </si>
  <si>
    <t>「1利用している」の場合　⇒</t>
    <rPh sb="10" eb="12">
      <t>バアイ</t>
    </rPh>
    <phoneticPr fontId="1"/>
  </si>
  <si>
    <t>「2浄化槽式水洗便所」の場合　⇒</t>
    <rPh sb="12" eb="14">
      <t>バアイ</t>
    </rPh>
    <phoneticPr fontId="1"/>
  </si>
  <si>
    <t>「3常設（下記期間利用）」の利用期間</t>
    <rPh sb="2" eb="4">
      <t>ジョウセツ</t>
    </rPh>
    <rPh sb="5" eb="7">
      <t>カキ</t>
    </rPh>
    <rPh sb="7" eb="9">
      <t>キカン</t>
    </rPh>
    <rPh sb="9" eb="11">
      <t>リヨウ</t>
    </rPh>
    <rPh sb="14" eb="16">
      <t>リヨウ</t>
    </rPh>
    <rPh sb="16" eb="18">
      <t>キカン</t>
    </rPh>
    <phoneticPr fontId="1"/>
  </si>
  <si>
    <t>1健康カード等で実施</t>
  </si>
  <si>
    <t>1有⇒右と下欄に入力</t>
  </si>
  <si>
    <t>1届出有⇒下の届出日に入力</t>
  </si>
  <si>
    <t>1作成有⇒下の届出有無と周知方法に入力</t>
  </si>
  <si>
    <t>非常勤（週30時間未満）のため</t>
    <rPh sb="0" eb="3">
      <t>ヒジョウキン</t>
    </rPh>
    <rPh sb="4" eb="5">
      <t>シュウ</t>
    </rPh>
    <rPh sb="7" eb="9">
      <t>ジカン</t>
    </rPh>
    <rPh sb="9" eb="11">
      <t>ミマン</t>
    </rPh>
    <phoneticPr fontId="1"/>
  </si>
  <si>
    <t>ばら</t>
    <phoneticPr fontId="1"/>
  </si>
  <si>
    <t>つばき</t>
    <phoneticPr fontId="1"/>
  </si>
  <si>
    <t>すみれ</t>
    <phoneticPr fontId="1"/>
  </si>
  <si>
    <t>非常勤（週20時間未満）のため</t>
    <rPh sb="0" eb="3">
      <t>ヒジョウキン</t>
    </rPh>
    <rPh sb="4" eb="5">
      <t>シュウ</t>
    </rPh>
    <rPh sb="7" eb="9">
      <t>ジカン</t>
    </rPh>
    <rPh sb="9" eb="11">
      <t>ミマン</t>
    </rPh>
    <phoneticPr fontId="1"/>
  </si>
  <si>
    <t>畑</t>
    <rPh sb="0" eb="1">
      <t>ハタケ</t>
    </rPh>
    <phoneticPr fontId="1"/>
  </si>
  <si>
    <t>無償</t>
    <rPh sb="0" eb="2">
      <t>ムショウ</t>
    </rPh>
    <phoneticPr fontId="1"/>
  </si>
  <si>
    <t>○△会計事務所</t>
    <rPh sb="2" eb="7">
      <t>カイケイジムショ</t>
    </rPh>
    <phoneticPr fontId="1"/>
  </si>
  <si>
    <t>門扉の緊急修繕</t>
    <rPh sb="0" eb="2">
      <t>モントビラ</t>
    </rPh>
    <rPh sb="3" eb="7">
      <t>キンキュウシュウゼン</t>
    </rPh>
    <phoneticPr fontId="1"/>
  </si>
  <si>
    <t>園バス及び園の車の給油時の支払</t>
    <rPh sb="0" eb="1">
      <t>エン</t>
    </rPh>
    <rPh sb="3" eb="4">
      <t>オヨ</t>
    </rPh>
    <rPh sb="5" eb="6">
      <t>エン</t>
    </rPh>
    <rPh sb="7" eb="8">
      <t>クルマ</t>
    </rPh>
    <rPh sb="9" eb="12">
      <t>キュウユジ</t>
    </rPh>
    <rPh sb="13" eb="15">
      <t>シハライ</t>
    </rPh>
    <phoneticPr fontId="1"/>
  </si>
  <si>
    <t>○△医院</t>
    <rPh sb="2" eb="4">
      <t>イイン</t>
    </rPh>
    <phoneticPr fontId="1"/>
  </si>
  <si>
    <t>○△歯科医院</t>
    <rPh sb="2" eb="6">
      <t>シカイイン</t>
    </rPh>
    <phoneticPr fontId="1"/>
  </si>
  <si>
    <t>△◇病院</t>
    <rPh sb="2" eb="4">
      <t>ビョウイン</t>
    </rPh>
    <phoneticPr fontId="1"/>
  </si>
  <si>
    <t>○△防災（株）</t>
    <rPh sb="2" eb="4">
      <t>ボウサイ</t>
    </rPh>
    <rPh sb="5" eb="6">
      <t>カブ</t>
    </rPh>
    <phoneticPr fontId="1"/>
  </si>
  <si>
    <t>学校法人○△学園</t>
    <rPh sb="0" eb="4">
      <t>ガッコウホウジン</t>
    </rPh>
    <rPh sb="6" eb="8">
      <t>ガクエン</t>
    </rPh>
    <phoneticPr fontId="1"/>
  </si>
  <si>
    <t>○△幼稚園</t>
    <rPh sb="2" eb="5">
      <t>ヨウチエン</t>
    </rPh>
    <phoneticPr fontId="1"/>
  </si>
  <si>
    <t>（大臣所轄学校法人等の場合は2人以上）</t>
    <phoneticPr fontId="1"/>
  </si>
  <si>
    <t>㊟１：評議員の定数は、理事の定数を超える数でなければならない。</t>
    <rPh sb="3" eb="6">
      <t>ヒョウギイン</t>
    </rPh>
    <rPh sb="7" eb="9">
      <t>テイスウ</t>
    </rPh>
    <rPh sb="11" eb="13">
      <t>リジ</t>
    </rPh>
    <rPh sb="14" eb="16">
      <t>テイスウ</t>
    </rPh>
    <phoneticPr fontId="1"/>
  </si>
  <si>
    <t>イ　</t>
    <phoneticPr fontId="1"/>
  </si>
  <si>
    <t>決議を要する事項について特別の利害関係を有する理事の氏名</t>
    <phoneticPr fontId="1"/>
  </si>
  <si>
    <t>決議を要する事項について特別の利害関係を有する評議員の氏名</t>
    <rPh sb="23" eb="26">
      <t>ヒョウギイン</t>
    </rPh>
    <phoneticPr fontId="1"/>
  </si>
  <si>
    <t>㊟３：評議員会の議事については、文部科学省令で定めるところにより、議事録を作成しなければならない（私立学校法第78条）。</t>
    <rPh sb="3" eb="6">
      <t>ヒョウギイン</t>
    </rPh>
    <rPh sb="49" eb="54">
      <t>シリツガッコウホウ</t>
    </rPh>
    <rPh sb="54" eb="55">
      <t>ダイ</t>
    </rPh>
    <rPh sb="57" eb="58">
      <t>ジョウイジョウ</t>
    </rPh>
    <phoneticPr fontId="1"/>
  </si>
  <si>
    <t>(参考）：契約書、理事会議事録（特別代理人選任通知書）、元帳、貸借対照表</t>
    <phoneticPr fontId="1"/>
  </si>
  <si>
    <t>㊟：減価償却明細表で固定資産台帳を兼ねる場合には、土地、図書など減価償却の対象とならない資産も記載することが必要。</t>
    <phoneticPr fontId="1"/>
  </si>
  <si>
    <t>　未利用資産がある場合、</t>
    <phoneticPr fontId="1"/>
  </si>
  <si>
    <t>　理事会・評議員会議事録</t>
    <phoneticPr fontId="1"/>
  </si>
  <si>
    <t>1設置している⇒下表に入力</t>
  </si>
  <si>
    <t>2記載なし</t>
  </si>
  <si>
    <t>2なし</t>
  </si>
  <si>
    <t>2報酬なし</t>
  </si>
  <si>
    <t>2承認なし</t>
  </si>
  <si>
    <t>（１）園長の資格及び勤務形態</t>
    <phoneticPr fontId="1"/>
  </si>
  <si>
    <t>（３）変形労働時間制の採用状況</t>
    <phoneticPr fontId="1"/>
  </si>
  <si>
    <t>１　会計事務一般及び現金取扱い</t>
    <phoneticPr fontId="1"/>
  </si>
  <si>
    <t>2受入なし</t>
  </si>
  <si>
    <t>1有⇒右の２マスに入力</t>
  </si>
  <si>
    <t>大宮２０す１２３７</t>
    <rPh sb="0" eb="2">
      <t>オオミヤ</t>
    </rPh>
    <phoneticPr fontId="1"/>
  </si>
  <si>
    <t>卒園記念品代として</t>
    <rPh sb="0" eb="2">
      <t>ソツエン</t>
    </rPh>
    <rPh sb="2" eb="5">
      <t>キネンヒン</t>
    </rPh>
    <rPh sb="5" eb="6">
      <t>ダイ</t>
    </rPh>
    <phoneticPr fontId="1"/>
  </si>
  <si>
    <t>・通園バス職員が全員直接雇用である場合、回答欄は「4該当なし」です。</t>
    <rPh sb="1" eb="3">
      <t>ツウエン</t>
    </rPh>
    <rPh sb="5" eb="7">
      <t>ショクイン</t>
    </rPh>
    <rPh sb="8" eb="10">
      <t>ゼンイン</t>
    </rPh>
    <rPh sb="10" eb="14">
      <t>チョクセツコヨウ</t>
    </rPh>
    <rPh sb="17" eb="19">
      <t>バアイ</t>
    </rPh>
    <rPh sb="20" eb="22">
      <t>カイトウ</t>
    </rPh>
    <rPh sb="22" eb="23">
      <t>ラン</t>
    </rPh>
    <rPh sb="26" eb="28">
      <t>ガイトウ</t>
    </rPh>
    <phoneticPr fontId="1"/>
  </si>
  <si>
    <t>㊟ ：防災上の施設・設備の点検とは、例えば消火器の必要数が定位置に配備され標識が表示されているか、階段通路に</t>
    <rPh sb="10" eb="12">
      <t>セツビ</t>
    </rPh>
    <rPh sb="13" eb="15">
      <t>テンケン</t>
    </rPh>
    <rPh sb="18" eb="19">
      <t>タト</t>
    </rPh>
    <rPh sb="21" eb="24">
      <t>ショウカキ</t>
    </rPh>
    <rPh sb="25" eb="28">
      <t>ヒツヨウスウ</t>
    </rPh>
    <rPh sb="29" eb="32">
      <t>テイイチ</t>
    </rPh>
    <rPh sb="33" eb="35">
      <t>ハイビ</t>
    </rPh>
    <rPh sb="37" eb="39">
      <t>ヒョウシキ</t>
    </rPh>
    <rPh sb="40" eb="42">
      <t>ヒョウジ</t>
    </rPh>
    <rPh sb="49" eb="51">
      <t>カイダン</t>
    </rPh>
    <rPh sb="51" eb="53">
      <t>ツウロ</t>
    </rPh>
    <phoneticPr fontId="1"/>
  </si>
  <si>
    <t>1有⇒実施年月を入力</t>
  </si>
  <si>
    <t>別紙２の「4現金+預金」の
合計額</t>
    <phoneticPr fontId="1"/>
  </si>
  <si>
    <t>2雇用通知書（辞令を含む）</t>
  </si>
  <si>
    <t>イ　理事選任機関が評議員会かそれ以外か</t>
    <rPh sb="9" eb="13">
      <t>ヒョウギインカイ</t>
    </rPh>
    <rPh sb="16" eb="18">
      <t>イガイ</t>
    </rPh>
    <phoneticPr fontId="1"/>
  </si>
  <si>
    <t>理事選任機関の種類</t>
    <rPh sb="7" eb="9">
      <t>シュルイ</t>
    </rPh>
    <phoneticPr fontId="1"/>
  </si>
  <si>
    <t>1評議員会</t>
  </si>
  <si>
    <t>　　この場合、当該額を「実際の保有額」の「当座預金等の修正」で修正してください。</t>
    <rPh sb="4" eb="6">
      <t>バアイ</t>
    </rPh>
    <rPh sb="7" eb="10">
      <t>トウガイガク</t>
    </rPh>
    <rPh sb="12" eb="14">
      <t>ジッサイ</t>
    </rPh>
    <rPh sb="15" eb="18">
      <t>ホユウガク</t>
    </rPh>
    <rPh sb="31" eb="33">
      <t>シュウセイ</t>
    </rPh>
    <phoneticPr fontId="1"/>
  </si>
  <si>
    <r>
      <rPr>
        <b/>
        <sz val="14"/>
        <color rgb="FFFF0000"/>
        <rFont val="ＭＳ 明朝"/>
        <family val="1"/>
        <charset val="128"/>
      </rPr>
      <t>A</t>
    </r>
    <r>
      <rPr>
        <b/>
        <sz val="14"/>
        <rFont val="ＭＳ 明朝"/>
        <family val="1"/>
        <charset val="128"/>
      </rPr>
      <t>　</t>
    </r>
    <r>
      <rPr>
        <sz val="11"/>
        <rFont val="ＭＳ 明朝"/>
        <family val="1"/>
        <charset val="128"/>
      </rPr>
      <t>現金出納簿の額</t>
    </r>
    <rPh sb="2" eb="4">
      <t>ゲンキン</t>
    </rPh>
    <rPh sb="4" eb="7">
      <t>スイトウボ</t>
    </rPh>
    <rPh sb="8" eb="9">
      <t>ガク</t>
    </rPh>
    <phoneticPr fontId="18"/>
  </si>
  <si>
    <r>
      <rPr>
        <b/>
        <sz val="14"/>
        <color rgb="FFFF0000"/>
        <rFont val="ＭＳ 明朝"/>
        <family val="1"/>
        <charset val="128"/>
      </rPr>
      <t>B</t>
    </r>
    <r>
      <rPr>
        <sz val="11"/>
        <rFont val="ＭＳ 明朝"/>
        <family val="1"/>
        <charset val="128"/>
      </rPr>
      <t>　小　計</t>
    </r>
    <rPh sb="2" eb="3">
      <t>ショウ</t>
    </rPh>
    <rPh sb="4" eb="5">
      <t>ケイ</t>
    </rPh>
    <phoneticPr fontId="18"/>
  </si>
  <si>
    <r>
      <t>合　計（</t>
    </r>
    <r>
      <rPr>
        <sz val="11"/>
        <rFont val="ＭＳ ゴシック"/>
        <family val="3"/>
        <charset val="128"/>
      </rPr>
      <t xml:space="preserve"> </t>
    </r>
    <r>
      <rPr>
        <b/>
        <sz val="14"/>
        <color rgb="FFFF0000"/>
        <rFont val="ＭＳ ゴシック"/>
        <family val="3"/>
        <charset val="128"/>
      </rPr>
      <t xml:space="preserve">A </t>
    </r>
    <r>
      <rPr>
        <b/>
        <sz val="11"/>
        <color rgb="FFFF0000"/>
        <rFont val="ＭＳ ゴシック"/>
        <family val="3"/>
        <charset val="128"/>
      </rPr>
      <t xml:space="preserve">+ </t>
    </r>
    <r>
      <rPr>
        <b/>
        <sz val="14"/>
        <color rgb="FFFF0000"/>
        <rFont val="ＭＳ ゴシック"/>
        <family val="3"/>
        <charset val="128"/>
      </rPr>
      <t>B</t>
    </r>
    <r>
      <rPr>
        <b/>
        <sz val="11"/>
        <rFont val="ＭＳ ゴシック"/>
        <family val="3"/>
        <charset val="128"/>
      </rPr>
      <t xml:space="preserve"> </t>
    </r>
    <r>
      <rPr>
        <sz val="11"/>
        <rFont val="ＭＳ 明朝"/>
        <family val="1"/>
        <charset val="128"/>
      </rPr>
      <t>)</t>
    </r>
    <rPh sb="0" eb="1">
      <t>ゴウ</t>
    </rPh>
    <rPh sb="2" eb="3">
      <t>ケイ</t>
    </rPh>
    <phoneticPr fontId="18"/>
  </si>
  <si>
    <t>第３　会計事務の処理</t>
    <phoneticPr fontId="1"/>
  </si>
  <si>
    <t>（※印の欄は記入しないでください。）</t>
  </si>
  <si>
    <t>理事２ 氏名　さいたま　一郎</t>
    <rPh sb="0" eb="2">
      <t>リジ</t>
    </rPh>
    <rPh sb="4" eb="6">
      <t>シメイ</t>
    </rPh>
    <rPh sb="12" eb="14">
      <t>イチロウ</t>
    </rPh>
    <phoneticPr fontId="1"/>
  </si>
  <si>
    <t>評議員１０</t>
    <rPh sb="0" eb="3">
      <t>ヒョウギイン</t>
    </rPh>
    <phoneticPr fontId="1"/>
  </si>
  <si>
    <t>（１）園バスの登録</t>
    <phoneticPr fontId="1"/>
  </si>
  <si>
    <t>学校法人名</t>
    <rPh sb="0" eb="5">
      <t>ガッコウホウジンメイ</t>
    </rPh>
    <phoneticPr fontId="1"/>
  </si>
  <si>
    <t>幼稚園名</t>
    <rPh sb="0" eb="4">
      <t>ヨウチエンメイ</t>
    </rPh>
    <phoneticPr fontId="1"/>
  </si>
  <si>
    <t>（５）現在の評議員の選任状況</t>
    <phoneticPr fontId="1"/>
  </si>
  <si>
    <t>理事</t>
    <rPh sb="0" eb="2">
      <t>リジ</t>
    </rPh>
    <phoneticPr fontId="1"/>
  </si>
  <si>
    <t>監事</t>
    <rPh sb="0" eb="2">
      <t>カンジ</t>
    </rPh>
    <phoneticPr fontId="1"/>
  </si>
  <si>
    <t>評議員</t>
    <rPh sb="0" eb="3">
      <t>ヒョウギイン</t>
    </rPh>
    <phoneticPr fontId="1"/>
  </si>
  <si>
    <t>特別利害関係者数と適格性（経過措置期間）</t>
    <rPh sb="0" eb="2">
      <t>トクベツ</t>
    </rPh>
    <rPh sb="2" eb="4">
      <t>リガイ</t>
    </rPh>
    <rPh sb="4" eb="6">
      <t>カンケイ</t>
    </rPh>
    <rPh sb="6" eb="7">
      <t>シャ</t>
    </rPh>
    <rPh sb="7" eb="8">
      <t>スウ</t>
    </rPh>
    <rPh sb="9" eb="12">
      <t>テキカクセイ</t>
    </rPh>
    <rPh sb="13" eb="19">
      <t>ケイカソチキカン</t>
    </rPh>
    <phoneticPr fontId="1"/>
  </si>
  <si>
    <t>人数</t>
    <rPh sb="0" eb="2">
      <t>ニンズウ</t>
    </rPh>
    <phoneticPr fontId="1"/>
  </si>
  <si>
    <t>W/T</t>
    <phoneticPr fontId="1"/>
  </si>
  <si>
    <t>判定</t>
    <rPh sb="0" eb="2">
      <t>ハンテイ</t>
    </rPh>
    <phoneticPr fontId="1"/>
  </si>
  <si>
    <t>総数</t>
    <rPh sb="0" eb="2">
      <t>ソウスウ</t>
    </rPh>
    <phoneticPr fontId="1"/>
  </si>
  <si>
    <t>理事又は
理事会が
選任した
評議員
には〇印</t>
    <phoneticPr fontId="1"/>
  </si>
  <si>
    <t>全対象</t>
    <rPh sb="0" eb="3">
      <t>ゼンタイショウ</t>
    </rPh>
    <phoneticPr fontId="1"/>
  </si>
  <si>
    <r>
      <t>役　員　・　評　議　員　名　簿　　</t>
    </r>
    <r>
      <rPr>
        <b/>
        <sz val="24"/>
        <color theme="1"/>
        <rFont val="ＭＳ Ｐゴシック"/>
        <family val="3"/>
        <charset val="128"/>
      </rPr>
      <t>（特別利害関係等確認表）</t>
    </r>
    <rPh sb="24" eb="25">
      <t>トウ</t>
    </rPh>
    <rPh sb="25" eb="28">
      <t>カクニンヒョウ</t>
    </rPh>
    <phoneticPr fontId="1"/>
  </si>
  <si>
    <t>（６）評議員の構成の制限</t>
    <phoneticPr fontId="1"/>
  </si>
  <si>
    <t>「別紙１参考」を参照のうえ、整合しているか</t>
    <rPh sb="14" eb="16">
      <t>セイゴウ</t>
    </rPh>
    <phoneticPr fontId="1"/>
  </si>
  <si>
    <t>作成の有無</t>
    <rPh sb="0" eb="2">
      <t>サクセイ</t>
    </rPh>
    <rPh sb="3" eb="5">
      <t>ウム</t>
    </rPh>
    <phoneticPr fontId="1"/>
  </si>
  <si>
    <t>(参考）：理事会の議事録</t>
    <phoneticPr fontId="1"/>
  </si>
  <si>
    <t>（参考）：理事選任機関の理事選任に係る記録など</t>
    <phoneticPr fontId="1"/>
  </si>
  <si>
    <t>（参考）：評議員会の議事録、理事選任機関の理事選任等に係る記録など</t>
    <phoneticPr fontId="1"/>
  </si>
  <si>
    <t>1作成有⇒周知方法に入力</t>
  </si>
  <si>
    <t>(参考）：給与規程、給料表、賃金台帳、元帳、教職員名簿</t>
  </si>
  <si>
    <t>　　　厚生労働省他関係府省発出）」を参考とすること。</t>
    <phoneticPr fontId="1"/>
  </si>
  <si>
    <t>㊟：上記マニュアル及びチェックシートについては、「こどものバス送迎・安全徹底マニュアル（令和４年10月12日</t>
    <phoneticPr fontId="1"/>
  </si>
  <si>
    <t>保育室壁紙張替</t>
    <rPh sb="0" eb="7">
      <t>ホイクシツカベガミハリカ</t>
    </rPh>
    <phoneticPr fontId="1"/>
  </si>
  <si>
    <r>
      <t>㊟：３月分の私学共済掛金は期末未払金に計上するが、</t>
    </r>
    <r>
      <rPr>
        <u/>
        <sz val="10"/>
        <rFont val="ＭＳ Ｐゴシック"/>
        <family val="3"/>
        <charset val="128"/>
      </rPr>
      <t>納期限を超過した「滞納」ではないので記載しない</t>
    </r>
    <r>
      <rPr>
        <sz val="10"/>
        <rFont val="ＭＳ Ｐゴシック"/>
        <family val="3"/>
        <charset val="128"/>
      </rPr>
      <t>。</t>
    </r>
    <phoneticPr fontId="1"/>
  </si>
  <si>
    <t>未受診
教職員・
有の場合の人数</t>
    <rPh sb="10" eb="11">
      <t>ユウ</t>
    </rPh>
    <rPh sb="12" eb="14">
      <t>バアイニンズウ</t>
    </rPh>
    <phoneticPr fontId="1"/>
  </si>
  <si>
    <t>1有⇒下記２種の検査が必要・下表に入力</t>
  </si>
  <si>
    <t>イ　上記の定期点検のほか日常点検の実施状況 （園バスの運行開始前点検を含む。）</t>
    <phoneticPr fontId="1"/>
  </si>
  <si>
    <t>1点検表</t>
  </si>
  <si>
    <t>2園日誌</t>
  </si>
  <si>
    <t>1昭和５６年５月３１日以前に建築確認を受けた園舎がある　　　　⇒「附帯調査別紙」（下記）に入力してください</t>
    <phoneticPr fontId="1"/>
  </si>
  <si>
    <t>昭和三十三年文部省令第十八号</t>
  </si>
  <si>
    <t>（安全点検）</t>
  </si>
  <si>
    <t>第二十八条　</t>
  </si>
  <si>
    <t>学校においては、必要があるときは、臨時に、安全点検を行うものとする。</t>
  </si>
  <si>
    <t>（日常における環境の安全）</t>
  </si>
  <si>
    <t>第二十九条　</t>
  </si>
  <si>
    <t>（自動車を運行する場合の所在の確認）</t>
  </si>
  <si>
    <t>第二十九条の二　</t>
  </si>
  <si>
    <t>学校においては、児童生徒等の通学、校外における学習のための移動その他の児童生徒等の移動のために自動車を運行するときは、児童生徒等の乗車及び降車の際に、点呼その他の児童生徒等の所在を確実に把握することができる方法により、児童生徒等の所在を確認しなければならない。</t>
  </si>
  <si>
    <t>学校保健安全法　【抜粋】</t>
    <phoneticPr fontId="1"/>
  </si>
  <si>
    <t>学校保健安全法施行規則　【抜粋】</t>
    <phoneticPr fontId="1"/>
  </si>
  <si>
    <t>（危険等発生時対処要領の作成等）</t>
  </si>
  <si>
    <t>第二十九条</t>
  </si>
  <si>
    <t>学校においては、児童生徒等の安全の確保を図るため、当該学校の実情に応じて、危険等発生時において当該学校の職員がとるべき措置の具体的内容及び手順を定めた対処要領（次項において「危険等発生時対処要領」という。）を作成するものとする。</t>
  </si>
  <si>
    <t>校長は、危険等発生時対処要領の職員に対する周知、訓練の実施その他の危険等発生時において職員が適切に対処するために必要な措置を講ずるものとする。</t>
  </si>
  <si>
    <t>（学校環境衛生基準）</t>
  </si>
  <si>
    <t>第六条</t>
  </si>
  <si>
    <t>学校の設置者は、学校環境衛生基準に照らしてその設置する学校の適切な環境の維持に努めなければならない。</t>
  </si>
  <si>
    <t>校長は、学校環境衛生基準に照らし、学校の環境衛生に関し適正を欠く事項があると認めた場合には、遅滞なく、その改善のために必要な措置を講じ、又は当該措置を講ずることができないときは、当該学校の設置者に対し、その旨を申し出るものとする。</t>
  </si>
  <si>
    <t>（児童生徒等の健康診断）</t>
  </si>
  <si>
    <t>第十三条</t>
  </si>
  <si>
    <t>学校においては、毎学年定期に、児童生徒等（通信による教育を受ける学生を除く。）の健康診断を行わなければならない。</t>
  </si>
  <si>
    <t>学校においては、必要があるときは、臨時に、児童生徒等の健康診断を行うものとする。</t>
  </si>
  <si>
    <t>第十四条</t>
  </si>
  <si>
    <t>学校においては、前条の健康診断の結果に基づき、疾病の予防処置を行い、又は治療を指示し、並びに運動及び作業を軽減する等適切な措置をとらなければならない。</t>
  </si>
  <si>
    <t>（時期）</t>
  </si>
  <si>
    <t>第五条　</t>
  </si>
  <si>
    <t>（事後措置）</t>
  </si>
  <si>
    <t>第九条　</t>
  </si>
  <si>
    <t>疾病の予防処置を行うこと。</t>
  </si>
  <si>
    <t>必要な医療を受けるよう指示すること。</t>
  </si>
  <si>
    <t>必要な検査、予防接種等を受けるよう指示すること。</t>
  </si>
  <si>
    <t>療養のため必要な期間学校において学習しないよう指導すること。</t>
  </si>
  <si>
    <t>特別支援学級への編入について指導及び助言を行うこと。</t>
  </si>
  <si>
    <t>学習又は運動・作業の軽減、停止、変更等を行うこと。</t>
  </si>
  <si>
    <t>修学旅行、対外運動競技等への参加を制限すること。</t>
  </si>
  <si>
    <t>机又は腰掛の調整、座席の変更及び学級の編制の適正を図ること。</t>
  </si>
  <si>
    <t>その他発育、健康状態等に応じて適当な保健指導を行うこと。</t>
  </si>
  <si>
    <t>前項の場合において、結核の有無の検査の結果に基づく措置については、当該健康診断に当たつた学校医その他の医師が別表第一に定める生活規正の面及び医療の面の区分を組み合わせて決定する指導区分に基づいて、とるものとする。</t>
  </si>
  <si>
    <t>一</t>
    <phoneticPr fontId="1"/>
  </si>
  <si>
    <t>二</t>
    <phoneticPr fontId="1"/>
  </si>
  <si>
    <t>三</t>
    <phoneticPr fontId="1"/>
  </si>
  <si>
    <t>四</t>
    <phoneticPr fontId="1"/>
  </si>
  <si>
    <t>五</t>
    <phoneticPr fontId="1"/>
  </si>
  <si>
    <t>六</t>
    <phoneticPr fontId="1"/>
  </si>
  <si>
    <t>七</t>
    <phoneticPr fontId="1"/>
  </si>
  <si>
    <t>八</t>
    <phoneticPr fontId="1"/>
  </si>
  <si>
    <t>九</t>
    <phoneticPr fontId="1"/>
  </si>
  <si>
    <t>（学校医の職務執行の準則）</t>
  </si>
  <si>
    <t>第二十二条　</t>
  </si>
  <si>
    <t>学校医の職務執行の準則は、次の各号に掲げるとおりとする。</t>
  </si>
  <si>
    <t>学校の環境衛生の維持及び改善に関し、学校薬剤師と協力して、必要な指導及び助言を行うこと。</t>
  </si>
  <si>
    <t>（学校歯科医の職務執行の準則）</t>
  </si>
  <si>
    <t>第二十三条　</t>
  </si>
  <si>
    <t>学校歯科医の職務執行の準則は、次の各号に掲げるとおりとする。</t>
  </si>
  <si>
    <t>（学校薬剤師の職務執行の準則）</t>
  </si>
  <si>
    <t>第二十四条　</t>
  </si>
  <si>
    <t>学校薬剤師の職務執行の準則は、次の各号に掲げるとおりとする。</t>
  </si>
  <si>
    <t>第一条の環境衛生検査に従事すること。</t>
  </si>
  <si>
    <t>【以下略】</t>
    <rPh sb="1" eb="4">
      <t>イカリャク</t>
    </rPh>
    <phoneticPr fontId="1"/>
  </si>
  <si>
    <t>５　環境衛生検査の実施状況</t>
    <phoneticPr fontId="1"/>
  </si>
  <si>
    <t>（８）学校の清潔、ネズミ、衛生害虫等及び教室等の備品の管理</t>
    <phoneticPr fontId="1"/>
  </si>
  <si>
    <t>６　安全点検の実施状況</t>
    <phoneticPr fontId="1"/>
  </si>
  <si>
    <t>右記のリンク</t>
    <rPh sb="0" eb="2">
      <t>ウキ</t>
    </rPh>
    <phoneticPr fontId="1"/>
  </si>
  <si>
    <t>（環境衛生検査）</t>
  </si>
  <si>
    <t>第一条　</t>
  </si>
  <si>
    <t>学校保健安全法（昭和三十三年法律第五十六号。以下「法」という。）第五条の環境衛生検査は、他の法令に基づくもののほか、毎学年定期に、法第六条に規定する学校環境衛生基準に基づき行わなければならない。</t>
  </si>
  <si>
    <t>（日常における環境衛生）</t>
  </si>
  <si>
    <t>第二条　</t>
  </si>
  <si>
    <r>
      <t>学校においては、法第十三条第一項の健康診断を行つたときは、</t>
    </r>
    <r>
      <rPr>
        <u/>
        <sz val="11"/>
        <color theme="1"/>
        <rFont val="ＭＳ Ｐゴシック"/>
        <family val="3"/>
        <charset val="128"/>
      </rPr>
      <t>二十一日以内にその結果を幼児、児童又は生徒にあつては当該幼児、児童又は生徒及びその保護者</t>
    </r>
    <r>
      <rPr>
        <sz val="11"/>
        <color theme="1"/>
        <rFont val="ＭＳ Ｐゴシック"/>
        <family val="3"/>
        <charset val="128"/>
      </rPr>
      <t>（学校教育法（昭和二十二年法律第二十六号）第十六条に規定する保護者をいう。）</t>
    </r>
    <r>
      <rPr>
        <u/>
        <sz val="11"/>
        <color theme="1"/>
        <rFont val="ＭＳ Ｐゴシック"/>
        <family val="3"/>
        <charset val="128"/>
      </rPr>
      <t>に、</t>
    </r>
    <r>
      <rPr>
        <sz val="11"/>
        <color theme="1"/>
        <rFont val="ＭＳ Ｐゴシック"/>
        <family val="3"/>
        <charset val="128"/>
      </rPr>
      <t>学生にあつては当該学生に</t>
    </r>
    <r>
      <rPr>
        <u/>
        <sz val="11"/>
        <color theme="1"/>
        <rFont val="ＭＳ Ｐゴシック"/>
        <family val="3"/>
        <charset val="128"/>
      </rPr>
      <t>通知するとともに、次の各号に定める基準により、法第十四条の措置</t>
    </r>
    <r>
      <rPr>
        <sz val="11"/>
        <color theme="1"/>
        <rFont val="ＭＳ Ｐゴシック"/>
        <family val="3"/>
        <charset val="128"/>
      </rPr>
      <t>をとらなければならない。</t>
    </r>
    <phoneticPr fontId="1"/>
  </si>
  <si>
    <r>
      <t>文部科学省</t>
    </r>
    <r>
      <rPr>
        <u/>
        <sz val="11"/>
        <color theme="1"/>
        <rFont val="ＭＳ Ｐゴシック"/>
        <family val="3"/>
        <charset val="128"/>
      </rPr>
      <t>「学校環境衛生管理マニュアル　「学校環境衛生基準」の理論と実践」</t>
    </r>
    <r>
      <rPr>
        <sz val="11"/>
        <color theme="1"/>
        <rFont val="ＭＳ Ｐゴシック"/>
        <family val="3"/>
        <charset val="128"/>
      </rPr>
      <t>へのリンク（「学校環境衛生基準」を含む）</t>
    </r>
    <rPh sb="0" eb="5">
      <t>モンブカガクショウ</t>
    </rPh>
    <rPh sb="54" eb="55">
      <t>フク</t>
    </rPh>
    <phoneticPr fontId="1"/>
  </si>
  <si>
    <r>
      <t>文部科学大臣は、学校における</t>
    </r>
    <r>
      <rPr>
        <u/>
        <sz val="11"/>
        <color theme="1"/>
        <rFont val="ＭＳ Ｐゴシック"/>
        <family val="3"/>
        <charset val="128"/>
      </rPr>
      <t>換気、採光、照明、保温、清潔保持その他環境衛生に係る事項</t>
    </r>
    <r>
      <rPr>
        <sz val="11"/>
        <color theme="1"/>
        <rFont val="ＭＳ Ｐゴシック"/>
        <family val="3"/>
        <charset val="128"/>
      </rPr>
      <t>（学校給食法（昭和二十九年法律第百六十号）第九条第一項（夜間課程を置く高等学校における学校給食に関する法律（昭和三十一年法律第百五十七号）第七条及び特別支援学校の幼稚部及び高等部における学校給食に関する法律（昭和三十二年法律第百十八号）第六条において準用する場合を含む。）に規定する事項を除く。）</t>
    </r>
    <r>
      <rPr>
        <u/>
        <sz val="11"/>
        <color theme="1"/>
        <rFont val="ＭＳ Ｐゴシック"/>
        <family val="3"/>
        <charset val="128"/>
      </rPr>
      <t>について、児童生徒等及び職員の健康を保護する上で維持されることが望ましい基準（以下この条において「学校環境衛生基準」という。）を定める</t>
    </r>
    <r>
      <rPr>
        <sz val="11"/>
        <color theme="1"/>
        <rFont val="ＭＳ Ｐゴシック"/>
        <family val="3"/>
        <charset val="128"/>
      </rPr>
      <t>ものとする。</t>
    </r>
    <phoneticPr fontId="1"/>
  </si>
  <si>
    <r>
      <t>学校においては、前条の</t>
    </r>
    <r>
      <rPr>
        <u/>
        <sz val="11"/>
        <color theme="1"/>
        <rFont val="ＭＳ Ｐゴシック"/>
        <family val="3"/>
        <charset val="128"/>
      </rPr>
      <t>環境衛生検査のほか、日常的な点検</t>
    </r>
    <r>
      <rPr>
        <sz val="11"/>
        <color theme="1"/>
        <rFont val="ＭＳ Ｐゴシック"/>
        <family val="2"/>
        <charset val="128"/>
      </rPr>
      <t>を行い、環境衛生の維持又は改善を図らなければならない。</t>
    </r>
    <phoneticPr fontId="1"/>
  </si>
  <si>
    <t>（学校医、学校歯科医及び学校薬剤師）</t>
  </si>
  <si>
    <t>第二十三条</t>
  </si>
  <si>
    <t>学校には、学校医を置くものとする。</t>
  </si>
  <si>
    <t>大学以外の学校には、学校歯科医及び学校薬剤師を置くものとする。</t>
  </si>
  <si>
    <t>学校医、学校歯科医及び学校薬剤師は、それぞれ医師、歯科医師又は薬剤師のうちから、任命し、又は委嘱する。</t>
  </si>
  <si>
    <t>学校医、学校歯科医及び学校薬剤師は、学校における保健管理に関する専門的事項に関し、技術及び指導に従事する。</t>
  </si>
  <si>
    <r>
      <t>各教室の環境については学級担任の役割にするなど、校務分掌等に基づき教職員の役割を明確にして実施する</t>
    </r>
    <r>
      <rPr>
        <sz val="9"/>
        <color theme="1"/>
        <rFont val="ＭＳ Ｐゴシック"/>
        <family val="3"/>
        <charset val="128"/>
      </rPr>
      <t>（p20「②日常点検」参照）</t>
    </r>
    <r>
      <rPr>
        <sz val="11"/>
        <color theme="1"/>
        <rFont val="ＭＳ Ｐゴシック"/>
        <family val="2"/>
        <charset val="128"/>
      </rPr>
      <t>。
関係教職員等： 学級担任、教科担任、園長・校長・学長、副園長・副校長・教頭等、養護教諭、栄養教諭（学校栄養職員）等</t>
    </r>
    <phoneticPr fontId="1"/>
  </si>
  <si>
    <t>　日常点検は、点検すべき事項について、毎授業日の授業開始時、授業中、又は授業終了時等において、主として官能法によりその環境を点検し、その点検結果を定期検査や臨時検査に活用したり、必要に応じて事後措置を講じたりするためのものである。各教室の環境については学級担任の役割とするなど、校務分掌等に基づき教職員の役割を明確にした上で、確実に実施する必要がある。
　学校環境衛生活動は、身の回りの環境がどのように維持されているかを知る保健教育の一環として、児童生徒等が学校環境衛生活動を行うことも考えられる。</t>
    <phoneticPr fontId="1"/>
  </si>
  <si>
    <t>第Ⅰ章４（２）⑤日常点検(p13)</t>
    <rPh sb="0" eb="1">
      <t>ダイ</t>
    </rPh>
    <rPh sb="2" eb="3">
      <t>ショウ</t>
    </rPh>
    <rPh sb="8" eb="12">
      <t>ニチジョウテンケン</t>
    </rPh>
    <phoneticPr fontId="1"/>
  </si>
  <si>
    <t>第Ⅰ章５（２）⑤日常点検(p20)</t>
    <rPh sb="2" eb="3">
      <t>ショウ</t>
    </rPh>
    <rPh sb="8" eb="12">
      <t>ニチジョウテンケン</t>
    </rPh>
    <phoneticPr fontId="1"/>
  </si>
  <si>
    <t>第Ⅱ章第3_１学校の清潔(p106)</t>
    <rPh sb="0" eb="1">
      <t>ダイ</t>
    </rPh>
    <rPh sb="2" eb="3">
      <t>ショウ</t>
    </rPh>
    <rPh sb="3" eb="4">
      <t>ダイ</t>
    </rPh>
    <rPh sb="7" eb="9">
      <t>ガッコウ</t>
    </rPh>
    <rPh sb="10" eb="12">
      <t>セイケツ</t>
    </rPh>
    <phoneticPr fontId="1"/>
  </si>
  <si>
    <t>(1)</t>
    <phoneticPr fontId="1"/>
  </si>
  <si>
    <t>大掃除の実施</t>
    <rPh sb="0" eb="3">
      <t>オオソウジ</t>
    </rPh>
    <rPh sb="4" eb="6">
      <t>ジッシ</t>
    </rPh>
    <phoneticPr fontId="1"/>
  </si>
  <si>
    <t>①　検査回数：　毎学年3 回定期に行うが、大掃除の実施時期については学校行事等を考慮した上、学校で計画立案し、実施する。</t>
    <phoneticPr fontId="1"/>
  </si>
  <si>
    <t>(2)</t>
    <phoneticPr fontId="1"/>
  </si>
  <si>
    <t>学校環境衛生管理マニュアル_「学校環境衛生基準」の理論と実践［平成30年度改訂版］　【抜粋】</t>
    <rPh sb="42" eb="46">
      <t>&lt;バッスイ&gt;</t>
    </rPh>
    <phoneticPr fontId="1"/>
  </si>
  <si>
    <t>①　検査回数：　毎学年1 回定期に行うが、どの時期が適切かは地域の特性を考慮した上、学校で計画立案し、実施する。</t>
    <phoneticPr fontId="1"/>
  </si>
  <si>
    <t>雨水の排水溝等</t>
  </si>
  <si>
    <t>②　検査場所：　屋上や校庭の側溝等の雨水排水溝について検査を行う。</t>
    <phoneticPr fontId="1"/>
  </si>
  <si>
    <t>②　検査方法：　清掃記録等により大掃除の実施状況を確認する。</t>
    <phoneticPr fontId="1"/>
  </si>
  <si>
    <t>③　検査方法： 目視により排水状況を確認する。</t>
    <phoneticPr fontId="1"/>
  </si>
  <si>
    <t>ネズミ、衛生害虫等</t>
    <phoneticPr fontId="1"/>
  </si>
  <si>
    <t>⑷</t>
  </si>
  <si>
    <t>基準： 大掃除は、定期に行われていること。</t>
    <rPh sb="0" eb="2">
      <t>キジュン</t>
    </rPh>
    <phoneticPr fontId="1"/>
  </si>
  <si>
    <t>基準： 屋上等の雨水排水溝に、泥や砂等が堆積していないこと。また、雨水配水管の末端は、砂や泥等により管径が縮小していないこと。</t>
    <rPh sb="0" eb="2">
      <t>キジュン</t>
    </rPh>
    <phoneticPr fontId="1"/>
  </si>
  <si>
    <t>基準： 校舎、校地内にネズミ、衛生害虫等の生息が認められないこと。</t>
    <rPh sb="0" eb="2">
      <t>キジュン</t>
    </rPh>
    <phoneticPr fontId="1"/>
  </si>
  <si>
    <t>①　検査回数：　毎学年1 回定期に行うが、どの時期が適切かは地域の特性を考慮した上、学校で計画立案し、実施する。
　季節や環境条件次第で急速に繁殖するものが多いことから、対象生物の習性をよく知った上で検査時期、検査事項を決めて行う必要がある。　【以下省略】</t>
    <rPh sb="122" eb="128">
      <t>&lt;イカショウリャク&gt;</t>
    </rPh>
    <phoneticPr fontId="1"/>
  </si>
  <si>
    <t>②　検査場所及び検査方法：　ネズミ、衛生害虫等の生態に応じてその発生の有無を調べる。</t>
    <phoneticPr fontId="1"/>
  </si>
  <si>
    <t>黒板面の色彩</t>
    <phoneticPr fontId="1"/>
  </si>
  <si>
    <t>⑸</t>
  </si>
  <si>
    <t>基準：ア　無彩色の黒板面の色彩は、明度が3 を超えないこと。
　　　　イ　有彩色の黒板面の色彩は、明度及び彩度が4 を超えないこと。</t>
    <rPh sb="0" eb="2">
      <t>キジュン</t>
    </rPh>
    <phoneticPr fontId="1"/>
  </si>
  <si>
    <t>方法： 明度、彩度の検査は、黒板検査用色票を用いて行う。</t>
    <rPh sb="0" eb="2">
      <t>ホウホウ</t>
    </rPh>
    <phoneticPr fontId="1"/>
  </si>
  <si>
    <t>①　検査回数：　毎学年1 回定期に行う。</t>
    <phoneticPr fontId="1"/>
  </si>
  <si>
    <t>②　検査場所：　各階1 以上の教室等を選び検査を行う。</t>
    <phoneticPr fontId="1"/>
  </si>
  <si>
    <t>③　検査方法：　明度、彩度の検査は、清潔な黒板拭きで黒板面からチョークの粉をよく拭き取った後に、図Ⅱ− 3− 1 に示す9 か所
　　　　で黒板検査用色票又は簡易版黒板検査用色票を用いて検査をする。</t>
    <phoneticPr fontId="1"/>
  </si>
  <si>
    <t>別紙１　参考　（①～③）</t>
    <rPh sb="0" eb="2">
      <t>ベッシ</t>
    </rPh>
    <rPh sb="4" eb="6">
      <t>サンコウ</t>
    </rPh>
    <phoneticPr fontId="1"/>
  </si>
  <si>
    <t>※「指示事項」のなかった場合は「指示事項なし」と入力してください。</t>
    <rPh sb="2" eb="4">
      <t>シジ</t>
    </rPh>
    <rPh sb="4" eb="6">
      <t>ジコウ</t>
    </rPh>
    <rPh sb="12" eb="14">
      <t>バアイ</t>
    </rPh>
    <rPh sb="16" eb="20">
      <t>シジジコウ</t>
    </rPh>
    <rPh sb="24" eb="26">
      <t>ニュウリョク</t>
    </rPh>
    <phoneticPr fontId="1"/>
  </si>
  <si>
    <t>他理事と特別利害関係のある理事_≦1/3</t>
    <rPh sb="0" eb="1">
      <t>ホカ</t>
    </rPh>
    <rPh sb="1" eb="3">
      <t>リジ</t>
    </rPh>
    <rPh sb="4" eb="6">
      <t>トクベツ</t>
    </rPh>
    <rPh sb="6" eb="8">
      <t>リガイ</t>
    </rPh>
    <rPh sb="8" eb="10">
      <t>カンケイ</t>
    </rPh>
    <rPh sb="13" eb="15">
      <t>リジ</t>
    </rPh>
    <phoneticPr fontId="1"/>
  </si>
  <si>
    <t>いずれかと特別利害関係の評議員_≦1/3</t>
    <rPh sb="12" eb="15">
      <t>ヒョウギイン</t>
    </rPh>
    <phoneticPr fontId="1"/>
  </si>
  <si>
    <t>職員評議員比率_≦1/3</t>
    <rPh sb="0" eb="2">
      <t>ショクイン</t>
    </rPh>
    <rPh sb="2" eb="5">
      <t>ヒョウギイン</t>
    </rPh>
    <rPh sb="5" eb="7">
      <t>ヒリツ</t>
    </rPh>
    <phoneticPr fontId="1"/>
  </si>
  <si>
    <t>理事・理事会選任の評議員比率_≦1/2</t>
    <rPh sb="0" eb="2">
      <t>リジ</t>
    </rPh>
    <rPh sb="3" eb="6">
      <t>リジカイ</t>
    </rPh>
    <rPh sb="6" eb="8">
      <t>センニン</t>
    </rPh>
    <rPh sb="9" eb="12">
      <t>ヒョウギイン</t>
    </rPh>
    <rPh sb="12" eb="14">
      <t>ヒリツ</t>
    </rPh>
    <phoneticPr fontId="1"/>
  </si>
  <si>
    <t>【後略】</t>
    <rPh sb="1" eb="3">
      <t>コウリャク</t>
    </rPh>
    <phoneticPr fontId="1"/>
  </si>
  <si>
    <r>
      <t>幼稚園及び特別支援学校においては、</t>
    </r>
    <r>
      <rPr>
        <u/>
        <sz val="11"/>
        <color theme="1"/>
        <rFont val="ＭＳ Ｐゴシック"/>
        <family val="3"/>
        <charset val="128"/>
      </rPr>
      <t>通学を目的とした自動車</t>
    </r>
    <r>
      <rPr>
        <sz val="11"/>
        <color theme="1"/>
        <rFont val="ＭＳ Ｐゴシック"/>
        <family val="3"/>
        <charset val="128"/>
      </rPr>
      <t>（運転者席及びこれと並列の座席並びにこれらより一つ後方に備えられた前向きの座席以外の座席を有しないものその他利用の態様を勘案してこれと同程度に児童生徒等の見落としのおそれが少ないと認められるものを除く。）</t>
    </r>
    <r>
      <rPr>
        <u/>
        <sz val="11"/>
        <color theme="1"/>
        <rFont val="ＭＳ Ｐゴシック"/>
        <family val="3"/>
        <charset val="128"/>
      </rPr>
      <t>を運行するときは、当該自動車にブザーその他の車内の児童生徒等の見落としを防止する装置を備え、これを用いて前項に定める所在の確認</t>
    </r>
    <r>
      <rPr>
        <sz val="11"/>
        <color theme="1"/>
        <rFont val="ＭＳ Ｐゴシック"/>
        <family val="3"/>
        <charset val="128"/>
      </rPr>
      <t>（児童生徒等の自動車からの降車の際に限る。）を行わなければならない。</t>
    </r>
    <phoneticPr fontId="1"/>
  </si>
  <si>
    <t>全教職員数
（臨時職員等を含む）</t>
    <rPh sb="0" eb="1">
      <t>ゼン</t>
    </rPh>
    <rPh sb="1" eb="4">
      <t>キョウショクイン</t>
    </rPh>
    <rPh sb="4" eb="5">
      <t>スウ</t>
    </rPh>
    <rPh sb="11" eb="12">
      <t>トウ</t>
    </rPh>
    <phoneticPr fontId="1"/>
  </si>
  <si>
    <t>私学共済掛金</t>
    <rPh sb="0" eb="2">
      <t>シガク</t>
    </rPh>
    <rPh sb="2" eb="4">
      <t>キョウサイ</t>
    </rPh>
    <rPh sb="4" eb="6">
      <t>カケキン</t>
    </rPh>
    <phoneticPr fontId="1"/>
  </si>
  <si>
    <t>未受診園児の有無</t>
    <rPh sb="0" eb="3">
      <t>ミジュシン</t>
    </rPh>
    <rPh sb="3" eb="5">
      <t>エンジ</t>
    </rPh>
    <rPh sb="6" eb="8">
      <t>ウム</t>
    </rPh>
    <phoneticPr fontId="1"/>
  </si>
  <si>
    <t>第Ⅱ章第４_1 　水泳プールに係る学校環境衛生基準は、次表の左欄に掲げる検査項目ごとに、同表の右欄のとおりとする。(p120)　</t>
    <rPh sb="0" eb="1">
      <t>ダイ</t>
    </rPh>
    <rPh sb="2" eb="3">
      <t>ショウ</t>
    </rPh>
    <rPh sb="3" eb="4">
      <t>ダイ</t>
    </rPh>
    <rPh sb="9" eb="11">
      <t>スイエイ</t>
    </rPh>
    <rPh sb="15" eb="16">
      <t>カカワ</t>
    </rPh>
    <rPh sb="17" eb="19">
      <t>ガッコウ</t>
    </rPh>
    <rPh sb="19" eb="21">
      <t>カンキョウ</t>
    </rPh>
    <rPh sb="21" eb="23">
      <t>エイセイ</t>
    </rPh>
    <rPh sb="23" eb="25">
      <t>キジュン</t>
    </rPh>
    <rPh sb="27" eb="29">
      <t>ジヒョウ</t>
    </rPh>
    <rPh sb="30" eb="32">
      <t>サラン</t>
    </rPh>
    <rPh sb="33" eb="34">
      <t>カカ</t>
    </rPh>
    <rPh sb="36" eb="38">
      <t>ケンサ</t>
    </rPh>
    <rPh sb="38" eb="40">
      <t>コウモク</t>
    </rPh>
    <rPh sb="44" eb="46">
      <t>ドウヒョウ</t>
    </rPh>
    <rPh sb="47" eb="49">
      <t>ウラン</t>
    </rPh>
    <phoneticPr fontId="1"/>
  </si>
  <si>
    <t>水質</t>
    <rPh sb="0" eb="2">
      <t>スイシツ</t>
    </rPh>
    <phoneticPr fontId="1"/>
  </si>
  <si>
    <t>①遊離残留塩素：　0.4 mg/L 以上であること。また、1.0 mg/L 以下であることが望ましい。
②ＰＨ値：　5.8 以上8.6 以下であること。
③大腸菌：　検出されないこと。
④一般細菌：　1 mL 中200 コロニー以下であること。
⑤有機物等（過マンガン酸カリウム消費量）：　12 mg/L 以下であること。
⑥濁度：　2度以下であること。
⑦総トリハロメタン：　0.2 mg/L 以下であることが望ましい。
⑧循環ろ過装置の処理水：　循環ろ過装置の出口における濁度は、0.5 度以下であること。また、0.1 度以下であることが望ましい。</t>
    <phoneticPr fontId="1"/>
  </si>
  <si>
    <t>施設・設備の衛生状態</t>
  </si>
  <si>
    <t>⑨プール本体の衛生状況等：
　　　ア 　プール水は、定期的に全換水するとともに、清掃が行われていること。
　　　イ 　水位調整槽又は還水槽を設ける場合は、点検及び清掃を定期的に行うこと。</t>
    <phoneticPr fontId="1"/>
  </si>
  <si>
    <t>⑩浄化設備及びその管理状況：
　　　ア 　循環浄化式の場合は、ろ材の種類、ろ過装置の容量及びその運転時間が、プール容積及び利用者数に比して十分であり、
　　　　　　その管理が確実に行われていること。
　　　イ 　オゾン処理設備又は紫外線処理設備を設ける場合は、その管理が確実に行われていること。</t>
    <phoneticPr fontId="1"/>
  </si>
  <si>
    <t>⑪消毒設備及びその管理状況：
　　　ア 　塩素剤の種類は、次亜塩素酸ナトリウム液、次亜塩素酸カルシウム又は塩素化イソシアヌル酸のいずれかであること。
　　　イ 　塩素剤の注入が連続注入式である場合は、その管理が確実に行われていること。</t>
    <phoneticPr fontId="1"/>
  </si>
  <si>
    <t>⑫屋内プール：
　　　ア．空気中の二酸化炭素：1500 ppm 以下が望ましい。
　　　イ．空気中の塩素ガス：0.5 ppm 以下が望ましい。
　　　ウ．水平面照度：200 lx 以上が望ましい。</t>
    <phoneticPr fontId="1"/>
  </si>
  <si>
    <t>備考</t>
    <rPh sb="0" eb="2">
      <t>ビコウ</t>
    </rPh>
    <phoneticPr fontId="1"/>
  </si>
  <si>
    <t>第Ⅱ章第５_４⑽　プール水等(p160)</t>
    <rPh sb="0" eb="1">
      <t>ダイ</t>
    </rPh>
    <rPh sb="2" eb="3">
      <t>ショウ</t>
    </rPh>
    <rPh sb="3" eb="4">
      <t>ダイ</t>
    </rPh>
    <rPh sb="12" eb="13">
      <t>ミズ</t>
    </rPh>
    <rPh sb="13" eb="14">
      <t>トウ</t>
    </rPh>
    <phoneticPr fontId="1"/>
  </si>
  <si>
    <r>
      <t>基準
ア　水中に危険物や異常なものがないこと。
イ 　</t>
    </r>
    <r>
      <rPr>
        <u/>
        <sz val="11"/>
        <color theme="1"/>
        <rFont val="ＭＳ Ｐゴシック"/>
        <family val="3"/>
        <charset val="128"/>
      </rPr>
      <t>遊離残留塩素は、プールの使用前及び使用中1 時間ごとに1 回以上測定</t>
    </r>
    <r>
      <rPr>
        <sz val="11"/>
        <color theme="1"/>
        <rFont val="ＭＳ Ｐゴシック"/>
        <family val="2"/>
        <charset val="128"/>
      </rPr>
      <t>し、その濃度は、どの部分でも0.4 mg/L 以上保持されて
　　　いること。また、遊離残留塩素は1.0 mg/L 以下が望ましい。
ウ 　</t>
    </r>
    <r>
      <rPr>
        <u/>
        <sz val="11"/>
        <color theme="1"/>
        <rFont val="ＭＳ Ｐゴシック"/>
        <family val="3"/>
        <charset val="128"/>
      </rPr>
      <t>pH 値は、プールの使用前に1 回測定</t>
    </r>
    <r>
      <rPr>
        <sz val="11"/>
        <color theme="1"/>
        <rFont val="ＭＳ Ｐゴシック"/>
        <family val="2"/>
        <charset val="128"/>
      </rPr>
      <t>し、pH 値が基準値程度に保たれていることを確認すること。
エ 　透明度に常に留意し、プール水は、水中で3 m 離れた位置からプールの壁面が明確に見える程度に保たれていること。</t>
    </r>
    <rPh sb="0" eb="2">
      <t>キジュン</t>
    </rPh>
    <phoneticPr fontId="1"/>
  </si>
  <si>
    <t>プール水の日常点検の検査項目は、遊離残留塩素、pH 値及び透明度である。
プール使用前にプール水の水質が基準に適合していても、一時に多くの児童生徒等が利用することから、プール使用日は毎時間点検を実施することが必要である。　【以下省略】</t>
    <rPh sb="111" eb="117">
      <t>&lt;イカショウリャク&gt;</t>
    </rPh>
    <phoneticPr fontId="1"/>
  </si>
  <si>
    <t>第Ⅱ章第１_1</t>
    <rPh sb="0" eb="1">
      <t>ダイ</t>
    </rPh>
    <rPh sb="2" eb="3">
      <t>ショウ</t>
    </rPh>
    <rPh sb="3" eb="4">
      <t>ダイ</t>
    </rPh>
    <phoneticPr fontId="1"/>
  </si>
  <si>
    <t>第Ⅱ章第１_2</t>
    <phoneticPr fontId="1"/>
  </si>
  <si>
    <t>教室等の環境（換気、保温、採光、照明、騒音等の環境をいう。以下同じ。）に係る学校環境衛生基準は、次表の左欄に掲げる検査項目ごとに、同表の右欄のとおりとする。(p21)　</t>
    <phoneticPr fontId="1"/>
  </si>
  <si>
    <t>換気及び保温等</t>
    <rPh sb="0" eb="2">
      <t>カンキ</t>
    </rPh>
    <rPh sb="2" eb="3">
      <t>オヨ</t>
    </rPh>
    <rPh sb="4" eb="6">
      <t>ホオン</t>
    </rPh>
    <rPh sb="6" eb="7">
      <t>トウ</t>
    </rPh>
    <phoneticPr fontId="1"/>
  </si>
  <si>
    <t>・検査項目⑦については、プール水を1 週間に1 回以上全換水する場合は、検査を省略することができる。
・検査項目⑨については、浄化設備がない場合には、汚染を防止するため、1週間に1回以上換水し、換水時に清掃が行われていること。
　この場合、腰洗い槽を設置することが望ましい。
　また、プール水等を排水する際には、事前に残留塩素を低濃度にし、その確認を行う等、適切な処理が行われていること。</t>
    <phoneticPr fontId="1"/>
  </si>
  <si>
    <t>採光及び照明</t>
    <phoneticPr fontId="1"/>
  </si>
  <si>
    <t>騒音</t>
    <rPh sb="0" eb="2">
      <t>ソウオン</t>
    </rPh>
    <phoneticPr fontId="1"/>
  </si>
  <si>
    <t>⑩照度：
　　　ア 　教室及びそれに準ずる場所の照度の下限値は、300 lx（ルクス）とする。また、教室及び黒板の照度は、500 lx 以上である
　　　　　ことが望ましい。
　　　イ 　教室及び黒板のそれぞれの最大照度と最小照度の比は、20：1 を超えないこと。また、10：1 を超えないことが望ましい。
　　　【以下省略】
⑪まぶしさ：
　　　ア 　児童生徒等から見て、黒板の外側15 ゜以内の範囲に輝きの強い光源（昼光の場合は窓）がないこと。
　　　イ 　見え方を妨害するような光沢が、黒板面及び机上面にないこと。
　　　ウ 　見え方を妨害するような電灯や明るい窓等が、テレビ及びコンピュータ等の画面に映じていないこと。</t>
    <rPh sb="1" eb="3">
      <t>ショウド</t>
    </rPh>
    <rPh sb="157" eb="163">
      <t>&lt;イカショウリャク&gt;</t>
    </rPh>
    <phoneticPr fontId="1"/>
  </si>
  <si>
    <t>⑫騒音レベル：　教室内の等価騒音レベルは、窓を閉じているときはLAeq 50 dB（デシベル）以下、窓を開けているときは
　　　　　　　　　　　LAeq 55 dB 以下であることが望ましい。</t>
    <rPh sb="1" eb="3">
      <t>ソウオン</t>
    </rPh>
    <phoneticPr fontId="1"/>
  </si>
  <si>
    <t>・検査項目④については、検査の結果が著しく基準値を下回る場合には、以後教室等の環境に変化が認められない限り、
　次回からの検査を省略することができる。
・検査項目⑥及び⑦については、教室等において燃焼器具を使用していない場合に限り、検査を省略することができる。
・検査項目⑧ウ～カについては、必要と認める場合に検査を行う。
・検査項目⑧については、児童生徒等がいない教室等において、30分以上換気の後5 時間以上密閉してから採取し、ホルムアルデヒド
　にあっては高速液体クロマトグラフ法により、トルエン、キシレン、パラジクロロベンゼン、エチルベンゼン、スチレンにあっては
　ガスクロマトグラフ−質量分析法により測定した場合に限り、その結果が著しく基準値を下回る場合には、以後教室等の環境に変化が
　認められない限り、次回からの検査を省略することができる。
・検査項目⑨については、保健室の寝具、カーペット敷の教室等において検査を行う。
・検査項目⑫において、測定結果が著しく基準値を下回る場合には、以後教室等の内外の環境に変化が認められない限り、次回から
　の検査を省略することができる。</t>
    <phoneticPr fontId="1"/>
  </si>
  <si>
    <r>
      <t>1 の学校環境衛生基準の達成状況を調査するため、次表の左欄に掲げる検査項目ごとに、同表の右欄に掲げる方法又はこれと同等以上の方法により、</t>
    </r>
    <r>
      <rPr>
        <u/>
        <sz val="11"/>
        <color theme="1"/>
        <rFont val="ＭＳ Ｐゴシック"/>
        <family val="3"/>
        <charset val="128"/>
      </rPr>
      <t>検査項目①～⑦及び⑩～⑫については、毎学年2 回</t>
    </r>
    <r>
      <rPr>
        <sz val="11"/>
        <color theme="1"/>
        <rFont val="ＭＳ Ｐゴシック"/>
        <family val="2"/>
        <charset val="128"/>
      </rPr>
      <t>、</t>
    </r>
    <r>
      <rPr>
        <u/>
        <sz val="11"/>
        <color theme="1"/>
        <rFont val="ＭＳ Ｐゴシック"/>
        <family val="3"/>
        <charset val="128"/>
      </rPr>
      <t>検査項目⑧及び⑨については、毎学年1 回定期に検査を行う</t>
    </r>
    <r>
      <rPr>
        <sz val="11"/>
        <color theme="1"/>
        <rFont val="ＭＳ Ｐゴシック"/>
        <family val="2"/>
        <charset val="128"/>
      </rPr>
      <t>ものとする。(p22)　＜検査方法等は省略＞</t>
    </r>
    <rPh sb="134" eb="136">
      <t>ケンサ</t>
    </rPh>
    <rPh sb="136" eb="138">
      <t>ホウホウ</t>
    </rPh>
    <rPh sb="138" eb="139">
      <t>トウ</t>
    </rPh>
    <rPh sb="140" eb="142">
      <t>ショウリャク</t>
    </rPh>
    <phoneticPr fontId="1"/>
  </si>
  <si>
    <r>
      <t>1 の学校環境衛生基準の達成状況を調査するため、次表の左欄に掲げる検査項目ごとに、同表の右欄に掲げる方法又はこれと同等
　以上の方法により、</t>
    </r>
    <r>
      <rPr>
        <u/>
        <sz val="11"/>
        <color theme="1"/>
        <rFont val="ＭＳ Ｐゴシック"/>
        <family val="3"/>
        <charset val="128"/>
      </rPr>
      <t>検査項目①～⑥については、使用日の積算が30日以内ごとに1回</t>
    </r>
    <r>
      <rPr>
        <sz val="11"/>
        <color theme="1"/>
        <rFont val="ＭＳ Ｐゴシック"/>
        <family val="2"/>
        <charset val="128"/>
      </rPr>
      <t>、</t>
    </r>
    <r>
      <rPr>
        <u/>
        <sz val="11"/>
        <color theme="1"/>
        <rFont val="ＭＳ Ｐゴシック"/>
        <family val="3"/>
        <charset val="128"/>
      </rPr>
      <t>検査項目⑦については、使用期間中の</t>
    </r>
    <r>
      <rPr>
        <sz val="11"/>
        <color theme="1"/>
        <rFont val="ＭＳ Ｐゴシック"/>
        <family val="2"/>
        <charset val="128"/>
      </rPr>
      <t xml:space="preserve">
　</t>
    </r>
    <r>
      <rPr>
        <u/>
        <sz val="11"/>
        <color theme="1"/>
        <rFont val="ＭＳ Ｐゴシック"/>
        <family val="3"/>
        <charset val="128"/>
      </rPr>
      <t>適切な時期に1回以上</t>
    </r>
    <r>
      <rPr>
        <sz val="11"/>
        <color theme="1"/>
        <rFont val="ＭＳ Ｐゴシック"/>
        <family val="2"/>
        <charset val="128"/>
      </rPr>
      <t>、</t>
    </r>
    <r>
      <rPr>
        <u/>
        <sz val="11"/>
        <color theme="1"/>
        <rFont val="ＭＳ Ｐゴシック"/>
        <family val="3"/>
        <charset val="128"/>
      </rPr>
      <t>検査項目⑧～⑫については、毎学年1回定期に検査を行う</t>
    </r>
    <r>
      <rPr>
        <sz val="11"/>
        <color theme="1"/>
        <rFont val="ＭＳ Ｐゴシック"/>
        <family val="2"/>
        <charset val="128"/>
      </rPr>
      <t>ものとする。(p121)　＜検査方法等は省略＞</t>
    </r>
    <rPh sb="171" eb="173">
      <t>ケンサ</t>
    </rPh>
    <rPh sb="173" eb="175">
      <t>ホウホウ</t>
    </rPh>
    <rPh sb="175" eb="176">
      <t>トウ</t>
    </rPh>
    <rPh sb="177" eb="179">
      <t>ショウリャク</t>
    </rPh>
    <phoneticPr fontId="1"/>
  </si>
  <si>
    <t>参考資料　【第２「４（３）バス送迎時の安全管理」分野】</t>
    <rPh sb="0" eb="4">
      <t>サンコウシリョウ</t>
    </rPh>
    <rPh sb="6" eb="7">
      <t>ダイ</t>
    </rPh>
    <rPh sb="24" eb="26">
      <t>ブンヤ</t>
    </rPh>
    <phoneticPr fontId="1"/>
  </si>
  <si>
    <t>参考資料　【第４「２　学校保健計画、学校安全計画及び危険等発生時対処要領」分野】</t>
    <rPh sb="0" eb="4">
      <t>サンコウシリョウ</t>
    </rPh>
    <rPh sb="6" eb="7">
      <t>ダイ</t>
    </rPh>
    <rPh sb="37" eb="39">
      <t>ブンヤ</t>
    </rPh>
    <phoneticPr fontId="1"/>
  </si>
  <si>
    <t>参考資料　【第４「３　園児の健康診断」分野】</t>
    <rPh sb="0" eb="4">
      <t>サンコウシリョウ</t>
    </rPh>
    <rPh sb="6" eb="7">
      <t>ダイ</t>
    </rPh>
    <rPh sb="19" eb="21">
      <t>ブンヤ</t>
    </rPh>
    <phoneticPr fontId="1"/>
  </si>
  <si>
    <t>参考資料　【第４「５　環境衛生検査」分野】</t>
    <rPh sb="0" eb="4">
      <t>サンコウシリョウ</t>
    </rPh>
    <rPh sb="6" eb="7">
      <t>ダイ</t>
    </rPh>
    <rPh sb="18" eb="20">
      <t>ブンヤ</t>
    </rPh>
    <phoneticPr fontId="1"/>
  </si>
  <si>
    <r>
      <rPr>
        <b/>
        <sz val="12"/>
        <color theme="1"/>
        <rFont val="ＭＳ Ｐゴシック"/>
        <family val="3"/>
        <charset val="128"/>
      </rPr>
      <t>参考資料　【第４「５（８）</t>
    </r>
    <r>
      <rPr>
        <b/>
        <sz val="10"/>
        <color theme="1"/>
        <rFont val="ＭＳ Ｐゴシック"/>
        <family val="3"/>
        <charset val="128"/>
      </rPr>
      <t>学校の清潔、ネズミ、衛生害虫等及び教室等の備品の管理」</t>
    </r>
    <r>
      <rPr>
        <b/>
        <sz val="11"/>
        <color theme="1"/>
        <rFont val="ＭＳ Ｐゴシック"/>
        <family val="3"/>
        <charset val="128"/>
      </rPr>
      <t>、「</t>
    </r>
    <r>
      <rPr>
        <b/>
        <sz val="12"/>
        <color theme="1"/>
        <rFont val="ＭＳ Ｐゴシック"/>
        <family val="3"/>
        <charset val="128"/>
      </rPr>
      <t>６（１）</t>
    </r>
    <r>
      <rPr>
        <b/>
        <sz val="10"/>
        <color theme="1"/>
        <rFont val="ＭＳ Ｐゴシック"/>
        <family val="3"/>
        <charset val="128"/>
      </rPr>
      <t>園の施設、園具等の安全点検の実施状況」</t>
    </r>
    <r>
      <rPr>
        <b/>
        <sz val="11"/>
        <color theme="1"/>
        <rFont val="ＭＳ Ｐゴシック"/>
        <family val="3"/>
        <charset val="128"/>
      </rPr>
      <t>分野】</t>
    </r>
    <rPh sb="0" eb="4">
      <t>サンコウシリョウ</t>
    </rPh>
    <rPh sb="6" eb="7">
      <t>ダイ</t>
    </rPh>
    <rPh sb="65" eb="67">
      <t>ブンヤ</t>
    </rPh>
    <phoneticPr fontId="1"/>
  </si>
  <si>
    <t>参考資料　【第４「５　（７）水泳プールに係る学校環境衛生基準」分野】</t>
    <rPh sb="0" eb="4">
      <t>サンコウシリョウ</t>
    </rPh>
    <rPh sb="6" eb="7">
      <t>ダイ</t>
    </rPh>
    <rPh sb="31" eb="33">
      <t>ブンヤ</t>
    </rPh>
    <phoneticPr fontId="1"/>
  </si>
  <si>
    <r>
      <t>法第十三条第一項の</t>
    </r>
    <r>
      <rPr>
        <u/>
        <sz val="11"/>
        <color theme="1"/>
        <rFont val="ＭＳ Ｐゴシック"/>
        <family val="3"/>
        <charset val="128"/>
      </rPr>
      <t>健康診断は、毎学年、六月三十日までに行う</t>
    </r>
    <r>
      <rPr>
        <sz val="11"/>
        <color theme="1"/>
        <rFont val="ＭＳ Ｐゴシック"/>
        <family val="3"/>
        <charset val="128"/>
      </rPr>
      <t>ものとする。ただし、疾病その他やむを得ない事由によつて</t>
    </r>
    <r>
      <rPr>
        <u/>
        <sz val="11"/>
        <color theme="1"/>
        <rFont val="ＭＳ Ｐゴシック"/>
        <family val="3"/>
        <charset val="128"/>
      </rPr>
      <t>当該期日に健康診断を受けることのできなかつた者に対しては、その事由のなくなつた後すみやかに健康診断を行う</t>
    </r>
    <r>
      <rPr>
        <sz val="11"/>
        <color theme="1"/>
        <rFont val="ＭＳ Ｐゴシック"/>
        <family val="3"/>
        <charset val="128"/>
      </rPr>
      <t>ものとする。　【後略】</t>
    </r>
    <rPh sb="115" eb="119">
      <t>&lt;コウリャク&gt;</t>
    </rPh>
    <phoneticPr fontId="1"/>
  </si>
  <si>
    <t>参考資料　【第４「４　教職員の健康診断」分野】</t>
    <rPh sb="0" eb="4">
      <t>サンコウシリョウ</t>
    </rPh>
    <rPh sb="6" eb="7">
      <t>ダイ</t>
    </rPh>
    <rPh sb="21" eb="23">
      <t>ブンヤ</t>
    </rPh>
    <phoneticPr fontId="1"/>
  </si>
  <si>
    <t>（職員の健康診断）</t>
  </si>
  <si>
    <t>第十五条</t>
    <rPh sb="2" eb="3">
      <t>ゴ</t>
    </rPh>
    <phoneticPr fontId="1"/>
  </si>
  <si>
    <t>学校の設置者は、毎学年定期に、学校の職員の健康診断を行わなければならない。</t>
  </si>
  <si>
    <t>学校の設置者は、必要があるときは、臨時に、学校の職員の健康診断を行うものとする。</t>
  </si>
  <si>
    <t>第十六条</t>
    <rPh sb="2" eb="3">
      <t>ロク</t>
    </rPh>
    <phoneticPr fontId="1"/>
  </si>
  <si>
    <t>学校の設置者は、前条の健康診断の結果に基づき、治療を指示し、及び勤務を軽減する等適切な措置をとらなければならない。</t>
  </si>
  <si>
    <t>（健康診断の方法及び技術的基準等）</t>
  </si>
  <si>
    <t>第十七条</t>
  </si>
  <si>
    <t>健康診断の方法及び技術的基準については、文部科学省令で定める。</t>
  </si>
  <si>
    <t>第十一条から前条までに定めるもののほか、健康診断の時期及び検査の項目その他健康診断に関し必要な事項は、前項に規定するものを除き、第十一条の健康診断に関するものについては政令で、第十三条及び第十五条の健康診断に関するものについては文部科学省令で定める。</t>
  </si>
  <si>
    <t>第十二条　</t>
  </si>
  <si>
    <r>
      <t>法第十五条第一項の健康診断の時期については、第五条の規定を準用する。この場合において、</t>
    </r>
    <r>
      <rPr>
        <u/>
        <sz val="11"/>
        <color theme="1"/>
        <rFont val="ＭＳ Ｐゴシック"/>
        <family val="3"/>
        <charset val="128"/>
      </rPr>
      <t>同条第一項中「六月三十日までに」とあるのは、「学校の設置者が定める適切な時期に」と読み替える</t>
    </r>
    <r>
      <rPr>
        <sz val="11"/>
        <color theme="1"/>
        <rFont val="ＭＳ Ｐゴシック"/>
        <family val="3"/>
        <charset val="128"/>
      </rPr>
      <t>ものとする。</t>
    </r>
    <phoneticPr fontId="1"/>
  </si>
  <si>
    <t>（検査の項目）</t>
  </si>
  <si>
    <t>第十三条　</t>
  </si>
  <si>
    <t>妊娠中の女性職員においては、前項第六号に掲げる検査の項目を除くものとする。</t>
  </si>
  <si>
    <t>第十六条　</t>
  </si>
  <si>
    <t>法第十五条第一項の健康診断に当たつた医師は、健康に異常があると認めた職員については、検査の結果を総合し、かつ、その職員の職務内容及び勤務の強度を考慮して、別表第二に定める生活規正の面及び医療の面の区分を組み合わせて指導区分を決定するものとする。</t>
  </si>
  <si>
    <t>　学校の設置者は、前項の規定により医師が行つた指導区分に基づき、次の基準により、法第十六条の措置をとらなければならない。</t>
  </si>
  <si>
    <t>「Ａ」　休暇又は休職等の方法で療養のため必要な期間勤務させないこと。</t>
  </si>
  <si>
    <t>「Ｃ」　超過勤務、休日勤務及び宿日直勤務をさせないか又はこれらの勤務を制限すること。</t>
  </si>
  <si>
    <t>「Ｄ」　勤務に制限を加えないこと。</t>
  </si>
  <si>
    <t>「１」　必要な医療を受けるよう指示すること。</t>
  </si>
  <si>
    <t>「２」　必要な検査、予防接種等を受けるよう指示すること。</t>
  </si>
  <si>
    <t>「３」　医療又は検査等の措置を必要としないこと。</t>
  </si>
  <si>
    <t>「Ｂ」　勤務場所又は職務の変更、休暇による勤務時間の短縮等の方法で勤務を軽減し、かつ、深夜勤務、超過勤務、休日勤務
　　　　及び宿日直勤務をさせないこと。</t>
    <phoneticPr fontId="1"/>
  </si>
  <si>
    <t>（雇入時の健康診断）</t>
  </si>
  <si>
    <t>第四十三条</t>
  </si>
  <si>
    <t>昭和四十七年労働省令第三十二号　令和7年1月1日 施行</t>
    <phoneticPr fontId="1"/>
  </si>
  <si>
    <r>
      <rPr>
        <u/>
        <sz val="11"/>
        <color theme="1"/>
        <rFont val="ＭＳ Ｐゴシック"/>
        <family val="3"/>
        <charset val="128"/>
      </rPr>
      <t>事業者は、常時使用する労働者を雇い入れるときは、当該労働者に対し、次の項目について医師による健康診断を行わなければならない</t>
    </r>
    <r>
      <rPr>
        <sz val="11"/>
        <color theme="1"/>
        <rFont val="ＭＳ Ｐゴシック"/>
        <family val="2"/>
        <charset val="128"/>
      </rPr>
      <t xml:space="preserve">。ただし、医師による健康診断を受けた後、三月を経過しない者を雇い入れる場合において、その者が当該健康診断の結果を証明する書面を提出したときは、当該健康診断の項目に相当する項目については、この限りでない。
一　既往歴及び業務歴の調査
二　自覚症状及び他覚症状の有無の検査
三　身長、体重、腹囲、視力及び聴力（千ヘルツ及び四千ヘルツの音に係る聴力をいう。次条第一項第三号において同じ。）の検査
四　胸部エックス線検査
五　血圧の測定
六　血色素量及び赤血球数の検査（次条第一項第六号において「貧血検査」という。）
七　血清グルタミックオキサロアセチックトランスアミナーゼ（ＧＯＴ）、血清グルタミックピルビックトランスアミナーゼ（ＧＰＴ）及びガンマ―グルタミルトランスペプチダーゼ（γ―ＧＴＰ）の検査（次条第一項第七号において「肝機能検査」という。）
八　低比重リポ蛋たん白コレステロール（ＬＤＬコレステロール）、高比重リポ蛋たん白コレステロール（ＨＤＬコレステロール）及び血清トリグリセライドの量の検査（次条第一項第八号において「血中脂質検査」という。）
九　血糖検査
十　尿中の糖及び蛋たん白の有無の検査（次条第一項第十号において「尿検査」という。）
</t>
    </r>
    <r>
      <rPr>
        <u/>
        <sz val="11"/>
        <color theme="1"/>
        <rFont val="ＭＳ Ｐゴシック"/>
        <family val="3"/>
        <charset val="128"/>
      </rPr>
      <t>十一　心電図検査</t>
    </r>
    <phoneticPr fontId="1"/>
  </si>
  <si>
    <r>
      <t>第一項各号に掲げる検査の項目のうち、二十歳以上の職員においては第一号の身長を、三十五歳未満の職員及び三十六歳以上四十歳未満の職員、妊娠中の女性職員その他の職員であつて腹囲が内臓脂肪の蓄積を反映していないと診断されたもの、ＢＭＩ（次の算式により算出した値をいう。以下同じ。）が二十未満である職員並びに自ら腹囲を測定し、その値を申告した職員（ＢＭＩが二十二未満である職員に限る。）においては第一号の腹囲を、二十歳未満の職員、二十一歳以上二十五歳未満の職員、二十六歳以上三十歳未満の職員、三十一歳以上三十五歳未満の職員又は三十六歳以上四十歳未満の職員であつて感染症の予防及び感染症の患者に対する医療に関する法律施行令（平成十年政令第四百二十号）第十二条第一項第一号又はじん肺法（昭和三十五年法律第三十号）第八条第一項第一号若しくは第三号に掲げる者に該当しないものにおいては第三号に掲げるものを、</t>
    </r>
    <r>
      <rPr>
        <u/>
        <sz val="11"/>
        <color theme="1"/>
        <rFont val="ＭＳ Ｐゴシック"/>
        <family val="3"/>
        <charset val="128"/>
      </rPr>
      <t>四十歳未満の職員においては第六号に掲げるものを</t>
    </r>
    <r>
      <rPr>
        <sz val="11"/>
        <color theme="1"/>
        <rFont val="ＭＳ Ｐゴシック"/>
        <family val="2"/>
        <charset val="128"/>
      </rPr>
      <t>、三十五歳未満の職員及び三十六歳以上四十歳未満の職員においては第七号から第十一号に掲げるものを、それぞれ</t>
    </r>
    <r>
      <rPr>
        <u/>
        <sz val="11"/>
        <color theme="1"/>
        <rFont val="ＭＳ Ｐゴシック"/>
        <family val="3"/>
        <charset val="128"/>
      </rPr>
      <t>検査の項目から除くことができる。</t>
    </r>
    <phoneticPr fontId="1"/>
  </si>
  <si>
    <t>設置している場合は、寄附行為の根拠規定及び選任年月日</t>
    <rPh sb="21" eb="23">
      <t>センニン</t>
    </rPh>
    <phoneticPr fontId="1"/>
  </si>
  <si>
    <t>役員等就（退）任届</t>
    <rPh sb="2" eb="3">
      <t>トウ</t>
    </rPh>
    <phoneticPr fontId="1"/>
  </si>
  <si>
    <t>４　理事長等による職務報告</t>
    <rPh sb="5" eb="6">
      <t>トウ</t>
    </rPh>
    <rPh sb="9" eb="11">
      <t>ショクム</t>
    </rPh>
    <phoneticPr fontId="1"/>
  </si>
  <si>
    <t>園長の勤務形態が「2非常勤」の場合</t>
    <rPh sb="3" eb="7">
      <t>キンムケイタイ</t>
    </rPh>
    <phoneticPr fontId="1"/>
  </si>
  <si>
    <t>（うち非常勤・臨時教職員等</t>
    <phoneticPr fontId="1"/>
  </si>
  <si>
    <t>カ　施設・設備の衛生状況（毎学年１回実施）</t>
    <rPh sb="13" eb="14">
      <t>マイ</t>
    </rPh>
    <rPh sb="14" eb="16">
      <t>ガクネン</t>
    </rPh>
    <phoneticPr fontId="1"/>
  </si>
  <si>
    <r>
      <t>学校においては、前条の安全点検のほか、</t>
    </r>
    <r>
      <rPr>
        <u/>
        <sz val="11"/>
        <color theme="1"/>
        <rFont val="ＭＳ Ｐゴシック"/>
        <family val="3"/>
        <charset val="128"/>
      </rPr>
      <t>設備等について日常的な点検</t>
    </r>
    <r>
      <rPr>
        <sz val="11"/>
        <color theme="1"/>
        <rFont val="ＭＳ Ｐゴシック"/>
        <family val="2"/>
        <charset val="128"/>
      </rPr>
      <t>を行い、環境の安全の確保を図らなければならない。</t>
    </r>
    <phoneticPr fontId="1"/>
  </si>
  <si>
    <r>
      <t>学校保健安全法（昭和三十三年法律第五十六号。以下「法」という。）第五条の</t>
    </r>
    <r>
      <rPr>
        <u/>
        <sz val="11"/>
        <color theme="1"/>
        <rFont val="ＭＳ Ｐゴシック"/>
        <family val="3"/>
        <charset val="128"/>
      </rPr>
      <t>環境衛生検査は</t>
    </r>
    <r>
      <rPr>
        <sz val="11"/>
        <color theme="1"/>
        <rFont val="ＭＳ Ｐゴシック"/>
        <family val="2"/>
        <charset val="128"/>
      </rPr>
      <t>、他の法令に基づくもののほか、</t>
    </r>
    <r>
      <rPr>
        <u/>
        <sz val="11"/>
        <color theme="1"/>
        <rFont val="ＭＳ Ｐゴシック"/>
        <family val="3"/>
        <charset val="128"/>
      </rPr>
      <t>毎学年定期に、法第六条に規定する学校環境衛生基準に基づき行わなければならない。</t>
    </r>
    <phoneticPr fontId="1"/>
  </si>
  <si>
    <r>
      <t>法第二十七条の</t>
    </r>
    <r>
      <rPr>
        <u/>
        <sz val="11"/>
        <color theme="1"/>
        <rFont val="ＭＳ Ｐゴシック"/>
        <family val="3"/>
        <charset val="128"/>
      </rPr>
      <t>安全点検は</t>
    </r>
    <r>
      <rPr>
        <sz val="11"/>
        <color theme="1"/>
        <rFont val="ＭＳ Ｐゴシック"/>
        <family val="2"/>
        <charset val="128"/>
      </rPr>
      <t>、他の法令に基づくもののほか、</t>
    </r>
    <r>
      <rPr>
        <u/>
        <sz val="11"/>
        <color theme="1"/>
        <rFont val="ＭＳ Ｐゴシック"/>
        <family val="3"/>
        <charset val="128"/>
      </rPr>
      <t>毎学期一回以上、児童生徒等が通常使用する施設及び設備の異常の有無について系統的に行わなければならない</t>
    </r>
    <r>
      <rPr>
        <sz val="11"/>
        <color theme="1"/>
        <rFont val="ＭＳ Ｐゴシック"/>
        <family val="2"/>
        <charset val="128"/>
      </rPr>
      <t>。</t>
    </r>
    <phoneticPr fontId="1"/>
  </si>
  <si>
    <r>
      <t>文部科学大臣は、学校における</t>
    </r>
    <r>
      <rPr>
        <u/>
        <sz val="11"/>
        <color theme="1"/>
        <rFont val="ＭＳ Ｐゴシック"/>
        <family val="3"/>
        <charset val="128"/>
      </rPr>
      <t>換気、採光、照明、保温、清潔保持その他環境衛生に係る事項</t>
    </r>
    <r>
      <rPr>
        <sz val="11"/>
        <color theme="1"/>
        <rFont val="ＭＳ Ｐゴシック"/>
        <family val="2"/>
        <charset val="128"/>
      </rPr>
      <t>（学校給食法（昭和二十九年法律第百六十号）第九条第一項（夜間課程を置く高等学校における学校給食に関する法律（昭和三十一年法律第百五十七号）第七条及び特別支援学校の幼稚部及び高等部における学校給食に関する法律（昭和三十二年法律第百十八号）第六条において準用する場合を含む。）に規定する事項を除く。）</t>
    </r>
    <r>
      <rPr>
        <u/>
        <sz val="11"/>
        <color theme="1"/>
        <rFont val="ＭＳ Ｐゴシック"/>
        <family val="3"/>
        <charset val="128"/>
      </rPr>
      <t>について、児童生徒等及び職員の健康を保護する上で維持されることが望ましい基準（以下この条において「学校環境衛生基準」という。）を定める</t>
    </r>
    <r>
      <rPr>
        <sz val="11"/>
        <color theme="1"/>
        <rFont val="ＭＳ Ｐゴシック"/>
        <family val="2"/>
        <charset val="128"/>
      </rPr>
      <t>ものとする。</t>
    </r>
    <phoneticPr fontId="1"/>
  </si>
  <si>
    <r>
      <t>文部科学省</t>
    </r>
    <r>
      <rPr>
        <u/>
        <sz val="11"/>
        <color theme="1"/>
        <rFont val="ＭＳ Ｐゴシック"/>
        <family val="3"/>
        <charset val="128"/>
      </rPr>
      <t>「学校における安全点検要領」</t>
    </r>
    <r>
      <rPr>
        <sz val="11"/>
        <color theme="1"/>
        <rFont val="ＭＳ Ｐゴシック"/>
        <family val="3"/>
        <charset val="128"/>
      </rPr>
      <t>へのリンク</t>
    </r>
    <rPh sb="0" eb="5">
      <t>モンブカガクショウ</t>
    </rPh>
    <phoneticPr fontId="1"/>
  </si>
  <si>
    <t>・外観に基づく点検：　目視等で可能な調査</t>
    <phoneticPr fontId="1"/>
  </si>
  <si>
    <t>・内部の診断：　専門的な調査</t>
    <phoneticPr fontId="1"/>
  </si>
  <si>
    <t>・応急的な対策：　撤去、注意喚起、近寄れない措置等の実施</t>
    <phoneticPr fontId="1"/>
  </si>
  <si>
    <t>経理規程に定める
支払用現金の
保有限度額</t>
    <phoneticPr fontId="1"/>
  </si>
  <si>
    <t>　⇒チェックリストもダウンロードできます。</t>
    <phoneticPr fontId="1"/>
  </si>
  <si>
    <r>
      <t>学校施設の非構造部材の耐震化ガイドブック</t>
    </r>
    <r>
      <rPr>
        <u/>
        <sz val="9"/>
        <color rgb="FFFF0000"/>
        <rFont val="ＭＳ Ｐゴシック"/>
        <family val="3"/>
        <charset val="128"/>
      </rPr>
      <t>（文部科学省HP)</t>
    </r>
    <rPh sb="21" eb="26">
      <t>モンブカガクショウ</t>
    </rPh>
    <phoneticPr fontId="1"/>
  </si>
  <si>
    <t>　　　　②WEBからは、画面下部タスクバーのExcelのアイコンをクリックしてください。</t>
    <rPh sb="12" eb="14">
      <t>ガメン</t>
    </rPh>
    <rPh sb="14" eb="16">
      <t>カブ</t>
    </rPh>
    <phoneticPr fontId="1"/>
  </si>
  <si>
    <r>
      <t>私立学校法の改正に関する説明資料</t>
    </r>
    <r>
      <rPr>
        <u/>
        <sz val="9"/>
        <color rgb="FFFF0000"/>
        <rFont val="ＭＳ Ｐゴシック"/>
        <family val="3"/>
        <charset val="128"/>
      </rPr>
      <t>（文部科学省HP）</t>
    </r>
    <phoneticPr fontId="1"/>
  </si>
  <si>
    <t>　（資料表題：私立学校法の改正について）</t>
    <rPh sb="2" eb="6">
      <t>シリョウヒョウダイ</t>
    </rPh>
    <phoneticPr fontId="1"/>
  </si>
  <si>
    <r>
      <t>職場におけるハラスメントの防止のために</t>
    </r>
    <r>
      <rPr>
        <u/>
        <sz val="9"/>
        <color rgb="FFFF0000"/>
        <rFont val="ＭＳ Ｐゴシック"/>
        <family val="3"/>
        <charset val="128"/>
      </rPr>
      <t>（厚生労働省HP）</t>
    </r>
    <rPh sb="20" eb="25">
      <t>コウセイロウドウショウ</t>
    </rPh>
    <phoneticPr fontId="1"/>
  </si>
  <si>
    <r>
      <t>こどものバス送迎・安全徹底マニュアル</t>
    </r>
    <r>
      <rPr>
        <u/>
        <sz val="9"/>
        <color rgb="FFFF0000"/>
        <rFont val="ＭＳ Ｐゴシック"/>
        <family val="3"/>
        <charset val="128"/>
      </rPr>
      <t>（こども家庭庁HP)</t>
    </r>
    <rPh sb="22" eb="25">
      <t>カテイチョウ</t>
    </rPh>
    <phoneticPr fontId="1"/>
  </si>
  <si>
    <t>「学校環境衛生基準」の理論と実践［平成30年度改訂版］</t>
    <phoneticPr fontId="1"/>
  </si>
  <si>
    <r>
      <t>学校環境衛生管理マニュアル</t>
    </r>
    <r>
      <rPr>
        <u/>
        <sz val="9"/>
        <color rgb="FFFF0000"/>
        <rFont val="ＭＳ Ｐゴシック"/>
        <family val="3"/>
        <charset val="128"/>
      </rPr>
      <t>（文部科学省HP）</t>
    </r>
    <phoneticPr fontId="1"/>
  </si>
  <si>
    <t>ア　未受診園児がいる場合、その後の措置状況</t>
    <rPh sb="2" eb="5">
      <t>ミジュシン</t>
    </rPh>
    <rPh sb="5" eb="7">
      <t>エンジ</t>
    </rPh>
    <rPh sb="10" eb="12">
      <t>バアイ</t>
    </rPh>
    <rPh sb="15" eb="16">
      <t>ゴ</t>
    </rPh>
    <rPh sb="17" eb="21">
      <t>ソチジョウキョウ</t>
    </rPh>
    <phoneticPr fontId="1"/>
  </si>
  <si>
    <t>※当座預金の場合、年度末に小切手を振り出したものが３月３１日までに引き落とされないことがあります。</t>
    <rPh sb="17" eb="18">
      <t>フ</t>
    </rPh>
    <rPh sb="19" eb="20">
      <t>ダ</t>
    </rPh>
    <phoneticPr fontId="1"/>
  </si>
  <si>
    <t>設置している場合は、寄附行為の根拠規定、選任及び登記の年月日</t>
    <rPh sb="20" eb="22">
      <t>センニン</t>
    </rPh>
    <phoneticPr fontId="1"/>
  </si>
  <si>
    <t xml:space="preserve">  　　　　第１ 学校法人の管理運営　 ５ 法人の会計  （６）現金・預金</t>
    <rPh sb="32" eb="34">
      <t>ゲンキン</t>
    </rPh>
    <rPh sb="35" eb="37">
      <t>ヨキン</t>
    </rPh>
    <phoneticPr fontId="1"/>
  </si>
  <si>
    <t xml:space="preserve">  　第１ 学校法人の管理運営　 ５ 法人の会計  （７）有価証券の保有状況</t>
    <phoneticPr fontId="1"/>
  </si>
  <si>
    <t>（キ）保健所の立入検査</t>
    <phoneticPr fontId="1"/>
  </si>
  <si>
    <t>「⑧実施予定」が「なし」の場合は、下欄に理由を入力してください。</t>
    <rPh sb="23" eb="25">
      <t>ニュウリョク</t>
    </rPh>
    <phoneticPr fontId="1"/>
  </si>
  <si>
    <t>「⑬実施予定」、「⑭改築と補強の別」、「⑮実施予定時期」、「⑯補助金希望の有無」について記載してください。</t>
    <phoneticPr fontId="1"/>
  </si>
  <si>
    <t>その他の議題</t>
    <rPh sb="2" eb="3">
      <t>タ</t>
    </rPh>
    <rPh sb="4" eb="6">
      <t>ギダイ</t>
    </rPh>
    <phoneticPr fontId="1"/>
  </si>
  <si>
    <t>議　　題</t>
    <rPh sb="0" eb="1">
      <t>ギ</t>
    </rPh>
    <rPh sb="3" eb="4">
      <t>ダイ</t>
    </rPh>
    <phoneticPr fontId="1"/>
  </si>
  <si>
    <t>議　題　１</t>
    <rPh sb="0" eb="1">
      <t>ギ</t>
    </rPh>
    <rPh sb="2" eb="3">
      <t>ダイ</t>
    </rPh>
    <phoneticPr fontId="1"/>
  </si>
  <si>
    <t>議　題　２</t>
    <rPh sb="0" eb="1">
      <t>ギ</t>
    </rPh>
    <rPh sb="2" eb="3">
      <t>ダイ</t>
    </rPh>
    <phoneticPr fontId="1"/>
  </si>
  <si>
    <t>議　題　３</t>
    <rPh sb="0" eb="1">
      <t>ギ</t>
    </rPh>
    <rPh sb="2" eb="3">
      <t>ダイ</t>
    </rPh>
    <phoneticPr fontId="1"/>
  </si>
  <si>
    <t>議　題　４</t>
    <rPh sb="0" eb="1">
      <t>ギ</t>
    </rPh>
    <rPh sb="2" eb="3">
      <t>ダイ</t>
    </rPh>
    <phoneticPr fontId="1"/>
  </si>
  <si>
    <t>議　題　５</t>
    <rPh sb="0" eb="1">
      <t>ギ</t>
    </rPh>
    <rPh sb="2" eb="3">
      <t>ダイ</t>
    </rPh>
    <phoneticPr fontId="1"/>
  </si>
  <si>
    <t>3理事長等による職務報告</t>
  </si>
  <si>
    <t>1ある⇒下のマスに入力してください</t>
  </si>
  <si>
    <t>　処分予定がある場合
　その詳細</t>
    <rPh sb="1" eb="3">
      <t>ショブン</t>
    </rPh>
    <rPh sb="3" eb="5">
      <t>ヨテイ</t>
    </rPh>
    <rPh sb="8" eb="10">
      <t>バアイ</t>
    </rPh>
    <rPh sb="14" eb="16">
      <t>ショウサイ</t>
    </rPh>
    <phoneticPr fontId="1"/>
  </si>
  <si>
    <t>1有⇒下に入力</t>
  </si>
  <si>
    <t>○△研修センター
（年間管理費△◇万円、固定資産税◇△万円）</t>
    <rPh sb="2" eb="4">
      <t>ケンシュウ</t>
    </rPh>
    <rPh sb="10" eb="15">
      <t>ネンカンカンリヒ</t>
    </rPh>
    <rPh sb="17" eb="19">
      <t>マンエン</t>
    </rPh>
    <rPh sb="20" eb="25">
      <t>コテイシサンゼイ</t>
    </rPh>
    <rPh sb="27" eb="29">
      <t>マンエン</t>
    </rPh>
    <phoneticPr fontId="1"/>
  </si>
  <si>
    <t>給与規程との整合</t>
    <rPh sb="0" eb="2">
      <t>キュウヨ</t>
    </rPh>
    <rPh sb="2" eb="4">
      <t>キテイ</t>
    </rPh>
    <rPh sb="6" eb="8">
      <t>セイゴウ</t>
    </rPh>
    <phoneticPr fontId="1"/>
  </si>
  <si>
    <t>小学校は、当該小学校に関する保護者及び地域住民その他の関係者の理解を 深めるとともに、これらの者との連携及び協力の推進に資するため、当該小学校の教育活動 その他の学校運営の状況に関する情報を積極的に提供するものとする。</t>
  </si>
  <si>
    <t>学校保健計画及び学校安全計画の立案に参与すること。</t>
    <phoneticPr fontId="1"/>
  </si>
  <si>
    <t>法第八条の健康相談に従事すること。</t>
  </si>
  <si>
    <t>法第九条の保健指導に従事すること。</t>
  </si>
  <si>
    <t>法第十三条の健康診断に従事すること。</t>
  </si>
  <si>
    <t>法第十四条の疾病の予防処置に従事すること。</t>
  </si>
  <si>
    <t>法第二章第四節の感染症の予防に関し必要な指導及び助言を行い、並びに学校における感染症及び食中毒の予防処置に従事すること。</t>
  </si>
  <si>
    <t>校長の求めにより、救急処置に従事すること。</t>
  </si>
  <si>
    <t>市町村の教育委員会又は学校の設置者の求めにより、法第十一条の健康診断又は法第十五条第一項の健康診断に従事すること。</t>
  </si>
  <si>
    <t>十</t>
    <phoneticPr fontId="1"/>
  </si>
  <si>
    <t>前各号に掲げるもののほか、必要に応じ、学校における保健管理に関する専門的事項に関する指導に従事すること。</t>
  </si>
  <si>
    <t>学校医は、前項の職務に従事したときは、その状況の概要を学校医執務記録簿に記入して校長に提出するものとする。</t>
    <phoneticPr fontId="1"/>
  </si>
  <si>
    <r>
      <t>（</t>
    </r>
    <r>
      <rPr>
        <u/>
        <sz val="11"/>
        <color theme="1"/>
        <rFont val="ＭＳ Ｐゴシック"/>
        <family val="3"/>
        <charset val="128"/>
      </rPr>
      <t>学校保健計画</t>
    </r>
    <r>
      <rPr>
        <sz val="11"/>
        <color theme="1"/>
        <rFont val="ＭＳ Ｐゴシック"/>
        <family val="2"/>
        <charset val="128"/>
      </rPr>
      <t>の策定等）</t>
    </r>
    <phoneticPr fontId="1"/>
  </si>
  <si>
    <r>
      <t>学校医、学校歯科医及び学校薬剤師の</t>
    </r>
    <r>
      <rPr>
        <u/>
        <sz val="11"/>
        <color theme="1"/>
        <rFont val="ＭＳ Ｐゴシック"/>
        <family val="3"/>
        <charset val="128"/>
      </rPr>
      <t>職務執行の準則は、文部科学省令で定める。</t>
    </r>
    <phoneticPr fontId="1"/>
  </si>
  <si>
    <r>
      <t>（</t>
    </r>
    <r>
      <rPr>
        <u/>
        <sz val="11"/>
        <color theme="1"/>
        <rFont val="ＭＳ Ｐゴシック"/>
        <family val="3"/>
        <charset val="128"/>
      </rPr>
      <t>学校安全計画</t>
    </r>
    <r>
      <rPr>
        <sz val="11"/>
        <color theme="1"/>
        <rFont val="ＭＳ Ｐゴシック"/>
        <family val="2"/>
        <charset val="128"/>
      </rPr>
      <t>の策定等）</t>
    </r>
    <phoneticPr fontId="1"/>
  </si>
  <si>
    <r>
      <t>学校医は、</t>
    </r>
    <r>
      <rPr>
        <u/>
        <sz val="11"/>
        <color theme="1"/>
        <rFont val="ＭＳ Ｐゴシック"/>
        <family val="3"/>
        <charset val="128"/>
      </rPr>
      <t>前項の職務に従事したときは、その状況の概要を学校医執務記録簿に記入して校長に提出する</t>
    </r>
    <r>
      <rPr>
        <sz val="11"/>
        <color theme="1"/>
        <rFont val="ＭＳ Ｐゴシック"/>
        <family val="2"/>
        <charset val="128"/>
      </rPr>
      <t>ものとする。</t>
    </r>
    <phoneticPr fontId="1"/>
  </si>
  <si>
    <r>
      <t>学校歯科医は、</t>
    </r>
    <r>
      <rPr>
        <u/>
        <sz val="11"/>
        <color theme="1"/>
        <rFont val="ＭＳ Ｐゴシック"/>
        <family val="3"/>
        <charset val="128"/>
      </rPr>
      <t>前項の職務に従事したときは、その状況の概要を学校歯科医執務記録簿に記入して校長に提出する</t>
    </r>
    <r>
      <rPr>
        <sz val="11"/>
        <color theme="1"/>
        <rFont val="ＭＳ Ｐゴシック"/>
        <family val="2"/>
        <charset val="128"/>
      </rPr>
      <t>ものとする。</t>
    </r>
    <phoneticPr fontId="1"/>
  </si>
  <si>
    <r>
      <t>学校薬剤師は、</t>
    </r>
    <r>
      <rPr>
        <u/>
        <sz val="11"/>
        <color theme="1"/>
        <rFont val="ＭＳ Ｐゴシック"/>
        <family val="3"/>
        <charset val="128"/>
      </rPr>
      <t>前項の職務に従事したときは、その状況の概要を学校薬剤師執務記録簿に記入して校長に提出する</t>
    </r>
    <r>
      <rPr>
        <sz val="11"/>
        <color theme="1"/>
        <rFont val="ＭＳ Ｐゴシック"/>
        <family val="2"/>
        <charset val="128"/>
      </rPr>
      <t>ものとする。</t>
    </r>
    <phoneticPr fontId="1"/>
  </si>
  <si>
    <r>
      <rPr>
        <u/>
        <sz val="11"/>
        <color theme="1"/>
        <rFont val="ＭＳ Ｐゴシック"/>
        <family val="3"/>
        <charset val="128"/>
      </rPr>
      <t xml:space="preserve"> 「幼稚園における学校評価ガイドライン」 </t>
    </r>
    <r>
      <rPr>
        <sz val="11"/>
        <color theme="1"/>
        <rFont val="ＭＳ Ｐゴシック"/>
        <family val="2"/>
        <charset val="128"/>
      </rPr>
      <t>文部科学省HP</t>
    </r>
    <phoneticPr fontId="1"/>
  </si>
  <si>
    <r>
      <rPr>
        <u/>
        <sz val="11"/>
        <color theme="1"/>
        <rFont val="ＭＳ Ｐゴシック"/>
        <family val="3"/>
        <charset val="128"/>
      </rPr>
      <t xml:space="preserve"> 「こどものバス送迎・安全徹底マニュアル」</t>
    </r>
    <r>
      <rPr>
        <sz val="11"/>
        <color theme="1"/>
        <rFont val="ＭＳ Ｐゴシック"/>
        <family val="2"/>
        <charset val="128"/>
      </rPr>
      <t>令和４年１０月１２日 （内閣官房・内閣府・文部科学省・厚生労働省）等</t>
    </r>
    <rPh sb="54" eb="55">
      <t>トウ</t>
    </rPh>
    <phoneticPr fontId="1"/>
  </si>
  <si>
    <t>・【自己評価】 各学校の教職員が行う評価
・【学校関係者評価】保護者、地域住民等の学校関係者などにより構成された評価委員会等が、自己評価の結果について評価する
　　　ことを基本として行う評価
・【第三者評価】 学校とその設置者が実施者となり、学校運営に関する外部の専門家を中心とした評価者により、自己評価や学校関係者
　　　評価の実施状況を踏まえつつ、教育活動その他の学校運営の状況について専門的視点から行う等による客観的な評価</t>
    <phoneticPr fontId="1"/>
  </si>
  <si>
    <t>平成20年3月24日〔平成２３年改訂〕</t>
    <rPh sb="0" eb="2">
      <t>ヘイセイ</t>
    </rPh>
    <rPh sb="4" eb="5">
      <t>ネン</t>
    </rPh>
    <rPh sb="6" eb="7">
      <t>ガツ</t>
    </rPh>
    <rPh sb="9" eb="10">
      <t>カ</t>
    </rPh>
    <phoneticPr fontId="1"/>
  </si>
  <si>
    <t>選任していない場合、使用する自動車（乗車定員10人以下）の台数</t>
    <rPh sb="7" eb="9">
      <t>バアイ</t>
    </rPh>
    <rPh sb="10" eb="12">
      <t>シヨウ</t>
    </rPh>
    <rPh sb="14" eb="17">
      <t>ジドウシャ</t>
    </rPh>
    <rPh sb="18" eb="20">
      <t>ジョウシャ</t>
    </rPh>
    <rPh sb="20" eb="22">
      <t>テイイン</t>
    </rPh>
    <rPh sb="24" eb="27">
      <t>ニンイカ</t>
    </rPh>
    <rPh sb="29" eb="31">
      <t>ダイスウ</t>
    </rPh>
    <phoneticPr fontId="1"/>
  </si>
  <si>
    <t>3なし（通園に使用していないため）</t>
  </si>
  <si>
    <t>万円以上</t>
    <rPh sb="0" eb="1">
      <t>マン</t>
    </rPh>
    <rPh sb="1" eb="2">
      <t>エン</t>
    </rPh>
    <rPh sb="2" eb="4">
      <t>イジョウ</t>
    </rPh>
    <phoneticPr fontId="1"/>
  </si>
  <si>
    <t>未収入金の内容</t>
    <rPh sb="0" eb="2">
      <t>ミシュウ</t>
    </rPh>
    <rPh sb="2" eb="4">
      <t>ニュウキン</t>
    </rPh>
    <rPh sb="5" eb="7">
      <t>ナイヨウ</t>
    </rPh>
    <phoneticPr fontId="1"/>
  </si>
  <si>
    <t>消火器有効期限切れ、火災報知機不鳴動であった</t>
    <rPh sb="0" eb="3">
      <t>ショウカキ</t>
    </rPh>
    <rPh sb="3" eb="8">
      <t>ユウコウキゲンギ</t>
    </rPh>
    <rPh sb="10" eb="15">
      <t>カサイホウチキ</t>
    </rPh>
    <rPh sb="15" eb="18">
      <t>フメイドウ</t>
    </rPh>
    <phoneticPr fontId="1"/>
  </si>
  <si>
    <t>※重大事故：　①死亡事故 ②意識不明事故 ③治療を要する期間が30日以上の負傷や疾病を伴う重篤な事故等</t>
    <phoneticPr fontId="1"/>
  </si>
  <si>
    <t>（２）施設・設備関係支出の状況</t>
    <phoneticPr fontId="1"/>
  </si>
  <si>
    <t>未実施又は不適の場合の事後措置</t>
    <phoneticPr fontId="1"/>
  </si>
  <si>
    <t>㊟２：理事会の議事については、文部科学省令で定めるところにより、議事録を作成しなければならない（私立学校法第43条）。</t>
    <rPh sb="48" eb="53">
      <t>シリツガッコウホウ</t>
    </rPh>
    <rPh sb="53" eb="54">
      <t>ダイ</t>
    </rPh>
    <rPh sb="56" eb="57">
      <t>ジョウイジョウ</t>
    </rPh>
    <phoneticPr fontId="1"/>
  </si>
  <si>
    <r>
      <t>第十一条から前条までに定めるもののほか、健康診断の時期及び検査の項目その他健康診断に関し必要な事項は、前項に規定するものを除き、第十一条の健康診断に関するものについては政令で、</t>
    </r>
    <r>
      <rPr>
        <u/>
        <sz val="11"/>
        <color theme="1"/>
        <rFont val="ＭＳ Ｐゴシック"/>
        <family val="3"/>
        <charset val="128"/>
      </rPr>
      <t>第十三条</t>
    </r>
    <r>
      <rPr>
        <sz val="11"/>
        <color theme="1"/>
        <rFont val="ＭＳ Ｐゴシック"/>
        <family val="2"/>
        <charset val="128"/>
      </rPr>
      <t>及び第十五条</t>
    </r>
    <r>
      <rPr>
        <u/>
        <sz val="11"/>
        <color theme="1"/>
        <rFont val="ＭＳ Ｐゴシック"/>
        <family val="3"/>
        <charset val="128"/>
      </rPr>
      <t>の健康診断に関するものについては文部科学省令で定める。</t>
    </r>
    <phoneticPr fontId="1"/>
  </si>
  <si>
    <t>第六条　</t>
  </si>
  <si>
    <t>法第十三条第一項の健康診断における検査の項目は、次のとおりとする。</t>
  </si>
  <si>
    <t>一　</t>
  </si>
  <si>
    <t>身長及び体重</t>
  </si>
  <si>
    <t>二　</t>
  </si>
  <si>
    <t>栄養状態</t>
  </si>
  <si>
    <t>三　</t>
  </si>
  <si>
    <t>脊柱及び胸郭の疾病及び異常の有無並びに四肢の状態</t>
  </si>
  <si>
    <t>四　</t>
  </si>
  <si>
    <t>視力及び聴力</t>
  </si>
  <si>
    <t>五　</t>
  </si>
  <si>
    <t>眼の疾病及び異常の有無</t>
  </si>
  <si>
    <t>六　</t>
  </si>
  <si>
    <t>耳鼻咽いん頭疾患及び皮膚疾患の有無</t>
  </si>
  <si>
    <t>七　</t>
  </si>
  <si>
    <t>歯及び口腔くうの疾病及び異常の有無</t>
  </si>
  <si>
    <t>八　</t>
  </si>
  <si>
    <t>結核の有無</t>
  </si>
  <si>
    <t>九　</t>
  </si>
  <si>
    <t>心臓の疾病及び異常の有無</t>
  </si>
  <si>
    <t>十　</t>
  </si>
  <si>
    <t>尿</t>
  </si>
  <si>
    <t>十一　</t>
  </si>
  <si>
    <t>その他の疾病及び異常の有無</t>
  </si>
  <si>
    <t>前項各号に掲げるもののほか、胸囲及び肺活量、背筋力、握力等の機能を、検査の項目に加えることができる。</t>
  </si>
  <si>
    <t>（方法及び技術的基準）</t>
  </si>
  <si>
    <t>第七条　</t>
  </si>
  <si>
    <t>法第十三条第一項の健康診断の方法及び技術的基準については、次項から第九項までに定めるもののほか、第三条の規定（同条第十号中知能に関する部分を除く。）を準用する。この場合において、同条第四号中「検査する。」とあるのは「検査する。ただし、眼鏡を使用している者の裸眼視力の検査はこれを除くことができる。」と読み替えるものとする。</t>
  </si>
  <si>
    <t>身体計測、視力及び聴力の検査、問診、胸部エツクス線検査、尿の検査その他の予診的事項に属する検査は、学校医又は学校歯科医による診断の前に実施するものとし、学校医又は学校歯科医は、それらの検査の結果及び第十一条の保健調査を活用して診断に当たるものとする。</t>
  </si>
  <si>
    <t>（健康診断票）</t>
  </si>
  <si>
    <t>第八条　</t>
  </si>
  <si>
    <t>学校においては、法第十三条第一項の健康診断を行つたときは、児童生徒等の健康診断票を作成しなければならない。</t>
  </si>
  <si>
    <t>校長は、児童又は生徒が進学した場合においては、その作成に係る当該児童又は生徒の健康診断票を進学先の校長に送付しなければならない。</t>
  </si>
  <si>
    <t>校長は、児童生徒等が転学した場合においては、その作成に係る当該児童生徒等の健康診断票を転学先の校長、保育所の長又は認定こども園の長に送付しなければならない。</t>
  </si>
  <si>
    <r>
      <rPr>
        <u/>
        <sz val="11"/>
        <color theme="1"/>
        <rFont val="ＭＳ Ｐゴシック"/>
        <family val="3"/>
        <charset val="128"/>
      </rPr>
      <t>児童生徒等の健康診断票は、五年間保存</t>
    </r>
    <r>
      <rPr>
        <sz val="11"/>
        <color theme="1"/>
        <rFont val="ＭＳ Ｐゴシック"/>
        <family val="3"/>
        <charset val="128"/>
      </rPr>
      <t>しなければならない。ただし、第二項の規定により送付を受けた児童又は生徒の健康診断票は、当該健康診断票に係る児童又は生徒が進学前の学校を卒業した日から五年間とする。</t>
    </r>
    <phoneticPr fontId="1"/>
  </si>
  <si>
    <t>【以下省略】</t>
    <rPh sb="0" eb="6">
      <t>&lt;イカショウリャク&gt;</t>
    </rPh>
    <phoneticPr fontId="1"/>
  </si>
  <si>
    <t>（定義）</t>
  </si>
  <si>
    <t>第二条</t>
  </si>
  <si>
    <t>この法律において「児童生徒等」とは、学校に在学する幼児、児童、生徒又は学生をいう。</t>
  </si>
  <si>
    <t>この法律において「学校」とは、学校教育法（昭和二十二年法律第二十六号）第一条〈※〉に規定する学校をいう。
（※：第一条_この法律で、学校とは、幼稚園、小学校、中学校、義務教育学校、高等学校、中等教育学校、特別支援学校、大学及び高等専門学校とする。）</t>
    <phoneticPr fontId="1"/>
  </si>
  <si>
    <r>
      <t>この法律において</t>
    </r>
    <r>
      <rPr>
        <u/>
        <sz val="11"/>
        <color theme="1"/>
        <rFont val="ＭＳ Ｐゴシック"/>
        <family val="3"/>
        <charset val="128"/>
      </rPr>
      <t>「学校」とは、学校教育法</t>
    </r>
    <r>
      <rPr>
        <sz val="11"/>
        <color theme="1"/>
        <rFont val="ＭＳ Ｐゴシック"/>
        <family val="2"/>
        <charset val="128"/>
      </rPr>
      <t>（昭和二十二年法律第二十六号）</t>
    </r>
    <r>
      <rPr>
        <u/>
        <sz val="11"/>
        <color theme="1"/>
        <rFont val="ＭＳ Ｐゴシック"/>
        <family val="3"/>
        <charset val="128"/>
      </rPr>
      <t>第一条〈※〉に規定する学校</t>
    </r>
    <r>
      <rPr>
        <sz val="11"/>
        <color theme="1"/>
        <rFont val="ＭＳ Ｐゴシック"/>
        <family val="2"/>
        <charset val="128"/>
      </rPr>
      <t>をいう。
（※：第一条_この法律で、</t>
    </r>
    <r>
      <rPr>
        <u/>
        <sz val="11"/>
        <color theme="1"/>
        <rFont val="ＭＳ Ｐゴシック"/>
        <family val="3"/>
        <charset val="128"/>
      </rPr>
      <t>学校とは、幼稚園</t>
    </r>
    <r>
      <rPr>
        <sz val="11"/>
        <color theme="1"/>
        <rFont val="ＭＳ Ｐゴシック"/>
        <family val="2"/>
        <charset val="128"/>
      </rPr>
      <t>、小学校、中学校、義務教育学校、高等学校、中等教育学校、特別支援学校、大学及び高等専門学校とする。）</t>
    </r>
    <phoneticPr fontId="1"/>
  </si>
  <si>
    <r>
      <t>この法律において</t>
    </r>
    <r>
      <rPr>
        <u/>
        <sz val="11"/>
        <color theme="1"/>
        <rFont val="ＭＳ Ｐゴシック"/>
        <family val="3"/>
        <charset val="128"/>
      </rPr>
      <t>「児童生徒等」とは、学校に在学する幼児</t>
    </r>
    <r>
      <rPr>
        <sz val="11"/>
        <color theme="1"/>
        <rFont val="ＭＳ Ｐゴシック"/>
        <family val="2"/>
        <charset val="128"/>
      </rPr>
      <t>、児童、生徒又は学生をいう。</t>
    </r>
    <phoneticPr fontId="1"/>
  </si>
  <si>
    <r>
      <t>（1～5、7,8省略）</t>
    </r>
    <r>
      <rPr>
        <u/>
        <sz val="11"/>
        <color theme="1"/>
        <rFont val="ＭＳ Ｐゴシック"/>
        <family val="3"/>
        <charset val="128"/>
      </rPr>
      <t>前条第一項第九号の心臓の疾病及び異常の有無は、心電図検査その他の臨床医学的検査によつて検査する</t>
    </r>
    <r>
      <rPr>
        <sz val="11"/>
        <color theme="1"/>
        <rFont val="ＭＳ Ｐゴシック"/>
        <family val="3"/>
        <charset val="128"/>
      </rPr>
      <t>ものとする。</t>
    </r>
    <r>
      <rPr>
        <u/>
        <sz val="11"/>
        <color theme="1"/>
        <rFont val="ＭＳ Ｐゴシック"/>
        <family val="3"/>
        <charset val="128"/>
      </rPr>
      <t>ただし、幼稚園（特別支援学校の幼稚部を含む。以下この条及び第十一条において同じ。）の全幼児</t>
    </r>
    <r>
      <rPr>
        <sz val="11"/>
        <color theme="1"/>
        <rFont val="ＭＳ Ｐゴシック"/>
        <family val="3"/>
        <charset val="128"/>
      </rPr>
      <t>、小学校の第二学年以上の児童、中学校及び高等学校の第二学年以上の生徒、高等専門学校の第二学年以上の学生並びに大学の全学生</t>
    </r>
    <r>
      <rPr>
        <u/>
        <sz val="11"/>
        <color theme="1"/>
        <rFont val="ＭＳ Ｐゴシック"/>
        <family val="3"/>
        <charset val="128"/>
      </rPr>
      <t>については、心電図検査を除くことができる。</t>
    </r>
    <rPh sb="8" eb="10">
      <t>ショウリャク</t>
    </rPh>
    <phoneticPr fontId="1"/>
  </si>
  <si>
    <t>（保健調査）</t>
  </si>
  <si>
    <t>第十一条　</t>
  </si>
  <si>
    <t>法第十三条の健康診断を的確かつ円滑に実施するため、当該健康診断を行うに当たつては、小学校、中学校、高等学校及び高等専門学校においては全学年において、幼稚園及び大学においては必要と認めるときに、あらかじめ児童生徒等の発育、健康状態等に関する調査を行うものとする。</t>
  </si>
  <si>
    <t>法第十五条第一項の健康診断における検査の項目は、次のとおりとする。</t>
    <phoneticPr fontId="1"/>
  </si>
  <si>
    <t>身長、体重及び腹囲</t>
  </si>
  <si>
    <t>血圧</t>
  </si>
  <si>
    <t>胃の疾病及び異常の有無</t>
  </si>
  <si>
    <t>貧血検査</t>
  </si>
  <si>
    <t>肝機能検査</t>
  </si>
  <si>
    <t>血中脂質検査</t>
  </si>
  <si>
    <t>血糖検査</t>
  </si>
  <si>
    <t>心電図検査</t>
  </si>
  <si>
    <t>十二　</t>
  </si>
  <si>
    <t>労働安全衛生規則　【抜粋】</t>
    <phoneticPr fontId="1"/>
  </si>
  <si>
    <t>学校保健安全法等【抜粋】</t>
    <rPh sb="7" eb="8">
      <t>トウ</t>
    </rPh>
    <rPh sb="8" eb="12">
      <t>&lt;バッスイ&gt;</t>
    </rPh>
    <phoneticPr fontId="1"/>
  </si>
  <si>
    <t>学校環境衛生管理マニュアル【抜粋】</t>
    <rPh sb="13" eb="17">
      <t>&lt;バッスイ&gt;</t>
    </rPh>
    <phoneticPr fontId="1"/>
  </si>
  <si>
    <r>
      <rPr>
        <u/>
        <sz val="11"/>
        <color theme="1"/>
        <rFont val="ＭＳ Ｐゴシック"/>
        <family val="3"/>
        <charset val="128"/>
      </rPr>
      <t>第一項第八号</t>
    </r>
    <r>
      <rPr>
        <sz val="11"/>
        <color theme="1"/>
        <rFont val="ＭＳ Ｐゴシック"/>
        <family val="3"/>
        <charset val="128"/>
      </rPr>
      <t>に掲げるものの検査は、</t>
    </r>
    <r>
      <rPr>
        <u/>
        <sz val="11"/>
        <color theme="1"/>
        <rFont val="ＭＳ Ｐゴシック"/>
        <family val="3"/>
        <charset val="128"/>
      </rPr>
      <t>次の各号に掲げる学年において行う</t>
    </r>
    <r>
      <rPr>
        <sz val="11"/>
        <color theme="1"/>
        <rFont val="ＭＳ Ｐゴシック"/>
        <family val="3"/>
        <charset val="128"/>
      </rPr>
      <t>ものとする。</t>
    </r>
    <phoneticPr fontId="1"/>
  </si>
  <si>
    <r>
      <rPr>
        <u/>
        <sz val="11"/>
        <color theme="1"/>
        <rFont val="ＭＳ Ｐゴシック"/>
        <family val="3"/>
        <charset val="128"/>
      </rPr>
      <t>小学校</t>
    </r>
    <r>
      <rPr>
        <sz val="11"/>
        <color theme="1"/>
        <rFont val="ＭＳ Ｐゴシック"/>
        <family val="3"/>
        <charset val="128"/>
      </rPr>
      <t>（義務教育学校の前期課程及び特別支援学校の小学部を含む。以下この条、第七条第六項及び第十一条において同じ。）の全学年</t>
    </r>
    <phoneticPr fontId="1"/>
  </si>
  <si>
    <r>
      <rPr>
        <u/>
        <sz val="11"/>
        <color theme="1"/>
        <rFont val="ＭＳ Ｐゴシック"/>
        <family val="3"/>
        <charset val="128"/>
      </rPr>
      <t>中学校</t>
    </r>
    <r>
      <rPr>
        <sz val="11"/>
        <color theme="1"/>
        <rFont val="ＭＳ Ｐゴシック"/>
        <family val="3"/>
        <charset val="128"/>
      </rPr>
      <t>（義務教育学校の後期課程、中等教育学校の前期課程及び特別支援学校の中学部を含む。以下この条、第七条第六項及び第十一条において同じ。）の全学年</t>
    </r>
    <phoneticPr fontId="1"/>
  </si>
  <si>
    <r>
      <rPr>
        <u/>
        <sz val="11"/>
        <color theme="1"/>
        <rFont val="ＭＳ Ｐゴシック"/>
        <family val="3"/>
        <charset val="128"/>
      </rPr>
      <t>高等学校</t>
    </r>
    <r>
      <rPr>
        <sz val="11"/>
        <color theme="1"/>
        <rFont val="ＭＳ Ｐゴシック"/>
        <family val="3"/>
        <charset val="128"/>
      </rPr>
      <t>（中等教育学校の後期課程及び特別支援学校の高等部を含む。以下この条、第七条第六項及び第十一条において同じ。）及び高等専門学校の第一学年</t>
    </r>
    <phoneticPr fontId="1"/>
  </si>
  <si>
    <r>
      <rPr>
        <u/>
        <sz val="11"/>
        <color theme="1"/>
        <rFont val="ＭＳ Ｐゴシック"/>
        <family val="3"/>
        <charset val="128"/>
      </rPr>
      <t>大学</t>
    </r>
    <r>
      <rPr>
        <sz val="11"/>
        <color theme="1"/>
        <rFont val="ＭＳ Ｐゴシック"/>
        <family val="3"/>
        <charset val="128"/>
      </rPr>
      <t>の第一学年</t>
    </r>
    <phoneticPr fontId="1"/>
  </si>
  <si>
    <t>理事９</t>
    <rPh sb="0" eb="2">
      <t>リジ</t>
    </rPh>
    <phoneticPr fontId="1"/>
  </si>
  <si>
    <t>理事１０</t>
    <rPh sb="0" eb="2">
      <t>リジ</t>
    </rPh>
    <phoneticPr fontId="1"/>
  </si>
  <si>
    <t>評議員１１</t>
    <rPh sb="0" eb="3">
      <t>ヒョウギイン</t>
    </rPh>
    <phoneticPr fontId="1"/>
  </si>
  <si>
    <t>評議員１２</t>
    <rPh sb="0" eb="3">
      <t>ヒョウギイン</t>
    </rPh>
    <phoneticPr fontId="1"/>
  </si>
  <si>
    <t>評議員１３</t>
    <rPh sb="0" eb="3">
      <t>ヒョウギイン</t>
    </rPh>
    <phoneticPr fontId="1"/>
  </si>
  <si>
    <t>評議員１４</t>
    <rPh sb="0" eb="3">
      <t>ヒョウギイン</t>
    </rPh>
    <phoneticPr fontId="1"/>
  </si>
  <si>
    <t>評議員１５</t>
    <rPh sb="0" eb="3">
      <t>ヒョウギイン</t>
    </rPh>
    <phoneticPr fontId="1"/>
  </si>
  <si>
    <r>
      <t>職員</t>
    </r>
    <r>
      <rPr>
        <sz val="9"/>
        <rFont val="ＭＳ Ｐゴシック"/>
        <family val="3"/>
        <charset val="128"/>
      </rPr>
      <t>である</t>
    </r>
    <r>
      <rPr>
        <sz val="11"/>
        <rFont val="ＭＳ Ｐゴシック"/>
        <family val="3"/>
        <charset val="128"/>
      </rPr>
      <t xml:space="preserve">
評議員
には〇印</t>
    </r>
    <rPh sb="0" eb="2">
      <t>ショクイン</t>
    </rPh>
    <phoneticPr fontId="1"/>
  </si>
  <si>
    <t>評議員１０</t>
  </si>
  <si>
    <t>評議員１１</t>
  </si>
  <si>
    <t>評議員１２</t>
  </si>
  <si>
    <t>評議員１３</t>
  </si>
  <si>
    <t>評議員１４</t>
  </si>
  <si>
    <t>評議員１５</t>
  </si>
  <si>
    <t>自動的に相対する灰色網掛け部分（「理事３　氏名」の行と「理事１」の列が交差するマス）も〇印が表示されます。</t>
    <rPh sb="4" eb="6">
      <t>アイタイ</t>
    </rPh>
    <rPh sb="8" eb="12">
      <t>ハイイロアミカ</t>
    </rPh>
    <rPh sb="13" eb="15">
      <t>ブブン</t>
    </rPh>
    <rPh sb="46" eb="48">
      <t>ヒョウジ</t>
    </rPh>
    <phoneticPr fontId="1"/>
  </si>
  <si>
    <r>
      <rPr>
        <b/>
        <sz val="14"/>
        <rFont val="ＭＳ Ｐゴシック"/>
        <family val="3"/>
        <charset val="128"/>
      </rPr>
      <t>※「特別利害関係」とは</t>
    </r>
    <r>
      <rPr>
        <b/>
        <sz val="12"/>
        <rFont val="ＭＳ Ｐゴシック"/>
        <family val="3"/>
        <charset val="128"/>
      </rPr>
      <t xml:space="preserve">
</t>
    </r>
    <r>
      <rPr>
        <sz val="11"/>
        <rFont val="ＭＳ Ｐゴシック"/>
        <family val="3"/>
        <charset val="128"/>
      </rPr>
      <t xml:space="preserve">    （私立学校法第３１条第６項）</t>
    </r>
    <rPh sb="17" eb="22">
      <t>シリツガッコウホウ</t>
    </rPh>
    <rPh sb="22" eb="23">
      <t>ダイ</t>
    </rPh>
    <rPh sb="25" eb="26">
      <t>ジョウ</t>
    </rPh>
    <rPh sb="26" eb="27">
      <t>ダイ</t>
    </rPh>
    <rPh sb="28" eb="29">
      <t>コウ</t>
    </rPh>
    <phoneticPr fontId="1"/>
  </si>
  <si>
    <r>
      <t>　一方の者が他方の者の</t>
    </r>
    <r>
      <rPr>
        <b/>
        <u/>
        <sz val="12"/>
        <rFont val="ＭＳ Ｐゴシック"/>
        <family val="3"/>
        <charset val="128"/>
      </rPr>
      <t>配偶者</t>
    </r>
    <r>
      <rPr>
        <sz val="12"/>
        <rFont val="ＭＳ Ｐゴシック"/>
        <family val="3"/>
        <charset val="128"/>
      </rPr>
      <t>又は</t>
    </r>
    <r>
      <rPr>
        <b/>
        <u/>
        <sz val="12"/>
        <rFont val="ＭＳ Ｐゴシック"/>
        <family val="3"/>
        <charset val="128"/>
      </rPr>
      <t>三親等以内の親族</t>
    </r>
    <r>
      <rPr>
        <sz val="12"/>
        <rFont val="ＭＳ Ｐゴシック"/>
        <family val="3"/>
        <charset val="128"/>
      </rPr>
      <t>である関係その他特別な利害関係として</t>
    </r>
    <r>
      <rPr>
        <b/>
        <u/>
        <sz val="12"/>
        <rFont val="ＭＳ Ｐゴシック"/>
        <family val="3"/>
        <charset val="128"/>
      </rPr>
      <t>文部科学省令で定めるもの</t>
    </r>
    <phoneticPr fontId="1"/>
  </si>
  <si>
    <t>（私立学校法施行規則第１２条）</t>
    <rPh sb="1" eb="6">
      <t>シリツガッコウホウ</t>
    </rPh>
    <rPh sb="10" eb="11">
      <t>ダイ</t>
    </rPh>
    <rPh sb="13" eb="14">
      <t>ジョウ</t>
    </rPh>
    <phoneticPr fontId="1"/>
  </si>
  <si>
    <t>「私立学校法の改正について」（文部科学省）より</t>
    <phoneticPr fontId="1"/>
  </si>
  <si>
    <t>評議員のうち職員である者の人数の割合</t>
    <phoneticPr fontId="1"/>
  </si>
  <si>
    <t>（３）役員等報酬</t>
    <phoneticPr fontId="1"/>
  </si>
  <si>
    <t>イ　理事会又は理事が選任した評議員の割合</t>
    <rPh sb="14" eb="17">
      <t>ヒョウギイン</t>
    </rPh>
    <rPh sb="18" eb="20">
      <t>ワリアイ</t>
    </rPh>
    <phoneticPr fontId="1"/>
  </si>
  <si>
    <t>ア　安全運転管理者の選任</t>
    <rPh sb="2" eb="9">
      <t>アンゼンウンテンカンリシャ</t>
    </rPh>
    <rPh sb="10" eb="12">
      <t>センニン</t>
    </rPh>
    <phoneticPr fontId="1"/>
  </si>
  <si>
    <t>イ　園バス運転前後のアルコールチェックの実施状況</t>
    <rPh sb="2" eb="3">
      <t>エン</t>
    </rPh>
    <rPh sb="5" eb="9">
      <t>ウンテンゼンゴ</t>
    </rPh>
    <rPh sb="20" eb="22">
      <t>ジッシ</t>
    </rPh>
    <rPh sb="22" eb="24">
      <t>ジョウキョウ</t>
    </rPh>
    <phoneticPr fontId="1"/>
  </si>
  <si>
    <t>アルコールチェック</t>
    <phoneticPr fontId="1"/>
  </si>
  <si>
    <t>(参考）：運転日報</t>
    <rPh sb="5" eb="9">
      <t>ウンテンニッポウ</t>
    </rPh>
    <phoneticPr fontId="1"/>
  </si>
  <si>
    <t>　　・子の看護休暇の名称を「子の看護等休暇」に変更する。</t>
    <rPh sb="3" eb="4">
      <t>コ</t>
    </rPh>
    <rPh sb="5" eb="9">
      <t>カンゴキュウカ</t>
    </rPh>
    <rPh sb="10" eb="12">
      <t>メイショウ</t>
    </rPh>
    <rPh sb="14" eb="15">
      <t>コ</t>
    </rPh>
    <rPh sb="16" eb="18">
      <t>カンゴ</t>
    </rPh>
    <rPh sb="18" eb="19">
      <t>トウ</t>
    </rPh>
    <rPh sb="19" eb="21">
      <t>キュウカ</t>
    </rPh>
    <rPh sb="23" eb="25">
      <t>ヘンコウ</t>
    </rPh>
    <phoneticPr fontId="1"/>
  </si>
  <si>
    <t>　　・小学校3年生修了まで（改正前は小学校就学の始期に達するまで）の子について、子の看護等休暇を取得できる。</t>
    <rPh sb="3" eb="6">
      <t>ショウガッコウ</t>
    </rPh>
    <rPh sb="7" eb="9">
      <t>ネンセイ</t>
    </rPh>
    <rPh sb="9" eb="11">
      <t>シュウリョウ</t>
    </rPh>
    <rPh sb="14" eb="17">
      <t>カイセイマエ</t>
    </rPh>
    <rPh sb="34" eb="35">
      <t>コ</t>
    </rPh>
    <rPh sb="40" eb="41">
      <t>コ</t>
    </rPh>
    <rPh sb="42" eb="44">
      <t>カンゴ</t>
    </rPh>
    <rPh sb="44" eb="45">
      <t>トウ</t>
    </rPh>
    <rPh sb="45" eb="47">
      <t>キュウカ</t>
    </rPh>
    <rPh sb="48" eb="50">
      <t>シュトク</t>
    </rPh>
    <phoneticPr fontId="1"/>
  </si>
  <si>
    <t>　　・子の看護等休暇の取得事由として、感染症に伴う学級閉鎖等、入園（入学）式、卒園式を追加。</t>
    <rPh sb="3" eb="4">
      <t>コ</t>
    </rPh>
    <rPh sb="5" eb="7">
      <t>カンゴ</t>
    </rPh>
    <rPh sb="7" eb="8">
      <t>トウ</t>
    </rPh>
    <rPh sb="8" eb="10">
      <t>キュウカ</t>
    </rPh>
    <rPh sb="11" eb="13">
      <t>シュトク</t>
    </rPh>
    <rPh sb="13" eb="15">
      <t>ジユウ</t>
    </rPh>
    <rPh sb="19" eb="22">
      <t>カンセンショウ</t>
    </rPh>
    <rPh sb="23" eb="24">
      <t>トモナ</t>
    </rPh>
    <rPh sb="25" eb="27">
      <t>ガッキュウ</t>
    </rPh>
    <rPh sb="27" eb="29">
      <t>ヘイサ</t>
    </rPh>
    <rPh sb="29" eb="30">
      <t>トウ</t>
    </rPh>
    <rPh sb="31" eb="32">
      <t>ハイ</t>
    </rPh>
    <rPh sb="32" eb="33">
      <t>エン</t>
    </rPh>
    <rPh sb="34" eb="36">
      <t>ニュウガク</t>
    </rPh>
    <rPh sb="37" eb="38">
      <t>シキ</t>
    </rPh>
    <rPh sb="39" eb="41">
      <t>ソツエン</t>
    </rPh>
    <rPh sb="41" eb="42">
      <t>シキ</t>
    </rPh>
    <rPh sb="43" eb="45">
      <t>ツイカ</t>
    </rPh>
    <phoneticPr fontId="1"/>
  </si>
  <si>
    <t>　　・労使協定により対象から除外できる労働者から、「継続雇用期間６か月未満の労働者」を撤廃。</t>
    <rPh sb="3" eb="5">
      <t>ロウシ</t>
    </rPh>
    <rPh sb="5" eb="7">
      <t>キョウテイ</t>
    </rPh>
    <rPh sb="10" eb="12">
      <t>タイショウ</t>
    </rPh>
    <rPh sb="14" eb="16">
      <t>ジョガイ</t>
    </rPh>
    <rPh sb="19" eb="22">
      <t>ロウドウシャ</t>
    </rPh>
    <rPh sb="26" eb="28">
      <t>ケイゾク</t>
    </rPh>
    <rPh sb="28" eb="30">
      <t>コヨウ</t>
    </rPh>
    <rPh sb="30" eb="32">
      <t>キカン</t>
    </rPh>
    <rPh sb="34" eb="35">
      <t>ゲツ</t>
    </rPh>
    <rPh sb="35" eb="37">
      <t>ミマン</t>
    </rPh>
    <rPh sb="38" eb="41">
      <t>ロウドウシャ</t>
    </rPh>
    <rPh sb="43" eb="45">
      <t>テッパイ</t>
    </rPh>
    <phoneticPr fontId="1"/>
  </si>
  <si>
    <t>　　・所定外労働の制限（残業免除）の対象を小学校就学前（改正前は3歳未満）の子を養育する労働者とする。</t>
    <rPh sb="3" eb="5">
      <t>ショテイ</t>
    </rPh>
    <rPh sb="5" eb="6">
      <t>ガイ</t>
    </rPh>
    <rPh sb="6" eb="8">
      <t>ロウドウ</t>
    </rPh>
    <rPh sb="9" eb="11">
      <t>セイゲン</t>
    </rPh>
    <rPh sb="12" eb="14">
      <t>ザンギョウ</t>
    </rPh>
    <rPh sb="14" eb="16">
      <t>メンジョ</t>
    </rPh>
    <rPh sb="18" eb="20">
      <t>タイショウ</t>
    </rPh>
    <rPh sb="21" eb="24">
      <t>ショウガッコウ</t>
    </rPh>
    <rPh sb="24" eb="27">
      <t>シュウガクマエ</t>
    </rPh>
    <rPh sb="28" eb="31">
      <t>カイセイマエ</t>
    </rPh>
    <rPh sb="33" eb="36">
      <t>サイミマン</t>
    </rPh>
    <rPh sb="38" eb="39">
      <t>コ</t>
    </rPh>
    <rPh sb="40" eb="42">
      <t>ヨウイク</t>
    </rPh>
    <rPh sb="44" eb="47">
      <t>ロウドウシャ</t>
    </rPh>
    <phoneticPr fontId="1"/>
  </si>
  <si>
    <t>項</t>
    <rPh sb="0" eb="1">
      <t>コウ</t>
    </rPh>
    <phoneticPr fontId="1"/>
  </si>
  <si>
    <t>（２）安全運転管理者</t>
    <phoneticPr fontId="1"/>
  </si>
  <si>
    <t>「3飲料水に供していない井戸水等」の場合⇒</t>
    <rPh sb="15" eb="16">
      <t>トウ</t>
    </rPh>
    <rPh sb="18" eb="20">
      <t>バアイ</t>
    </rPh>
    <phoneticPr fontId="1"/>
  </si>
  <si>
    <t>⇒　下記の全項目に入力</t>
    <rPh sb="9" eb="11">
      <t>ニュウリョク</t>
    </rPh>
    <phoneticPr fontId="1"/>
  </si>
  <si>
    <t>　　使用している場合の水質検査</t>
    <phoneticPr fontId="1"/>
  </si>
  <si>
    <t>（イ）井戸水等を水源とする飲料水の水質検査</t>
    <phoneticPr fontId="1"/>
  </si>
  <si>
    <t>回/年</t>
    <rPh sb="0" eb="1">
      <t>カイ</t>
    </rPh>
    <rPh sb="2" eb="3">
      <t>ネン</t>
    </rPh>
    <phoneticPr fontId="1"/>
  </si>
  <si>
    <t>②プールの原水として使用している場合、プール使用開始前に１回⇒②実施年月日に入力</t>
    <rPh sb="32" eb="34">
      <t>ジッシ</t>
    </rPh>
    <rPh sb="34" eb="37">
      <t>ネンガッピ</t>
    </rPh>
    <rPh sb="38" eb="40">
      <t>ニュウリョク</t>
    </rPh>
    <phoneticPr fontId="1"/>
  </si>
  <si>
    <t>を参照して現在の親族等の特別利害関係のある者の人数を確認した後、</t>
    <phoneticPr fontId="1"/>
  </si>
  <si>
    <t>道路交通法施行規則　【抜粋】</t>
    <phoneticPr fontId="1"/>
  </si>
  <si>
    <t>昭和三十五年総理府令第六十号</t>
  </si>
  <si>
    <t>（安全運転管理者の業務）</t>
  </si>
  <si>
    <t>第九条の十</t>
  </si>
  <si>
    <t>法第七十四条の三第二項の内閣府令で定める業務は、次に掲げるとおりとする。</t>
  </si>
  <si>
    <t>【前略】</t>
    <rPh sb="0" eb="4">
      <t>&lt;ゼンリャク&gt;</t>
    </rPh>
    <phoneticPr fontId="1"/>
  </si>
  <si>
    <t>六</t>
    <rPh sb="0" eb="1">
      <t>ロク</t>
    </rPh>
    <phoneticPr fontId="1"/>
  </si>
  <si>
    <t>運転しようとする運転者及び運転を終了した運転者に対し、酒気帯びの有無について、当該運転者の状態を目視等で確認するほか、アルコール検知器（呼気に含まれるアルコールを検知する機器であつて、国家公安委員会が定めるものをいう。次号において同じ。）を用いて確認を行うこと。</t>
    <phoneticPr fontId="1"/>
  </si>
  <si>
    <t>七</t>
    <rPh sb="0" eb="1">
      <t>ナナ</t>
    </rPh>
    <phoneticPr fontId="1"/>
  </si>
  <si>
    <t>前号の規定による確認の内容を記録し、及びその記録を一年間保存し、並びにアルコール検知器を常時有効に保持すること。</t>
    <phoneticPr fontId="1"/>
  </si>
  <si>
    <t>（４）　２貯水槽経由の水道水を水源とする飲料水の検査</t>
    <phoneticPr fontId="1"/>
  </si>
  <si>
    <t>（４）　３井戸水等を水源とする飲料水の検査</t>
    <phoneticPr fontId="1"/>
  </si>
  <si>
    <t>（６）　２浄化槽式水洗便所</t>
    <phoneticPr fontId="1"/>
  </si>
  <si>
    <t>７学校給食の食品衛生　（１）　３給食設備を有し、自園給食を行っている</t>
    <rPh sb="1" eb="5">
      <t>ガッコウキュウショク</t>
    </rPh>
    <rPh sb="6" eb="8">
      <t>ショクヒン</t>
    </rPh>
    <rPh sb="8" eb="10">
      <t>エイセイ</t>
    </rPh>
    <phoneticPr fontId="1"/>
  </si>
  <si>
    <t>道路交通法　【抜粋】</t>
    <phoneticPr fontId="1"/>
  </si>
  <si>
    <t>昭和三十五年法律第百五号</t>
  </si>
  <si>
    <t>（安全運転管理者等）</t>
  </si>
  <si>
    <t>第七十四条の三</t>
  </si>
  <si>
    <t>安全運転管理者は、自動車の安全な運転を確保するために必要な当該使用者の業務に従事する運転者に対して行う交通安全教育その他自動車の安全な運転に必要な業務（自動車の装置の整備に関する業務を除く。第七十五条の二の二第一項において同じ。）で内閣府令で定めるものを行わなければならない。</t>
    <phoneticPr fontId="1"/>
  </si>
  <si>
    <t>ア　職員である評議員の割合</t>
    <phoneticPr fontId="1"/>
  </si>
  <si>
    <t>㊟２：令和７年度の私立学校法改正に伴う寄附行為変更は必須。</t>
    <rPh sb="19" eb="21">
      <t>キフ</t>
    </rPh>
    <phoneticPr fontId="1"/>
  </si>
  <si>
    <t>㊟３：履歴書は、役員の選任の都度作成し、新たに作成した最新のものを法人で保管しておく必要がある。</t>
    <rPh sb="8" eb="10">
      <t>ヤクイン</t>
    </rPh>
    <rPh sb="16" eb="18">
      <t>サクセイ</t>
    </rPh>
    <phoneticPr fontId="1"/>
  </si>
  <si>
    <t>（４）理事が監事選任の議案を提出する場合の監事の過半数の同意</t>
    <phoneticPr fontId="1"/>
  </si>
  <si>
    <t>㊟：理事が監事選任の議案を評議員会に提出するには、監事の過半数の同意が必要（私立学校法第４９条）。</t>
    <rPh sb="38" eb="42">
      <t>シリツガッコウ</t>
    </rPh>
    <phoneticPr fontId="1"/>
  </si>
  <si>
    <t>(参考）：寄附行為、役員等就任承諾書･宣誓書、役員等就(退)任届、評議員名簿、履歴書、理事会・評議員会議事録等</t>
    <rPh sb="43" eb="46">
      <t>リジカイ</t>
    </rPh>
    <rPh sb="54" eb="55">
      <t>トウ</t>
    </rPh>
    <phoneticPr fontId="1"/>
  </si>
  <si>
    <t>㊟２：履歴書は、評議員の選任の都度、新たに作成した最新のものを法人で保管しておく必要がある。</t>
    <phoneticPr fontId="1"/>
  </si>
  <si>
    <t>評議員のうち理事会又は理事が選任した者の人数</t>
    <phoneticPr fontId="1"/>
  </si>
  <si>
    <t>評議員のうち理事会又は理事が選任した人数の割合</t>
    <phoneticPr fontId="1"/>
  </si>
  <si>
    <t>開催日は年（和暦）月日の順に、時刻は時、分の順に入力してください。</t>
    <rPh sb="0" eb="3">
      <t>カイサイビ</t>
    </rPh>
    <rPh sb="6" eb="8">
      <t>ワレキ</t>
    </rPh>
    <rPh sb="15" eb="17">
      <t>ジコク</t>
    </rPh>
    <rPh sb="18" eb="19">
      <t>ジ</t>
    </rPh>
    <rPh sb="20" eb="21">
      <t>ブン</t>
    </rPh>
    <rPh sb="22" eb="23">
      <t>ジュン</t>
    </rPh>
    <phoneticPr fontId="1"/>
  </si>
  <si>
    <t>出席した理事及び監事等の氏名</t>
    <rPh sb="10" eb="11">
      <t>トウ</t>
    </rPh>
    <phoneticPr fontId="1"/>
  </si>
  <si>
    <t>㊟：理事長等による職務報告は、年度２回以上４月以上の間隔をあけて実施（大臣所轄学校法人等の場合は年４回以上）。</t>
    <rPh sb="16" eb="17">
      <t>ド</t>
    </rPh>
    <phoneticPr fontId="1"/>
  </si>
  <si>
    <t>「1あるいは2の変形労働時間制」を採用している場合
　就業規則への記載</t>
    <phoneticPr fontId="1"/>
  </si>
  <si>
    <r>
      <t>㊟１：</t>
    </r>
    <r>
      <rPr>
        <u/>
        <sz val="10"/>
        <rFont val="ＭＳ Ｐゴシック"/>
        <family val="3"/>
        <charset val="128"/>
      </rPr>
      <t>育児休業の期間等について(平成29年10月施行）</t>
    </r>
    <phoneticPr fontId="1"/>
  </si>
  <si>
    <r>
      <t>㊟２：</t>
    </r>
    <r>
      <rPr>
        <u/>
        <sz val="10"/>
        <rFont val="ＭＳ Ｐゴシック"/>
        <family val="3"/>
        <charset val="128"/>
      </rPr>
      <t>産後パパ育休制度（出生時育児休業制度）の創設、育児休業の分割取得(令和4年10月施行）</t>
    </r>
    <phoneticPr fontId="1"/>
  </si>
  <si>
    <t>⑯</t>
    <phoneticPr fontId="1"/>
  </si>
  <si>
    <t>⑰</t>
    <phoneticPr fontId="1"/>
  </si>
  <si>
    <t>⑱</t>
    <phoneticPr fontId="1"/>
  </si>
  <si>
    <t>⑲</t>
    <phoneticPr fontId="1"/>
  </si>
  <si>
    <t>⑳</t>
    <phoneticPr fontId="1"/>
  </si>
  <si>
    <t>㉑</t>
    <phoneticPr fontId="1"/>
  </si>
  <si>
    <t>㉒</t>
    <phoneticPr fontId="1"/>
  </si>
  <si>
    <t>　〇〇銀行</t>
    <rPh sb="3" eb="5">
      <t>ギンコウ</t>
    </rPh>
    <phoneticPr fontId="1"/>
  </si>
  <si>
    <t>㊟ ：令和5年12月より安全運転管理者によるアルコール検知器を用いた運転前後のアルコールチェックが義務化されている。</t>
    <rPh sb="3" eb="5">
      <t>レイワ</t>
    </rPh>
    <rPh sb="6" eb="7">
      <t>ネン</t>
    </rPh>
    <rPh sb="9" eb="10">
      <t>ガツ</t>
    </rPh>
    <rPh sb="12" eb="19">
      <t>アンゼンウンテンカンリシャ</t>
    </rPh>
    <rPh sb="34" eb="38">
      <t>ウンテンゼンゴ</t>
    </rPh>
    <rPh sb="49" eb="52">
      <t>ギムカ</t>
    </rPh>
    <phoneticPr fontId="1"/>
  </si>
  <si>
    <t>作成年月日（和暦）</t>
    <rPh sb="0" eb="5">
      <t>サクセイネンガッピ</t>
    </rPh>
    <rPh sb="6" eb="8">
      <t>ワレキ</t>
    </rPh>
    <phoneticPr fontId="1"/>
  </si>
  <si>
    <t>実施期日（和暦）</t>
    <rPh sb="0" eb="4">
      <t>ジッシキジツ</t>
    </rPh>
    <rPh sb="5" eb="7">
      <t>ワレキ</t>
    </rPh>
    <phoneticPr fontId="1"/>
  </si>
  <si>
    <t>㊟：未受診園児について、その後の受診結果を把握し、園で保管する必要がある。</t>
    <phoneticPr fontId="1"/>
  </si>
  <si>
    <t>※それぞれ検査実施日の「年（和暦）」、「月」、「日」、を入力してください。</t>
    <rPh sb="5" eb="7">
      <t>ケンサ</t>
    </rPh>
    <rPh sb="7" eb="10">
      <t>ジッシビ</t>
    </rPh>
    <rPh sb="12" eb="13">
      <t>ネン</t>
    </rPh>
    <rPh sb="14" eb="16">
      <t>ワレキ</t>
    </rPh>
    <rPh sb="20" eb="21">
      <t>ツキ</t>
    </rPh>
    <rPh sb="24" eb="25">
      <t>ヒ</t>
    </rPh>
    <rPh sb="28" eb="30">
      <t>ニュウリョク</t>
    </rPh>
    <phoneticPr fontId="1"/>
  </si>
  <si>
    <t>「ア」の検査未実施理由
又は不適の場合の事後措置</t>
    <rPh sb="4" eb="6">
      <t>ケンサ</t>
    </rPh>
    <rPh sb="6" eb="9">
      <t>ミジッシ</t>
    </rPh>
    <rPh sb="9" eb="11">
      <t>リユウ</t>
    </rPh>
    <rPh sb="12" eb="13">
      <t>マタ</t>
    </rPh>
    <rPh sb="14" eb="16">
      <t>フテキ</t>
    </rPh>
    <rPh sb="17" eb="19">
      <t>バアイ</t>
    </rPh>
    <rPh sb="20" eb="24">
      <t>ジゴソチ</t>
    </rPh>
    <phoneticPr fontId="1"/>
  </si>
  <si>
    <t>「イ」の検査未実施理由
又は不適の場合の事後措置</t>
    <rPh sb="4" eb="6">
      <t>ケンサ</t>
    </rPh>
    <rPh sb="6" eb="9">
      <t>ミジッシ</t>
    </rPh>
    <rPh sb="9" eb="11">
      <t>リユウ</t>
    </rPh>
    <rPh sb="12" eb="13">
      <t>マタ</t>
    </rPh>
    <rPh sb="14" eb="16">
      <t>フテキ</t>
    </rPh>
    <rPh sb="17" eb="19">
      <t>バアイ</t>
    </rPh>
    <rPh sb="20" eb="24">
      <t>ジゴソチ</t>
    </rPh>
    <phoneticPr fontId="1"/>
  </si>
  <si>
    <t>②Ｐｈ値</t>
    <phoneticPr fontId="1"/>
  </si>
  <si>
    <t>ウ～カ
不適の場合の事後措置</t>
    <rPh sb="4" eb="6">
      <t>フテキ</t>
    </rPh>
    <rPh sb="7" eb="9">
      <t>バアイ</t>
    </rPh>
    <rPh sb="10" eb="14">
      <t>ジゴソチ</t>
    </rPh>
    <phoneticPr fontId="1"/>
  </si>
  <si>
    <t>㊟ プール管理日誌には、遊離残留塩素とPh値の記録が必要。</t>
    <rPh sb="5" eb="9">
      <t>カンリニッシ</t>
    </rPh>
    <rPh sb="12" eb="14">
      <t>ユウリ</t>
    </rPh>
    <rPh sb="14" eb="18">
      <t>ザンリュウエンソ</t>
    </rPh>
    <rPh sb="21" eb="22">
      <t>チ</t>
    </rPh>
    <rPh sb="23" eb="25">
      <t>キロク</t>
    </rPh>
    <rPh sb="26" eb="28">
      <t>ヒツヨウ</t>
    </rPh>
    <phoneticPr fontId="1"/>
  </si>
  <si>
    <t>実施年月日（和暦）</t>
    <rPh sb="0" eb="1">
      <t>ジツ</t>
    </rPh>
    <rPh sb="1" eb="2">
      <t>シ</t>
    </rPh>
    <rPh sb="2" eb="3">
      <t>トシ</t>
    </rPh>
    <rPh sb="3" eb="4">
      <t>ツキ</t>
    </rPh>
    <rPh sb="4" eb="5">
      <t>ヒ</t>
    </rPh>
    <rPh sb="6" eb="8">
      <t>ワレキ</t>
    </rPh>
    <phoneticPr fontId="1"/>
  </si>
  <si>
    <t>発生年月日（和暦）</t>
    <rPh sb="0" eb="5">
      <t>ハッセイネンガッピ</t>
    </rPh>
    <rPh sb="6" eb="8">
      <t>ワレキ</t>
    </rPh>
    <phoneticPr fontId="1"/>
  </si>
  <si>
    <t>日</t>
    <rPh sb="0" eb="1">
      <t>ニチ</t>
    </rPh>
    <phoneticPr fontId="1"/>
  </si>
  <si>
    <t>実施（予定）月日（和暦）</t>
    <rPh sb="9" eb="11">
      <t>ワレキ</t>
    </rPh>
    <phoneticPr fontId="1"/>
  </si>
  <si>
    <t>②実施（予定）年月日（和暦）</t>
    <rPh sb="1" eb="3">
      <t>ジッシ</t>
    </rPh>
    <rPh sb="4" eb="6">
      <t>ヨテイ</t>
    </rPh>
    <rPh sb="7" eb="10">
      <t>ネンガッピ</t>
    </rPh>
    <rPh sb="11" eb="13">
      <t>ワレキ</t>
    </rPh>
    <phoneticPr fontId="1"/>
  </si>
  <si>
    <t>実施（予定）年月日（和暦）</t>
    <rPh sb="6" eb="7">
      <t>ネン</t>
    </rPh>
    <rPh sb="10" eb="12">
      <t>ワレキ</t>
    </rPh>
    <phoneticPr fontId="1"/>
  </si>
  <si>
    <t>立ち入り検査の有無</t>
    <rPh sb="0" eb="1">
      <t>タ</t>
    </rPh>
    <rPh sb="2" eb="3">
      <t>イ</t>
    </rPh>
    <rPh sb="4" eb="6">
      <t>ケンサ</t>
    </rPh>
    <rPh sb="7" eb="9">
      <t>ウム</t>
    </rPh>
    <phoneticPr fontId="1"/>
  </si>
  <si>
    <t>立ち入り検査日</t>
    <rPh sb="0" eb="1">
      <t>タ</t>
    </rPh>
    <rPh sb="2" eb="3">
      <t>イ</t>
    </rPh>
    <rPh sb="4" eb="7">
      <t>ケンサビ</t>
    </rPh>
    <phoneticPr fontId="1"/>
  </si>
  <si>
    <t>開催日5</t>
    <rPh sb="0" eb="3">
      <t>カイサイビ</t>
    </rPh>
    <phoneticPr fontId="1"/>
  </si>
  <si>
    <t>㊟２：別のシートに、「別紙１参考」があります。特別利害関係者に係る資料ですので、御確認ください。</t>
    <rPh sb="40" eb="41">
      <t>ゴ</t>
    </rPh>
    <phoneticPr fontId="1"/>
  </si>
  <si>
    <t>入力例</t>
    <rPh sb="0" eb="3">
      <t>ニュウリョクレイ</t>
    </rPh>
    <phoneticPr fontId="1"/>
  </si>
  <si>
    <t>選択肢</t>
    <rPh sb="0" eb="3">
      <t>センタクシ</t>
    </rPh>
    <phoneticPr fontId="1"/>
  </si>
  <si>
    <t>【台帳】1有 or 2なし　／　【増減の整理】1適（漏れなし） or 2否（漏れ有） or 3該当なし　／　【減価償却明細表】1有 or 2なし　／　【償却費の算出】1適 or 2否</t>
    <rPh sb="1" eb="3">
      <t>ダイチョウ</t>
    </rPh>
    <rPh sb="17" eb="19">
      <t>ゾウゲン</t>
    </rPh>
    <rPh sb="20" eb="22">
      <t>セイリ</t>
    </rPh>
    <rPh sb="55" eb="62">
      <t>ゲンカショウキャクメイサイヒョウ</t>
    </rPh>
    <rPh sb="76" eb="79">
      <t>ショウキャクヒ</t>
    </rPh>
    <rPh sb="80" eb="82">
      <t>サンシュツ</t>
    </rPh>
    <phoneticPr fontId="1"/>
  </si>
  <si>
    <t>【借入年月日】令和 or 平成 or 昭和　／　【借入金台帳】1有 or 2なし　／　【契約書】1有 or 2なし</t>
    <rPh sb="1" eb="6">
      <t>カリイレネンガッピ</t>
    </rPh>
    <rPh sb="25" eb="31">
      <t>カリイレキンダイチョウ｣</t>
    </rPh>
    <rPh sb="44" eb="47">
      <t>ケイヤクショ</t>
    </rPh>
    <phoneticPr fontId="1"/>
  </si>
  <si>
    <t>【専任教諭】1配置有 or 2配置なし　／　【補助教諭】1配置有 or 2配置なし</t>
    <rPh sb="1" eb="3">
      <t>センニン</t>
    </rPh>
    <rPh sb="3" eb="5">
      <t>キョウユ</t>
    </rPh>
    <rPh sb="23" eb="27">
      <t>ホジョキョウユ</t>
    </rPh>
    <phoneticPr fontId="1"/>
  </si>
  <si>
    <t>【実施】1実施有 or 2実施なし　／　【公表】1公表有 or 2公表なし　／　【公表方法】1書面配布 or 2園内掲示 or 3インターネット or 4その他</t>
    <rPh sb="1" eb="3">
      <t>ジッシ</t>
    </rPh>
    <rPh sb="21" eb="23">
      <t>コウヒョウ</t>
    </rPh>
    <rPh sb="41" eb="45">
      <t>コウヒョウホウホウ</t>
    </rPh>
    <phoneticPr fontId="1"/>
  </si>
  <si>
    <t>【契約書】1有 or 2なし　／　【財産目録への記載】1記載有 or 2記載なし</t>
    <rPh sb="1" eb="4">
      <t>ケイヤクショ</t>
    </rPh>
    <rPh sb="18" eb="22">
      <t>ザイサンモクロク</t>
    </rPh>
    <rPh sb="24" eb="26">
      <t>キサイ</t>
    </rPh>
    <phoneticPr fontId="1"/>
  </si>
  <si>
    <t>【有償運行】1有償運行有 or 2有償運行なし　／　【購入・届出・変更年月日】平成 or 令和</t>
    <rPh sb="1" eb="5">
      <t>ユウショウウンコウ</t>
    </rPh>
    <rPh sb="27" eb="29">
      <t>コウニュウ</t>
    </rPh>
    <rPh sb="30" eb="32">
      <t>トドケデ</t>
    </rPh>
    <rPh sb="33" eb="35">
      <t>ヘンコウ</t>
    </rPh>
    <rPh sb="35" eb="38">
      <t>ネンガッピ</t>
    </rPh>
    <phoneticPr fontId="1"/>
  </si>
  <si>
    <t>【現金立て替え】1有 or 2なし　／　【借入金台帳への記載】1有 or 2なし</t>
    <rPh sb="1" eb="4">
      <t>ゲンキンタ</t>
    </rPh>
    <rPh sb="5" eb="6">
      <t>カ</t>
    </rPh>
    <rPh sb="21" eb="23">
      <t>カリイレ</t>
    </rPh>
    <rPh sb="23" eb="24">
      <t>キン</t>
    </rPh>
    <rPh sb="24" eb="26">
      <t>ダイチョウ</t>
    </rPh>
    <rPh sb="28" eb="30">
      <t>キサイ</t>
    </rPh>
    <phoneticPr fontId="1"/>
  </si>
  <si>
    <t>【寄付受入】1有⇒右の２マスに入力 or 2受入なし　／　【寄付申込書】1有 or 2なし</t>
    <rPh sb="1" eb="5">
      <t>キフウケイレ</t>
    </rPh>
    <rPh sb="30" eb="36">
      <t>キフモウシコミショ｣</t>
    </rPh>
    <phoneticPr fontId="1"/>
  </si>
  <si>
    <t>【委嘱年月日】令和 or 平成 or 昭和　／　【委嘱状】1有 or 2なし　／　【執務記録簿】1有 or 2なし</t>
    <rPh sb="1" eb="3">
      <t>イショク</t>
    </rPh>
    <rPh sb="3" eb="6">
      <t>ネンガッピ</t>
    </rPh>
    <rPh sb="25" eb="28">
      <t>イショクジョウ</t>
    </rPh>
    <rPh sb="42" eb="48">
      <t>シツムキロクボ｣</t>
    </rPh>
    <phoneticPr fontId="1"/>
  </si>
  <si>
    <t>【実施】1実施 or 2未実施　／　【記録】1記録有 or 2記録なし</t>
    <rPh sb="1" eb="3">
      <t>ジッシ</t>
    </rPh>
    <rPh sb="19" eb="21">
      <t>キロク</t>
    </rPh>
    <phoneticPr fontId="1"/>
  </si>
  <si>
    <t>【実施】1実施（右欄に入力） or 2未実施　／　【実施の頻度】1毎日 or 2その他（下欄に入力）　／　【記録の方法】1点検表 or 2園日誌 or 3記録なし</t>
    <rPh sb="1" eb="3">
      <t>ジッシ</t>
    </rPh>
    <rPh sb="26" eb="28">
      <t>ジッシ</t>
    </rPh>
    <rPh sb="29" eb="31">
      <t>ヒンド</t>
    </rPh>
    <rPh sb="54" eb="56">
      <t>キロク</t>
    </rPh>
    <rPh sb="57" eb="59">
      <t>ホウホウ</t>
    </rPh>
    <phoneticPr fontId="1"/>
  </si>
  <si>
    <t>【重大事故発生】1有⇒右欄に入力 or 2なし　／　【県への報告】1有 or 2無</t>
    <rPh sb="1" eb="7">
      <t>ジュウダイジコハッセイ</t>
    </rPh>
    <rPh sb="27" eb="28">
      <t>ケン</t>
    </rPh>
    <rPh sb="30" eb="32">
      <t>ホウコク</t>
    </rPh>
    <phoneticPr fontId="1"/>
  </si>
  <si>
    <t>【保健室】1保健室あり or 2職員室に設置 or 3未設置　／　【保健衛生用具】1常備されている or 2常備されていない</t>
    <rPh sb="1" eb="4">
      <t>ホケンシツ</t>
    </rPh>
    <rPh sb="34" eb="41">
      <t>ホケンエイセイヨウグ｣</t>
    </rPh>
    <phoneticPr fontId="1"/>
  </si>
  <si>
    <t>【設置等】1電力会社に発電分を全量売電（収益事業に該当） or 2電力会社に余剰電力を売電 or 3電力会社に売電せず全量を園で消費 or 4太陽光パネルを設置していない　／　【補助】1有 or 2なし</t>
    <rPh sb="1" eb="3">
      <t>セッチ</t>
    </rPh>
    <rPh sb="3" eb="4">
      <t>ナド</t>
    </rPh>
    <rPh sb="89" eb="91">
      <t>ホジョ</t>
    </rPh>
    <phoneticPr fontId="1"/>
  </si>
  <si>
    <t>(参考)：寄附行為</t>
    <rPh sb="1" eb="3">
      <t>サンコウ</t>
    </rPh>
    <rPh sb="5" eb="7">
      <t>キフ</t>
    </rPh>
    <rPh sb="7" eb="9">
      <t>コウイ</t>
    </rPh>
    <phoneticPr fontId="1"/>
  </si>
  <si>
    <t>○△　□×</t>
  </si>
  <si>
    <t>○△　□×</t>
    <phoneticPr fontId="1"/>
  </si>
  <si>
    <t>　　代表者変更登記は、選任の日から２週間以内に行う。</t>
    <rPh sb="5" eb="7">
      <t>ヘンコウ</t>
    </rPh>
    <phoneticPr fontId="1"/>
  </si>
  <si>
    <t>（２）現行寄附行為に係る県の認可(変更認可)状況</t>
    <phoneticPr fontId="1"/>
  </si>
  <si>
    <t>（２）現在の役員の選任状況</t>
    <phoneticPr fontId="1"/>
  </si>
  <si>
    <r>
      <t xml:space="preserve">任　　　　　　　期
</t>
    </r>
    <r>
      <rPr>
        <sz val="8"/>
        <rFont val="ＭＳ Ｐゴシック"/>
        <family val="3"/>
        <charset val="128"/>
      </rPr>
      <t>※年（和暦）、月、日の順に入力してください・
定時評議員会終結時の場合は年（和暦）のみ</t>
    </r>
    <rPh sb="11" eb="12">
      <t>トシ</t>
    </rPh>
    <rPh sb="13" eb="15">
      <t>ワレキ</t>
    </rPh>
    <rPh sb="17" eb="18">
      <t>ツキ</t>
    </rPh>
    <rPh sb="19" eb="20">
      <t>ヒ</t>
    </rPh>
    <rPh sb="21" eb="22">
      <t>ジュン</t>
    </rPh>
    <rPh sb="23" eb="25">
      <t>ニュウリョク</t>
    </rPh>
    <rPh sb="33" eb="35">
      <t>テイジ</t>
    </rPh>
    <rPh sb="35" eb="38">
      <t>ヒョウギイン</t>
    </rPh>
    <rPh sb="37" eb="38">
      <t>イン</t>
    </rPh>
    <rPh sb="38" eb="39">
      <t>カイ</t>
    </rPh>
    <rPh sb="39" eb="41">
      <t>シュウケツ</t>
    </rPh>
    <rPh sb="41" eb="42">
      <t>ジ</t>
    </rPh>
    <rPh sb="43" eb="45">
      <t>バアイ</t>
    </rPh>
    <rPh sb="46" eb="47">
      <t>ネン</t>
    </rPh>
    <rPh sb="48" eb="50">
      <t>ワレキ</t>
    </rPh>
    <phoneticPr fontId="1"/>
  </si>
  <si>
    <t>(参考）：寄附行為、役員名簿、役員等就任承諾書･履歴書･宣誓書、役員等就(退)任届、理事選任機関の議事録、</t>
    <rPh sb="17" eb="18">
      <t>トウ</t>
    </rPh>
    <rPh sb="34" eb="35">
      <t>トウ</t>
    </rPh>
    <rPh sb="42" eb="44">
      <t>リジ</t>
    </rPh>
    <phoneticPr fontId="1"/>
  </si>
  <si>
    <t>㊟１：外部理事については、最初の選任時に法人の役職員でない理事を１人以上含む必要がある。</t>
    <rPh sb="3" eb="5">
      <t>ガイブ</t>
    </rPh>
    <rPh sb="5" eb="7">
      <t>リジ</t>
    </rPh>
    <rPh sb="13" eb="15">
      <t>サイショ</t>
    </rPh>
    <rPh sb="16" eb="18">
      <t>センニン</t>
    </rPh>
    <rPh sb="18" eb="19">
      <t>ジ</t>
    </rPh>
    <rPh sb="20" eb="22">
      <t>ホウジン</t>
    </rPh>
    <rPh sb="23" eb="26">
      <t>ヤクショクイン</t>
    </rPh>
    <rPh sb="29" eb="31">
      <t>リジ</t>
    </rPh>
    <rPh sb="33" eb="34">
      <t>ニン</t>
    </rPh>
    <rPh sb="34" eb="36">
      <t>イジョウ</t>
    </rPh>
    <rPh sb="36" eb="37">
      <t>フク</t>
    </rPh>
    <rPh sb="38" eb="40">
      <t>ヒツヨウ</t>
    </rPh>
    <phoneticPr fontId="1"/>
  </si>
  <si>
    <r>
      <t xml:space="preserve">任　　　　　　　期
</t>
    </r>
    <r>
      <rPr>
        <sz val="8"/>
        <rFont val="ＭＳ Ｐゴシック"/>
        <family val="3"/>
        <charset val="128"/>
      </rPr>
      <t>※年（和暦）、月、日の順に入力してください・
定時評議員会終結時の場合は年（和暦）のみ</t>
    </r>
    <rPh sb="11" eb="12">
      <t>ネン</t>
    </rPh>
    <rPh sb="13" eb="15">
      <t>ワレキ</t>
    </rPh>
    <rPh sb="17" eb="18">
      <t>ツキ</t>
    </rPh>
    <rPh sb="19" eb="20">
      <t>ヒ</t>
    </rPh>
    <rPh sb="21" eb="22">
      <t>ジュン</t>
    </rPh>
    <rPh sb="23" eb="25">
      <t>ニュウリョク</t>
    </rPh>
    <rPh sb="33" eb="35">
      <t>テイジ</t>
    </rPh>
    <rPh sb="35" eb="38">
      <t>ヒョウギイン</t>
    </rPh>
    <rPh sb="37" eb="38">
      <t>イン</t>
    </rPh>
    <rPh sb="38" eb="39">
      <t>カイ</t>
    </rPh>
    <rPh sb="39" eb="41">
      <t>シュウケツ</t>
    </rPh>
    <rPh sb="41" eb="42">
      <t>ジ</t>
    </rPh>
    <rPh sb="43" eb="45">
      <t>バアイ</t>
    </rPh>
    <rPh sb="46" eb="47">
      <t>ネン</t>
    </rPh>
    <rPh sb="48" eb="50">
      <t>ワレキ</t>
    </rPh>
    <phoneticPr fontId="1"/>
  </si>
  <si>
    <r>
      <t xml:space="preserve">評議員総数　 </t>
    </r>
    <r>
      <rPr>
        <sz val="8"/>
        <rFont val="ＭＳ Ｐゴシック"/>
        <family val="3"/>
        <charset val="128"/>
      </rPr>
      <t>（「（５）現在の評議員の選任状況」の表から引用）</t>
    </r>
    <rPh sb="3" eb="5">
      <t>ソウスウ</t>
    </rPh>
    <rPh sb="12" eb="14">
      <t>ゲンザイ</t>
    </rPh>
    <rPh sb="15" eb="18">
      <t>ヒョウギイン</t>
    </rPh>
    <rPh sb="19" eb="21">
      <t>センニン</t>
    </rPh>
    <rPh sb="21" eb="23">
      <t>ジョウキョウ</t>
    </rPh>
    <rPh sb="25" eb="26">
      <t>ヒョウ</t>
    </rPh>
    <rPh sb="28" eb="30">
      <t>インヨウ</t>
    </rPh>
    <phoneticPr fontId="1"/>
  </si>
  <si>
    <t>３　理事会・評議員会・理事選任機関</t>
    <phoneticPr fontId="1"/>
  </si>
  <si>
    <t>（１）新会計基準(令和７年度以降適用)に基づく経理規程の作成状況</t>
    <rPh sb="3" eb="4">
      <t>シン</t>
    </rPh>
    <rPh sb="9" eb="11">
      <t>レイワ</t>
    </rPh>
    <phoneticPr fontId="1"/>
  </si>
  <si>
    <r>
      <t>㊟１：勘定科目表に</t>
    </r>
    <r>
      <rPr>
        <u/>
        <sz val="10"/>
        <rFont val="ＭＳ Ｐゴシック"/>
        <family val="3"/>
        <charset val="128"/>
      </rPr>
      <t>施設等利用給付費収入</t>
    </r>
    <r>
      <rPr>
        <sz val="10"/>
        <rFont val="ＭＳ Ｐゴシック"/>
        <family val="3"/>
        <charset val="128"/>
      </rPr>
      <t>と</t>
    </r>
    <r>
      <rPr>
        <u/>
        <sz val="10"/>
        <rFont val="ＭＳ Ｐゴシック"/>
        <family val="3"/>
        <charset val="128"/>
      </rPr>
      <t>施設型給付費収入</t>
    </r>
    <r>
      <rPr>
        <sz val="10"/>
        <rFont val="ＭＳ Ｐゴシック"/>
        <family val="3"/>
        <charset val="128"/>
      </rPr>
      <t>が記載されていることが必要。</t>
    </r>
    <phoneticPr fontId="1"/>
  </si>
  <si>
    <r>
      <t>㊟２：令和７年度の学校法人会計基準等の改正により、</t>
    </r>
    <r>
      <rPr>
        <u/>
        <sz val="10"/>
        <rFont val="ＭＳ Ｐゴシック"/>
        <family val="3"/>
        <charset val="128"/>
      </rPr>
      <t>学校法人が作成すべきものの変更等があった</t>
    </r>
    <r>
      <rPr>
        <sz val="10"/>
        <rFont val="ＭＳ Ｐゴシック"/>
        <family val="3"/>
        <charset val="128"/>
      </rPr>
      <t>ため、</t>
    </r>
    <rPh sb="17" eb="18">
      <t>トウ</t>
    </rPh>
    <phoneticPr fontId="1"/>
  </si>
  <si>
    <t>　⇒有価証券を保有している場合、別紙3を作成してください</t>
    <rPh sb="2" eb="6">
      <t>ユウカショウケン</t>
    </rPh>
    <rPh sb="8" eb="10">
      <t>ホユウ</t>
    </rPh>
    <rPh sb="14" eb="16">
      <t>バアイ</t>
    </rPh>
    <rPh sb="21" eb="23">
      <t>サクセイ</t>
    </rPh>
    <phoneticPr fontId="1"/>
  </si>
  <si>
    <t>実施している
場合、公表の有無</t>
    <rPh sb="0" eb="2">
      <t>ジッシ</t>
    </rPh>
    <rPh sb="7" eb="9">
      <t>バアイ</t>
    </rPh>
    <rPh sb="10" eb="12">
      <t>コウヒョウ</t>
    </rPh>
    <rPh sb="13" eb="15">
      <t>ウム</t>
    </rPh>
    <phoneticPr fontId="1"/>
  </si>
  <si>
    <r>
      <t>㊟3：</t>
    </r>
    <r>
      <rPr>
        <u/>
        <sz val="10"/>
        <rFont val="ＭＳ Ｐゴシック"/>
        <family val="3"/>
        <charset val="128"/>
      </rPr>
      <t>子の看護休暇の見直し、所定外労働の制限の対象拡大(令和7年4月施行）</t>
    </r>
    <rPh sb="3" eb="4">
      <t>コ</t>
    </rPh>
    <rPh sb="5" eb="7">
      <t>カンゴ</t>
    </rPh>
    <rPh sb="7" eb="9">
      <t>キュウカ</t>
    </rPh>
    <rPh sb="10" eb="12">
      <t>ミナオ</t>
    </rPh>
    <rPh sb="14" eb="19">
      <t>ショテイガイロウドウ</t>
    </rPh>
    <rPh sb="20" eb="22">
      <t>セイゲン</t>
    </rPh>
    <rPh sb="23" eb="27">
      <t>タイショウカクダイ</t>
    </rPh>
    <phoneticPr fontId="1"/>
  </si>
  <si>
    <r>
      <t xml:space="preserve">退職年月日
</t>
    </r>
    <r>
      <rPr>
        <sz val="9"/>
        <rFont val="ＭＳ Ｐゴシック"/>
        <family val="3"/>
        <charset val="128"/>
      </rPr>
      <t>※年（和暦）月日の順に入力</t>
    </r>
    <rPh sb="0" eb="2">
      <t>タイショク</t>
    </rPh>
    <rPh sb="2" eb="5">
      <t>ネンガッピ</t>
    </rPh>
    <rPh sb="9" eb="11">
      <t>ワレキ</t>
    </rPh>
    <rPh sb="17" eb="19">
      <t>ニュウリョク</t>
    </rPh>
    <phoneticPr fontId="1"/>
  </si>
  <si>
    <r>
      <t xml:space="preserve">支給年月日
</t>
    </r>
    <r>
      <rPr>
        <sz val="9"/>
        <rFont val="ＭＳ Ｐゴシック"/>
        <family val="3"/>
        <charset val="128"/>
      </rPr>
      <t>※年（和暦）月日の順に入力</t>
    </r>
    <rPh sb="0" eb="2">
      <t>シキュウ</t>
    </rPh>
    <rPh sb="2" eb="5">
      <t>ネンガッピ</t>
    </rPh>
    <phoneticPr fontId="1"/>
  </si>
  <si>
    <t>（２）学校法人が所有する園地、園舎等の登記状況</t>
    <rPh sb="3" eb="5">
      <t>ガッコウ</t>
    </rPh>
    <rPh sb="5" eb="7">
      <t>ホウジン</t>
    </rPh>
    <rPh sb="8" eb="10">
      <t>ショユウ</t>
    </rPh>
    <phoneticPr fontId="1"/>
  </si>
  <si>
    <t>（２）健康診断の実施項目及び記録の状況</t>
    <phoneticPr fontId="1"/>
  </si>
  <si>
    <t>㊟：未受診教職員については、その後の受診結果を園で保管する必要がある。　</t>
    <rPh sb="5" eb="8">
      <t>キョウショクイン</t>
    </rPh>
    <phoneticPr fontId="1"/>
  </si>
  <si>
    <t>（５）雑用水（雨水、飲用手洗い等に使用しない井戸水等）の利用の有無</t>
    <phoneticPr fontId="1"/>
  </si>
  <si>
    <r>
      <t>訓練の内容</t>
    </r>
    <r>
      <rPr>
        <sz val="10"/>
        <rFont val="ＭＳ Ｐゴシック"/>
        <family val="3"/>
        <charset val="128"/>
      </rPr>
      <t>（実施状況（予定含む）を入力）</t>
    </r>
    <rPh sb="0" eb="2">
      <t>クンレン</t>
    </rPh>
    <rPh sb="3" eb="5">
      <t>ナイヨウ</t>
    </rPh>
    <rPh sb="8" eb="10">
      <t>ジョウキョウ</t>
    </rPh>
    <rPh sb="17" eb="19">
      <t>ニュウリョク</t>
    </rPh>
    <phoneticPr fontId="1"/>
  </si>
  <si>
    <t>1私立学校法及び寄附行為の定めに合っている</t>
  </si>
  <si>
    <t>5多額の借財</t>
  </si>
  <si>
    <t>8報酬等の支給基準の策定等</t>
  </si>
  <si>
    <t>経理規程の改正</t>
    <rPh sb="0" eb="4">
      <t>ケイリキテイ</t>
    </rPh>
    <rPh sb="5" eb="7">
      <t>カイセイ</t>
    </rPh>
    <phoneticPr fontId="1"/>
  </si>
  <si>
    <t>評議員会が理事選任機関である場合の議題は次の（３）に記載してください。</t>
    <phoneticPr fontId="1"/>
  </si>
  <si>
    <t>4多額の借財</t>
  </si>
  <si>
    <t>理事長
○△　□×</t>
    <rPh sb="0" eb="3">
      <t>リジチョウ</t>
    </rPh>
    <phoneticPr fontId="1"/>
  </si>
  <si>
    <t>報酬等の支給基準</t>
    <rPh sb="2" eb="3">
      <t>トウ</t>
    </rPh>
    <phoneticPr fontId="1"/>
  </si>
  <si>
    <t>(参考）：役員及び評議員に対する報酬等の支給の基準（役員等報酬規程）</t>
    <phoneticPr fontId="1"/>
  </si>
  <si>
    <t>ア　役員及び評議員に対する報酬等の支給基準（役員等報酬規程）</t>
    <rPh sb="15" eb="16">
      <t>トウ</t>
    </rPh>
    <phoneticPr fontId="1"/>
  </si>
  <si>
    <t>【作成】1作成している or 2作成していない　／　【報酬の有無】1報酬有 or 2報酬なし</t>
    <rPh sb="1" eb="3">
      <t>サクセイ</t>
    </rPh>
    <rPh sb="27" eb="29">
      <t>ホウシュウ</t>
    </rPh>
    <rPh sb="30" eb="32">
      <t>ウム</t>
    </rPh>
    <phoneticPr fontId="1"/>
  </si>
  <si>
    <t>3保有していない</t>
  </si>
  <si>
    <t>2園内掲示</t>
  </si>
  <si>
    <t>1常勤</t>
  </si>
  <si>
    <t>年度初めの職員会議で周知し、その後職員室で常時閲覧できるように備置いている。</t>
    <rPh sb="0" eb="2">
      <t>ネンド</t>
    </rPh>
    <rPh sb="2" eb="3">
      <t>ハジ</t>
    </rPh>
    <rPh sb="5" eb="7">
      <t>ショクイン</t>
    </rPh>
    <rPh sb="7" eb="9">
      <t>カイギ</t>
    </rPh>
    <rPh sb="10" eb="12">
      <t>シュウチ</t>
    </rPh>
    <rPh sb="16" eb="17">
      <t>ゴ</t>
    </rPh>
    <rPh sb="17" eb="20">
      <t>ショクインシツ</t>
    </rPh>
    <rPh sb="21" eb="23">
      <t>ジョウジ</t>
    </rPh>
    <rPh sb="23" eb="25">
      <t>エツラン</t>
    </rPh>
    <rPh sb="31" eb="32">
      <t>ビ</t>
    </rPh>
    <rPh sb="32" eb="33">
      <t>オ</t>
    </rPh>
    <phoneticPr fontId="1"/>
  </si>
  <si>
    <t>1届出有</t>
  </si>
  <si>
    <t>年度初めの職員会議で周知し、その後職員室で常時閲覧できるように備置いている。</t>
    <phoneticPr fontId="1"/>
  </si>
  <si>
    <t>1口座払い</t>
  </si>
  <si>
    <t>1添付有</t>
  </si>
  <si>
    <t>教諭</t>
    <rPh sb="0" eb="2">
      <t>キョウユ</t>
    </rPh>
    <phoneticPr fontId="1"/>
  </si>
  <si>
    <t>理事長・○△　×□</t>
    <rPh sb="0" eb="2">
      <t>リジ</t>
    </rPh>
    <rPh sb="2" eb="3">
      <t>ナガ</t>
    </rPh>
    <phoneticPr fontId="1"/>
  </si>
  <si>
    <t>事務・○○　○○</t>
    <rPh sb="0" eb="2">
      <t>ジム</t>
    </rPh>
    <phoneticPr fontId="1"/>
  </si>
  <si>
    <t>事務・△△　△△</t>
    <rPh sb="0" eb="2">
      <t>ジム</t>
    </rPh>
    <phoneticPr fontId="1"/>
  </si>
  <si>
    <t>事務・××　××</t>
    <rPh sb="0" eb="2">
      <t>ジム</t>
    </rPh>
    <phoneticPr fontId="1"/>
  </si>
  <si>
    <t>就業規則に記載。
○年○月○日に防止研修を実施。</t>
    <rPh sb="0" eb="4">
      <t>シュウギョウキソク</t>
    </rPh>
    <rPh sb="5" eb="7">
      <t>キサイ</t>
    </rPh>
    <rPh sb="10" eb="11">
      <t>ネン</t>
    </rPh>
    <rPh sb="12" eb="13">
      <t>ガツ</t>
    </rPh>
    <rPh sb="14" eb="15">
      <t>ニチ</t>
    </rPh>
    <rPh sb="16" eb="20">
      <t>ボウシケンシュウ</t>
    </rPh>
    <rPh sb="21" eb="23">
      <t>ジッシ</t>
    </rPh>
    <phoneticPr fontId="1"/>
  </si>
  <si>
    <t>理事長及び事務長を窓口としている</t>
    <rPh sb="0" eb="3">
      <t>リジチョウ</t>
    </rPh>
    <rPh sb="3" eb="4">
      <t>オヨ</t>
    </rPh>
    <rPh sb="5" eb="8">
      <t>ジムチョウ</t>
    </rPh>
    <rPh sb="9" eb="11">
      <t>マドグチ</t>
    </rPh>
    <phoneticPr fontId="1"/>
  </si>
  <si>
    <t>1実施（記録あり）</t>
  </si>
  <si>
    <t>○□　×△</t>
    <phoneticPr fontId="1"/>
  </si>
  <si>
    <t>ロッカー</t>
    <phoneticPr fontId="1"/>
  </si>
  <si>
    <t>出張旅費</t>
    <rPh sb="0" eb="2">
      <t>シュッチョウ</t>
    </rPh>
    <rPh sb="2" eb="4">
      <t>リョヒ</t>
    </rPh>
    <phoneticPr fontId="1"/>
  </si>
  <si>
    <t>健康診断費用</t>
    <rPh sb="0" eb="2">
      <t>ケンコウ</t>
    </rPh>
    <rPh sb="2" eb="4">
      <t>シンダン</t>
    </rPh>
    <rPh sb="4" eb="6">
      <t>ヒヨウ</t>
    </rPh>
    <phoneticPr fontId="1"/>
  </si>
  <si>
    <t>中元・歳暮</t>
    <rPh sb="0" eb="2">
      <t>チュウゲン</t>
    </rPh>
    <rPh sb="3" eb="5">
      <t>セイボ</t>
    </rPh>
    <phoneticPr fontId="1"/>
  </si>
  <si>
    <t>（記入しきれない場合は、本表をコピーして備考欄に貼り付けるなどして入力してください。）</t>
    <rPh sb="1" eb="3">
      <t>キニュウ</t>
    </rPh>
    <rPh sb="12" eb="14">
      <t>ホンヒョウ</t>
    </rPh>
    <rPh sb="20" eb="23">
      <t>ビコウラン</t>
    </rPh>
    <rPh sb="24" eb="25">
      <t>ハ</t>
    </rPh>
    <rPh sb="26" eb="27">
      <t>ツ</t>
    </rPh>
    <rPh sb="33" eb="35">
      <t>ニュウリョク</t>
    </rPh>
    <phoneticPr fontId="1"/>
  </si>
  <si>
    <t>○○　○○</t>
  </si>
  <si>
    <t>△△　△△</t>
  </si>
  <si>
    <t>××　××</t>
  </si>
  <si>
    <t>1上水道（直結給水）</t>
  </si>
  <si>
    <t>2利用していない</t>
  </si>
  <si>
    <t>1放流式水洗便所</t>
  </si>
  <si>
    <t>1実施している（下欄に入力）</t>
  </si>
  <si>
    <t>1実施（点検表で記録）</t>
  </si>
  <si>
    <t>○×　△□</t>
    <phoneticPr fontId="1"/>
  </si>
  <si>
    <t>職員室の専用台の上</t>
    <rPh sb="0" eb="3">
      <t>ショクインシツ</t>
    </rPh>
    <rPh sb="4" eb="6">
      <t>センヨウ</t>
    </rPh>
    <rPh sb="6" eb="7">
      <t>ダイ</t>
    </rPh>
    <rPh sb="8" eb="9">
      <t>ウエ</t>
    </rPh>
    <phoneticPr fontId="1"/>
  </si>
  <si>
    <t>3電力会社に売電せず全量を園で消費</t>
  </si>
  <si>
    <t>選任年月日</t>
    <rPh sb="0" eb="2">
      <t>センニン</t>
    </rPh>
    <rPh sb="2" eb="5">
      <t>ネンガッピ</t>
    </rPh>
    <phoneticPr fontId="1"/>
  </si>
  <si>
    <t>（参考）：監事が同意をしたことが分かる書類等</t>
    <rPh sb="21" eb="22">
      <t>トウ</t>
    </rPh>
    <phoneticPr fontId="1"/>
  </si>
  <si>
    <t>寄附行為の定めにより、職員の中から選ぶべき評議員の数</t>
    <rPh sb="0" eb="4">
      <t>キフコウイ</t>
    </rPh>
    <rPh sb="5" eb="6">
      <t>サダ</t>
    </rPh>
    <rPh sb="11" eb="13">
      <t>ショクイン</t>
    </rPh>
    <rPh sb="14" eb="15">
      <t>ナカ</t>
    </rPh>
    <rPh sb="17" eb="18">
      <t>エラ</t>
    </rPh>
    <rPh sb="21" eb="24">
      <t>ヒョウギイン</t>
    </rPh>
    <rPh sb="25" eb="26">
      <t>カズ</t>
    </rPh>
    <phoneticPr fontId="1"/>
  </si>
  <si>
    <t>寄附行為の定めにより、卒業生（又は保護者）の中から選ぶべき評議員の数</t>
    <rPh sb="0" eb="4">
      <t>キフコウイ</t>
    </rPh>
    <rPh sb="5" eb="6">
      <t>サダ</t>
    </rPh>
    <rPh sb="11" eb="14">
      <t>ソツギョウセイ</t>
    </rPh>
    <rPh sb="15" eb="16">
      <t>マタ</t>
    </rPh>
    <rPh sb="17" eb="20">
      <t>ホゴシャ</t>
    </rPh>
    <rPh sb="22" eb="23">
      <t>ナカ</t>
    </rPh>
    <rPh sb="25" eb="26">
      <t>エラ</t>
    </rPh>
    <rPh sb="29" eb="32">
      <t>ヒョウギイン</t>
    </rPh>
    <rPh sb="33" eb="34">
      <t>カズ</t>
    </rPh>
    <phoneticPr fontId="1"/>
  </si>
  <si>
    <t>※寄附行為の規定により、卒業生評議員に卒業生でない保護者を充てている場合は、直下の薄緑マス内に外書き（外数で表示）してください。</t>
    <rPh sb="1" eb="5">
      <t>キフコウイ</t>
    </rPh>
    <rPh sb="6" eb="8">
      <t>キテイ</t>
    </rPh>
    <rPh sb="14" eb="15">
      <t>セイ</t>
    </rPh>
    <rPh sb="21" eb="22">
      <t>セイ</t>
    </rPh>
    <rPh sb="38" eb="40">
      <t>チョッカ</t>
    </rPh>
    <rPh sb="41" eb="43">
      <t>ウスミドリ</t>
    </rPh>
    <phoneticPr fontId="1"/>
  </si>
  <si>
    <t>（参考）：評議員を選任した機関（理事会・評議員会等）の議事録　等</t>
    <rPh sb="16" eb="19">
      <t>リジカイ</t>
    </rPh>
    <rPh sb="20" eb="25">
      <t>ヒョウギインカイトウ</t>
    </rPh>
    <phoneticPr fontId="1"/>
  </si>
  <si>
    <t>㊟１：評議員のうち職員である者の数は評議員総数の3分の1以下でなければならない。</t>
    <rPh sb="18" eb="23">
      <t>ヒョウギインソウスウ</t>
    </rPh>
    <rPh sb="25" eb="26">
      <t>ブン</t>
    </rPh>
    <rPh sb="28" eb="30">
      <t>イカ</t>
    </rPh>
    <phoneticPr fontId="1"/>
  </si>
  <si>
    <t>㊟２：評議員のうち理事会又は理事が選任した者は、評議員総数の２分の１を超えてはならない。</t>
    <phoneticPr fontId="1"/>
  </si>
  <si>
    <t>（７）評議員の選任・解任規程の有無</t>
    <rPh sb="3" eb="6">
      <t>ヒョウギイン</t>
    </rPh>
    <rPh sb="7" eb="9">
      <t>センニン</t>
    </rPh>
    <rPh sb="10" eb="14">
      <t>カイニンキテイ</t>
    </rPh>
    <rPh sb="15" eb="17">
      <t>ウム</t>
    </rPh>
    <phoneticPr fontId="1"/>
  </si>
  <si>
    <t>評議員の選任規程</t>
    <rPh sb="0" eb="3">
      <t>ヒョウギイン</t>
    </rPh>
    <rPh sb="4" eb="6">
      <t>センニン</t>
    </rPh>
    <rPh sb="6" eb="8">
      <t>キテイ</t>
    </rPh>
    <phoneticPr fontId="1"/>
  </si>
  <si>
    <t>評議員の解任規程</t>
    <rPh sb="0" eb="3">
      <t>ヒョウギイン</t>
    </rPh>
    <rPh sb="4" eb="6">
      <t>カイニン</t>
    </rPh>
    <rPh sb="6" eb="8">
      <t>キテイ</t>
    </rPh>
    <phoneticPr fontId="1"/>
  </si>
  <si>
    <t>(参考）：寄附行為、評議員選任規程・評議員解任規程　等</t>
    <rPh sb="10" eb="13">
      <t>ヒョウギイン</t>
    </rPh>
    <rPh sb="13" eb="17">
      <t>センニンキテイ</t>
    </rPh>
    <rPh sb="18" eb="21">
      <t>ヒョウギイン</t>
    </rPh>
    <rPh sb="21" eb="23">
      <t>カイニン</t>
    </rPh>
    <rPh sb="23" eb="25">
      <t>キテイ</t>
    </rPh>
    <rPh sb="26" eb="27">
      <t>トウ</t>
    </rPh>
    <phoneticPr fontId="1"/>
  </si>
  <si>
    <t>（８）理事、監事及び評議員における親族等の特別利害関係を有する者</t>
    <phoneticPr fontId="1"/>
  </si>
  <si>
    <t>㊟１：理事長等による職務報告は、年度内に４月を超える間隔で２回以上（大臣所轄学校法人等の場合は年４回以上）必要。</t>
    <rPh sb="10" eb="12">
      <t>ショクム</t>
    </rPh>
    <rPh sb="16" eb="19">
      <t>ネンドナイ</t>
    </rPh>
    <rPh sb="21" eb="22">
      <t>ツキ</t>
    </rPh>
    <rPh sb="23" eb="24">
      <t>コ</t>
    </rPh>
    <rPh sb="26" eb="28">
      <t>カンカク</t>
    </rPh>
    <rPh sb="30" eb="31">
      <t>カイ</t>
    </rPh>
    <rPh sb="31" eb="33">
      <t>イジョウ</t>
    </rPh>
    <rPh sb="50" eb="52">
      <t>イジョウ</t>
    </rPh>
    <rPh sb="53" eb="55">
      <t>ヒツヨウ</t>
    </rPh>
    <phoneticPr fontId="1"/>
  </si>
  <si>
    <t>出席した評議員、理事又は監事等の氏名</t>
    <rPh sb="4" eb="7">
      <t>ヒョウギイン</t>
    </rPh>
    <rPh sb="8" eb="10">
      <t>リジ</t>
    </rPh>
    <rPh sb="10" eb="11">
      <t>マタ</t>
    </rPh>
    <rPh sb="14" eb="15">
      <t>トウ</t>
    </rPh>
    <phoneticPr fontId="1"/>
  </si>
  <si>
    <t>(参考）：寄附行為、評議員会の議事録</t>
    <phoneticPr fontId="1"/>
  </si>
  <si>
    <t>㊟１：定時評議員会は会計年度終了後、寄附行為等の規定に従い、適切な時期に行う必要がある。</t>
    <rPh sb="18" eb="23">
      <t>キフコウイトウ</t>
    </rPh>
    <rPh sb="24" eb="26">
      <t>キテイ</t>
    </rPh>
    <rPh sb="27" eb="28">
      <t>シタガ</t>
    </rPh>
    <rPh sb="30" eb="32">
      <t>テキセツ</t>
    </rPh>
    <rPh sb="33" eb="35">
      <t>ジキ</t>
    </rPh>
    <rPh sb="36" eb="37">
      <t>オコナ</t>
    </rPh>
    <rPh sb="38" eb="40">
      <t>ヒツヨウ</t>
    </rPh>
    <phoneticPr fontId="1"/>
  </si>
  <si>
    <t>㊟：理事選任機関が評議員会ではない場合は、選任の前に行うべき評議員会の意見の聴取が必要（私立学校法第３０条第２項）。</t>
    <rPh sb="9" eb="13">
      <t>ヒョウギインカイ</t>
    </rPh>
    <rPh sb="17" eb="19">
      <t>バアイ</t>
    </rPh>
    <rPh sb="21" eb="23">
      <t>センニン</t>
    </rPh>
    <rPh sb="24" eb="25">
      <t>マエ</t>
    </rPh>
    <rPh sb="26" eb="27">
      <t>オコナ</t>
    </rPh>
    <rPh sb="30" eb="34">
      <t>ヒョウギインカイ</t>
    </rPh>
    <rPh sb="35" eb="37">
      <t>イケン</t>
    </rPh>
    <rPh sb="38" eb="40">
      <t>チョウシュ</t>
    </rPh>
    <rPh sb="41" eb="43">
      <t>ヒツヨウ</t>
    </rPh>
    <phoneticPr fontId="1"/>
  </si>
  <si>
    <t>1園長理事とその他の理事</t>
  </si>
  <si>
    <t>（参考）：寄附行為、役員名簿、法人登記簿謄本又は現在事項全部証明書、代表者変更登記完了届、選定したときの理事会議事録</t>
    <phoneticPr fontId="1"/>
  </si>
  <si>
    <t>■　回答欄が不足する場合は、シート「備考欄」に、必要な回答欄をコピーして貼り付けるなどして回答を御入力ください。</t>
    <rPh sb="2" eb="5">
      <t>カイトウラン</t>
    </rPh>
    <rPh sb="6" eb="8">
      <t>フソク</t>
    </rPh>
    <rPh sb="10" eb="12">
      <t>バアイ</t>
    </rPh>
    <rPh sb="18" eb="21">
      <t>ビコウラン</t>
    </rPh>
    <rPh sb="24" eb="26">
      <t>ヒツヨウ</t>
    </rPh>
    <rPh sb="27" eb="30">
      <t>カイトウラン</t>
    </rPh>
    <rPh sb="36" eb="37">
      <t>ハ</t>
    </rPh>
    <rPh sb="38" eb="39">
      <t>ツ</t>
    </rPh>
    <rPh sb="45" eb="47">
      <t>カイトウ</t>
    </rPh>
    <rPh sb="48" eb="49">
      <t>ゴ</t>
    </rPh>
    <rPh sb="49" eb="51">
      <t>ニュウリョク</t>
    </rPh>
    <phoneticPr fontId="1"/>
  </si>
  <si>
    <t>■　御入力いただくマスは次のように設定していますので、御提出前に入力漏れがないかを御確認ください。</t>
    <rPh sb="2" eb="3">
      <t>ゴ</t>
    </rPh>
    <rPh sb="3" eb="5">
      <t>ニュウリョク</t>
    </rPh>
    <rPh sb="12" eb="13">
      <t>ツギ</t>
    </rPh>
    <rPh sb="17" eb="19">
      <t>セッテイ</t>
    </rPh>
    <phoneticPr fontId="1"/>
  </si>
  <si>
    <t>※色付けされていないマスには、入力できません。</t>
    <rPh sb="1" eb="3">
      <t>イロヅ</t>
    </rPh>
    <rPh sb="15" eb="17">
      <t>ニュウリョク</t>
    </rPh>
    <phoneticPr fontId="1"/>
  </si>
  <si>
    <t>賃金の決定・計算・支払方法、賃金の締切・支払時期、昇給に関する事項</t>
    <rPh sb="14" eb="16">
      <t>チンギン</t>
    </rPh>
    <phoneticPr fontId="1"/>
  </si>
  <si>
    <t>理事による監事選任議案の提出</t>
    <rPh sb="0" eb="2">
      <t>リジ</t>
    </rPh>
    <rPh sb="5" eb="7">
      <t>カンジ</t>
    </rPh>
    <rPh sb="7" eb="9">
      <t>センニン</t>
    </rPh>
    <rPh sb="9" eb="11">
      <t>ギアン</t>
    </rPh>
    <rPh sb="12" eb="14">
      <t>テイシュツ</t>
    </rPh>
    <phoneticPr fontId="1"/>
  </si>
  <si>
    <t>　　入園後、すみやかに実施する必要がある。</t>
    <phoneticPr fontId="1"/>
  </si>
  <si>
    <t>(参考）：消防計画作成（変更）届出書、消防訓練実施（計画）報告書、学校安全計画、園日誌</t>
    <phoneticPr fontId="1"/>
  </si>
  <si>
    <t>付帯調査「２　園舎等の耐震状況_（１）耐震診断及び耐震工事」で「1昭和５６年５月３１日以前に建築確認を受けた</t>
    <rPh sb="0" eb="4">
      <t>フタイチョウサ</t>
    </rPh>
    <phoneticPr fontId="1"/>
  </si>
  <si>
    <t>1定時評議員会である</t>
  </si>
  <si>
    <t>2定時評議員会ではない</t>
  </si>
  <si>
    <t>【契約・理事会承認・特別代理人選任年月日】令和 or 平成 or 昭和　／　【貸借対照表注記】1注記有 or 2注記なし</t>
    <rPh sb="1" eb="3">
      <t>ケイヤク</t>
    </rPh>
    <rPh sb="4" eb="7">
      <t>リジカイ</t>
    </rPh>
    <rPh sb="7" eb="9">
      <t>ショウニン</t>
    </rPh>
    <rPh sb="10" eb="15">
      <t>トクベツダイリニン</t>
    </rPh>
    <rPh sb="15" eb="17">
      <t>センニン</t>
    </rPh>
    <rPh sb="17" eb="20">
      <t>ネンガッピ</t>
    </rPh>
    <rPh sb="39" eb="44">
      <t>タイシャクタイショウヒョウ</t>
    </rPh>
    <rPh sb="44" eb="46">
      <t>チュウキ</t>
    </rPh>
    <phoneticPr fontId="1"/>
  </si>
  <si>
    <t>【記載内容・参与の有無】1有 or 2なし</t>
    <rPh sb="1" eb="5">
      <t>キサイナイヨウ</t>
    </rPh>
    <rPh sb="6" eb="8">
      <t>サンヨ</t>
    </rPh>
    <rPh sb="9" eb="11">
      <t>ウム</t>
    </rPh>
    <phoneticPr fontId="1"/>
  </si>
  <si>
    <t>【記載内容】1有 or 2なし</t>
    <rPh sb="1" eb="5">
      <t>キサイナイヨウ</t>
    </rPh>
    <phoneticPr fontId="1"/>
  </si>
  <si>
    <t>実施（予定）年月</t>
    <rPh sb="0" eb="2">
      <t>ジッシ</t>
    </rPh>
    <rPh sb="3" eb="5">
      <t>ヨテイ</t>
    </rPh>
    <rPh sb="6" eb="8">
      <t>ネンゲツ</t>
    </rPh>
    <phoneticPr fontId="1"/>
  </si>
  <si>
    <t>直近改正年月日</t>
    <phoneticPr fontId="1"/>
  </si>
  <si>
    <t>必ず入力</t>
    <rPh sb="0" eb="1">
      <t>カナラ</t>
    </rPh>
    <rPh sb="2" eb="4">
      <t>ニュウリョク</t>
    </rPh>
    <phoneticPr fontId="1"/>
  </si>
  <si>
    <t>条件に合致する場合に入力</t>
    <rPh sb="0" eb="2">
      <t>ジョウケン</t>
    </rPh>
    <rPh sb="3" eb="5">
      <t>ガッチ</t>
    </rPh>
    <rPh sb="7" eb="9">
      <t>バアイ</t>
    </rPh>
    <rPh sb="10" eb="12">
      <t>ニュウリョク</t>
    </rPh>
    <phoneticPr fontId="1"/>
  </si>
  <si>
    <t>プルダウンリストから選択</t>
    <rPh sb="10" eb="12">
      <t>センタク</t>
    </rPh>
    <phoneticPr fontId="1"/>
  </si>
  <si>
    <t>数字や文字を直接入力</t>
    <rPh sb="0" eb="2">
      <t>スウジ</t>
    </rPh>
    <rPh sb="3" eb="5">
      <t>モジ</t>
    </rPh>
    <rPh sb="6" eb="8">
      <t>チョクセツ</t>
    </rPh>
    <rPh sb="8" eb="10">
      <t>ニュウリョク</t>
    </rPh>
    <phoneticPr fontId="1"/>
  </si>
  <si>
    <t>⇒</t>
  </si>
  <si>
    <t>クリックすると該当部分（別紙や参考資料等）へジャンプ</t>
    <rPh sb="7" eb="9">
      <t>ガイトウ</t>
    </rPh>
    <rPh sb="9" eb="11">
      <t>ブブン</t>
    </rPh>
    <rPh sb="12" eb="14">
      <t>ベッシ</t>
    </rPh>
    <rPh sb="15" eb="20">
      <t>サンコウシリョウトウ</t>
    </rPh>
    <phoneticPr fontId="1"/>
  </si>
  <si>
    <t>寄附行為の定めにより、上記の評議員以外に選ぶべき評議員の数</t>
    <rPh sb="0" eb="4">
      <t>キフコウイ</t>
    </rPh>
    <rPh sb="5" eb="6">
      <t>サダ</t>
    </rPh>
    <rPh sb="11" eb="13">
      <t>ジョウキ</t>
    </rPh>
    <rPh sb="14" eb="17">
      <t>ヒョウギイン</t>
    </rPh>
    <rPh sb="17" eb="19">
      <t>イガイ</t>
    </rPh>
    <rPh sb="20" eb="21">
      <t>エラ</t>
    </rPh>
    <rPh sb="24" eb="27">
      <t>ヒョウギイン</t>
    </rPh>
    <rPh sb="28" eb="29">
      <t>カズ</t>
    </rPh>
    <phoneticPr fontId="1"/>
  </si>
  <si>
    <t>職員である評議員</t>
    <phoneticPr fontId="1"/>
  </si>
  <si>
    <t>卒業生である評議員</t>
    <rPh sb="2" eb="3">
      <t>セイ</t>
    </rPh>
    <phoneticPr fontId="1"/>
  </si>
  <si>
    <t>㊟：評議員の選任・解任については、寄附行為に定めるだけでなく、必要に応じて選任規程や解任規程を設けること。</t>
    <phoneticPr fontId="1"/>
  </si>
  <si>
    <t xml:space="preserve">     は、周囲の環境に変化がない限り、以後の検査を省略することができる。</t>
    <phoneticPr fontId="1"/>
  </si>
  <si>
    <t>　　  学校職員等が実施する防災上の点検を言う。</t>
    <rPh sb="4" eb="6">
      <t>ガッコウ</t>
    </rPh>
    <rPh sb="6" eb="8">
      <t>ショクイン</t>
    </rPh>
    <rPh sb="8" eb="9">
      <t>トウ</t>
    </rPh>
    <rPh sb="10" eb="12">
      <t>ジッシ</t>
    </rPh>
    <rPh sb="14" eb="17">
      <t>ボウサイジョウ</t>
    </rPh>
    <rPh sb="18" eb="20">
      <t>テンケン</t>
    </rPh>
    <rPh sb="21" eb="22">
      <t>イ</t>
    </rPh>
    <phoneticPr fontId="1"/>
  </si>
  <si>
    <t>　　  障害物品が置かれていないか、ラジオやメガホン等の防災備品は常に整備されて保管されているかなど</t>
    <rPh sb="4" eb="6">
      <t>ショウガイ</t>
    </rPh>
    <rPh sb="7" eb="8">
      <t>ヒン</t>
    </rPh>
    <rPh sb="9" eb="10">
      <t>オ</t>
    </rPh>
    <rPh sb="26" eb="27">
      <t>トウ</t>
    </rPh>
    <rPh sb="28" eb="32">
      <t>ボウサイビヒン</t>
    </rPh>
    <rPh sb="33" eb="34">
      <t>ツネ</t>
    </rPh>
    <rPh sb="35" eb="37">
      <t>セイビ</t>
    </rPh>
    <rPh sb="40" eb="42">
      <t>ホカン</t>
    </rPh>
    <phoneticPr fontId="1"/>
  </si>
  <si>
    <t>実施結果
(適 又は 不適）</t>
    <rPh sb="6" eb="7">
      <t>テキ</t>
    </rPh>
    <rPh sb="8" eb="9">
      <t>マタ</t>
    </rPh>
    <rPh sb="11" eb="13">
      <t>フテキ</t>
    </rPh>
    <phoneticPr fontId="1"/>
  </si>
  <si>
    <t>実施結果(適 又は 不適）</t>
    <phoneticPr fontId="1"/>
  </si>
  <si>
    <t>実施結果(適又は不適）</t>
    <phoneticPr fontId="1"/>
  </si>
  <si>
    <t>4簡易組立式等常設でないもの⇒設置期間を入力し、「イ～ク」を回答</t>
  </si>
  <si>
    <t>1設置していない　or　2常設（通年利用）⇒「イ～ク」を回答　or　3常設（下記期間利用）⇒利用期間を入力し、「イ～ク」を回答　or　4簡易組立式等常設でないもの⇒設置期間を入力し、「イ～ク」を回答</t>
  </si>
  <si>
    <t>　　もの、BMIが２０未満のもの、BMIが２２未満であり自ら腹囲を測定しその値を申告したもの</t>
    <rPh sb="23" eb="25">
      <t>ミマン</t>
    </rPh>
    <phoneticPr fontId="1"/>
  </si>
  <si>
    <t xml:space="preserve">  　４０歳未満（３５歳を除く）のもの、妊娠中の女性職員、腹囲が内臓脂肪の蓄積を反映していないと診断された</t>
    <rPh sb="5" eb="6">
      <t>サイ</t>
    </rPh>
    <rPh sb="6" eb="8">
      <t>ミマン</t>
    </rPh>
    <rPh sb="11" eb="12">
      <t>サイ</t>
    </rPh>
    <rPh sb="13" eb="14">
      <t>ノゾ</t>
    </rPh>
    <rPh sb="20" eb="22">
      <t>ニンシン</t>
    </rPh>
    <rPh sb="24" eb="28">
      <t>ジョセイショクイン</t>
    </rPh>
    <phoneticPr fontId="1"/>
  </si>
  <si>
    <t>規程有の場合、規程の制定に関する理事会の承認の有無</t>
    <rPh sb="0" eb="2">
      <t>キテイ</t>
    </rPh>
    <rPh sb="7" eb="9">
      <t>キテイ</t>
    </rPh>
    <rPh sb="10" eb="12">
      <t>セイテイ</t>
    </rPh>
    <rPh sb="13" eb="14">
      <t>カン</t>
    </rPh>
    <rPh sb="23" eb="25">
      <t>ウム</t>
    </rPh>
    <phoneticPr fontId="1"/>
  </si>
  <si>
    <t>〇〇市〇〇　△-□-×</t>
    <phoneticPr fontId="1"/>
  </si>
  <si>
    <t>〇〇〇-△△△-□□□□</t>
    <phoneticPr fontId="1"/>
  </si>
  <si>
    <t>２　理事、監事及び評議員</t>
    <phoneticPr fontId="1"/>
  </si>
  <si>
    <r>
      <t>エ　使用期間中に１回実施する検査</t>
    </r>
    <r>
      <rPr>
        <sz val="10"/>
        <rFont val="ＭＳ Ｐゴシック"/>
        <family val="3"/>
        <charset val="128"/>
      </rPr>
      <t>(循環式の場合は使用開始２～３週間経過後。入替式の場合は最初の入替を行う直前)</t>
    </r>
    <phoneticPr fontId="1"/>
  </si>
  <si>
    <t>※調査年月日</t>
    <rPh sb="1" eb="3">
      <t>チョウサ</t>
    </rPh>
    <phoneticPr fontId="1"/>
  </si>
  <si>
    <t>（幼稚園型認定こども園及び施設型給付受給幼稚園用)</t>
    <phoneticPr fontId="1"/>
  </si>
  <si>
    <t>調査票作成者</t>
    <rPh sb="0" eb="3">
      <t>チョウサヒョウ</t>
    </rPh>
    <phoneticPr fontId="1"/>
  </si>
  <si>
    <t>※調査担当者氏名</t>
    <rPh sb="1" eb="3">
      <t>チョウサ</t>
    </rPh>
    <rPh sb="3" eb="6">
      <t>タントウシャ</t>
    </rPh>
    <rPh sb="6" eb="8">
      <t>シメイ</t>
    </rPh>
    <phoneticPr fontId="1"/>
  </si>
  <si>
    <t>【調査票作成にあたって】</t>
    <rPh sb="1" eb="4">
      <t>チョウサヒョウ</t>
    </rPh>
    <rPh sb="4" eb="6">
      <t>サクセイ</t>
    </rPh>
    <phoneticPr fontId="1"/>
  </si>
  <si>
    <t>・元のページに戻るには、①下部のタブ「調査票」をクリックしてください。</t>
    <rPh sb="1" eb="2">
      <t>モト</t>
    </rPh>
    <rPh sb="7" eb="8">
      <t>モド</t>
    </rPh>
    <rPh sb="13" eb="15">
      <t>カブ</t>
    </rPh>
    <rPh sb="19" eb="22">
      <t>チョウサヒョウ</t>
    </rPh>
    <phoneticPr fontId="1"/>
  </si>
  <si>
    <t>（４）法人で所有するカード(クレジットカード)の有無及び管理の状況</t>
    <phoneticPr fontId="1"/>
  </si>
  <si>
    <t>（５）「幼稚園における学校評価ガイドライン」に基づく学校評価の実施状況</t>
    <phoneticPr fontId="1"/>
  </si>
  <si>
    <t>（４）幼稚園の土地・建物についての貸借状況</t>
    <phoneticPr fontId="1"/>
  </si>
  <si>
    <t>２　寄付金</t>
    <phoneticPr fontId="1"/>
  </si>
  <si>
    <t>３　支出等の状況</t>
    <phoneticPr fontId="1"/>
  </si>
  <si>
    <t>４　未収入金・未払金の状況</t>
    <phoneticPr fontId="1"/>
  </si>
  <si>
    <t>５　資産・負債の状況</t>
    <rPh sb="2" eb="4">
      <t>シサン</t>
    </rPh>
    <rPh sb="5" eb="7">
      <t>フサイ</t>
    </rPh>
    <rPh sb="8" eb="10">
      <t>ジョウキョウ</t>
    </rPh>
    <phoneticPr fontId="1"/>
  </si>
  <si>
    <t>（１）固定資産台帳、減価償却明細表の作成状況</t>
    <phoneticPr fontId="1"/>
  </si>
  <si>
    <t>（２）借入金の状況、借入金台帳及び契約書の作成状況</t>
    <phoneticPr fontId="1"/>
  </si>
  <si>
    <t>別紙５（イ）</t>
    <phoneticPr fontId="1"/>
  </si>
  <si>
    <t>参考資料　【第２「１　（５）「幼稚園における学校評価ガイドライン」」分野】</t>
    <rPh sb="0" eb="4">
      <t>サンコウシリョウ</t>
    </rPh>
    <rPh sb="6" eb="7">
      <t>ダイ</t>
    </rPh>
    <rPh sb="34" eb="36">
      <t>ブンヤ</t>
    </rPh>
    <phoneticPr fontId="1"/>
  </si>
  <si>
    <t>学校教育法等【抜粋】</t>
    <rPh sb="5" eb="6">
      <t>トウ</t>
    </rPh>
    <rPh sb="6" eb="10">
      <t>&lt;バッスイ&gt;</t>
    </rPh>
    <phoneticPr fontId="1"/>
  </si>
  <si>
    <t>学校保健安全法施行規則等【抜粋】</t>
    <rPh sb="11" eb="12">
      <t>トウ</t>
    </rPh>
    <rPh sb="12" eb="16">
      <t>&lt;バッスイ&gt;</t>
    </rPh>
    <phoneticPr fontId="1"/>
  </si>
  <si>
    <r>
      <t>①換気：　換気の基準として、二酸化炭素は、1500 ppm 以下であることが望ましい。
②温度：　</t>
    </r>
    <r>
      <rPr>
        <u/>
        <sz val="11"/>
        <color theme="1"/>
        <rFont val="ＭＳ Ｐゴシック"/>
        <family val="3"/>
        <charset val="128"/>
      </rPr>
      <t>18℃</t>
    </r>
    <r>
      <rPr>
        <sz val="11"/>
        <color theme="1"/>
        <rFont val="ＭＳ Ｐゴシック"/>
        <family val="2"/>
        <charset val="128"/>
      </rPr>
      <t>以上、28℃以下であることが望ましい。
③相対湿度：　30％以上、80％以下であることが望ましい。
④浮遊粉じん：　0.10 mg/m3 以下であること。
⑤気流：　0.5 m/ 秒以下であることが望ましい。
⑥一酸化炭素：　</t>
    </r>
    <r>
      <rPr>
        <u/>
        <sz val="11"/>
        <color theme="1"/>
        <rFont val="ＭＳ Ｐゴシック"/>
        <family val="3"/>
        <charset val="128"/>
      </rPr>
      <t>6 ppm</t>
    </r>
    <r>
      <rPr>
        <sz val="11"/>
        <color theme="1"/>
        <rFont val="ＭＳ Ｐゴシック"/>
        <family val="2"/>
        <charset val="128"/>
      </rPr>
      <t xml:space="preserve"> 以下であること。
⑦二酸化窒素：　0.06 ppm 以下であることが望ましい。
⑧揮発性有機物：　
　　　ア．ホルムアルデヒド　100μg/m3 以下であること。
　　　イ．トルエン　260μg/m3 以下であること。
　　　ウ．キシレン　870μg/m3 以下であること。
　　　エ．パラジクロロベンゼン　240μg/m3 以下であること。
　　　オ．エチルベンゼン　3800μg/m3 以下であること。
　　　カ．スチレン　220μg/m3 以下であること。
⑨ダニ又はダニアレルゲン：　100 匹/m2 以下又はこれと同等のアレルゲン量以下であること。</t>
    </r>
    <rPh sb="1" eb="3">
      <t>カンキ</t>
    </rPh>
    <rPh sb="45" eb="47">
      <t>オンド</t>
    </rPh>
    <rPh sb="73" eb="77">
      <t>ソウタイシツド</t>
    </rPh>
    <rPh sb="103" eb="106">
      <t>フユウフン</t>
    </rPh>
    <rPh sb="131" eb="133">
      <t>キリュウ</t>
    </rPh>
    <rPh sb="158" eb="163">
      <t>イッサンカタンソ</t>
    </rPh>
    <rPh sb="181" eb="186">
      <t>ニサンカチッソ</t>
    </rPh>
    <rPh sb="212" eb="218">
      <t>キハツセイユウキブツ</t>
    </rPh>
    <phoneticPr fontId="1"/>
  </si>
  <si>
    <t>各学校は、自己評価及び学校関係者評価の結果及びそれを踏まえた今後の改善方策を、園便りへの掲載等の方法により広く保護者
に公表する。
さらに、ＰＴＡ総会を活用して保護者等を対象とした説明を行ったり、学校のホームページや地域広報誌への掲載等の方法により、より広く
内容が周知されるよう留意する。
評価結果及びそれを踏まえた今後の改善方策の公表に当たっては、適宜公表する内容等を工夫する。</t>
    <phoneticPr fontId="1"/>
  </si>
  <si>
    <t>㊟：役員及び評議員に対する報酬等の支給の基準を定めるとともに、法人事務所に備え付けなければならない。</t>
    <phoneticPr fontId="1"/>
  </si>
  <si>
    <t>評議員のうち職員である者の人数（注１参照）</t>
    <rPh sb="16" eb="17">
      <t>チュウ</t>
    </rPh>
    <rPh sb="18" eb="20">
      <t>サンショウ</t>
    </rPh>
    <phoneticPr fontId="1"/>
  </si>
  <si>
    <r>
      <t>（８）</t>
    </r>
    <r>
      <rPr>
        <b/>
        <u/>
        <sz val="11"/>
        <rFont val="ＭＳ Ｐゴシック"/>
        <family val="3"/>
        <charset val="128"/>
      </rPr>
      <t>元本保証のない</t>
    </r>
    <r>
      <rPr>
        <b/>
        <sz val="11"/>
        <rFont val="ＭＳ Ｐゴシック"/>
        <family val="3"/>
        <charset val="128"/>
      </rPr>
      <t>有価証券を保有している場合の資産運用規程作成の有無</t>
    </r>
    <phoneticPr fontId="1"/>
  </si>
  <si>
    <t>（９）剰余金等の状況</t>
    <phoneticPr fontId="1"/>
  </si>
  <si>
    <t>調査票備考欄（調査票の回答欄が不足する場合などに、以下に回答欄を貼り付けるなどして回答を御入力ください。）</t>
    <rPh sb="0" eb="3">
      <t>チョウサヒョウ</t>
    </rPh>
    <rPh sb="3" eb="6">
      <t>ビコウラン</t>
    </rPh>
    <rPh sb="7" eb="10">
      <t>チョウサヒョウ</t>
    </rPh>
    <rPh sb="11" eb="14">
      <t>カイトウラン</t>
    </rPh>
    <rPh sb="15" eb="17">
      <t>フソク</t>
    </rPh>
    <rPh sb="19" eb="21">
      <t>バアイ</t>
    </rPh>
    <rPh sb="25" eb="27">
      <t>イカ</t>
    </rPh>
    <rPh sb="28" eb="31">
      <t>カイトウラン</t>
    </rPh>
    <rPh sb="32" eb="33">
      <t>ハ</t>
    </rPh>
    <rPh sb="34" eb="35">
      <t>ツ</t>
    </rPh>
    <rPh sb="41" eb="43">
      <t>カイトウ</t>
    </rPh>
    <rPh sb="44" eb="45">
      <t>ゴ</t>
    </rPh>
    <rPh sb="45" eb="47">
      <t>ニュウリョク</t>
    </rPh>
    <phoneticPr fontId="1"/>
  </si>
  <si>
    <t>令和　or　平成　or　昭和</t>
  </si>
  <si>
    <t>1有　or　2なし</t>
  </si>
  <si>
    <t>1有　or　2無</t>
  </si>
  <si>
    <t>1設置している⇒下表に入力　or　2設置していない</t>
  </si>
  <si>
    <t>1提出した⇒下のマスに入力　or　2提出していない</t>
  </si>
  <si>
    <t>1過半数の同意有　or　2過半数の同意なし</t>
  </si>
  <si>
    <t>1 有　or　2 なし</t>
  </si>
  <si>
    <t>1私立学校法及び寄附行為の定めに合っている　or　2私立学校法及び寄附行為の定めに合っていない</t>
  </si>
  <si>
    <t>1予算・事業計画　or　2決算・事業報告　or　3理事長等による職務報告　or　4寄附行為の変更　or　5多額の借財　or　6重要な資産の処分及び譲受け　or　7園則の変更　or　8報酬等の支給基準の策定等　or　9評議員会日時・議題の設定　or　10役員等の選任（該当がある場合）</t>
  </si>
  <si>
    <t>1記載有　or　2記載なし</t>
  </si>
  <si>
    <t>1記載有　or　2記載なし　or　3非該当（利害関係人含まれない）</t>
  </si>
  <si>
    <t>1定時評議員会である　or　2定時評議員会ではない</t>
  </si>
  <si>
    <t>1予算・事業計画　or　2決算・事業報告　or　3寄附行為の変更　or　4多額の借財　or　5重要な資産の処分及び譲受け　or　6園則の変更　or　7監事等の選任　or　8評議員の選任（該当がある場合）　or　9報酬等の支給基準の策定等</t>
  </si>
  <si>
    <t>1評議員会　or　2評議員会以外</t>
  </si>
  <si>
    <t>1聴取した⇒下に日付を入力　or　2聴取していない</t>
  </si>
  <si>
    <t>1園長理事とその他の理事　or　2園長理事のみ　or　3その他の理事のみ</t>
  </si>
  <si>
    <t>1記載有　or　2記載無　or　3非該当（開催予定）</t>
  </si>
  <si>
    <t>【改正年月日】令和　or　平成　or　昭和　／　【勘定科目表・耐用年数表・契約に関する規定】1有　or　2なし</t>
    <rPh sb="1" eb="3">
      <t>カイセイ</t>
    </rPh>
    <rPh sb="3" eb="6">
      <t>ネンガッピ</t>
    </rPh>
    <rPh sb="7" eb="9">
      <t>レイワ</t>
    </rPh>
    <rPh sb="25" eb="30">
      <t>カンジョウカモクヒョウ</t>
    </rPh>
    <rPh sb="31" eb="36">
      <t>タイヨウネンスウヒョウ</t>
    </rPh>
    <rPh sb="37" eb="39">
      <t>ケイヤク</t>
    </rPh>
    <rPh sb="40" eb="41">
      <t>カン</t>
    </rPh>
    <rPh sb="43" eb="45">
      <t>キテイ</t>
    </rPh>
    <phoneticPr fontId="1"/>
  </si>
  <si>
    <t>1有⇒下表に入力　or　2なし</t>
  </si>
  <si>
    <t>1有⇒下に入力　or　2なし</t>
  </si>
  <si>
    <t>1ある⇒下のマスに入力してください　or　2ない　or　3検討中</t>
  </si>
  <si>
    <t>1保有している（元本保証有）⇒別紙３作成　or　2保有している（元本保証なし）⇒別紙３作成＆（８）入力　or　3保有していない</t>
  </si>
  <si>
    <t>1規程有　or　2規程なし</t>
  </si>
  <si>
    <t>1承認有　or　2承認なし</t>
  </si>
  <si>
    <t>1配置有　or　2配置なし</t>
  </si>
  <si>
    <t>1教員免許状所持(一種免許状)　or　2教員免許状所持（専修免許状）　or　3教育に関する職に10年以上あった者　or　4その他⇒下のマスに入力</t>
  </si>
  <si>
    <t>1常勤　or　2非常勤⇒下表に入力</t>
  </si>
  <si>
    <t>1作成有⇒下の届出有無と周知方法に入力　or　2作成なし</t>
  </si>
  <si>
    <t>1届出有⇒下の届出日に入力　or　2届出なし　or　3届出義務なし</t>
  </si>
  <si>
    <t>1_１年単位の変形労働時間制を採用⇒下に入力　or　2_1か月単位の変形労働時間制を採用⇒下に入力　or　3採用していない</t>
  </si>
  <si>
    <t>1届出有　or　2届出なし</t>
  </si>
  <si>
    <t>1作成有⇒下に入力　or　2作成なし</t>
  </si>
  <si>
    <t>1作成有⇒周知方法に入力　or　2作成なし</t>
  </si>
  <si>
    <t>1作成有　or　2作成なし</t>
  </si>
  <si>
    <t>1整合　or　2不整合</t>
  </si>
  <si>
    <t>1一致　or　2不一致</t>
  </si>
  <si>
    <t>1口座払い　or　2現金払い（受領印あり）　or　3現金払い（受領印なし）</t>
  </si>
  <si>
    <t>1規定有　or　2規定なし</t>
  </si>
  <si>
    <t>1添付有　or　2添付なし</t>
  </si>
  <si>
    <t>1引当している　or　2引当していない（退職金財団給付額と同額を退職者に支給する場合を含む）</t>
  </si>
  <si>
    <t>1交付している⇒下のマスに入力　or　2交付していない　or　3該当する職員がいない</t>
  </si>
  <si>
    <t>1雇用契約書　or　2雇用通知書（辞令を含む）　or　3労働条件通知書等労働条件のわかるもの　or　4賃金規程　or　5その他⇒下のマスに入力</t>
  </si>
  <si>
    <t>1加入している　or　2加入していない　or　3該当なし</t>
  </si>
  <si>
    <t>1実施している　or　2実施していない</t>
  </si>
  <si>
    <t>1全て登記済み　or　2一部（全て）未登記</t>
  </si>
  <si>
    <t>1全て登記済み　or　2一部（全て）未登記　or　3該当なし</t>
  </si>
  <si>
    <t>1有⇒下の明細に入力　or　2変更なし</t>
  </si>
  <si>
    <t>1管轄の警察署に届け出済み　or　2選任しているが管轄の警察署には届け出ていない　or　3選任していない⇒下のマスに入力</t>
  </si>
  <si>
    <t>1実施（記録あり）　or　2実施（記録なし）　or　3未実施</t>
  </si>
  <si>
    <t>1作成している　or　2作成していない　or　3作成していない（通園用バスを所有していない）</t>
  </si>
  <si>
    <t>1安全装置有　or　2なし（座席が2列以下のため）　or　3なし（通園に使用していないため）　or　4なし</t>
  </si>
  <si>
    <t>1現金出納簿有　or　2現金出納簿なし　or　3仕訳伝票で代替</t>
  </si>
  <si>
    <t>1収納済み　or　2未収</t>
  </si>
  <si>
    <t>1支払済み　or　2未払</t>
  </si>
  <si>
    <t>1通知している　or　2通知していない</t>
  </si>
  <si>
    <t>1講じている　or　2講じていない</t>
  </si>
  <si>
    <t>1確認（健康診断書の写しを保管）　or　2確認（その他）　or　3未確認　or　4該当なし</t>
  </si>
  <si>
    <t>1有⇒下記２種の検査が必要・下表に入力　or　2なし⇒下表の入力不要</t>
  </si>
  <si>
    <t>1有⇒下記２種の検査が必要・下表に入力　or　2無⇒下表の入力不要</t>
  </si>
  <si>
    <t>1上水道（直結給水）　or　2上水道（貯水槽経由）⇒別紙４を作成　or　3井戸水等⇒別紙５を作成</t>
  </si>
  <si>
    <t>1利用している⇒別紙６を作成　or　2利用していない</t>
  </si>
  <si>
    <t>1放流式水洗便所　or　2浄化槽式水洗便所⇒別紙７を作成　or　3くみ取り式便所</t>
  </si>
  <si>
    <t>1水道水　or　2飲料水に供している井戸水等　or　3飲料水に供していない井戸水等⇒「別紙５（イ）」を作成</t>
  </si>
  <si>
    <t>1実施　or　2未実施</t>
  </si>
  <si>
    <t>1有⇒右に入力　or　2なし</t>
  </si>
  <si>
    <t>1健康カード等で実施　or　2実施していない</t>
  </si>
  <si>
    <t>1作成している　or　2作成していない</t>
  </si>
  <si>
    <t>1点検表　or　2園日誌　or　3記録なし</t>
  </si>
  <si>
    <t>1実施している（下欄に入力）　or　2黒板なし（保育に使用しない）　or　3未実施</t>
  </si>
  <si>
    <t>1実施（点検表で記録）　or　2実施（園日誌で記録）　or　3実施（点検表と園日誌で記録）　or　4実施（記録なし）　or　5未実施</t>
  </si>
  <si>
    <t>1有⇒右と下欄に入力　or　2なし</t>
  </si>
  <si>
    <t>1実施していない　or　2給食会社等の給食を利用⇒下欄に入力　or　3給食設備を有し自園給食を行っている⇒「別紙８」を作成</t>
  </si>
  <si>
    <t>1昭和５６年５月３１日以前に建築確認を受けた園舎がある　　　　⇒「附帯調査別紙」（下記）に入力してください　or　2昭和５６年６月1日以降に建築確認を受けた園舎のみである</t>
  </si>
  <si>
    <t>1実施した⇒年月を入力　or　2実施していない</t>
  </si>
  <si>
    <t>1ブロック塀・有　or　2ブロック塀・なし</t>
  </si>
  <si>
    <t>1有⇒実施年月を入力　or　2なし⇒実施予定年月を入力　or　3不要</t>
  </si>
  <si>
    <t>1実施済⇒⑥⑦に入力　or　2未実施⇒⑧⑨に入力</t>
  </si>
  <si>
    <t>1実施済⇒⑪⑫に入力　or　2未実施⇒⑬⑭⑮⑯に入力</t>
  </si>
  <si>
    <t>1改築　or　2補強</t>
  </si>
  <si>
    <t>2 なし</t>
  </si>
  <si>
    <t>3飲料水に供していない井戸水等⇒「別紙５（イ）」を作成</t>
  </si>
  <si>
    <t>1保健室あり</t>
  </si>
  <si>
    <r>
      <t>(参考)：法人登記簿謄本又は現在事項全部証明書、</t>
    </r>
    <r>
      <rPr>
        <sz val="10"/>
        <rFont val="ＭＳ Ｐゴシック"/>
        <family val="3"/>
        <charset val="128"/>
      </rPr>
      <t>代表者変更登記完了届</t>
    </r>
    <r>
      <rPr>
        <sz val="10"/>
        <rFont val="ＭＳ Ｐゴシック"/>
        <family val="2"/>
        <charset val="128"/>
      </rPr>
      <t>、寄附行為　</t>
    </r>
    <phoneticPr fontId="1"/>
  </si>
  <si>
    <r>
      <t>㊟：資産総額変更登記は、</t>
    </r>
    <r>
      <rPr>
        <u/>
        <sz val="10"/>
        <rFont val="ＭＳ Ｐゴシック"/>
        <family val="3"/>
        <charset val="128"/>
      </rPr>
      <t>決算理事会及び決算評議員会での議決後、寄附行為に定める期限内、</t>
    </r>
    <phoneticPr fontId="1"/>
  </si>
  <si>
    <r>
      <t>うち
外部</t>
    </r>
    <r>
      <rPr>
        <sz val="11"/>
        <rFont val="ＭＳ Ｐゴシック"/>
        <family val="3"/>
        <charset val="128"/>
      </rPr>
      <t>理事</t>
    </r>
    <rPh sb="5" eb="7">
      <t>リジ</t>
    </rPh>
    <phoneticPr fontId="1"/>
  </si>
  <si>
    <r>
      <t>役員</t>
    </r>
    <r>
      <rPr>
        <sz val="11"/>
        <rFont val="ＭＳ Ｐゴシック"/>
        <family val="3"/>
        <charset val="128"/>
      </rPr>
      <t>等</t>
    </r>
    <r>
      <rPr>
        <sz val="11"/>
        <rFont val="ＭＳ Ｐゴシック"/>
        <family val="2"/>
        <charset val="128"/>
      </rPr>
      <t>就（退）任届</t>
    </r>
    <rPh sb="2" eb="3">
      <t>トウ</t>
    </rPh>
    <phoneticPr fontId="1"/>
  </si>
  <si>
    <r>
      <rPr>
        <b/>
        <sz val="11"/>
        <rFont val="ＭＳ Ｐゴシック"/>
        <family val="3"/>
        <charset val="128"/>
      </rPr>
      <t>別紙１「役員・評議員名簿」</t>
    </r>
    <r>
      <rPr>
        <sz val="11"/>
        <rFont val="ＭＳ Ｐゴシック"/>
        <family val="2"/>
        <charset val="128"/>
      </rPr>
      <t>にすべての理事、監事及び評議員を入力してください。</t>
    </r>
    <phoneticPr fontId="1"/>
  </si>
  <si>
    <r>
      <t>(参考）：元帳、寄附行為、</t>
    </r>
    <r>
      <rPr>
        <sz val="10"/>
        <rFont val="ＭＳ Ｐゴシック"/>
        <family val="3"/>
        <charset val="128"/>
      </rPr>
      <t>役員及び評議員に対する報酬等の支給の基準（役員等報酬規程）</t>
    </r>
    <phoneticPr fontId="1"/>
  </si>
  <si>
    <r>
      <rPr>
        <b/>
        <sz val="11"/>
        <rFont val="ＭＳ Ｐゴシック"/>
        <family val="3"/>
        <charset val="128"/>
      </rPr>
      <t>別紙２を作成</t>
    </r>
    <r>
      <rPr>
        <sz val="11"/>
        <rFont val="ＭＳ Ｐゴシック"/>
        <family val="2"/>
        <charset val="128"/>
      </rPr>
      <t>してください</t>
    </r>
    <phoneticPr fontId="1"/>
  </si>
  <si>
    <r>
      <rPr>
        <b/>
        <sz val="11"/>
        <rFont val="ＭＳ Ｐゴシック"/>
        <family val="3"/>
        <charset val="128"/>
      </rPr>
      <t>下表に入力</t>
    </r>
    <r>
      <rPr>
        <sz val="11"/>
        <rFont val="ＭＳ Ｐゴシック"/>
        <family val="2"/>
        <charset val="128"/>
      </rPr>
      <t>してください</t>
    </r>
    <phoneticPr fontId="1"/>
  </si>
  <si>
    <r>
      <t>　※</t>
    </r>
    <r>
      <rPr>
        <u/>
        <sz val="10"/>
        <rFont val="ＭＳ Ｐゴシック"/>
        <family val="3"/>
        <charset val="128"/>
      </rPr>
      <t>納付金に係る園則変更は、前年の９月末まで</t>
    </r>
    <r>
      <rPr>
        <sz val="10"/>
        <rFont val="ＭＳ Ｐゴシック"/>
        <family val="2"/>
        <charset val="128"/>
      </rPr>
      <t>に届け出る。</t>
    </r>
    <phoneticPr fontId="1"/>
  </si>
  <si>
    <r>
      <t>㊟２：</t>
    </r>
    <r>
      <rPr>
        <u/>
        <sz val="10"/>
        <rFont val="ＭＳ Ｐゴシック"/>
        <family val="3"/>
        <charset val="128"/>
      </rPr>
      <t>１年単位の変形労働時間制を採用する場合</t>
    </r>
    <r>
      <rPr>
        <sz val="10"/>
        <rFont val="ＭＳ Ｐゴシック"/>
        <family val="3"/>
        <charset val="128"/>
      </rPr>
      <t>は、</t>
    </r>
    <r>
      <rPr>
        <u/>
        <sz val="10"/>
        <rFont val="ＭＳ Ｐゴシック"/>
        <family val="3"/>
        <charset val="128"/>
      </rPr>
      <t>毎年度</t>
    </r>
    <r>
      <rPr>
        <sz val="10"/>
        <rFont val="ＭＳ Ｐゴシック"/>
        <family val="3"/>
        <charset val="128"/>
      </rPr>
      <t>、労使協定を締結し労働基準監督署に届け出る必要がある。</t>
    </r>
    <phoneticPr fontId="1"/>
  </si>
  <si>
    <r>
      <t>支給額</t>
    </r>
    <r>
      <rPr>
        <sz val="11"/>
        <rFont val="ＭＳ Ｐゴシック"/>
        <family val="3"/>
        <charset val="128"/>
      </rPr>
      <t>（</t>
    </r>
    <r>
      <rPr>
        <b/>
        <sz val="11"/>
        <rFont val="ＭＳ Ｐゴシック"/>
        <family val="3"/>
        <charset val="128"/>
      </rPr>
      <t>A</t>
    </r>
    <r>
      <rPr>
        <sz val="11"/>
        <rFont val="ＭＳ Ｐゴシック"/>
        <family val="3"/>
        <charset val="128"/>
      </rPr>
      <t>)</t>
    </r>
    <rPh sb="0" eb="3">
      <t>シキュウガク</t>
    </rPh>
    <phoneticPr fontId="1"/>
  </si>
  <si>
    <r>
      <t>うち退職金財団
給付額</t>
    </r>
    <r>
      <rPr>
        <sz val="11"/>
        <rFont val="ＭＳ Ｐゴシック"/>
        <family val="3"/>
        <charset val="128"/>
      </rPr>
      <t>（</t>
    </r>
    <r>
      <rPr>
        <b/>
        <sz val="11"/>
        <rFont val="ＭＳ Ｐゴシック"/>
        <family val="3"/>
        <charset val="128"/>
      </rPr>
      <t>B</t>
    </r>
    <r>
      <rPr>
        <sz val="11"/>
        <rFont val="ＭＳ Ｐゴシック"/>
        <family val="3"/>
        <charset val="128"/>
      </rPr>
      <t>)</t>
    </r>
    <rPh sb="2" eb="5">
      <t>タイショクキン</t>
    </rPh>
    <rPh sb="5" eb="7">
      <t>ザイダン</t>
    </rPh>
    <rPh sb="8" eb="11">
      <t>キュウフガク</t>
    </rPh>
    <phoneticPr fontId="1"/>
  </si>
  <si>
    <r>
      <t>差額</t>
    </r>
    <r>
      <rPr>
        <sz val="11"/>
        <rFont val="ＭＳ Ｐゴシック"/>
        <family val="3"/>
        <charset val="128"/>
      </rPr>
      <t>（</t>
    </r>
    <r>
      <rPr>
        <b/>
        <sz val="11"/>
        <rFont val="ＭＳ Ｐゴシック"/>
        <family val="3"/>
        <charset val="128"/>
      </rPr>
      <t>A-B</t>
    </r>
    <r>
      <rPr>
        <sz val="11"/>
        <rFont val="ＭＳ Ｐゴシック"/>
        <family val="3"/>
        <charset val="128"/>
      </rPr>
      <t>)</t>
    </r>
    <rPh sb="0" eb="2">
      <t>サガク</t>
    </rPh>
    <phoneticPr fontId="1"/>
  </si>
  <si>
    <r>
      <t xml:space="preserve"> (※1)</t>
    </r>
    <r>
      <rPr>
        <u/>
        <sz val="10"/>
        <rFont val="ＭＳ Ｐゴシック"/>
        <family val="3"/>
        <charset val="128"/>
      </rPr>
      <t>令和６年４月から記載が必要</t>
    </r>
    <r>
      <rPr>
        <sz val="10"/>
        <rFont val="ＭＳ Ｐゴシック"/>
        <family val="2"/>
        <charset val="128"/>
      </rPr>
      <t>な事項</t>
    </r>
    <phoneticPr fontId="1"/>
  </si>
  <si>
    <r>
      <t xml:space="preserve">
未加入者の職・氏名
（未加入である理由）
</t>
    </r>
    <r>
      <rPr>
        <sz val="10"/>
        <rFont val="ＭＳ Ｐゴシック"/>
        <family val="3"/>
        <charset val="128"/>
      </rPr>
      <t xml:space="preserve">上段：職・氏名
下段：理由
</t>
    </r>
    <r>
      <rPr>
        <sz val="11"/>
        <rFont val="ＭＳ Ｐゴシック"/>
        <family val="2"/>
        <charset val="128"/>
      </rPr>
      <t xml:space="preserve">
※未加入である理由は
「臨時職員のため」
「経営者のため」
など具体的に記入してください</t>
    </r>
    <rPh sb="1" eb="5">
      <t>ミカニュウシャ</t>
    </rPh>
    <rPh sb="6" eb="7">
      <t>ショク</t>
    </rPh>
    <rPh sb="8" eb="10">
      <t>シメイ</t>
    </rPh>
    <rPh sb="12" eb="15">
      <t>ミカニュウ</t>
    </rPh>
    <rPh sb="18" eb="20">
      <t>リユウ</t>
    </rPh>
    <rPh sb="23" eb="25">
      <t>ジョウダン</t>
    </rPh>
    <rPh sb="26" eb="27">
      <t>ショク</t>
    </rPh>
    <rPh sb="28" eb="30">
      <t>シメイ</t>
    </rPh>
    <rPh sb="31" eb="33">
      <t>ゲダン</t>
    </rPh>
    <rPh sb="34" eb="36">
      <t>リユウ</t>
    </rPh>
    <rPh sb="39" eb="42">
      <t>ミカニュウ</t>
    </rPh>
    <rPh sb="45" eb="47">
      <t>リユウ</t>
    </rPh>
    <rPh sb="50" eb="54">
      <t>リンジショクイン</t>
    </rPh>
    <rPh sb="60" eb="63">
      <t>ケイエイシャ</t>
    </rPh>
    <rPh sb="70" eb="72">
      <t>グタイ</t>
    </rPh>
    <rPh sb="72" eb="73">
      <t>テキ</t>
    </rPh>
    <rPh sb="74" eb="76">
      <t>キニュウ</t>
    </rPh>
    <phoneticPr fontId="1"/>
  </si>
  <si>
    <r>
      <t>㊟：労災保険は、臨時職員等及び65歳以上の者も含め、</t>
    </r>
    <r>
      <rPr>
        <u/>
        <sz val="10"/>
        <rFont val="ＭＳ Ｐゴシック"/>
        <family val="3"/>
        <charset val="128"/>
      </rPr>
      <t>経営者一族を除く全ての雇用者が加入する必要がある。</t>
    </r>
    <phoneticPr fontId="1"/>
  </si>
  <si>
    <r>
      <t>　　20時間以上である場合には加入する必要がある。また、</t>
    </r>
    <r>
      <rPr>
        <u/>
        <sz val="10"/>
        <rFont val="ＭＳ Ｐゴシック"/>
        <family val="3"/>
        <charset val="128"/>
      </rPr>
      <t>平成29年1月1日以降、労働条件が加入条件に該当する</t>
    </r>
    <phoneticPr fontId="1"/>
  </si>
  <si>
    <r>
      <t>　　</t>
    </r>
    <r>
      <rPr>
        <u/>
        <sz val="10"/>
        <rFont val="ＭＳ Ｐゴシック"/>
        <family val="3"/>
        <charset val="128"/>
      </rPr>
      <t>65歳以上の労働者は「高年齢被保険者」として雇用保険に加入させる必要</t>
    </r>
    <r>
      <rPr>
        <sz val="10"/>
        <rFont val="ＭＳ Ｐゴシック"/>
        <family val="3"/>
        <charset val="128"/>
      </rPr>
      <t>がある。</t>
    </r>
    <phoneticPr fontId="1"/>
  </si>
  <si>
    <r>
      <t>未登記の物件</t>
    </r>
    <r>
      <rPr>
        <sz val="11"/>
        <rFont val="ＭＳ Ｐゴシック"/>
        <family val="3"/>
        <charset val="128"/>
      </rPr>
      <t>とその理由</t>
    </r>
    <rPh sb="0" eb="3">
      <t>ミトウキ</t>
    </rPh>
    <rPh sb="4" eb="6">
      <t>ブッケン</t>
    </rPh>
    <rPh sb="9" eb="11">
      <t>リユウ</t>
    </rPh>
    <phoneticPr fontId="1"/>
  </si>
  <si>
    <r>
      <t xml:space="preserve">使用料
</t>
    </r>
    <r>
      <rPr>
        <sz val="10"/>
        <rFont val="ＭＳ Ｐゴシック"/>
        <family val="3"/>
        <charset val="128"/>
      </rPr>
      <t>（月額及び無償など）</t>
    </r>
    <rPh sb="0" eb="3">
      <t>シヨウリョウ</t>
    </rPh>
    <rPh sb="5" eb="7">
      <t>ゲツガク</t>
    </rPh>
    <rPh sb="7" eb="8">
      <t>オヨ</t>
    </rPh>
    <rPh sb="9" eb="11">
      <t>ムショウ</t>
    </rPh>
    <phoneticPr fontId="1"/>
  </si>
  <si>
    <r>
      <t>㊟：個人等から借用している園地、畑及び駐車場等については、</t>
    </r>
    <r>
      <rPr>
        <u/>
        <sz val="10"/>
        <rFont val="ＭＳ Ｐゴシック"/>
        <family val="3"/>
        <charset val="128"/>
      </rPr>
      <t>無償であっても</t>
    </r>
    <r>
      <rPr>
        <sz val="10"/>
        <rFont val="ＭＳ Ｐゴシック"/>
        <family val="3"/>
        <charset val="128"/>
      </rPr>
      <t>、契約書の作成は必要であり、</t>
    </r>
    <phoneticPr fontId="1"/>
  </si>
  <si>
    <r>
      <t>　　</t>
    </r>
    <r>
      <rPr>
        <u/>
        <sz val="10"/>
        <rFont val="ＭＳ Ｐゴシック"/>
        <family val="3"/>
        <charset val="128"/>
      </rPr>
      <t>「借用財産」として財産目録に記載する必要がある。</t>
    </r>
    <phoneticPr fontId="1"/>
  </si>
  <si>
    <r>
      <t xml:space="preserve">有償運行の有無
</t>
    </r>
    <r>
      <rPr>
        <sz val="9"/>
        <rFont val="ＭＳ Ｐゴシック"/>
        <family val="3"/>
        <charset val="128"/>
      </rPr>
      <t>（実費徴収の有無）</t>
    </r>
    <rPh sb="0" eb="4">
      <t>ユウショウウンコウ</t>
    </rPh>
    <rPh sb="5" eb="7">
      <t>ウム</t>
    </rPh>
    <rPh sb="9" eb="13">
      <t>ジッピチョウシュウ</t>
    </rPh>
    <rPh sb="14" eb="16">
      <t>ウム</t>
    </rPh>
    <phoneticPr fontId="1"/>
  </si>
  <si>
    <r>
      <t>㊟：</t>
    </r>
    <r>
      <rPr>
        <u/>
        <sz val="10"/>
        <rFont val="ＭＳ Ｐゴシック"/>
        <family val="3"/>
        <charset val="128"/>
      </rPr>
      <t>座席（※１）が２列以下のもの（※２）を除く全ての自動車（通園用バス）に設置義務</t>
    </r>
    <r>
      <rPr>
        <sz val="10"/>
        <rFont val="ＭＳ Ｐゴシック"/>
        <family val="2"/>
        <charset val="128"/>
      </rPr>
      <t>があります。</t>
    </r>
    <rPh sb="30" eb="32">
      <t>ツウエン</t>
    </rPh>
    <rPh sb="32" eb="33">
      <t>ヨウ</t>
    </rPh>
    <phoneticPr fontId="1"/>
  </si>
  <si>
    <r>
      <t xml:space="preserve">借入年月日
</t>
    </r>
    <r>
      <rPr>
        <sz val="7"/>
        <rFont val="ＭＳ Ｐゴシック"/>
        <family val="3"/>
        <charset val="128"/>
      </rPr>
      <t>※年月日の順に入力</t>
    </r>
    <rPh sb="0" eb="1">
      <t>シャク</t>
    </rPh>
    <rPh sb="1" eb="2">
      <t>イ</t>
    </rPh>
    <rPh sb="2" eb="3">
      <t>トシ</t>
    </rPh>
    <rPh sb="3" eb="4">
      <t>ツキ</t>
    </rPh>
    <rPh sb="4" eb="5">
      <t>ヒ</t>
    </rPh>
    <rPh sb="7" eb="8">
      <t>ネン</t>
    </rPh>
    <rPh sb="8" eb="9">
      <t>ツキ</t>
    </rPh>
    <rPh sb="9" eb="10">
      <t>ヒ</t>
    </rPh>
    <rPh sb="11" eb="12">
      <t>ジュン</t>
    </rPh>
    <rPh sb="13" eb="15">
      <t>ニュウリョク</t>
    </rPh>
    <phoneticPr fontId="1"/>
  </si>
  <si>
    <r>
      <t xml:space="preserve">組織活動に関する項目
</t>
    </r>
    <r>
      <rPr>
        <sz val="7"/>
        <rFont val="ＭＳ Ｐゴシック"/>
        <family val="3"/>
        <charset val="128"/>
      </rPr>
      <t>（家庭地域との連携を含む）</t>
    </r>
    <rPh sb="0" eb="4">
      <t>ソシキカツドウ</t>
    </rPh>
    <rPh sb="5" eb="6">
      <t>カン</t>
    </rPh>
    <rPh sb="8" eb="10">
      <t>コウモク</t>
    </rPh>
    <rPh sb="12" eb="14">
      <t>カテイ</t>
    </rPh>
    <rPh sb="14" eb="16">
      <t>チイキ</t>
    </rPh>
    <rPh sb="18" eb="20">
      <t>レンケイ</t>
    </rPh>
    <rPh sb="21" eb="22">
      <t>フク</t>
    </rPh>
    <phoneticPr fontId="1"/>
  </si>
  <si>
    <r>
      <t>㊟：</t>
    </r>
    <r>
      <rPr>
        <u/>
        <sz val="10"/>
        <rFont val="ＭＳ Ｐゴシック"/>
        <family val="3"/>
        <charset val="128"/>
      </rPr>
      <t>実施した結果異常がない場合、健康診断票は空欄にせず、それぞれの項目全てに「異常なし」等何らかの記載をすること。</t>
    </r>
    <phoneticPr fontId="1"/>
  </si>
  <si>
    <r>
      <rPr>
        <sz val="9"/>
        <rFont val="ＭＳ Ｐゴシック"/>
        <family val="3"/>
        <charset val="128"/>
      </rPr>
      <t>未受診教職員の有無</t>
    </r>
    <r>
      <rPr>
        <sz val="10"/>
        <rFont val="ＭＳ Ｐゴシック"/>
        <family val="3"/>
        <charset val="128"/>
      </rPr>
      <t xml:space="preserve">
</t>
    </r>
    <r>
      <rPr>
        <sz val="8"/>
        <rFont val="ＭＳ Ｐゴシック"/>
        <family val="3"/>
        <charset val="128"/>
      </rPr>
      <t>（非常勤・臨時職員を含む）</t>
    </r>
    <rPh sb="0" eb="3">
      <t>ミジュシン</t>
    </rPh>
    <rPh sb="3" eb="6">
      <t>キョウショクイン</t>
    </rPh>
    <rPh sb="7" eb="9">
      <t>ウム</t>
    </rPh>
    <rPh sb="11" eb="14">
      <t>ヒジョウキン</t>
    </rPh>
    <rPh sb="15" eb="19">
      <t>リンジショクイン</t>
    </rPh>
    <rPh sb="20" eb="21">
      <t>フク</t>
    </rPh>
    <phoneticPr fontId="1"/>
  </si>
  <si>
    <r>
      <t>受診者数</t>
    </r>
    <r>
      <rPr>
        <sz val="8"/>
        <rFont val="ＭＳ Ｐゴシック"/>
        <family val="3"/>
        <charset val="128"/>
      </rPr>
      <t>（3か月以内に受けた健康診断の結果票等を提出した者を含む）</t>
    </r>
    <phoneticPr fontId="1"/>
  </si>
  <si>
    <r>
      <t>(参考）：健康診断票の写し、健康である旨の証明書等</t>
    </r>
    <r>
      <rPr>
        <sz val="10"/>
        <rFont val="ＭＳ Ｐゴシック"/>
        <family val="3"/>
        <charset val="128"/>
      </rPr>
      <t>（派遣元発行）</t>
    </r>
    <rPh sb="26" eb="29">
      <t>ハケンモト</t>
    </rPh>
    <phoneticPr fontId="1"/>
  </si>
  <si>
    <r>
      <t>保育室</t>
    </r>
    <r>
      <rPr>
        <sz val="11"/>
        <rFont val="ＭＳ Ｐゴシック"/>
        <family val="3"/>
        <charset val="128"/>
      </rPr>
      <t>等で</t>
    </r>
    <r>
      <rPr>
        <sz val="11"/>
        <rFont val="ＭＳ Ｐゴシック"/>
        <family val="2"/>
        <charset val="128"/>
      </rPr>
      <t>エアコン</t>
    </r>
    <r>
      <rPr>
        <sz val="11"/>
        <rFont val="ＭＳ Ｐゴシック"/>
        <family val="3"/>
        <charset val="128"/>
      </rPr>
      <t>使用</t>
    </r>
    <rPh sb="0" eb="3">
      <t>ホイクシツ</t>
    </rPh>
    <rPh sb="3" eb="4">
      <t>トウ</t>
    </rPh>
    <rPh sb="9" eb="11">
      <t>シヨウ</t>
    </rPh>
    <phoneticPr fontId="1"/>
  </si>
  <si>
    <r>
      <t>保育室</t>
    </r>
    <r>
      <rPr>
        <sz val="10"/>
        <rFont val="ＭＳ Ｐゴシック"/>
        <family val="3"/>
        <charset val="128"/>
      </rPr>
      <t>等で</t>
    </r>
    <r>
      <rPr>
        <sz val="10"/>
        <rFont val="ＭＳ Ｐゴシック"/>
        <family val="2"/>
        <charset val="128"/>
      </rPr>
      <t>ガス及び灯油等を
使用する燃焼器具</t>
    </r>
    <r>
      <rPr>
        <sz val="10"/>
        <rFont val="ＭＳ Ｐゴシック"/>
        <family val="3"/>
        <charset val="128"/>
      </rPr>
      <t>使用</t>
    </r>
    <rPh sb="0" eb="3">
      <t>ホイクシツ</t>
    </rPh>
    <rPh sb="3" eb="4">
      <t>トウ</t>
    </rPh>
    <rPh sb="7" eb="8">
      <t>オヨ</t>
    </rPh>
    <rPh sb="9" eb="12">
      <t>トウユトウ</t>
    </rPh>
    <rPh sb="14" eb="16">
      <t>シヨウ</t>
    </rPh>
    <rPh sb="18" eb="20">
      <t>ネンショウ</t>
    </rPh>
    <rPh sb="20" eb="22">
      <t>キグ</t>
    </rPh>
    <rPh sb="22" eb="24">
      <t>シヨウ</t>
    </rPh>
    <phoneticPr fontId="1"/>
  </si>
  <si>
    <r>
      <t>(参考）：学校薬剤師又は委託業者からの検査結果報告書、学校薬剤師による検査省略許可の書面</t>
    </r>
    <r>
      <rPr>
        <sz val="10"/>
        <rFont val="ＭＳ Ｐゴシック"/>
        <family val="3"/>
        <charset val="128"/>
      </rPr>
      <t>とその根拠の検査結果</t>
    </r>
    <phoneticPr fontId="1"/>
  </si>
  <si>
    <r>
      <t>(参考）：学校薬剤師又は委託業者からの検査結果報告書、学校薬剤師による検査省略許可の書面</t>
    </r>
    <r>
      <rPr>
        <sz val="10"/>
        <rFont val="ＭＳ Ｐゴシック"/>
        <family val="3"/>
        <charset val="128"/>
      </rPr>
      <t>とその根拠の検査結果</t>
    </r>
    <rPh sb="47" eb="49">
      <t>コンキョ</t>
    </rPh>
    <rPh sb="50" eb="54">
      <t>ケンサケッカ</t>
    </rPh>
    <phoneticPr fontId="1"/>
  </si>
  <si>
    <r>
      <t>ただし、</t>
    </r>
    <r>
      <rPr>
        <sz val="10"/>
        <rFont val="ＭＳ Ｐゴシック"/>
        <family val="3"/>
        <charset val="128"/>
      </rPr>
      <t>その検査結果とともに</t>
    </r>
    <r>
      <rPr>
        <sz val="10"/>
        <rFont val="ＭＳ Ｐゴシック"/>
        <family val="2"/>
        <charset val="128"/>
      </rPr>
      <t>薬剤師等から省略の許可を書面で得て</t>
    </r>
    <r>
      <rPr>
        <sz val="10"/>
        <rFont val="ＭＳ Ｐゴシック"/>
        <family val="3"/>
        <charset val="128"/>
      </rPr>
      <t>保管して</t>
    </r>
    <r>
      <rPr>
        <sz val="10"/>
        <rFont val="ＭＳ Ｐゴシック"/>
        <family val="2"/>
        <charset val="128"/>
      </rPr>
      <t>おくこと。</t>
    </r>
    <rPh sb="6" eb="10">
      <t>ケンサケッカ</t>
    </rPh>
    <rPh sb="31" eb="33">
      <t>ホカン</t>
    </rPh>
    <phoneticPr fontId="1"/>
  </si>
  <si>
    <r>
      <t xml:space="preserve">     ただし、</t>
    </r>
    <r>
      <rPr>
        <sz val="10"/>
        <rFont val="ＭＳ Ｐゴシック"/>
        <family val="3"/>
        <charset val="128"/>
      </rPr>
      <t>その検査結果とともに</t>
    </r>
    <r>
      <rPr>
        <sz val="10"/>
        <rFont val="ＭＳ Ｐゴシック"/>
        <family val="2"/>
        <charset val="128"/>
      </rPr>
      <t>薬剤師等から省略の許可を書面で得て</t>
    </r>
    <r>
      <rPr>
        <sz val="10"/>
        <rFont val="ＭＳ Ｐゴシック"/>
        <family val="3"/>
        <charset val="128"/>
      </rPr>
      <t>保管して</t>
    </r>
    <r>
      <rPr>
        <sz val="10"/>
        <rFont val="ＭＳ Ｐゴシック"/>
        <family val="2"/>
        <charset val="128"/>
      </rPr>
      <t>おくこと。</t>
    </r>
    <rPh sb="11" eb="15">
      <t>ケンサケッカ</t>
    </rPh>
    <rPh sb="36" eb="38">
      <t>ホカン</t>
    </rPh>
    <phoneticPr fontId="1"/>
  </si>
  <si>
    <r>
      <t>「</t>
    </r>
    <r>
      <rPr>
        <b/>
        <sz val="11"/>
        <rFont val="ＭＳ Ｐゴシック"/>
        <family val="3"/>
        <charset val="128"/>
      </rPr>
      <t>別紙４</t>
    </r>
    <r>
      <rPr>
        <sz val="11"/>
        <rFont val="ＭＳ Ｐゴシック"/>
        <family val="2"/>
        <charset val="128"/>
      </rPr>
      <t>」を作成してください</t>
    </r>
    <rPh sb="1" eb="3">
      <t>ベッシ</t>
    </rPh>
    <phoneticPr fontId="1"/>
  </si>
  <si>
    <r>
      <t>「</t>
    </r>
    <r>
      <rPr>
        <b/>
        <sz val="11"/>
        <rFont val="ＭＳ Ｐゴシック"/>
        <family val="3"/>
        <charset val="128"/>
      </rPr>
      <t>別紙５</t>
    </r>
    <r>
      <rPr>
        <sz val="11"/>
        <rFont val="ＭＳ Ｐゴシック"/>
        <family val="3"/>
        <charset val="128"/>
      </rPr>
      <t>」を作成してください</t>
    </r>
    <rPh sb="1" eb="3">
      <t>ベッシ</t>
    </rPh>
    <phoneticPr fontId="1"/>
  </si>
  <si>
    <r>
      <t>「</t>
    </r>
    <r>
      <rPr>
        <b/>
        <sz val="11"/>
        <rFont val="ＭＳ Ｐゴシック"/>
        <family val="3"/>
        <charset val="128"/>
      </rPr>
      <t>別紙６</t>
    </r>
    <r>
      <rPr>
        <sz val="11"/>
        <rFont val="ＭＳ Ｐゴシック"/>
        <family val="3"/>
        <charset val="128"/>
      </rPr>
      <t>」を作成してください</t>
    </r>
    <rPh sb="1" eb="3">
      <t>ベッシ</t>
    </rPh>
    <phoneticPr fontId="1"/>
  </si>
  <si>
    <r>
      <t>「</t>
    </r>
    <r>
      <rPr>
        <b/>
        <sz val="11"/>
        <rFont val="ＭＳ Ｐゴシック"/>
        <family val="3"/>
        <charset val="128"/>
      </rPr>
      <t>別紙７</t>
    </r>
    <r>
      <rPr>
        <sz val="11"/>
        <rFont val="ＭＳ Ｐゴシック"/>
        <family val="3"/>
        <charset val="128"/>
      </rPr>
      <t>」を作成してください</t>
    </r>
    <rPh sb="1" eb="3">
      <t>ベッシ</t>
    </rPh>
    <phoneticPr fontId="1"/>
  </si>
  <si>
    <r>
      <t>「</t>
    </r>
    <r>
      <rPr>
        <b/>
        <sz val="11"/>
        <rFont val="ＭＳ Ｐゴシック"/>
        <family val="3"/>
        <charset val="128"/>
      </rPr>
      <t>別紙５（イ）</t>
    </r>
    <r>
      <rPr>
        <sz val="11"/>
        <rFont val="ＭＳ Ｐゴシック"/>
        <family val="2"/>
        <charset val="128"/>
      </rPr>
      <t>」を作成してください</t>
    </r>
    <rPh sb="1" eb="3">
      <t>ベッシ</t>
    </rPh>
    <phoneticPr fontId="1"/>
  </si>
  <si>
    <r>
      <t>（ア）検査項目　</t>
    </r>
    <r>
      <rPr>
        <sz val="10"/>
        <rFont val="ＭＳ Ｐゴシック"/>
        <family val="3"/>
        <charset val="128"/>
      </rPr>
      <t>(「1実施」又は「2未実施」を入力してください)</t>
    </r>
    <rPh sb="11" eb="13">
      <t>ジッシ</t>
    </rPh>
    <rPh sb="14" eb="15">
      <t>マタ</t>
    </rPh>
    <rPh sb="18" eb="21">
      <t>ミジッシ</t>
    </rPh>
    <rPh sb="23" eb="25">
      <t>ニュウリョク</t>
    </rPh>
    <phoneticPr fontId="1"/>
  </si>
  <si>
    <r>
      <t>点検</t>
    </r>
    <r>
      <rPr>
        <sz val="11"/>
        <rFont val="ＭＳ Ｐゴシック"/>
        <family val="2"/>
        <charset val="128"/>
      </rPr>
      <t>項目</t>
    </r>
    <phoneticPr fontId="1"/>
  </si>
  <si>
    <r>
      <t>防災上の施設・
設備</t>
    </r>
    <r>
      <rPr>
        <sz val="11"/>
        <rFont val="ＭＳ Ｐゴシック"/>
        <family val="3"/>
        <charset val="128"/>
      </rPr>
      <t>（㊟）</t>
    </r>
    <rPh sb="0" eb="3">
      <t>ボウサイジョウ</t>
    </rPh>
    <rPh sb="4" eb="6">
      <t>シセツ</t>
    </rPh>
    <rPh sb="8" eb="10">
      <t>セツビ</t>
    </rPh>
    <phoneticPr fontId="1"/>
  </si>
  <si>
    <r>
      <t>㊟：</t>
    </r>
    <r>
      <rPr>
        <u/>
        <sz val="10"/>
        <rFont val="ＭＳ Ｐゴシック"/>
        <family val="3"/>
        <charset val="128"/>
      </rPr>
      <t>消火訓練、避難訓練は毎年度２回以上、通報訓練は消防計画に定める回数実施する。</t>
    </r>
    <phoneticPr fontId="1"/>
  </si>
  <si>
    <r>
      <t>「</t>
    </r>
    <r>
      <rPr>
        <b/>
        <sz val="11"/>
        <rFont val="ＭＳ Ｐゴシック"/>
        <family val="3"/>
        <charset val="128"/>
      </rPr>
      <t>別紙８</t>
    </r>
    <r>
      <rPr>
        <sz val="11"/>
        <rFont val="ＭＳ Ｐゴシック"/>
        <family val="2"/>
        <charset val="128"/>
      </rPr>
      <t>」を作成してください</t>
    </r>
    <rPh sb="1" eb="3">
      <t>ベッシ</t>
    </rPh>
    <phoneticPr fontId="1"/>
  </si>
  <si>
    <r>
      <t>耐震診断を実施した結果、</t>
    </r>
    <r>
      <rPr>
        <b/>
        <sz val="11"/>
        <rFont val="ＭＳ Ｐゴシック"/>
        <family val="3"/>
        <charset val="128"/>
      </rPr>
      <t>非木造建物でIs値が０．６未満</t>
    </r>
    <r>
      <rPr>
        <sz val="11"/>
        <rFont val="ＭＳ Ｐゴシック"/>
        <family val="2"/>
        <charset val="128"/>
      </rPr>
      <t>又は</t>
    </r>
    <r>
      <rPr>
        <b/>
        <sz val="11"/>
        <rFont val="ＭＳ Ｐゴシック"/>
        <family val="3"/>
        <charset val="128"/>
      </rPr>
      <t>木造建物でIw値が１．０未満</t>
    </r>
    <r>
      <rPr>
        <sz val="11"/>
        <rFont val="ＭＳ Ｐゴシック"/>
        <family val="2"/>
        <charset val="128"/>
      </rPr>
      <t>と判定された場合は、</t>
    </r>
    <phoneticPr fontId="1"/>
  </si>
  <si>
    <r>
      <t>耐震補強工事の</t>
    </r>
    <r>
      <rPr>
        <sz val="11"/>
        <rFont val="ＭＳ Ｐゴシック"/>
        <family val="2"/>
        <charset val="128"/>
      </rPr>
      <t>「⑩実施状況」、「⑪実施時期」、「⑫工事実施後のIs値（あるいはIw値）」について入力してください。</t>
    </r>
    <rPh sb="48" eb="50">
      <t>ニュウリョク</t>
    </rPh>
    <phoneticPr fontId="1"/>
  </si>
  <si>
    <r>
      <t>⑫　工事実施後のIs値（</t>
    </r>
    <r>
      <rPr>
        <sz val="9"/>
        <rFont val="ＭＳ Ｐゴシック"/>
        <family val="3"/>
        <charset val="128"/>
      </rPr>
      <t>あるいは</t>
    </r>
    <r>
      <rPr>
        <sz val="11"/>
        <rFont val="ＭＳ Ｐゴシック"/>
        <family val="2"/>
        <charset val="128"/>
      </rPr>
      <t>Iw値）</t>
    </r>
    <rPh sb="2" eb="4">
      <t>コウジ</t>
    </rPh>
    <rPh sb="4" eb="6">
      <t>ジッシ</t>
    </rPh>
    <rPh sb="6" eb="7">
      <t>ゴ</t>
    </rPh>
    <rPh sb="10" eb="11">
      <t>チ</t>
    </rPh>
    <rPh sb="18" eb="19">
      <t>チ</t>
    </rPh>
    <phoneticPr fontId="1"/>
  </si>
  <si>
    <t>平成　or　令和</t>
    <rPh sb="0" eb="2">
      <t>ヘイセイ</t>
    </rPh>
    <rPh sb="6" eb="8">
      <t>レイワ</t>
    </rPh>
    <phoneticPr fontId="1"/>
  </si>
  <si>
    <t>○○補助金</t>
    <rPh sb="2" eb="5">
      <t>ホジョキン</t>
    </rPh>
    <phoneticPr fontId="1"/>
  </si>
  <si>
    <t>1収納済み</t>
  </si>
  <si>
    <t>○○代</t>
    <rPh sb="2" eb="3">
      <t>ダイ</t>
    </rPh>
    <phoneticPr fontId="1"/>
  </si>
  <si>
    <t>○○使用料</t>
    <rPh sb="2" eb="5">
      <t>シヨウリョウ</t>
    </rPh>
    <phoneticPr fontId="1"/>
  </si>
  <si>
    <t>1支払済み</t>
  </si>
  <si>
    <t>退職金</t>
    <rPh sb="0" eb="3">
      <t>タイショクキン</t>
    </rPh>
    <phoneticPr fontId="1"/>
  </si>
  <si>
    <t>退職金財団</t>
    <rPh sb="0" eb="5">
      <t>タイショクキンザイダン</t>
    </rPh>
    <phoneticPr fontId="1"/>
  </si>
  <si>
    <t>直近の園地・園舎変更届の提出年月日（学事課の収受年月日）</t>
    <rPh sb="0" eb="2">
      <t>チョッキン</t>
    </rPh>
    <rPh sb="3" eb="5">
      <t>エンチ</t>
    </rPh>
    <rPh sb="6" eb="8">
      <t>エンシャ</t>
    </rPh>
    <rPh sb="8" eb="11">
      <t>ヘンコウトドケ</t>
    </rPh>
    <rPh sb="12" eb="17">
      <t>テイシュツネンガッピ</t>
    </rPh>
    <rPh sb="18" eb="21">
      <t>ガクジカ</t>
    </rPh>
    <rPh sb="22" eb="27">
      <t>シュウジュネンガッピ</t>
    </rPh>
    <phoneticPr fontId="1"/>
  </si>
  <si>
    <t>上記変更届の提出後の園地・園舎の変更の有無</t>
    <rPh sb="0" eb="5">
      <t>ジョウキヘンコウトドケ</t>
    </rPh>
    <rPh sb="6" eb="9">
      <t>テイシュツゴ</t>
    </rPh>
    <rPh sb="10" eb="12">
      <t>エンチ</t>
    </rPh>
    <rPh sb="13" eb="15">
      <t>エンシャ</t>
    </rPh>
    <rPh sb="16" eb="18">
      <t>ヘンコウ</t>
    </rPh>
    <rPh sb="19" eb="21">
      <t>ウム</t>
    </rPh>
    <phoneticPr fontId="1"/>
  </si>
  <si>
    <t>（３）園地・園舎の変更の有無</t>
    <phoneticPr fontId="1"/>
  </si>
  <si>
    <t>変更の概要</t>
    <rPh sb="0" eb="2">
      <t>ヘンコウ</t>
    </rPh>
    <rPh sb="3" eb="5">
      <t>ガイヨウ</t>
    </rPh>
    <phoneticPr fontId="1"/>
  </si>
  <si>
    <t>(参考)：法人登記簿謄本又は現在事項全部証明書、代表者変更登記完了届、寄附行為　</t>
    <phoneticPr fontId="1"/>
  </si>
  <si>
    <t>うち
外部理事</t>
    <rPh sb="5" eb="7">
      <t>リジ</t>
    </rPh>
    <phoneticPr fontId="1"/>
  </si>
  <si>
    <r>
      <rPr>
        <b/>
        <sz val="11"/>
        <rFont val="ＭＳ Ｐゴシック"/>
        <family val="3"/>
        <charset val="128"/>
      </rPr>
      <t>別紙１「役員・評議員名簿」</t>
    </r>
    <r>
      <rPr>
        <sz val="11"/>
        <rFont val="ＭＳ Ｐゴシック"/>
        <family val="3"/>
        <charset val="128"/>
      </rPr>
      <t>にすべての理事、監事及び評議員を入力してください。</t>
    </r>
    <phoneticPr fontId="1"/>
  </si>
  <si>
    <t>(参考）：元帳、寄附行為、役員及び評議員に対する報酬等の支給の基準（役員等報酬規程）</t>
    <phoneticPr fontId="1"/>
  </si>
  <si>
    <r>
      <rPr>
        <b/>
        <sz val="11"/>
        <rFont val="ＭＳ Ｐゴシック"/>
        <family val="3"/>
        <charset val="128"/>
      </rPr>
      <t>別紙２を作成</t>
    </r>
    <r>
      <rPr>
        <sz val="11"/>
        <rFont val="ＭＳ Ｐゴシック"/>
        <family val="3"/>
        <charset val="128"/>
      </rPr>
      <t>してください</t>
    </r>
    <phoneticPr fontId="1"/>
  </si>
  <si>
    <r>
      <rPr>
        <b/>
        <sz val="11"/>
        <rFont val="ＭＳ Ｐゴシック"/>
        <family val="3"/>
        <charset val="128"/>
      </rPr>
      <t>下表に入力</t>
    </r>
    <r>
      <rPr>
        <sz val="11"/>
        <rFont val="ＭＳ Ｐゴシック"/>
        <family val="3"/>
        <charset val="128"/>
      </rPr>
      <t>してください</t>
    </r>
    <phoneticPr fontId="1"/>
  </si>
  <si>
    <r>
      <t>　※</t>
    </r>
    <r>
      <rPr>
        <u/>
        <sz val="10"/>
        <rFont val="ＭＳ Ｐゴシック"/>
        <family val="3"/>
        <charset val="128"/>
      </rPr>
      <t>納付金に係る園則変更は、前年の９月末まで</t>
    </r>
    <r>
      <rPr>
        <sz val="10"/>
        <rFont val="ＭＳ Ｐゴシック"/>
        <family val="3"/>
        <charset val="128"/>
      </rPr>
      <t>に届け出る。</t>
    </r>
    <phoneticPr fontId="1"/>
  </si>
  <si>
    <r>
      <t>支給額（</t>
    </r>
    <r>
      <rPr>
        <b/>
        <sz val="11"/>
        <rFont val="ＭＳ Ｐゴシック"/>
        <family val="3"/>
        <charset val="128"/>
      </rPr>
      <t>A</t>
    </r>
    <r>
      <rPr>
        <sz val="11"/>
        <rFont val="ＭＳ Ｐゴシック"/>
        <family val="3"/>
        <charset val="128"/>
      </rPr>
      <t>)</t>
    </r>
    <rPh sb="0" eb="3">
      <t>シキュウガク</t>
    </rPh>
    <phoneticPr fontId="1"/>
  </si>
  <si>
    <r>
      <t>うち退職金財団
給付額（</t>
    </r>
    <r>
      <rPr>
        <b/>
        <sz val="11"/>
        <rFont val="ＭＳ Ｐゴシック"/>
        <family val="3"/>
        <charset val="128"/>
      </rPr>
      <t>B</t>
    </r>
    <r>
      <rPr>
        <sz val="11"/>
        <rFont val="ＭＳ Ｐゴシック"/>
        <family val="3"/>
        <charset val="128"/>
      </rPr>
      <t>)</t>
    </r>
    <rPh sb="2" eb="5">
      <t>タイショクキン</t>
    </rPh>
    <rPh sb="5" eb="7">
      <t>ザイダン</t>
    </rPh>
    <rPh sb="8" eb="11">
      <t>キュウフガク</t>
    </rPh>
    <phoneticPr fontId="1"/>
  </si>
  <si>
    <r>
      <t>差額（</t>
    </r>
    <r>
      <rPr>
        <b/>
        <sz val="11"/>
        <rFont val="ＭＳ Ｐゴシック"/>
        <family val="3"/>
        <charset val="128"/>
      </rPr>
      <t>A-B</t>
    </r>
    <r>
      <rPr>
        <sz val="11"/>
        <rFont val="ＭＳ Ｐゴシック"/>
        <family val="3"/>
        <charset val="128"/>
      </rPr>
      <t>)</t>
    </r>
    <rPh sb="0" eb="2">
      <t>サガク</t>
    </rPh>
    <phoneticPr fontId="1"/>
  </si>
  <si>
    <r>
      <t xml:space="preserve"> (※1)</t>
    </r>
    <r>
      <rPr>
        <u/>
        <sz val="10"/>
        <rFont val="ＭＳ Ｐゴシック"/>
        <family val="3"/>
        <charset val="128"/>
      </rPr>
      <t>令和６年４月から記載が必要</t>
    </r>
    <r>
      <rPr>
        <sz val="10"/>
        <rFont val="ＭＳ Ｐゴシック"/>
        <family val="3"/>
        <charset val="128"/>
      </rPr>
      <t>な事項</t>
    </r>
    <phoneticPr fontId="1"/>
  </si>
  <si>
    <r>
      <t xml:space="preserve">
未加入者の職・氏名
（未加入である理由）
</t>
    </r>
    <r>
      <rPr>
        <sz val="10"/>
        <rFont val="ＭＳ Ｐゴシック"/>
        <family val="3"/>
        <charset val="128"/>
      </rPr>
      <t xml:space="preserve">上段：職・氏名
下段：理由
</t>
    </r>
    <r>
      <rPr>
        <sz val="11"/>
        <rFont val="ＭＳ Ｐゴシック"/>
        <family val="3"/>
        <charset val="128"/>
      </rPr>
      <t xml:space="preserve">
※未加入である理由は
「臨時職員のため」
「経営者のため」
など具体的に記入してください</t>
    </r>
    <rPh sb="1" eb="5">
      <t>ミカニュウシャ</t>
    </rPh>
    <rPh sb="6" eb="7">
      <t>ショク</t>
    </rPh>
    <rPh sb="8" eb="10">
      <t>シメイ</t>
    </rPh>
    <rPh sb="12" eb="15">
      <t>ミカニュウ</t>
    </rPh>
    <rPh sb="18" eb="20">
      <t>リユウ</t>
    </rPh>
    <rPh sb="23" eb="25">
      <t>ジョウダン</t>
    </rPh>
    <rPh sb="26" eb="27">
      <t>ショク</t>
    </rPh>
    <rPh sb="28" eb="30">
      <t>シメイ</t>
    </rPh>
    <rPh sb="31" eb="33">
      <t>ゲダン</t>
    </rPh>
    <rPh sb="34" eb="36">
      <t>リユウ</t>
    </rPh>
    <rPh sb="39" eb="42">
      <t>ミカニュウ</t>
    </rPh>
    <rPh sb="45" eb="47">
      <t>リユウ</t>
    </rPh>
    <rPh sb="50" eb="54">
      <t>リンジショクイン</t>
    </rPh>
    <rPh sb="60" eb="63">
      <t>ケイエイシャ</t>
    </rPh>
    <rPh sb="70" eb="72">
      <t>グタイ</t>
    </rPh>
    <rPh sb="72" eb="73">
      <t>テキ</t>
    </rPh>
    <rPh sb="74" eb="76">
      <t>キニュウ</t>
    </rPh>
    <phoneticPr fontId="1"/>
  </si>
  <si>
    <t>未登記の物件とその理由</t>
    <rPh sb="0" eb="3">
      <t>ミトウキ</t>
    </rPh>
    <rPh sb="4" eb="6">
      <t>ブッケン</t>
    </rPh>
    <rPh sb="9" eb="11">
      <t>リユウ</t>
    </rPh>
    <phoneticPr fontId="1"/>
  </si>
  <si>
    <t>使用料
（月額及び無償など）</t>
    <rPh sb="0" eb="3">
      <t>シヨウリョウ</t>
    </rPh>
    <rPh sb="5" eb="7">
      <t>ゲツガク</t>
    </rPh>
    <rPh sb="7" eb="8">
      <t>オヨ</t>
    </rPh>
    <rPh sb="9" eb="11">
      <t>ムショウ</t>
    </rPh>
    <phoneticPr fontId="1"/>
  </si>
  <si>
    <r>
      <t>㊟：</t>
    </r>
    <r>
      <rPr>
        <u/>
        <sz val="10"/>
        <rFont val="ＭＳ Ｐゴシック"/>
        <family val="3"/>
        <charset val="128"/>
      </rPr>
      <t>座席（※１）が２列以下のもの（※２）を除く全ての自動車（通園用バス）に設置義務</t>
    </r>
    <r>
      <rPr>
        <sz val="10"/>
        <rFont val="ＭＳ Ｐゴシック"/>
        <family val="3"/>
        <charset val="128"/>
      </rPr>
      <t>があります。</t>
    </r>
    <rPh sb="30" eb="32">
      <t>ツウエン</t>
    </rPh>
    <rPh sb="32" eb="33">
      <t>ヨウ</t>
    </rPh>
    <phoneticPr fontId="1"/>
  </si>
  <si>
    <t>(参考）：健康診断票の写し、健康である旨の証明書等（派遣元発行）</t>
    <rPh sb="26" eb="29">
      <t>ハケンモト</t>
    </rPh>
    <phoneticPr fontId="1"/>
  </si>
  <si>
    <t>保育室等でエアコン使用</t>
    <rPh sb="0" eb="3">
      <t>ホイクシツ</t>
    </rPh>
    <rPh sb="3" eb="4">
      <t>トウ</t>
    </rPh>
    <rPh sb="9" eb="11">
      <t>シヨウ</t>
    </rPh>
    <phoneticPr fontId="1"/>
  </si>
  <si>
    <t>保育室等でガス及び灯油等を
使用する燃焼器具使用</t>
    <rPh sb="0" eb="3">
      <t>ホイクシツ</t>
    </rPh>
    <rPh sb="3" eb="4">
      <t>トウ</t>
    </rPh>
    <rPh sb="7" eb="8">
      <t>オヨ</t>
    </rPh>
    <rPh sb="9" eb="12">
      <t>トウユトウ</t>
    </rPh>
    <rPh sb="14" eb="16">
      <t>シヨウ</t>
    </rPh>
    <rPh sb="18" eb="20">
      <t>ネンショウ</t>
    </rPh>
    <rPh sb="20" eb="22">
      <t>キグ</t>
    </rPh>
    <rPh sb="22" eb="24">
      <t>シヨウ</t>
    </rPh>
    <phoneticPr fontId="1"/>
  </si>
  <si>
    <t>(参考）：学校薬剤師又は委託業者からの検査結果報告書、学校薬剤師による検査省略許可の書面とその根拠の検査結果</t>
    <phoneticPr fontId="1"/>
  </si>
  <si>
    <t>(参考）：学校薬剤師又は委託業者からの検査結果報告書、学校薬剤師による検査省略許可の書面とその根拠の検査結果</t>
    <rPh sb="47" eb="49">
      <t>コンキョ</t>
    </rPh>
    <rPh sb="50" eb="54">
      <t>ケンサケッカ</t>
    </rPh>
    <phoneticPr fontId="1"/>
  </si>
  <si>
    <t>ただし、その検査結果とともに薬剤師等から省略の許可を書面で得て保管しておくこと。</t>
    <rPh sb="6" eb="10">
      <t>ケンサケッカ</t>
    </rPh>
    <rPh sb="31" eb="33">
      <t>ホカン</t>
    </rPh>
    <phoneticPr fontId="1"/>
  </si>
  <si>
    <t xml:space="preserve">     ただし、その検査結果とともに薬剤師等から省略の許可を書面で得て保管しておくこと。</t>
    <rPh sb="11" eb="15">
      <t>ケンサケッカ</t>
    </rPh>
    <rPh sb="36" eb="38">
      <t>ホカン</t>
    </rPh>
    <phoneticPr fontId="1"/>
  </si>
  <si>
    <r>
      <t>「</t>
    </r>
    <r>
      <rPr>
        <b/>
        <sz val="11"/>
        <rFont val="ＭＳ Ｐゴシック"/>
        <family val="3"/>
        <charset val="128"/>
      </rPr>
      <t>別紙４</t>
    </r>
    <r>
      <rPr>
        <sz val="11"/>
        <rFont val="ＭＳ Ｐゴシック"/>
        <family val="3"/>
        <charset val="128"/>
      </rPr>
      <t>」を作成してください</t>
    </r>
    <rPh sb="1" eb="3">
      <t>ベッシ</t>
    </rPh>
    <phoneticPr fontId="1"/>
  </si>
  <si>
    <r>
      <t>「</t>
    </r>
    <r>
      <rPr>
        <b/>
        <sz val="11"/>
        <rFont val="ＭＳ Ｐゴシック"/>
        <family val="3"/>
        <charset val="128"/>
      </rPr>
      <t>別紙５（イ）</t>
    </r>
    <r>
      <rPr>
        <sz val="11"/>
        <rFont val="ＭＳ Ｐゴシック"/>
        <family val="3"/>
        <charset val="128"/>
      </rPr>
      <t>」を作成してください</t>
    </r>
    <rPh sb="1" eb="3">
      <t>ベッシ</t>
    </rPh>
    <phoneticPr fontId="1"/>
  </si>
  <si>
    <t>点検項目</t>
    <phoneticPr fontId="1"/>
  </si>
  <si>
    <t>防災上の施設・
設備（㊟）</t>
    <rPh sb="0" eb="3">
      <t>ボウサイジョウ</t>
    </rPh>
    <rPh sb="4" eb="6">
      <t>シセツ</t>
    </rPh>
    <rPh sb="8" eb="10">
      <t>セツビ</t>
    </rPh>
    <phoneticPr fontId="1"/>
  </si>
  <si>
    <r>
      <t>「</t>
    </r>
    <r>
      <rPr>
        <b/>
        <sz val="11"/>
        <rFont val="ＭＳ Ｐゴシック"/>
        <family val="3"/>
        <charset val="128"/>
      </rPr>
      <t>別紙８</t>
    </r>
    <r>
      <rPr>
        <sz val="11"/>
        <rFont val="ＭＳ Ｐゴシック"/>
        <family val="3"/>
        <charset val="128"/>
      </rPr>
      <t>」を作成してください</t>
    </r>
    <rPh sb="1" eb="3">
      <t>ベッシ</t>
    </rPh>
    <phoneticPr fontId="1"/>
  </si>
  <si>
    <r>
      <t>耐震診断を実施した結果、</t>
    </r>
    <r>
      <rPr>
        <b/>
        <sz val="11"/>
        <rFont val="ＭＳ Ｐゴシック"/>
        <family val="3"/>
        <charset val="128"/>
      </rPr>
      <t>非木造建物でIs値が０．６未満</t>
    </r>
    <r>
      <rPr>
        <sz val="11"/>
        <rFont val="ＭＳ Ｐゴシック"/>
        <family val="3"/>
        <charset val="128"/>
      </rPr>
      <t>又は</t>
    </r>
    <r>
      <rPr>
        <b/>
        <sz val="11"/>
        <rFont val="ＭＳ Ｐゴシック"/>
        <family val="3"/>
        <charset val="128"/>
      </rPr>
      <t>木造建物でIw値が１．０未満</t>
    </r>
    <r>
      <rPr>
        <sz val="11"/>
        <rFont val="ＭＳ Ｐゴシック"/>
        <family val="3"/>
        <charset val="128"/>
      </rPr>
      <t>と判定された場合は、</t>
    </r>
    <phoneticPr fontId="1"/>
  </si>
  <si>
    <t>耐震補強工事の「⑩実施状況」、「⑪実施時期」、「⑫工事実施後のIs値（あるいはIw値）」について入力してください。</t>
    <rPh sb="48" eb="50">
      <t>ニュウリョク</t>
    </rPh>
    <phoneticPr fontId="1"/>
  </si>
  <si>
    <r>
      <t>⑫　工事実施後のIs値（</t>
    </r>
    <r>
      <rPr>
        <sz val="9"/>
        <rFont val="ＭＳ Ｐゴシック"/>
        <family val="3"/>
        <charset val="128"/>
      </rPr>
      <t>あるいは</t>
    </r>
    <r>
      <rPr>
        <sz val="11"/>
        <rFont val="ＭＳ Ｐゴシック"/>
        <family val="3"/>
        <charset val="128"/>
      </rPr>
      <t>Iw値）</t>
    </r>
    <rPh sb="2" eb="4">
      <t>コウジ</t>
    </rPh>
    <rPh sb="4" eb="6">
      <t>ジッシ</t>
    </rPh>
    <rPh sb="6" eb="7">
      <t>ゴ</t>
    </rPh>
    <rPh sb="10" eb="11">
      <t>チ</t>
    </rPh>
    <rPh sb="18" eb="19">
      <t>チ</t>
    </rPh>
    <phoneticPr fontId="1"/>
  </si>
  <si>
    <t>（７）イ　３飲料水に供していない井戸水等をプールの原水として</t>
    <rPh sb="6" eb="9">
      <t>インリョウスイ</t>
    </rPh>
    <rPh sb="10" eb="11">
      <t>キョウ</t>
    </rPh>
    <phoneticPr fontId="1"/>
  </si>
  <si>
    <t>⇒　下記の（イ）に入力</t>
    <rPh sb="9" eb="11">
      <t>ニュウリョク</t>
    </rPh>
    <phoneticPr fontId="1"/>
  </si>
  <si>
    <r>
      <t>（ア）井戸水等を水源とする飲料水の日常検査</t>
    </r>
    <r>
      <rPr>
        <b/>
        <sz val="11"/>
        <rFont val="ＭＳ Ｐゴシック"/>
        <family val="3"/>
        <charset val="128"/>
      </rPr>
      <t>（毎日実施）</t>
    </r>
    <phoneticPr fontId="1"/>
  </si>
  <si>
    <r>
      <t>①飲料水として使用している場合、毎月１回</t>
    </r>
    <r>
      <rPr>
        <sz val="8"/>
        <rFont val="ＭＳ Ｐゴシック"/>
        <family val="3"/>
        <charset val="128"/>
      </rPr>
      <t>（項目によって頻度は異なる）</t>
    </r>
    <r>
      <rPr>
        <sz val="10"/>
        <rFont val="ＭＳ Ｐゴシック"/>
        <family val="3"/>
        <charset val="128"/>
      </rPr>
      <t>。⇒①実施頻度に入力</t>
    </r>
    <rPh sb="37" eb="41">
      <t>ジッシヒンド</t>
    </rPh>
    <rPh sb="42" eb="44">
      <t>ニュウリョク</t>
    </rPh>
    <phoneticPr fontId="1"/>
  </si>
  <si>
    <r>
      <t>①</t>
    </r>
    <r>
      <rPr>
        <sz val="11"/>
        <rFont val="ＭＳ Ｐゴシック"/>
        <family val="2"/>
        <charset val="128"/>
      </rPr>
      <t>実施頻度</t>
    </r>
    <phoneticPr fontId="1"/>
  </si>
  <si>
    <r>
      <t>（５）　１雑用水（雨水、</t>
    </r>
    <r>
      <rPr>
        <b/>
        <u/>
        <sz val="11"/>
        <rFont val="ＭＳ Ｐゴシック"/>
        <family val="3"/>
        <charset val="128"/>
      </rPr>
      <t>飲用手洗い等に使用しない井戸水</t>
    </r>
    <r>
      <rPr>
        <b/>
        <sz val="11"/>
        <rFont val="ＭＳ Ｐゴシック"/>
        <family val="3"/>
        <charset val="128"/>
      </rPr>
      <t>等）の利用</t>
    </r>
    <phoneticPr fontId="1"/>
  </si>
  <si>
    <r>
      <t>（イ）浄化槽の保守点検（</t>
    </r>
    <r>
      <rPr>
        <u/>
        <sz val="11"/>
        <rFont val="ＭＳ Ｐゴシック"/>
        <family val="3"/>
        <charset val="128"/>
      </rPr>
      <t>処理対象人員及び処理方式によって点検頻度が異なります</t>
    </r>
    <r>
      <rPr>
        <sz val="11"/>
        <rFont val="ＭＳ Ｐゴシック"/>
        <family val="2"/>
        <charset val="128"/>
      </rPr>
      <t>）</t>
    </r>
    <phoneticPr fontId="1"/>
  </si>
  <si>
    <r>
      <t>㊟ ここでいう浄化槽の水質に関する検査とは、</t>
    </r>
    <r>
      <rPr>
        <u/>
        <sz val="9"/>
        <rFont val="ＭＳ ゴシック"/>
        <family val="3"/>
        <charset val="128"/>
      </rPr>
      <t>浄化槽法第11条に基づく定期水質検査</t>
    </r>
    <phoneticPr fontId="1"/>
  </si>
  <si>
    <r>
      <t>※</t>
    </r>
    <r>
      <rPr>
        <b/>
        <sz val="14"/>
        <rFont val="ＭＳ Ｐゴシック"/>
        <family val="3"/>
        <charset val="128"/>
      </rPr>
      <t>「黄色のマス」は、必須入力</t>
    </r>
    <r>
      <rPr>
        <sz val="14"/>
        <rFont val="ＭＳ Ｐゴシック"/>
        <family val="3"/>
        <charset val="128"/>
      </rPr>
      <t>です。</t>
    </r>
    <r>
      <rPr>
        <b/>
        <sz val="14"/>
        <rFont val="ＭＳ Ｐゴシック"/>
        <family val="3"/>
        <charset val="128"/>
      </rPr>
      <t>「緑色のマス」は該当する場合に入力</t>
    </r>
    <r>
      <rPr>
        <sz val="14"/>
        <rFont val="ＭＳ Ｐゴシック"/>
        <family val="3"/>
        <charset val="128"/>
      </rPr>
      <t>してください。</t>
    </r>
    <rPh sb="2" eb="4">
      <t>キイロ</t>
    </rPh>
    <rPh sb="10" eb="12">
      <t>ヒッス</t>
    </rPh>
    <rPh sb="12" eb="14">
      <t>ニュウリョク</t>
    </rPh>
    <rPh sb="18" eb="20">
      <t>ミドリイロ</t>
    </rPh>
    <rPh sb="25" eb="27">
      <t>ガイトウ</t>
    </rPh>
    <rPh sb="29" eb="31">
      <t>バアイ</t>
    </rPh>
    <rPh sb="32" eb="34">
      <t>ニュウリョク</t>
    </rPh>
    <phoneticPr fontId="1"/>
  </si>
  <si>
    <r>
      <t>※「</t>
    </r>
    <r>
      <rPr>
        <b/>
        <sz val="14"/>
        <rFont val="ＭＳ Ｐゴシック"/>
        <family val="3"/>
        <charset val="128"/>
      </rPr>
      <t>特別利害関係者（※）</t>
    </r>
    <r>
      <rPr>
        <sz val="14"/>
        <rFont val="ＭＳ Ｐゴシック"/>
        <family val="3"/>
        <charset val="128"/>
      </rPr>
      <t>」に該当する場合は、その</t>
    </r>
    <r>
      <rPr>
        <b/>
        <sz val="14"/>
        <rFont val="ＭＳ Ｐゴシック"/>
        <family val="3"/>
        <charset val="128"/>
      </rPr>
      <t>２人の役員・評議員等の行と列が交差する赤枠内のマス（白色）に〇印</t>
    </r>
    <r>
      <rPr>
        <sz val="14"/>
        <rFont val="ＭＳ Ｐゴシック"/>
        <family val="3"/>
        <charset val="128"/>
      </rPr>
      <t>を入力してください。　（相対する灰色マス(入力不可)には自動的に○印が反映されます。）</t>
    </r>
    <rPh sb="25" eb="26">
      <t>ニン</t>
    </rPh>
    <rPh sb="27" eb="29">
      <t>ヤクイン</t>
    </rPh>
    <rPh sb="30" eb="33">
      <t>ヒョウギイン</t>
    </rPh>
    <rPh sb="33" eb="34">
      <t>トウ</t>
    </rPh>
    <rPh sb="43" eb="46">
      <t>アカワクナイ</t>
    </rPh>
    <rPh sb="50" eb="52">
      <t>ハクショク</t>
    </rPh>
    <rPh sb="57" eb="59">
      <t>ニュウリョク</t>
    </rPh>
    <rPh sb="68" eb="70">
      <t>アイタイ</t>
    </rPh>
    <rPh sb="72" eb="74">
      <t>ハイイロ</t>
    </rPh>
    <rPh sb="77" eb="81">
      <t>ニュウリョクフカ</t>
    </rPh>
    <rPh sb="84" eb="87">
      <t>ジドウテキ</t>
    </rPh>
    <rPh sb="92" eb="94">
      <t>ハンエイ</t>
    </rPh>
    <phoneticPr fontId="1"/>
  </si>
  <si>
    <r>
      <t>※</t>
    </r>
    <r>
      <rPr>
        <b/>
        <sz val="14"/>
        <rFont val="ＭＳ Ｐゴシック"/>
        <family val="3"/>
        <charset val="128"/>
      </rPr>
      <t>評議員</t>
    </r>
    <r>
      <rPr>
        <sz val="14"/>
        <rFont val="ＭＳ Ｐゴシック"/>
        <family val="3"/>
        <charset val="128"/>
      </rPr>
      <t>については、「</t>
    </r>
    <r>
      <rPr>
        <b/>
        <sz val="14"/>
        <rFont val="ＭＳ Ｐゴシック"/>
        <family val="3"/>
        <charset val="128"/>
      </rPr>
      <t>理事又は理事会が選任した評議員</t>
    </r>
    <r>
      <rPr>
        <sz val="14"/>
        <rFont val="ＭＳ Ｐゴシック"/>
        <family val="3"/>
        <charset val="128"/>
      </rPr>
      <t>」と「</t>
    </r>
    <r>
      <rPr>
        <b/>
        <sz val="14"/>
        <rFont val="ＭＳ Ｐゴシック"/>
        <family val="3"/>
        <charset val="128"/>
      </rPr>
      <t>職員である評議員</t>
    </r>
    <r>
      <rPr>
        <sz val="14"/>
        <rFont val="ＭＳ Ｐゴシック"/>
        <family val="3"/>
        <charset val="128"/>
      </rPr>
      <t>」に該当する場合にはそれぞれ</t>
    </r>
    <r>
      <rPr>
        <b/>
        <sz val="14"/>
        <rFont val="ＭＳ Ｐゴシック"/>
        <family val="3"/>
        <charset val="128"/>
      </rPr>
      <t>○印</t>
    </r>
    <r>
      <rPr>
        <sz val="14"/>
        <rFont val="ＭＳ Ｐゴシック"/>
        <family val="3"/>
        <charset val="128"/>
      </rPr>
      <t>を入力してください。</t>
    </r>
    <rPh sb="1" eb="4">
      <t>ヒョウギイン</t>
    </rPh>
    <rPh sb="11" eb="14">
      <t>リジマタ</t>
    </rPh>
    <rPh sb="15" eb="18">
      <t>リジカイ</t>
    </rPh>
    <rPh sb="19" eb="21">
      <t>センニン</t>
    </rPh>
    <rPh sb="23" eb="26">
      <t>ヒョウギイン</t>
    </rPh>
    <rPh sb="29" eb="31">
      <t>ショクイン</t>
    </rPh>
    <rPh sb="34" eb="37">
      <t>ヒョウギイン</t>
    </rPh>
    <rPh sb="39" eb="41">
      <t>ガイトウ</t>
    </rPh>
    <rPh sb="43" eb="45">
      <t>バアイ</t>
    </rPh>
    <rPh sb="52" eb="53">
      <t>シルシ</t>
    </rPh>
    <rPh sb="54" eb="56">
      <t>ニュウリョク</t>
    </rPh>
    <phoneticPr fontId="1"/>
  </si>
  <si>
    <t>【記入例】　理事１の方と理事３の方が「特別利害関係者（※）」に該当する場合は、「理事１　氏名」の行と「理事３」の列が交差するマスに〇印を入力してください。</t>
    <rPh sb="68" eb="70">
      <t>ニュウリョク</t>
    </rPh>
    <phoneticPr fontId="1"/>
  </si>
  <si>
    <t>令和○年度　施設型給付受給園調査票</t>
    <phoneticPr fontId="1"/>
  </si>
  <si>
    <t>令和○年度資産総額</t>
    <phoneticPr fontId="1"/>
  </si>
  <si>
    <t>○</t>
    <phoneticPr fontId="1"/>
  </si>
  <si>
    <t>（１）理事会の開催状況、議題並びに議事録の記載内容　(令和○年度～令和○年度に既に開催した理事会)</t>
    <phoneticPr fontId="1"/>
  </si>
  <si>
    <t>（２）評議員会の開催状況、議題並びに議事録記載内容　(令和○年度～令和○年度に既に開催した評議員会)</t>
    <phoneticPr fontId="1"/>
  </si>
  <si>
    <t>エ　理事選任機関の開催状況等　（令和７年度以降に開催したもの）</t>
    <rPh sb="21" eb="23">
      <t>イコウ</t>
    </rPh>
    <phoneticPr fontId="1"/>
  </si>
  <si>
    <t>（１）理事長等が職務報告を行った令和○年度から令和○年度に既に開催した理事会の回数と開催日</t>
    <rPh sb="6" eb="7">
      <t>トウ</t>
    </rPh>
    <rPh sb="23" eb="25">
      <t>レイワ</t>
    </rPh>
    <rPh sb="26" eb="28">
      <t>ネンド</t>
    </rPh>
    <rPh sb="29" eb="30">
      <t>スデ</t>
    </rPh>
    <rPh sb="31" eb="33">
      <t>カイサイ</t>
    </rPh>
    <rPh sb="42" eb="45">
      <t>カイサイビ</t>
    </rPh>
    <phoneticPr fontId="1"/>
  </si>
  <si>
    <r>
      <t>令和○年度　</t>
    </r>
    <r>
      <rPr>
        <sz val="8"/>
        <rFont val="ＭＳ Ｐゴシック"/>
        <family val="3"/>
        <charset val="128"/>
      </rPr>
      <t>※開催日は年（和暦）月日の順に入力</t>
    </r>
    <rPh sb="0" eb="2">
      <t>レイワ</t>
    </rPh>
    <rPh sb="3" eb="5">
      <t>ネンド</t>
    </rPh>
    <rPh sb="7" eb="10">
      <t>カイサイビ</t>
    </rPh>
    <phoneticPr fontId="1"/>
  </si>
  <si>
    <t>イ　理事会・評議員会出席報酬（令和○年度分）の支給状況</t>
    <phoneticPr fontId="1"/>
  </si>
  <si>
    <t>R○年度中の売却に向けて交渉中</t>
    <phoneticPr fontId="1"/>
  </si>
  <si>
    <t>　翌年度繰越収支差額（令和○年度末）</t>
    <rPh sb="1" eb="4">
      <t>ヨクネンド</t>
    </rPh>
    <rPh sb="4" eb="5">
      <t>ク</t>
    </rPh>
    <rPh sb="5" eb="6">
      <t>コ</t>
    </rPh>
    <rPh sb="6" eb="8">
      <t>シュウシ</t>
    </rPh>
    <rPh sb="8" eb="10">
      <t>サガク</t>
    </rPh>
    <rPh sb="11" eb="13">
      <t>レイワ</t>
    </rPh>
    <rPh sb="14" eb="17">
      <t>ネンドマツ</t>
    </rPh>
    <phoneticPr fontId="1"/>
  </si>
  <si>
    <t>　減価償却累計額（令和○年度末）</t>
    <rPh sb="1" eb="5">
      <t>ゲンカショウキャク</t>
    </rPh>
    <rPh sb="5" eb="8">
      <t>ルイケイガク</t>
    </rPh>
    <rPh sb="9" eb="11">
      <t>レイワ</t>
    </rPh>
    <rPh sb="12" eb="15">
      <t>ネンドマツ</t>
    </rPh>
    <phoneticPr fontId="1"/>
  </si>
  <si>
    <t>　現金預金（令和○年度末）</t>
    <rPh sb="1" eb="3">
      <t>ゲンキン</t>
    </rPh>
    <rPh sb="3" eb="5">
      <t>ヨキン</t>
    </rPh>
    <rPh sb="6" eb="8">
      <t>レイワ</t>
    </rPh>
    <rPh sb="9" eb="12">
      <t>ネンドマツ</t>
    </rPh>
    <phoneticPr fontId="1"/>
  </si>
  <si>
    <t>※貸借対照表及び固定資産明細書から転記してください。</t>
    <rPh sb="14" eb="15">
      <t>ショ</t>
    </rPh>
    <phoneticPr fontId="1"/>
  </si>
  <si>
    <t>(参考）：貸借対照表、固定資産明細書</t>
    <rPh sb="17" eb="18">
      <t>ショ</t>
    </rPh>
    <phoneticPr fontId="1"/>
  </si>
  <si>
    <t>（１）教育週数　（令和○年度の実際の週数）</t>
    <phoneticPr fontId="1"/>
  </si>
  <si>
    <t>（２）園則（令和○年度適用）の県への届出状況</t>
    <phoneticPr fontId="1"/>
  </si>
  <si>
    <t>令和○年５月１日</t>
    <rPh sb="0" eb="2">
      <t>レイワ</t>
    </rPh>
    <rPh sb="3" eb="4">
      <t>ネン</t>
    </rPh>
    <rPh sb="5" eb="6">
      <t>ガツ</t>
    </rPh>
    <rPh sb="7" eb="8">
      <t>ヒ</t>
    </rPh>
    <phoneticPr fontId="1"/>
  </si>
  <si>
    <t>（４）クラス別園児数（令和○年５月１日現在）</t>
    <phoneticPr fontId="1"/>
  </si>
  <si>
    <t>イ　給与支給状況（令和○年度分）</t>
    <phoneticPr fontId="1"/>
  </si>
  <si>
    <t>イ　退職金支給状況（令和○年度退職分、未払も含む）</t>
    <phoneticPr fontId="1"/>
  </si>
  <si>
    <t>ア　労災保険、雇用保険、私学共済及び退職金財団への加入状況(令和○年度)</t>
    <phoneticPr fontId="1"/>
  </si>
  <si>
    <t>2変更なし</t>
    <rPh sb="1" eb="3">
      <t>ヘンコウ</t>
    </rPh>
    <phoneticPr fontId="1"/>
  </si>
  <si>
    <r>
      <t>イ　安全装置（ブザーその他の車内の園児の見落とし防止装置）の設置</t>
    </r>
    <r>
      <rPr>
        <sz val="11"/>
        <rFont val="ＭＳ Ｐゴシック"/>
        <family val="3"/>
        <charset val="128"/>
      </rPr>
      <t>（令和○年度）</t>
    </r>
    <phoneticPr fontId="1"/>
  </si>
  <si>
    <r>
      <t>イ　</t>
    </r>
    <r>
      <rPr>
        <u/>
        <sz val="11"/>
        <rFont val="ＭＳ Ｐゴシック"/>
        <family val="3"/>
        <charset val="128"/>
      </rPr>
      <t>理事長等個人による</t>
    </r>
    <r>
      <rPr>
        <sz val="11"/>
        <rFont val="ＭＳ Ｐゴシック"/>
        <family val="2"/>
        <charset val="128"/>
      </rPr>
      <t>一時的な現金立て替えの有無（令和○年度）</t>
    </r>
    <phoneticPr fontId="1"/>
  </si>
  <si>
    <t>（令和○年度末）</t>
    <rPh sb="1" eb="3">
      <t>レイワ</t>
    </rPh>
    <rPh sb="4" eb="7">
      <t>ネンドマツ</t>
    </rPh>
    <phoneticPr fontId="1"/>
  </si>
  <si>
    <t>令和○年度決算額</t>
    <rPh sb="0" eb="2">
      <t>レイワ</t>
    </rPh>
    <rPh sb="3" eb="5">
      <t>ネンド</t>
    </rPh>
    <rPh sb="5" eb="8">
      <t>ケッサンガク</t>
    </rPh>
    <phoneticPr fontId="1"/>
  </si>
  <si>
    <t>経理規程に定める契約書の作成が必要な契約金額</t>
    <rPh sb="0" eb="2">
      <t>ケイリ</t>
    </rPh>
    <rPh sb="2" eb="4">
      <t>キテイ</t>
    </rPh>
    <rPh sb="5" eb="6">
      <t>サダ</t>
    </rPh>
    <rPh sb="8" eb="11">
      <t>ケイヤクショ</t>
    </rPh>
    <rPh sb="12" eb="14">
      <t>サクセイ</t>
    </rPh>
    <rPh sb="15" eb="17">
      <t>ヒツヨウ</t>
    </rPh>
    <rPh sb="18" eb="22">
      <t>ケイヤクキンガク</t>
    </rPh>
    <phoneticPr fontId="1"/>
  </si>
  <si>
    <r>
      <rPr>
        <u/>
        <sz val="11"/>
        <rFont val="ＭＳ Ｐゴシック"/>
        <family val="3"/>
        <charset val="128"/>
      </rPr>
      <t>経理規程に定める契約書の作成が必要な契約金額</t>
    </r>
    <r>
      <rPr>
        <b/>
        <u/>
        <sz val="11"/>
        <rFont val="ＭＳ Ｐゴシック"/>
        <family val="3"/>
        <charset val="128"/>
      </rPr>
      <t>以上</t>
    </r>
    <r>
      <rPr>
        <sz val="11"/>
        <rFont val="ＭＳ Ｐゴシック"/>
        <family val="3"/>
        <charset val="128"/>
      </rPr>
      <t>の支出項目の内容
（該当する工事、修繕、備品の内容）</t>
    </r>
    <rPh sb="0" eb="2">
      <t>ケイリ</t>
    </rPh>
    <rPh sb="2" eb="4">
      <t>キテイ</t>
    </rPh>
    <rPh sb="5" eb="6">
      <t>サダ</t>
    </rPh>
    <rPh sb="8" eb="11">
      <t>ケイヤクショ</t>
    </rPh>
    <rPh sb="12" eb="14">
      <t>サクセイ</t>
    </rPh>
    <rPh sb="15" eb="17">
      <t>ヒツヨウ</t>
    </rPh>
    <rPh sb="18" eb="24">
      <t>ケイヤクキンガクイジョウ</t>
    </rPh>
    <rPh sb="25" eb="29">
      <t>シシュツコウモク</t>
    </rPh>
    <rPh sb="30" eb="32">
      <t>ナイヨウ</t>
    </rPh>
    <rPh sb="34" eb="36">
      <t>ガイトウ</t>
    </rPh>
    <rPh sb="38" eb="40">
      <t>コウジ</t>
    </rPh>
    <rPh sb="41" eb="43">
      <t>シュウゼン</t>
    </rPh>
    <rPh sb="44" eb="46">
      <t>ビヒン</t>
    </rPh>
    <rPh sb="47" eb="49">
      <t>ナイヨウ</t>
    </rPh>
    <phoneticPr fontId="1"/>
  </si>
  <si>
    <t>（１）令和○年度末の未収入金の状況</t>
    <rPh sb="3" eb="5">
      <t>レイワ</t>
    </rPh>
    <rPh sb="6" eb="9">
      <t>ネンドマツ</t>
    </rPh>
    <phoneticPr fontId="1"/>
  </si>
  <si>
    <t>（２）令和○年度末の未払金の状況</t>
    <rPh sb="3" eb="5">
      <t>レイワ</t>
    </rPh>
    <rPh sb="6" eb="9">
      <t>ネンドマツ</t>
    </rPh>
    <rPh sb="10" eb="12">
      <t>ミバラ</t>
    </rPh>
    <phoneticPr fontId="1"/>
  </si>
  <si>
    <r>
      <t>（３）源泉税及び私学共済掛金の滞納</t>
    </r>
    <r>
      <rPr>
        <b/>
        <sz val="9"/>
        <rFont val="ＭＳ Ｐゴシック"/>
        <family val="3"/>
        <charset val="128"/>
      </rPr>
      <t>(㊟)</t>
    </r>
    <r>
      <rPr>
        <b/>
        <sz val="11"/>
        <rFont val="ＭＳ Ｐゴシック"/>
        <family val="3"/>
        <charset val="128"/>
      </rPr>
      <t>状況（令和○年度）</t>
    </r>
    <phoneticPr fontId="1"/>
  </si>
  <si>
    <t>滞納額の
令和○年度末残高</t>
    <rPh sb="0" eb="2">
      <t>タイノウ</t>
    </rPh>
    <rPh sb="2" eb="3">
      <t>ガク</t>
    </rPh>
    <rPh sb="5" eb="7">
      <t>レイワ</t>
    </rPh>
    <rPh sb="8" eb="11">
      <t>ネンドマツ</t>
    </rPh>
    <rPh sb="11" eb="13">
      <t>ザンダカ</t>
    </rPh>
    <phoneticPr fontId="1"/>
  </si>
  <si>
    <r>
      <t xml:space="preserve">令和○年度
</t>
    </r>
    <r>
      <rPr>
        <sz val="10"/>
        <rFont val="ＭＳ Ｐゴシック"/>
        <family val="3"/>
        <charset val="128"/>
      </rPr>
      <t>増減の整理</t>
    </r>
    <rPh sb="6" eb="8">
      <t>ゾウゲン</t>
    </rPh>
    <rPh sb="9" eb="11">
      <t>セイリ</t>
    </rPh>
    <phoneticPr fontId="1"/>
  </si>
  <si>
    <t>（４）満３歳児入園時の健康診断の実施状況（令和○年度）</t>
    <phoneticPr fontId="1"/>
  </si>
  <si>
    <t>（４）雇入時健康診断の実施状況（令和○年度）</t>
    <phoneticPr fontId="1"/>
  </si>
  <si>
    <r>
      <t>令和○年度</t>
    </r>
    <r>
      <rPr>
        <sz val="9"/>
        <rFont val="ＭＳ Ｐゴシック"/>
        <family val="3"/>
        <charset val="128"/>
      </rPr>
      <t>（予定含む）</t>
    </r>
    <rPh sb="0" eb="2">
      <t>レイワ</t>
    </rPh>
    <rPh sb="3" eb="5">
      <t>ネンド</t>
    </rPh>
    <rPh sb="6" eb="9">
      <t>ヨテイフク</t>
    </rPh>
    <phoneticPr fontId="1"/>
  </si>
  <si>
    <t>令和○年度</t>
    <phoneticPr fontId="1"/>
  </si>
  <si>
    <r>
      <t xml:space="preserve">令和○年度
</t>
    </r>
    <r>
      <rPr>
        <sz val="9"/>
        <rFont val="ＭＳ Ｐゴシック"/>
        <family val="3"/>
        <charset val="128"/>
      </rPr>
      <t>（予定含む）</t>
    </r>
    <rPh sb="0" eb="2">
      <t>レイワ</t>
    </rPh>
    <rPh sb="3" eb="5">
      <t>ネンド</t>
    </rPh>
    <rPh sb="7" eb="9">
      <t>ヨテイ</t>
    </rPh>
    <rPh sb="9" eb="10">
      <t>フク</t>
    </rPh>
    <phoneticPr fontId="1"/>
  </si>
  <si>
    <r>
      <t>令和</t>
    </r>
    <r>
      <rPr>
        <sz val="11"/>
        <rFont val="ＭＳ Ｐゴシック"/>
        <family val="3"/>
        <charset val="128"/>
      </rPr>
      <t>○</t>
    </r>
    <r>
      <rPr>
        <sz val="11"/>
        <rFont val="ＭＳ Ｐゴシック"/>
        <family val="2"/>
        <charset val="128"/>
      </rPr>
      <t>年度</t>
    </r>
    <rPh sb="0" eb="2">
      <t>レイワ</t>
    </rPh>
    <rPh sb="3" eb="5">
      <t>ネンド</t>
    </rPh>
    <phoneticPr fontId="1"/>
  </si>
  <si>
    <t>令和○年度検査月日
（予定を含む）</t>
    <rPh sb="0" eb="2">
      <t>レイワ</t>
    </rPh>
    <rPh sb="3" eb="5">
      <t>ネンド</t>
    </rPh>
    <rPh sb="5" eb="7">
      <t>ケンサ</t>
    </rPh>
    <rPh sb="7" eb="9">
      <t>ガッピ</t>
    </rPh>
    <rPh sb="11" eb="13">
      <t>ヨテイ</t>
    </rPh>
    <rPh sb="14" eb="15">
      <t>フク</t>
    </rPh>
    <phoneticPr fontId="1"/>
  </si>
  <si>
    <t>令和○年度検査月日</t>
    <rPh sb="0" eb="2">
      <t>レイワ</t>
    </rPh>
    <rPh sb="3" eb="5">
      <t>ネンド</t>
    </rPh>
    <rPh sb="5" eb="7">
      <t>ケンサ</t>
    </rPh>
    <rPh sb="7" eb="9">
      <t>ガッピ</t>
    </rPh>
    <phoneticPr fontId="1"/>
  </si>
  <si>
    <t>令和○年度実施日
（予定含む）</t>
    <rPh sb="0" eb="2">
      <t>レイワ</t>
    </rPh>
    <rPh sb="3" eb="5">
      <t>ネンド</t>
    </rPh>
    <rPh sb="5" eb="8">
      <t>ジッシビ</t>
    </rPh>
    <rPh sb="10" eb="13">
      <t>ヨテイフク</t>
    </rPh>
    <phoneticPr fontId="1"/>
  </si>
  <si>
    <t>令和○年度実施日</t>
    <rPh sb="0" eb="2">
      <t>レイワ</t>
    </rPh>
    <rPh sb="3" eb="5">
      <t>ネンド</t>
    </rPh>
    <rPh sb="5" eb="8">
      <t>ジッシビ</t>
    </rPh>
    <phoneticPr fontId="1"/>
  </si>
  <si>
    <t>R○年8月に新しい消火器に交換済み。同月、業者により火災報知機を修理済み。</t>
    <rPh sb="2" eb="3">
      <t>ネン</t>
    </rPh>
    <rPh sb="4" eb="5">
      <t>ガツ</t>
    </rPh>
    <rPh sb="6" eb="7">
      <t>アタラ</t>
    </rPh>
    <rPh sb="9" eb="12">
      <t>ショウカキ</t>
    </rPh>
    <rPh sb="13" eb="16">
      <t>コウカンズ</t>
    </rPh>
    <rPh sb="18" eb="19">
      <t>ドウ</t>
    </rPh>
    <rPh sb="19" eb="20">
      <t>ガツ</t>
    </rPh>
    <rPh sb="21" eb="23">
      <t>ギョウシャ</t>
    </rPh>
    <rPh sb="26" eb="31">
      <t>カサイホウチキ</t>
    </rPh>
    <rPh sb="32" eb="35">
      <t>シュウリズ</t>
    </rPh>
    <phoneticPr fontId="1"/>
  </si>
  <si>
    <t>令和○年度</t>
    <rPh sb="0" eb="2">
      <t>レイワ</t>
    </rPh>
    <rPh sb="3" eb="5">
      <t>ネンド</t>
    </rPh>
    <phoneticPr fontId="1"/>
  </si>
  <si>
    <t>８　幼稚園における重大事故発生時の対応状況等（令和○年度～令和○年度）</t>
    <phoneticPr fontId="1"/>
  </si>
  <si>
    <r>
      <t xml:space="preserve">令和○年度売電収入額
</t>
    </r>
    <r>
      <rPr>
        <sz val="10"/>
        <rFont val="ＭＳ Ｐゴシック"/>
        <family val="3"/>
        <charset val="128"/>
      </rPr>
      <t>(１又は２に該当の場合記入)</t>
    </r>
    <phoneticPr fontId="1"/>
  </si>
  <si>
    <t>計算書類の
注記の有無</t>
    <rPh sb="0" eb="2">
      <t>ケイサン</t>
    </rPh>
    <rPh sb="2" eb="4">
      <t>ショルイ</t>
    </rPh>
    <rPh sb="6" eb="8">
      <t>チュウキ</t>
    </rPh>
    <rPh sb="9" eb="11">
      <t>ウム</t>
    </rPh>
    <phoneticPr fontId="1"/>
  </si>
  <si>
    <t>R</t>
    <phoneticPr fontId="1"/>
  </si>
  <si>
    <t>※開催日は年（和暦）月日の順に入力</t>
    <phoneticPr fontId="1"/>
  </si>
  <si>
    <r>
      <t>（２）</t>
    </r>
    <r>
      <rPr>
        <b/>
        <u val="double"/>
        <sz val="11"/>
        <rFont val="ＭＳ Ｐゴシック"/>
        <family val="3"/>
        <charset val="128"/>
      </rPr>
      <t>学校法人が所有する</t>
    </r>
    <r>
      <rPr>
        <b/>
        <sz val="11"/>
        <rFont val="ＭＳ Ｐゴシック"/>
        <family val="3"/>
        <charset val="128"/>
      </rPr>
      <t>園地、園舎等の登記状況</t>
    </r>
    <rPh sb="3" eb="5">
      <t>ガッコウ</t>
    </rPh>
    <rPh sb="5" eb="7">
      <t>ホウジン</t>
    </rPh>
    <rPh sb="8" eb="10">
      <t>ショユウ</t>
    </rPh>
    <phoneticPr fontId="1"/>
  </si>
  <si>
    <t>オ　毎学年１回実施する検査</t>
    <phoneticPr fontId="1"/>
  </si>
  <si>
    <t>イ　育児に関する雇用環境の整備、個別の周知・意向確認の措置状況（令和7年度）</t>
    <rPh sb="2" eb="4">
      <t>イクジ</t>
    </rPh>
    <rPh sb="5" eb="6">
      <t>カン</t>
    </rPh>
    <rPh sb="32" eb="34">
      <t>レイワ</t>
    </rPh>
    <rPh sb="35" eb="37">
      <t>ネンド</t>
    </rPh>
    <phoneticPr fontId="1"/>
  </si>
  <si>
    <t>項目</t>
    <rPh sb="0" eb="2">
      <t>コウモク</t>
    </rPh>
    <phoneticPr fontId="1"/>
  </si>
  <si>
    <t>具体的な取組内容</t>
    <rPh sb="0" eb="3">
      <t>グタイテキ</t>
    </rPh>
    <rPh sb="4" eb="8">
      <t>トリクミナイヨウ</t>
    </rPh>
    <phoneticPr fontId="1"/>
  </si>
  <si>
    <r>
      <rPr>
        <u/>
        <sz val="11"/>
        <rFont val="ＭＳ Ｐゴシック"/>
        <family val="3"/>
        <charset val="128"/>
      </rPr>
      <t xml:space="preserve">A. 育児休業を取得しやすい雇用環境の整備
</t>
    </r>
    <r>
      <rPr>
        <sz val="10"/>
        <rFont val="ＭＳ Ｐゴシック"/>
        <family val="3"/>
        <charset val="128"/>
      </rPr>
      <t>（下記いずれかの措置が必要）
育児休業・産後パパ育休に関する
①研修の実施
②相談体制の整備（相談窓口設置）
③取得事例の収集・提供
④制度と取得促進に関する方針の周知</t>
    </r>
    <rPh sb="3" eb="7">
      <t>イクジキュウギョウ</t>
    </rPh>
    <rPh sb="8" eb="10">
      <t>シュトク</t>
    </rPh>
    <rPh sb="14" eb="18">
      <t>コヨウカンキョウ</t>
    </rPh>
    <rPh sb="19" eb="21">
      <t>セイビ</t>
    </rPh>
    <rPh sb="23" eb="25">
      <t>カキ</t>
    </rPh>
    <rPh sb="30" eb="32">
      <t>ソチ</t>
    </rPh>
    <rPh sb="33" eb="35">
      <t>ヒツヨウ</t>
    </rPh>
    <phoneticPr fontId="1"/>
  </si>
  <si>
    <t>1実施有⇒右に入力</t>
    <rPh sb="1" eb="3">
      <t>ジッシ</t>
    </rPh>
    <rPh sb="3" eb="4">
      <t>ア</t>
    </rPh>
    <rPh sb="4" eb="9">
      <t>ヤジルシミギニニュウリョク</t>
    </rPh>
    <phoneticPr fontId="1"/>
  </si>
  <si>
    <t>①研修の実施（×年×月×日）
②相談体制の整備（〇〇を相談窓口とすることを教職員に書面で通知）</t>
    <rPh sb="1" eb="3">
      <t>ケンシュウ</t>
    </rPh>
    <rPh sb="4" eb="6">
      <t>ジッシ</t>
    </rPh>
    <rPh sb="8" eb="9">
      <t>ネン</t>
    </rPh>
    <rPh sb="10" eb="11">
      <t>ガツ</t>
    </rPh>
    <rPh sb="12" eb="13">
      <t>ニチ</t>
    </rPh>
    <phoneticPr fontId="1"/>
  </si>
  <si>
    <t>1実施有⇒右に入力 or 2実施なし</t>
    <rPh sb="1" eb="3">
      <t>ジッシ</t>
    </rPh>
    <rPh sb="5" eb="6">
      <t>ミギ</t>
    </rPh>
    <rPh sb="14" eb="16">
      <t>ジッシ</t>
    </rPh>
    <phoneticPr fontId="1"/>
  </si>
  <si>
    <r>
      <rPr>
        <u/>
        <sz val="11"/>
        <rFont val="ＭＳ Ｐゴシック"/>
        <family val="3"/>
        <charset val="128"/>
      </rPr>
      <t xml:space="preserve">B. 妊娠・出産（本人または配偶者）の申し出をした労働者に対する個別の周知・意向確認の措置
</t>
    </r>
    <r>
      <rPr>
        <sz val="10"/>
        <rFont val="ＭＳ Ｐゴシック"/>
        <family val="3"/>
        <charset val="128"/>
      </rPr>
      <t>（下記事項の周知と休業の取得意向の確認が必要）
①育児休業・産後パパ育休に関する制度
②育児休業・産後パパ育休の申し出先
③育児休業給付に関すること
④育児休業・産後パパ育休期間について負担すべき社会保険料の取り扱い</t>
    </r>
    <rPh sb="3" eb="5">
      <t>ニンシン</t>
    </rPh>
    <rPh sb="6" eb="8">
      <t>シュッサン</t>
    </rPh>
    <rPh sb="9" eb="11">
      <t>ホンニン</t>
    </rPh>
    <rPh sb="14" eb="17">
      <t>ハイグウシャ</t>
    </rPh>
    <rPh sb="19" eb="20">
      <t>モウ</t>
    </rPh>
    <rPh sb="21" eb="22">
      <t>デ</t>
    </rPh>
    <rPh sb="25" eb="28">
      <t>ロウドウシャ</t>
    </rPh>
    <rPh sb="29" eb="30">
      <t>タイ</t>
    </rPh>
    <rPh sb="32" eb="34">
      <t>コベツ</t>
    </rPh>
    <rPh sb="35" eb="37">
      <t>シュウチ</t>
    </rPh>
    <rPh sb="38" eb="42">
      <t>イコウカクニン</t>
    </rPh>
    <rPh sb="43" eb="45">
      <t>ソチ</t>
    </rPh>
    <rPh sb="47" eb="49">
      <t>カキ</t>
    </rPh>
    <rPh sb="49" eb="51">
      <t>ジコウ</t>
    </rPh>
    <rPh sb="52" eb="54">
      <t>シュウチ</t>
    </rPh>
    <rPh sb="55" eb="57">
      <t>キュウギョウ</t>
    </rPh>
    <rPh sb="58" eb="60">
      <t>シュトク</t>
    </rPh>
    <rPh sb="66" eb="68">
      <t>ヒツヨウ</t>
    </rPh>
    <phoneticPr fontId="1"/>
  </si>
  <si>
    <t>1実施有</t>
    <rPh sb="1" eb="3">
      <t>ジッシ</t>
    </rPh>
    <rPh sb="3" eb="4">
      <t>ア</t>
    </rPh>
    <phoneticPr fontId="1"/>
  </si>
  <si>
    <t>1実施有 or 2実施なし or 3該当する労働者がいない</t>
    <rPh sb="1" eb="3">
      <t>ジッシ</t>
    </rPh>
    <rPh sb="9" eb="11">
      <t>ジッシ</t>
    </rPh>
    <rPh sb="18" eb="20">
      <t>ガイトウ</t>
    </rPh>
    <rPh sb="22" eb="24">
      <t>ロウドウ</t>
    </rPh>
    <rPh sb="24" eb="25">
      <t>シャ</t>
    </rPh>
    <phoneticPr fontId="1"/>
  </si>
  <si>
    <r>
      <rPr>
        <u/>
        <sz val="11"/>
        <rFont val="ＭＳ Ｐゴシック"/>
        <family val="3"/>
        <charset val="128"/>
      </rPr>
      <t xml:space="preserve">C. 柔軟な働き方を実現するための措置
</t>
    </r>
    <r>
      <rPr>
        <sz val="10"/>
        <rFont val="ＭＳ Ｐゴシック"/>
        <family val="3"/>
        <charset val="128"/>
      </rPr>
      <t>（3歳から小学校就学前の子を養育する労働者に、下記のいずれか2つ以上の措置を講じ、1つを選択できるようにする必要）
①始業時刻等の変更
②テレワーク等（10日以上/月）
③保育施設の設置運営等
④養育両立支援休暇の付与（10日以上/年）
⑤短時間勤務制度</t>
    </r>
    <rPh sb="3" eb="5">
      <t>ジュウナン</t>
    </rPh>
    <rPh sb="6" eb="7">
      <t>ハタラ</t>
    </rPh>
    <rPh sb="8" eb="9">
      <t>カタ</t>
    </rPh>
    <rPh sb="10" eb="12">
      <t>ジツゲン</t>
    </rPh>
    <rPh sb="17" eb="19">
      <t>ソチ</t>
    </rPh>
    <rPh sb="22" eb="23">
      <t>サイ</t>
    </rPh>
    <rPh sb="25" eb="30">
      <t>ショウガッコウシュウガク</t>
    </rPh>
    <rPh sb="30" eb="31">
      <t>マエ</t>
    </rPh>
    <rPh sb="32" eb="33">
      <t>コ</t>
    </rPh>
    <rPh sb="34" eb="36">
      <t>ヨウイク</t>
    </rPh>
    <rPh sb="38" eb="41">
      <t>ロウドウシャ</t>
    </rPh>
    <rPh sb="43" eb="45">
      <t>カキ</t>
    </rPh>
    <rPh sb="52" eb="54">
      <t>イジョウ</t>
    </rPh>
    <rPh sb="55" eb="57">
      <t>ソチ</t>
    </rPh>
    <rPh sb="58" eb="59">
      <t>コウ</t>
    </rPh>
    <rPh sb="64" eb="66">
      <t>センタク</t>
    </rPh>
    <rPh sb="74" eb="76">
      <t>ヒツヨウ</t>
    </rPh>
    <phoneticPr fontId="1"/>
  </si>
  <si>
    <t>①始業時刻等の変更（就業規則に記載）
④養育両立支援休暇の付与（就業規則に記載）</t>
    <rPh sb="1" eb="6">
      <t>シギョウジコクトウ</t>
    </rPh>
    <rPh sb="7" eb="9">
      <t>ヘンコウ</t>
    </rPh>
    <rPh sb="10" eb="14">
      <t>シュウギョウキソク</t>
    </rPh>
    <rPh sb="15" eb="17">
      <t>キサイ</t>
    </rPh>
    <rPh sb="20" eb="28">
      <t>ヨウイクリョウリツシエンキュウカ</t>
    </rPh>
    <rPh sb="29" eb="31">
      <t>フヨ</t>
    </rPh>
    <rPh sb="32" eb="36">
      <t>シュウギョウキソク</t>
    </rPh>
    <rPh sb="37" eb="39">
      <t>キサイ</t>
    </rPh>
    <phoneticPr fontId="1"/>
  </si>
  <si>
    <t>1実施有⇒右に入力 or 2実施なし</t>
    <rPh sb="1" eb="3">
      <t>ジッシ</t>
    </rPh>
    <rPh sb="3" eb="4">
      <t>ア</t>
    </rPh>
    <rPh sb="5" eb="6">
      <t>ミギ</t>
    </rPh>
    <rPh sb="7" eb="9">
      <t>ニュウリョク</t>
    </rPh>
    <rPh sb="14" eb="16">
      <t>ジッシ</t>
    </rPh>
    <phoneticPr fontId="1"/>
  </si>
  <si>
    <r>
      <rPr>
        <u/>
        <sz val="11"/>
        <rFont val="ＭＳ Ｐゴシック"/>
        <family val="3"/>
        <charset val="128"/>
      </rPr>
      <t xml:space="preserve">D. 柔軟な働き方を実現するための措置の個別の周知・意向確認の措置
</t>
    </r>
    <r>
      <rPr>
        <sz val="10"/>
        <rFont val="ＭＳ Ｐゴシック"/>
        <family val="3"/>
        <charset val="128"/>
      </rPr>
      <t>（子が1歳11か月～2歳11か月の間に、下記事項の周知と制度利用の意向確認が必要）
①上記Cで選択した措置の内容
②措置の申出先
③所定外労働・時間外労働・深夜業の制限に関する制度</t>
    </r>
    <rPh sb="3" eb="5">
      <t>ジュウナン</t>
    </rPh>
    <rPh sb="6" eb="7">
      <t>ハタラ</t>
    </rPh>
    <rPh sb="8" eb="9">
      <t>カタ</t>
    </rPh>
    <rPh sb="10" eb="12">
      <t>ジツゲン</t>
    </rPh>
    <rPh sb="17" eb="19">
      <t>ソチ</t>
    </rPh>
    <rPh sb="20" eb="22">
      <t>コベツ</t>
    </rPh>
    <rPh sb="23" eb="25">
      <t>シュウチ</t>
    </rPh>
    <rPh sb="26" eb="30">
      <t>イコウカクニン</t>
    </rPh>
    <rPh sb="31" eb="33">
      <t>ソチ</t>
    </rPh>
    <rPh sb="35" eb="36">
      <t>コ</t>
    </rPh>
    <rPh sb="38" eb="39">
      <t>サイ</t>
    </rPh>
    <rPh sb="42" eb="43">
      <t>ゲツ</t>
    </rPh>
    <rPh sb="45" eb="46">
      <t>サイ</t>
    </rPh>
    <rPh sb="49" eb="50">
      <t>ゲツ</t>
    </rPh>
    <rPh sb="51" eb="52">
      <t>アイダ</t>
    </rPh>
    <rPh sb="54" eb="56">
      <t>カキ</t>
    </rPh>
    <rPh sb="56" eb="58">
      <t>ジコウ</t>
    </rPh>
    <rPh sb="59" eb="61">
      <t>シュウチ</t>
    </rPh>
    <rPh sb="62" eb="66">
      <t>セイドリヨウ</t>
    </rPh>
    <rPh sb="67" eb="71">
      <t>イコウカクニン</t>
    </rPh>
    <rPh sb="72" eb="74">
      <t>ヒツヨウ</t>
    </rPh>
    <phoneticPr fontId="1"/>
  </si>
  <si>
    <t>1実施有 or 2実施なし or 3令和7年10月以降に該当する労働者がいない</t>
    <rPh sb="1" eb="3">
      <t>ジッシ</t>
    </rPh>
    <rPh sb="9" eb="11">
      <t>ジッシ</t>
    </rPh>
    <rPh sb="18" eb="20">
      <t>レイワ</t>
    </rPh>
    <rPh sb="21" eb="22">
      <t>ネン</t>
    </rPh>
    <rPh sb="24" eb="25">
      <t>ガツ</t>
    </rPh>
    <rPh sb="25" eb="27">
      <t>イコウ</t>
    </rPh>
    <rPh sb="28" eb="30">
      <t>ガイトウ</t>
    </rPh>
    <rPh sb="32" eb="34">
      <t>ロウドウ</t>
    </rPh>
    <rPh sb="34" eb="35">
      <t>シャ</t>
    </rPh>
    <phoneticPr fontId="1"/>
  </si>
  <si>
    <r>
      <rPr>
        <u/>
        <sz val="11"/>
        <rFont val="ＭＳ Ｐゴシック"/>
        <family val="3"/>
        <charset val="128"/>
      </rPr>
      <t xml:space="preserve">E. 妊娠・仕事と育児の両立に関する個別の意向聴取
</t>
    </r>
    <r>
      <rPr>
        <sz val="10"/>
        <rFont val="ＭＳ Ｐゴシック"/>
        <family val="3"/>
        <charset val="128"/>
      </rPr>
      <t>（本人または配偶者の妊娠・出産等の申出時と、子が1歳11か月～2歳11か月の間の2つの時期に、下記事項の意向聴取が必要）
①勤務時間帯（始業および就業の時刻）
②勤務地（就業の場所）
③両立支援制度等の利用期間
④仕事と育児の両立に資する就業の条件（業務量、労働条件の見直し等）</t>
    </r>
    <rPh sb="3" eb="5">
      <t>ニンシン</t>
    </rPh>
    <rPh sb="6" eb="8">
      <t>シゴト</t>
    </rPh>
    <rPh sb="9" eb="11">
      <t>イクジ</t>
    </rPh>
    <rPh sb="12" eb="14">
      <t>リョウリツ</t>
    </rPh>
    <rPh sb="15" eb="16">
      <t>カン</t>
    </rPh>
    <rPh sb="18" eb="20">
      <t>コベツ</t>
    </rPh>
    <rPh sb="21" eb="25">
      <t>イコウチョウシュ</t>
    </rPh>
    <rPh sb="27" eb="29">
      <t>ホンニン</t>
    </rPh>
    <rPh sb="32" eb="35">
      <t>ハイグウシャ</t>
    </rPh>
    <rPh sb="36" eb="38">
      <t>ニンシン</t>
    </rPh>
    <rPh sb="39" eb="42">
      <t>シュッサントウ</t>
    </rPh>
    <rPh sb="43" eb="44">
      <t>モウ</t>
    </rPh>
    <rPh sb="44" eb="45">
      <t>デ</t>
    </rPh>
    <rPh sb="45" eb="46">
      <t>ジ</t>
    </rPh>
    <rPh sb="48" eb="49">
      <t>コ</t>
    </rPh>
    <rPh sb="51" eb="52">
      <t>サイ</t>
    </rPh>
    <rPh sb="55" eb="56">
      <t>ゲツ</t>
    </rPh>
    <rPh sb="58" eb="59">
      <t>サイ</t>
    </rPh>
    <rPh sb="62" eb="63">
      <t>ゲツ</t>
    </rPh>
    <rPh sb="64" eb="65">
      <t>アイダ</t>
    </rPh>
    <rPh sb="69" eb="71">
      <t>ジキ</t>
    </rPh>
    <rPh sb="73" eb="77">
      <t>カキジコウ</t>
    </rPh>
    <rPh sb="78" eb="82">
      <t>イコウチョウシュ</t>
    </rPh>
    <rPh sb="83" eb="85">
      <t>ヒツヨウ</t>
    </rPh>
    <phoneticPr fontId="1"/>
  </si>
  <si>
    <t>1実施有</t>
    <rPh sb="1" eb="3">
      <t>ジッシ</t>
    </rPh>
    <rPh sb="3" eb="4">
      <t>アリ</t>
    </rPh>
    <phoneticPr fontId="1"/>
  </si>
  <si>
    <t>㊟ A～B：令和４年４月施行。C～E：令和７年１０月施行。</t>
    <rPh sb="6" eb="8">
      <t>レイワ</t>
    </rPh>
    <rPh sb="9" eb="10">
      <t>ネン</t>
    </rPh>
    <rPh sb="11" eb="12">
      <t>ガツ</t>
    </rPh>
    <rPh sb="12" eb="14">
      <t>セコウ</t>
    </rPh>
    <rPh sb="19" eb="21">
      <t>レイワ</t>
    </rPh>
    <rPh sb="22" eb="23">
      <t>ネン</t>
    </rPh>
    <rPh sb="25" eb="26">
      <t>ガツ</t>
    </rPh>
    <rPh sb="26" eb="28">
      <t>セコウ</t>
    </rPh>
    <phoneticPr fontId="1"/>
  </si>
  <si>
    <t>ウ　介護に関する雇用環境の整備、個別の周知・意向確認の措置状況（令和7年度）</t>
    <rPh sb="2" eb="4">
      <t>カイゴ</t>
    </rPh>
    <rPh sb="5" eb="6">
      <t>カン</t>
    </rPh>
    <rPh sb="32" eb="34">
      <t>レイワ</t>
    </rPh>
    <rPh sb="35" eb="37">
      <t>ネンド</t>
    </rPh>
    <phoneticPr fontId="1"/>
  </si>
  <si>
    <r>
      <rPr>
        <u/>
        <sz val="11"/>
        <rFont val="ＭＳ Ｐゴシック"/>
        <family val="3"/>
        <charset val="128"/>
      </rPr>
      <t xml:space="preserve">A. 介護離職防止のための雇用環境の整備
</t>
    </r>
    <r>
      <rPr>
        <sz val="10"/>
        <rFont val="ＭＳ Ｐゴシック"/>
        <family val="3"/>
        <charset val="128"/>
      </rPr>
      <t>（下記いずれかの措置が必要）
介護休業・介護両立支援制度等に関する
①研修の実施
②相談体制の整備（相談窓口設置）
③取得・利用事例の収集・提供
④制度等の利用促進に関する方針の周知</t>
    </r>
    <rPh sb="13" eb="17">
      <t>コヨウカンキョウ</t>
    </rPh>
    <rPh sb="18" eb="20">
      <t>セイビ</t>
    </rPh>
    <rPh sb="22" eb="24">
      <t>カキ</t>
    </rPh>
    <rPh sb="29" eb="31">
      <t>ソチ</t>
    </rPh>
    <rPh sb="32" eb="34">
      <t>ヒツヨウ</t>
    </rPh>
    <rPh sb="37" eb="39">
      <t>カイゴ</t>
    </rPh>
    <rPh sb="42" eb="51">
      <t>カイゴリョウリツシエンセイドトウ</t>
    </rPh>
    <rPh sb="81" eb="83">
      <t>シュトク</t>
    </rPh>
    <rPh sb="84" eb="86">
      <t>リヨウ</t>
    </rPh>
    <rPh sb="98" eb="99">
      <t>トウ</t>
    </rPh>
    <rPh sb="100" eb="102">
      <t>リヨウ</t>
    </rPh>
    <phoneticPr fontId="1"/>
  </si>
  <si>
    <t>①研修の実施（×年×月×日）
②相談体制の整備（〇〇を相談窓口とすることを教職員に書面で通知）</t>
    <rPh sb="1" eb="3">
      <t>ケンシュウ</t>
    </rPh>
    <rPh sb="4" eb="6">
      <t>ジッシ</t>
    </rPh>
    <rPh sb="8" eb="9">
      <t>ネン</t>
    </rPh>
    <rPh sb="10" eb="11">
      <t>ガツ</t>
    </rPh>
    <rPh sb="12" eb="13">
      <t>ニチ</t>
    </rPh>
    <rPh sb="16" eb="20">
      <t>ソウダンタイセイ</t>
    </rPh>
    <rPh sb="21" eb="23">
      <t>セイビ</t>
    </rPh>
    <rPh sb="27" eb="31">
      <t>ソウダンマドグチ</t>
    </rPh>
    <rPh sb="37" eb="40">
      <t>キョウショクイン</t>
    </rPh>
    <rPh sb="41" eb="43">
      <t>ショメン</t>
    </rPh>
    <rPh sb="44" eb="46">
      <t>ツウチ</t>
    </rPh>
    <phoneticPr fontId="1"/>
  </si>
  <si>
    <r>
      <rPr>
        <u/>
        <sz val="11"/>
        <rFont val="ＭＳ Ｐゴシック"/>
        <family val="3"/>
        <charset val="128"/>
      </rPr>
      <t xml:space="preserve">B. 介護離職防止のための個別の周知・意向確認等の措置
</t>
    </r>
    <r>
      <rPr>
        <sz val="10"/>
        <rFont val="ＭＳ Ｐゴシック"/>
        <family val="3"/>
        <charset val="128"/>
      </rPr>
      <t>（介護に直面した旨の申出をした労働者に対し下記の周知と利用意向確認が必要。40歳等の労働者に対し下記の情報提供が必要）
①介護休業に関する制度、介護両立支援制度等（制度の内容）
②介護休業・介護両立支援制度等の申出先
③介護休業給付金に関すること</t>
    </r>
    <rPh sb="3" eb="9">
      <t>カイゴリショクボウシ</t>
    </rPh>
    <rPh sb="13" eb="15">
      <t>コベツ</t>
    </rPh>
    <rPh sb="16" eb="18">
      <t>シュウチ</t>
    </rPh>
    <rPh sb="19" eb="23">
      <t>イコウカクニン</t>
    </rPh>
    <rPh sb="23" eb="24">
      <t>トウ</t>
    </rPh>
    <rPh sb="25" eb="27">
      <t>ソチ</t>
    </rPh>
    <rPh sb="90" eb="94">
      <t>カイゴキュウギョウ</t>
    </rPh>
    <rPh sb="95" eb="96">
      <t>カン</t>
    </rPh>
    <rPh sb="98" eb="100">
      <t>セイド</t>
    </rPh>
    <rPh sb="101" eb="110">
      <t>カイゴリョウリツシエンセイドトウ</t>
    </rPh>
    <rPh sb="111" eb="113">
      <t>セイド</t>
    </rPh>
    <rPh sb="114" eb="116">
      <t>ナイヨウ</t>
    </rPh>
    <rPh sb="119" eb="123">
      <t>カイゴキュウギョウ</t>
    </rPh>
    <rPh sb="124" eb="133">
      <t>カイゴリョウリツシエンセイドトウ</t>
    </rPh>
    <rPh sb="134" eb="137">
      <t>モウシデサキ</t>
    </rPh>
    <rPh sb="139" eb="146">
      <t>カイゴキュウギョウキュウフキン</t>
    </rPh>
    <rPh sb="147" eb="148">
      <t>カン</t>
    </rPh>
    <phoneticPr fontId="1"/>
  </si>
  <si>
    <t>3該当する労働者がいない</t>
    <rPh sb="1" eb="3">
      <t>ガイトウ</t>
    </rPh>
    <rPh sb="5" eb="8">
      <t>ロウドウシャ</t>
    </rPh>
    <phoneticPr fontId="1"/>
  </si>
  <si>
    <t>㊟：Aの介護両立支援制度等とは、ⅰ介護休暇に関する制度、ⅱ所定外労働の制限に関する制度、ⅲ 時間外労働の制限</t>
    <rPh sb="4" eb="13">
      <t>カイゴリョウリツシエンセイドトウ</t>
    </rPh>
    <phoneticPr fontId="1"/>
  </si>
  <si>
    <t>に関する制度、ⅳ 深夜業の制限に関する制度、ⅴ介護のための所定労働時間の短縮等の措置のこと。</t>
    <phoneticPr fontId="1"/>
  </si>
  <si>
    <t>㊟ A～B：令和７年４月施行。</t>
    <rPh sb="6" eb="8">
      <t>レイワ</t>
    </rPh>
    <rPh sb="9" eb="10">
      <t>ネン</t>
    </rPh>
    <rPh sb="11" eb="12">
      <t>ガツ</t>
    </rPh>
    <rPh sb="12" eb="14">
      <t>セコウ</t>
    </rPh>
    <phoneticPr fontId="1"/>
  </si>
  <si>
    <t>ア　換気、温度、相対湿度、浮遊粉じん、気流、一酸化炭素、二酸化窒素（毎学年２回）</t>
  </si>
  <si>
    <t>イ　ホルムアルデヒド、トルエン、ダニ又はダニアレルゲン（毎学年１回）</t>
  </si>
  <si>
    <t>（２）照度及び照明環境（毎学年２回）</t>
  </si>
  <si>
    <t>（３）騒音レベル（毎学年２回）</t>
  </si>
  <si>
    <t>大掃除の実施
(毎学年３回)</t>
  </si>
  <si>
    <t>雨水の排水溝等の
検査の実施
(毎学年１回)</t>
  </si>
  <si>
    <t>ネズミ、衛生害虫等の
検査の実施
(毎学年１回)</t>
  </si>
  <si>
    <t>黒板面の色彩の検査
の実施
(毎学年１回)</t>
  </si>
  <si>
    <t>（１０）「特定免許状失効者等に関するデータベース（特定免許状失効者管理システム）」の活用について</t>
    <phoneticPr fontId="1"/>
  </si>
  <si>
    <t>ア　「特定免許状失効者等に関するデータベース」へのユーザー登録状況</t>
    <phoneticPr fontId="1"/>
  </si>
  <si>
    <t>「特定免許状失効者等に関するデータベース」へのユーザー登録状況</t>
    <rPh sb="29" eb="31">
      <t>ジョウキョウ</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</si>
  <si>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</si>
  <si>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</si>
  <si>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</si>
  <si>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</si>
  <si>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</si>
  <si>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</si>
  <si>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</si>
  <si>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</si>
  <si>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</si>
  <si>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</si>
  <si>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</si>
  <si>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</si>
  <si>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データベース活用件数</t>
    <rPh sb="6" eb="8">
      <t>カツヨウ</t>
    </rPh>
    <rPh sb="8" eb="10">
      <t>ケンスウ</t>
    </rPh>
    <phoneticPr fontId="1"/>
  </si>
  <si>
    <t>（10）「特定免許状失効者等に関するデータベース（特定免許状失効者管理システム）」の活用について</t>
    <phoneticPr fontId="1"/>
  </si>
  <si>
    <t>1登録済</t>
  </si>
  <si>
    <t>1登録済 or 2未登録</t>
    <rPh sb="1" eb="4">
      <t>トウロクズ</t>
    </rPh>
    <rPh sb="9" eb="12">
      <t>ミトウロク</t>
    </rPh>
    <phoneticPr fontId="1"/>
  </si>
  <si>
    <t>イ　「特定免許状失効者等に関するデータベース」の活用実績（月別）</t>
    <phoneticPr fontId="1"/>
  </si>
  <si>
    <t>計算書類の
注記の有無</t>
    <rPh sb="6" eb="8">
      <t>チュウキ</t>
    </rPh>
    <rPh sb="9" eb="11">
      <t>ウム</t>
    </rPh>
    <phoneticPr fontId="1"/>
  </si>
  <si>
    <t>(参考）：契約書、理事会議事録（特別代理人選任通知書）、元帳、計算書類の注記事項</t>
    <phoneticPr fontId="1"/>
  </si>
  <si>
    <t>ア　換気、温度、相対湿度、浮遊粉じん、気流、一酸化炭素、二酸化窒素（毎学年２回）</t>
    <phoneticPr fontId="1"/>
  </si>
  <si>
    <t>イ　ホルムアルデヒド、トルエン、ダニ又はダニアレルゲン（毎学年１回）</t>
    <phoneticPr fontId="1"/>
  </si>
  <si>
    <t>（２）照度及び照明環境（毎学年２回）</t>
    <phoneticPr fontId="1"/>
  </si>
  <si>
    <t>（３）騒音レベル（毎学年２回）</t>
    <phoneticPr fontId="1"/>
  </si>
  <si>
    <t>大掃除の実施
(毎学年３回)</t>
    <phoneticPr fontId="1"/>
  </si>
  <si>
    <t>雨水の排水溝等の
検査の実施
(毎学年１回)</t>
    <phoneticPr fontId="1"/>
  </si>
  <si>
    <t>ネズミ、衛生害虫等の
検査の実施
(毎学年１回)</t>
    <phoneticPr fontId="1"/>
  </si>
  <si>
    <t>黒板面の色彩の検査
の実施
(毎学年１回)</t>
    <phoneticPr fontId="1"/>
  </si>
  <si>
    <r>
      <t>（ア）</t>
    </r>
    <r>
      <rPr>
        <b/>
        <sz val="11"/>
        <color theme="1"/>
        <rFont val="ＭＳ Ｐゴシック"/>
        <family val="3"/>
        <charset val="128"/>
      </rPr>
      <t>貯水槽経由</t>
    </r>
    <r>
      <rPr>
        <sz val="11"/>
        <color theme="1"/>
        <rFont val="ＭＳ Ｐゴシック"/>
        <family val="3"/>
        <charset val="128"/>
      </rPr>
      <t>の水道水を水源とする飲料水の水質検査</t>
    </r>
    <r>
      <rPr>
        <b/>
        <sz val="11"/>
        <color theme="1"/>
        <rFont val="ＭＳ Ｐゴシック"/>
        <family val="3"/>
        <charset val="128"/>
      </rPr>
      <t>（毎学年１回）</t>
    </r>
    <rPh sb="27" eb="30">
      <t>マイガクネン</t>
    </rPh>
    <phoneticPr fontId="1"/>
  </si>
  <si>
    <r>
      <t>（イ）</t>
    </r>
    <r>
      <rPr>
        <b/>
        <sz val="11"/>
        <color theme="1"/>
        <rFont val="ＭＳ Ｐゴシック"/>
        <family val="3"/>
        <charset val="128"/>
      </rPr>
      <t>貯水槽経由</t>
    </r>
    <r>
      <rPr>
        <sz val="11"/>
        <color theme="1"/>
        <rFont val="ＭＳ Ｐゴシック"/>
        <family val="3"/>
        <charset val="128"/>
      </rPr>
      <t>の水道水を水源とする飲料水の施設・設備検査</t>
    </r>
    <r>
      <rPr>
        <b/>
        <sz val="11"/>
        <color theme="1"/>
        <rFont val="ＭＳ Ｐゴシック"/>
        <family val="3"/>
        <charset val="128"/>
      </rPr>
      <t>（毎学年１回）</t>
    </r>
    <rPh sb="30" eb="33">
      <t>マイガクネン</t>
    </rPh>
    <phoneticPr fontId="1"/>
  </si>
  <si>
    <r>
      <t>（ウ）井戸水等を水源とする飲料水の原水の水質検査（</t>
    </r>
    <r>
      <rPr>
        <b/>
        <sz val="11"/>
        <color theme="1"/>
        <rFont val="ＭＳ Ｐゴシック"/>
        <family val="3"/>
        <charset val="128"/>
      </rPr>
      <t>毎学年１回</t>
    </r>
    <r>
      <rPr>
        <sz val="11"/>
        <color theme="1"/>
        <rFont val="ＭＳ Ｐゴシック"/>
        <family val="3"/>
        <charset val="128"/>
      </rPr>
      <t>）</t>
    </r>
    <rPh sb="25" eb="28">
      <t>マイガクネン</t>
    </rPh>
    <phoneticPr fontId="1"/>
  </si>
  <si>
    <r>
      <t>（エ）井戸水等を水源とする飲料水に関する施設・設備検査（</t>
    </r>
    <r>
      <rPr>
        <b/>
        <sz val="11"/>
        <color theme="1"/>
        <rFont val="ＭＳ Ｐゴシック"/>
        <family val="3"/>
        <charset val="128"/>
      </rPr>
      <t>毎学年２回</t>
    </r>
    <r>
      <rPr>
        <sz val="11"/>
        <color theme="1"/>
        <rFont val="ＭＳ Ｐゴシック"/>
        <family val="3"/>
        <charset val="128"/>
      </rPr>
      <t>）</t>
    </r>
    <rPh sb="28" eb="31">
      <t>マイガクネン</t>
    </rPh>
    <phoneticPr fontId="1"/>
  </si>
  <si>
    <r>
      <t>（ア）水質検査（</t>
    </r>
    <r>
      <rPr>
        <b/>
        <sz val="11"/>
        <color theme="1"/>
        <rFont val="ＭＳ Ｐゴシック"/>
        <family val="3"/>
        <charset val="128"/>
      </rPr>
      <t>毎学年２回</t>
    </r>
    <r>
      <rPr>
        <sz val="11"/>
        <color theme="1"/>
        <rFont val="ＭＳ Ｐゴシック"/>
        <family val="3"/>
        <charset val="128"/>
      </rPr>
      <t>）</t>
    </r>
    <rPh sb="8" eb="11">
      <t>マイガクネン</t>
    </rPh>
    <phoneticPr fontId="1"/>
  </si>
  <si>
    <r>
      <t>（イ）施設･設備検査（</t>
    </r>
    <r>
      <rPr>
        <b/>
        <sz val="11"/>
        <color theme="1"/>
        <rFont val="ＭＳ Ｐゴシック"/>
        <family val="3"/>
        <charset val="128"/>
      </rPr>
      <t>毎学年２回</t>
    </r>
    <r>
      <rPr>
        <sz val="11"/>
        <color theme="1"/>
        <rFont val="ＭＳ Ｐゴシック"/>
        <family val="3"/>
        <charset val="128"/>
      </rPr>
      <t>）</t>
    </r>
    <rPh sb="11" eb="14">
      <t>マイガクネン</t>
    </rPh>
    <phoneticPr fontId="1"/>
  </si>
  <si>
    <r>
      <t>（ウ）浄化槽の清掃（</t>
    </r>
    <r>
      <rPr>
        <b/>
        <sz val="11"/>
        <color theme="1"/>
        <rFont val="ＭＳ Ｐゴシック"/>
        <family val="3"/>
        <charset val="128"/>
      </rPr>
      <t>毎学年１回</t>
    </r>
    <r>
      <rPr>
        <sz val="11"/>
        <color theme="1"/>
        <rFont val="ＭＳ Ｐゴシック"/>
        <family val="3"/>
        <charset val="128"/>
      </rPr>
      <t>）</t>
    </r>
    <rPh sb="10" eb="13">
      <t>マイガクネン</t>
    </rPh>
    <phoneticPr fontId="1"/>
  </si>
  <si>
    <r>
      <t>（エ）浄化槽の水質に関する検査（</t>
    </r>
    <r>
      <rPr>
        <b/>
        <sz val="11"/>
        <color theme="1"/>
        <rFont val="ＭＳ Ｐゴシック"/>
        <family val="3"/>
        <charset val="128"/>
      </rPr>
      <t>毎学年１回</t>
    </r>
    <r>
      <rPr>
        <sz val="11"/>
        <color theme="1"/>
        <rFont val="ＭＳ Ｐゴシック"/>
        <family val="3"/>
        <charset val="128"/>
      </rPr>
      <t>）</t>
    </r>
    <rPh sb="16" eb="19">
      <t>マイガクネン</t>
    </rPh>
    <phoneticPr fontId="1"/>
  </si>
  <si>
    <t>（ア）学校給食施設の検査（毎学年１回）</t>
    <rPh sb="13" eb="16">
      <t>マイガクネン</t>
    </rPh>
    <phoneticPr fontId="1"/>
  </si>
  <si>
    <t>（イ）学校給食設備等の衛生管理の検査（毎学年３回）</t>
    <rPh sb="19" eb="22">
      <t>マイガクネン</t>
    </rPh>
    <phoneticPr fontId="1"/>
  </si>
  <si>
    <t>の検査（毎学年３回）</t>
    <rPh sb="4" eb="7">
      <t>マイガクネン</t>
    </rPh>
    <phoneticPr fontId="1"/>
  </si>
  <si>
    <t>（エ）調理過程の検査（毎学年１回）</t>
    <rPh sb="11" eb="14">
      <t>マイガクネン</t>
    </rPh>
    <phoneticPr fontId="1"/>
  </si>
  <si>
    <t>（オ）学校給食従事者の衛生管理及び健康管理の検査（毎学年３回）</t>
    <rPh sb="25" eb="28">
      <t>マイガクネン</t>
    </rPh>
    <phoneticPr fontId="1"/>
  </si>
  <si>
    <t>（カ）学校給食における衛生管理体制の検査（毎学年１回）</t>
    <rPh sb="21" eb="24">
      <t>マイガクネン</t>
    </rPh>
    <phoneticPr fontId="1"/>
  </si>
  <si>
    <t>教育職員等任命（雇用）件数</t>
    <rPh sb="0" eb="2">
      <t>キョウイク</t>
    </rPh>
    <rPh sb="2" eb="4">
      <t>ショクイン</t>
    </rPh>
    <rPh sb="4" eb="5">
      <t>トウ</t>
    </rPh>
    <rPh sb="5" eb="7">
      <t>ニンメイ</t>
    </rPh>
    <rPh sb="8" eb="10">
      <t>コヨウ</t>
    </rPh>
    <rPh sb="11" eb="13">
      <t>ケンスウ</t>
    </rPh>
    <phoneticPr fontId="1"/>
  </si>
  <si>
    <t>㊟：「教育職員等」とは、教育職員等による児童生徒性暴力等の防止等に関する法律第２条第５項に規定する者であり、
　　その任命(雇用)のときに同法第15条第１項のデータベースを活用すべき者。</t>
    <phoneticPr fontId="1"/>
  </si>
  <si>
    <t>教育職員等任命（雇用）件数</t>
    <rPh sb="0" eb="5">
      <t>キョウイクショクイントウ</t>
    </rPh>
    <rPh sb="5" eb="7">
      <t>ニンメイ</t>
    </rPh>
    <rPh sb="8" eb="10">
      <t>コヨウ</t>
    </rPh>
    <rPh sb="11" eb="13">
      <t>ケンスウ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</si>
</sst>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quot;円&quot;"/>
    <numFmt numFmtId="177" formatCode="#,##0&quot;円&quot;;&quot;△&quot;#,##0&quot;円&quot;;&quot;円&quot;"/>
    <numFmt numFmtId="178" formatCode="0;&quot;▲ &quot;0"/>
    <numFmt numFmtId="179" formatCode="0.0%"/>
    <numFmt numFmtId="180" formatCode="[$]ggge&quot;年&quot;m&quot;月&quot;d&quot;日&quot;;@" x16r2:formatCode16="[$-ja-JP-x-gannen]ggge&quot;年&quot;m&quot;月&quot;d&quot;日&quot;;@"/>
  </numFmts>
  <fonts count="94"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sz val="9"/>
      <color theme="1"/>
      <name val="ＭＳ Ｐゴシック"/>
      <family val="3"/>
      <charset val="128"/>
    </font>
    <font>
      <b/>
      <sz val="12"/>
      <color theme="1"/>
      <name val="ＭＳ Ｐゴシック"/>
      <family val="3"/>
      <charset val="128"/>
    </font>
    <font>
      <b/>
      <sz val="11"/>
      <color theme="1"/>
      <name val="ＭＳ Ｐゴシック"/>
      <family val="3"/>
      <charset val="128"/>
    </font>
    <font>
      <b/>
      <sz val="14"/>
      <color theme="1"/>
      <name val="ＭＳ Ｐゴシック"/>
      <family val="3"/>
      <charset val="128"/>
    </font>
    <font>
      <b/>
      <sz val="18"/>
      <color theme="1"/>
      <name val="ＭＳ Ｐゴシック"/>
      <family val="3"/>
      <charset val="128"/>
    </font>
    <font>
      <sz val="11"/>
      <color theme="1"/>
      <name val="ＭＳ Ｐゴシック"/>
      <family val="2"/>
      <charset val="128"/>
    </font>
    <font>
      <sz val="10.5"/>
      <color theme="1"/>
      <name val="ＭＳ 明朝"/>
      <family val="1"/>
      <charset val="128"/>
    </font>
    <font>
      <sz val="14"/>
      <color theme="1"/>
      <name val="ＭＳ Ｐゴシック"/>
      <family val="2"/>
      <charset val="128"/>
    </font>
    <font>
      <sz val="11"/>
      <color rgb="FFFF0000"/>
      <name val="ＭＳ Ｐゴシック"/>
      <family val="3"/>
      <charset val="128"/>
    </font>
    <font>
      <u/>
      <sz val="11"/>
      <color theme="10"/>
      <name val="ＭＳ Ｐゴシック"/>
      <family val="2"/>
      <charset val="128"/>
    </font>
    <font>
      <sz val="11"/>
      <color theme="1"/>
      <name val="游ゴシック"/>
      <family val="3"/>
      <charset val="128"/>
      <scheme val="minor"/>
    </font>
    <font>
      <sz val="11"/>
      <color theme="1"/>
      <name val="ＭＳ 明朝"/>
      <family val="1"/>
      <charset val="128"/>
    </font>
    <font>
      <sz val="11"/>
      <name val="游ゴシック"/>
      <family val="3"/>
      <charset val="128"/>
      <scheme val="minor"/>
    </font>
    <font>
      <sz val="11"/>
      <name val="ＭＳ 明朝"/>
      <family val="1"/>
      <charset val="128"/>
    </font>
    <font>
      <sz val="6"/>
      <name val="ＭＳ Ｐゴシック"/>
      <family val="3"/>
      <charset val="128"/>
    </font>
    <font>
      <sz val="11"/>
      <color theme="1"/>
      <name val="ＭＳ ゴシック"/>
      <family val="3"/>
      <charset val="128"/>
    </font>
    <font>
      <sz val="11"/>
      <name val="ＭＳ ゴシック"/>
      <family val="3"/>
      <charset val="128"/>
    </font>
    <font>
      <b/>
      <sz val="11"/>
      <name val="ＭＳ ゴシック"/>
      <family val="3"/>
      <charset val="128"/>
    </font>
    <font>
      <b/>
      <sz val="11"/>
      <color theme="1"/>
      <name val="ＭＳ 明朝"/>
      <family val="1"/>
      <charset val="128"/>
    </font>
    <font>
      <b/>
      <u/>
      <sz val="11"/>
      <name val="ＭＳ ゴシック"/>
      <family val="3"/>
      <charset val="128"/>
    </font>
    <font>
      <b/>
      <sz val="11"/>
      <color theme="1"/>
      <name val="ＭＳ ゴシック"/>
      <family val="3"/>
      <charset val="128"/>
    </font>
    <font>
      <b/>
      <sz val="11"/>
      <color rgb="FFFF0000"/>
      <name val="ＭＳ ゴシック"/>
      <family val="3"/>
      <charset val="128"/>
    </font>
    <font>
      <sz val="10.5"/>
      <color theme="1"/>
      <name val="ＭＳ ゴシック"/>
      <family val="3"/>
      <charset val="128"/>
    </font>
    <font>
      <b/>
      <sz val="11"/>
      <name val="ＭＳ Ｐゴシック"/>
      <family val="3"/>
      <charset val="128"/>
    </font>
    <font>
      <sz val="11"/>
      <color theme="1"/>
      <name val="ＭＳ Ｐゴシック"/>
      <family val="3"/>
      <charset val="128"/>
    </font>
    <font>
      <sz val="11"/>
      <name val="ＭＳ Ｐゴシック"/>
      <family val="3"/>
      <charset val="128"/>
    </font>
    <font>
      <u/>
      <sz val="11"/>
      <color theme="1"/>
      <name val="ＭＳ Ｐゴシック"/>
      <family val="3"/>
      <charset val="128"/>
    </font>
    <font>
      <sz val="12"/>
      <color theme="1"/>
      <name val="ＭＳ Ｐゴシック"/>
      <family val="3"/>
      <charset val="128"/>
    </font>
    <font>
      <sz val="12"/>
      <name val="ＭＳ Ｐゴシック"/>
      <family val="3"/>
      <charset val="128"/>
    </font>
    <font>
      <b/>
      <sz val="11"/>
      <color rgb="FF000000"/>
      <name val="ＭＳ ゴシック"/>
      <family val="3"/>
      <charset val="128"/>
    </font>
    <font>
      <b/>
      <sz val="12"/>
      <color rgb="FF000000"/>
      <name val="ＭＳ ゴシック"/>
      <family val="3"/>
      <charset val="128"/>
    </font>
    <font>
      <b/>
      <sz val="11"/>
      <color rgb="FFFF0000"/>
      <name val="ＭＳ Ｐゴシック"/>
      <family val="3"/>
      <charset val="128"/>
    </font>
    <font>
      <b/>
      <u/>
      <sz val="11"/>
      <color rgb="FFFF0000"/>
      <name val="ＭＳ Ｐゴシック"/>
      <family val="3"/>
      <charset val="128"/>
    </font>
    <font>
      <b/>
      <sz val="14"/>
      <color theme="1"/>
      <name val="ＭＳ ゴシック"/>
      <family val="3"/>
      <charset val="128"/>
    </font>
    <font>
      <sz val="12"/>
      <color theme="1"/>
      <name val="ＭＳ Ｐゴシック"/>
      <family val="2"/>
      <charset val="128"/>
    </font>
    <font>
      <sz val="9"/>
      <name val="ＭＳ Ｐゴシック"/>
      <family val="3"/>
      <charset val="128"/>
    </font>
    <font>
      <sz val="10"/>
      <name val="ＭＳ Ｐゴシック"/>
      <family val="3"/>
      <charset val="128"/>
    </font>
    <font>
      <b/>
      <sz val="12"/>
      <name val="ＭＳ Ｐゴシック"/>
      <family val="3"/>
      <charset val="128"/>
    </font>
    <font>
      <sz val="10"/>
      <name val="ＭＳ 明朝"/>
      <family val="1"/>
      <charset val="128"/>
    </font>
    <font>
      <b/>
      <sz val="12"/>
      <name val="ＭＳ ゴシック"/>
      <family val="3"/>
      <charset val="128"/>
    </font>
    <font>
      <b/>
      <sz val="14"/>
      <color rgb="FF000000"/>
      <name val="ＭＳ ゴシック"/>
      <family val="3"/>
      <charset val="128"/>
    </font>
    <font>
      <b/>
      <sz val="10"/>
      <color theme="1"/>
      <name val="ＭＳ Ｐゴシック"/>
      <family val="3"/>
      <charset val="128"/>
    </font>
    <font>
      <sz val="14"/>
      <color theme="1"/>
      <name val="ＭＳ Ｐゴシック"/>
      <family val="3"/>
      <charset val="128"/>
    </font>
    <font>
      <b/>
      <sz val="26"/>
      <color theme="1"/>
      <name val="ＭＳ Ｐゴシック"/>
      <family val="3"/>
      <charset val="128"/>
    </font>
    <font>
      <b/>
      <u/>
      <sz val="14"/>
      <color rgb="FFFF0000"/>
      <name val="ＭＳ Ｐゴシック"/>
      <family val="3"/>
      <charset val="128"/>
    </font>
    <font>
      <sz val="10"/>
      <name val="ＭＳ Ｐゴシック"/>
      <family val="2"/>
      <charset val="128"/>
    </font>
    <font>
      <sz val="12"/>
      <color rgb="FFFF0000"/>
      <name val="ＭＳ Ｐゴシック"/>
      <family val="2"/>
      <charset val="128"/>
    </font>
    <font>
      <sz val="9"/>
      <color rgb="FFFF0000"/>
      <name val="ＭＳ 明朝"/>
      <family val="1"/>
      <charset val="128"/>
    </font>
    <font>
      <b/>
      <sz val="14"/>
      <color rgb="FFFF0000"/>
      <name val="ＭＳ 明朝"/>
      <family val="1"/>
      <charset val="128"/>
    </font>
    <font>
      <b/>
      <sz val="14"/>
      <name val="ＭＳ 明朝"/>
      <family val="1"/>
      <charset val="128"/>
    </font>
    <font>
      <b/>
      <sz val="14"/>
      <color rgb="FFFF0000"/>
      <name val="ＭＳ ゴシック"/>
      <family val="3"/>
      <charset val="128"/>
    </font>
    <font>
      <b/>
      <sz val="24"/>
      <color theme="1"/>
      <name val="ＭＳ Ｐゴシック"/>
      <family val="3"/>
      <charset val="128"/>
    </font>
    <font>
      <sz val="12"/>
      <name val="ＭＳ 明朝"/>
      <family val="1"/>
      <charset val="128"/>
    </font>
    <font>
      <b/>
      <sz val="16"/>
      <color theme="1"/>
      <name val="ＭＳ Ｐゴシック"/>
      <family val="3"/>
      <charset val="128"/>
    </font>
    <font>
      <sz val="11"/>
      <color theme="0"/>
      <name val="ＭＳ Ｐゴシック"/>
      <family val="2"/>
      <charset val="128"/>
    </font>
    <font>
      <sz val="14"/>
      <color theme="0"/>
      <name val="ＭＳ Ｐゴシック"/>
      <family val="3"/>
      <charset val="128"/>
    </font>
    <font>
      <b/>
      <sz val="9"/>
      <name val="ＭＳ Ｐゴシック"/>
      <family val="3"/>
      <charset val="128"/>
    </font>
    <font>
      <u/>
      <sz val="10"/>
      <name val="ＭＳ Ｐゴシック"/>
      <family val="3"/>
      <charset val="128"/>
    </font>
    <font>
      <b/>
      <u/>
      <sz val="12"/>
      <color rgb="FFFF0000"/>
      <name val="ＭＳ Ｐゴシック"/>
      <family val="3"/>
      <charset val="128"/>
    </font>
    <font>
      <u/>
      <sz val="9"/>
      <color rgb="FFFF0000"/>
      <name val="ＭＳ Ｐゴシック"/>
      <family val="3"/>
      <charset val="128"/>
    </font>
    <font>
      <u/>
      <sz val="11"/>
      <name val="ＭＳ Ｐゴシック"/>
      <family val="3"/>
      <charset val="128"/>
    </font>
    <font>
      <sz val="14"/>
      <name val="ＭＳ Ｐゴシック"/>
      <family val="3"/>
      <charset val="128"/>
    </font>
    <font>
      <b/>
      <sz val="14"/>
      <name val="ＭＳ Ｐゴシック"/>
      <family val="3"/>
      <charset val="128"/>
    </font>
    <font>
      <b/>
      <u/>
      <sz val="12"/>
      <name val="ＭＳ Ｐゴシック"/>
      <family val="3"/>
      <charset val="128"/>
    </font>
    <font>
      <b/>
      <u/>
      <sz val="20"/>
      <color rgb="FFFF0000"/>
      <name val="ＭＳ Ｐゴシック"/>
      <family val="3"/>
      <charset val="128"/>
    </font>
    <font>
      <b/>
      <u/>
      <sz val="11"/>
      <name val="ＭＳ Ｐゴシック"/>
      <family val="3"/>
      <charset val="128"/>
    </font>
    <font>
      <sz val="11"/>
      <name val="ＭＳ Ｐゴシック"/>
      <family val="2"/>
      <charset val="128"/>
    </font>
    <font>
      <sz val="22"/>
      <color theme="0"/>
      <name val="Yu Gothic UI Semibold"/>
      <family val="3"/>
      <charset val="128"/>
    </font>
    <font>
      <sz val="8"/>
      <name val="ＭＳ Ｐゴシック"/>
      <family val="3"/>
      <charset val="128"/>
    </font>
    <font>
      <strike/>
      <sz val="11"/>
      <name val="ＭＳ Ｐゴシック"/>
      <family val="3"/>
      <charset val="128"/>
    </font>
    <font>
      <strike/>
      <sz val="9"/>
      <name val="ＭＳ Ｐゴシック"/>
      <family val="3"/>
      <charset val="128"/>
    </font>
    <font>
      <u/>
      <sz val="12"/>
      <color rgb="FFFF0000"/>
      <name val="ＭＳ Ｐゴシック"/>
      <family val="3"/>
      <charset val="128"/>
    </font>
    <font>
      <sz val="12"/>
      <name val="ＭＳ Ｐゴシック"/>
      <family val="2"/>
      <charset val="128"/>
    </font>
    <font>
      <b/>
      <sz val="28"/>
      <name val="ＭＳ Ｐゴシック"/>
      <family val="3"/>
      <charset val="128"/>
    </font>
    <font>
      <sz val="28"/>
      <name val="ＭＳ Ｐゴシック"/>
      <family val="3"/>
      <charset val="128"/>
    </font>
    <font>
      <b/>
      <sz val="18"/>
      <name val="ＭＳ Ｐゴシック"/>
      <family val="3"/>
      <charset val="128"/>
    </font>
    <font>
      <sz val="18"/>
      <name val="ＭＳ Ｐゴシック"/>
      <family val="3"/>
      <charset val="128"/>
    </font>
    <font>
      <u/>
      <sz val="11"/>
      <name val="ＭＳ Ｐゴシック"/>
      <family val="2"/>
      <charset val="128"/>
    </font>
    <font>
      <u/>
      <sz val="14"/>
      <name val="ＭＳ Ｐゴシック"/>
      <family val="3"/>
      <charset val="128"/>
    </font>
    <font>
      <sz val="9"/>
      <name val="ＭＳ Ｐゴシック"/>
      <family val="2"/>
      <charset val="128"/>
    </font>
    <font>
      <sz val="14"/>
      <name val="ＭＳ Ｐゴシック"/>
      <family val="2"/>
      <charset val="128"/>
    </font>
    <font>
      <sz val="7"/>
      <name val="ＭＳ Ｐゴシック"/>
      <family val="3"/>
      <charset val="128"/>
    </font>
    <font>
      <u/>
      <sz val="14"/>
      <color rgb="FFFF0000"/>
      <name val="ＭＳ Ｐゴシック"/>
      <family val="3"/>
      <charset val="128"/>
    </font>
    <font>
      <sz val="9"/>
      <name val="ＭＳ 明朝"/>
      <family val="1"/>
      <charset val="128"/>
    </font>
    <font>
      <sz val="9"/>
      <name val="ＭＳ ゴシック"/>
      <family val="3"/>
      <charset val="128"/>
    </font>
    <font>
      <u/>
      <sz val="9"/>
      <name val="ＭＳ ゴシック"/>
      <family val="3"/>
      <charset val="128"/>
    </font>
    <font>
      <b/>
      <sz val="14"/>
      <name val="ＭＳ ゴシック"/>
      <family val="3"/>
      <charset val="128"/>
    </font>
    <font>
      <b/>
      <u val="double"/>
      <sz val="11"/>
      <name val="ＭＳ Ｐゴシック"/>
      <family val="3"/>
      <charset val="128"/>
    </font>
    <font>
      <u/>
      <sz val="12"/>
      <name val="ＭＳ Ｐゴシック"/>
      <family val="3"/>
      <charset val="128"/>
    </font>
    <font>
      <sz val="10.5"/>
      <name val="ＭＳ 明朝"/>
      <family val="1"/>
      <charset val="128"/>
    </font>
  </fonts>
  <fills count="15">
    <fill>
      <patternFill patternType="none"/>
    </fill>
    <fill>
      <patternFill patternType="gray125"/>
    </fill>
    <fill>
      <patternFill patternType="solid">
        <fgColor rgb="FFFFFF00"/>
        <bgColor indexed="64"/>
      </patternFill>
    </fill>
    <fill>
      <patternFill patternType="solid">
        <fgColor rgb="FFCCFF99"/>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rgb="FFCCECFF"/>
        <bgColor indexed="64"/>
      </patternFill>
    </fill>
    <fill>
      <patternFill patternType="solid">
        <fgColor rgb="FFFFFFCC"/>
        <bgColor indexed="64"/>
      </patternFill>
    </fill>
    <fill>
      <patternFill patternType="solid">
        <fgColor rgb="FFFFCCCC"/>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7" tint="-0.249977111117893"/>
        <bgColor indexed="64"/>
      </patternFill>
    </fill>
  </fills>
  <borders count="294">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diagonalDown="1">
      <left style="medium">
        <color auto="1"/>
      </left>
      <right style="medium">
        <color auto="1"/>
      </right>
      <top style="medium">
        <color auto="1"/>
      </top>
      <bottom style="medium">
        <color auto="1"/>
      </bottom>
      <diagonal style="medium">
        <color auto="1"/>
      </diagonal>
    </border>
    <border>
      <left style="medium">
        <color auto="1"/>
      </left>
      <right/>
      <top/>
      <bottom style="medium">
        <color auto="1"/>
      </bottom>
      <diagonal/>
    </border>
    <border>
      <left style="thin">
        <color auto="1"/>
      </left>
      <right style="thin">
        <color auto="1"/>
      </right>
      <top style="thin">
        <color auto="1"/>
      </top>
      <bottom style="hair">
        <color auto="1"/>
      </bottom>
      <diagonal/>
    </border>
    <border>
      <left style="thin">
        <color indexed="64"/>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diagonalDown="1">
      <left style="thin">
        <color indexed="64"/>
      </left>
      <right style="thin">
        <color indexed="64"/>
      </right>
      <top style="thin">
        <color indexed="64"/>
      </top>
      <bottom style="thin">
        <color indexed="64"/>
      </bottom>
      <diagonal style="thin">
        <color auto="1"/>
      </diagonal>
    </border>
    <border diagonalDown="1">
      <left style="thin">
        <color indexed="64"/>
      </left>
      <right style="thin">
        <color indexed="64"/>
      </right>
      <top/>
      <bottom style="thin">
        <color indexed="64"/>
      </bottom>
      <diagonal style="thin">
        <color auto="1"/>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theme="1"/>
      </left>
      <right style="medium">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bottom style="thin">
        <color theme="1"/>
      </bottom>
      <diagonal/>
    </border>
    <border>
      <left style="thin">
        <color theme="1"/>
      </left>
      <right style="thin">
        <color theme="1"/>
      </right>
      <top/>
      <bottom style="thin">
        <color theme="1"/>
      </bottom>
      <diagonal/>
    </border>
    <border>
      <left style="medium">
        <color theme="1"/>
      </left>
      <right style="thin">
        <color theme="1"/>
      </right>
      <top/>
      <bottom style="thin">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left style="thin">
        <color theme="1"/>
      </left>
      <right style="medium">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right/>
      <top/>
      <bottom style="hair">
        <color auto="1"/>
      </bottom>
      <diagonal/>
    </border>
    <border diagonalDown="1">
      <left/>
      <right/>
      <top/>
      <bottom/>
      <diagonal style="thin">
        <color auto="1"/>
      </diagonal>
    </border>
    <border diagonalDown="1">
      <left style="thin">
        <color auto="1"/>
      </left>
      <right style="thin">
        <color auto="1"/>
      </right>
      <top style="thin">
        <color auto="1"/>
      </top>
      <bottom/>
      <diagonal style="thin">
        <color auto="1"/>
      </diagonal>
    </border>
    <border diagonalDown="1">
      <left style="thin">
        <color indexed="64"/>
      </left>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diagonalDown="1">
      <left style="thin">
        <color indexed="64"/>
      </left>
      <right/>
      <top style="thin">
        <color indexed="64"/>
      </top>
      <bottom style="thin">
        <color indexed="64"/>
      </bottom>
      <diagonal style="thin">
        <color auto="1"/>
      </diagonal>
    </border>
    <border>
      <left style="hair">
        <color indexed="64"/>
      </left>
      <right style="hair">
        <color indexed="64"/>
      </right>
      <top style="thin">
        <color indexed="64"/>
      </top>
      <bottom/>
      <diagonal/>
    </border>
    <border>
      <left/>
      <right style="hair">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diagonalDown="1">
      <left style="thin">
        <color auto="1"/>
      </left>
      <right/>
      <top style="thin">
        <color indexed="64"/>
      </top>
      <bottom/>
      <diagonal style="thin">
        <color auto="1"/>
      </diagonal>
    </border>
    <border>
      <left style="hair">
        <color indexed="64"/>
      </left>
      <right style="thin">
        <color auto="1"/>
      </right>
      <top/>
      <bottom style="hair">
        <color auto="1"/>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hair">
        <color rgb="FFFF0000"/>
      </top>
      <bottom style="hair">
        <color rgb="FFFF0000"/>
      </bottom>
      <diagonal/>
    </border>
    <border>
      <left style="thin">
        <color auto="1"/>
      </left>
      <right style="thin">
        <color auto="1"/>
      </right>
      <top style="thin">
        <color rgb="FFFF0000"/>
      </top>
      <bottom style="thin">
        <color rgb="FFFF0000"/>
      </bottom>
      <diagonal/>
    </border>
    <border>
      <left/>
      <right/>
      <top style="hair">
        <color auto="1"/>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FF0000"/>
      </top>
      <bottom style="thin">
        <color rgb="FFFF0000"/>
      </bottom>
      <diagonal/>
    </border>
    <border>
      <left style="thin">
        <color auto="1"/>
      </left>
      <right/>
      <top style="thin">
        <color rgb="FFFF0000"/>
      </top>
      <bottom style="thin">
        <color rgb="FFFF0000"/>
      </bottom>
      <diagonal/>
    </border>
    <border>
      <left style="thin">
        <color indexed="64"/>
      </left>
      <right/>
      <top style="hair">
        <color auto="1"/>
      </top>
      <bottom/>
      <diagonal/>
    </border>
    <border>
      <left style="thin">
        <color auto="1"/>
      </left>
      <right style="thin">
        <color auto="1"/>
      </right>
      <top style="hair">
        <color auto="1"/>
      </top>
      <bottom/>
      <diagonal/>
    </border>
    <border>
      <left style="thin">
        <color indexed="64"/>
      </left>
      <right/>
      <top/>
      <bottom style="hair">
        <color auto="1"/>
      </bottom>
      <diagonal/>
    </border>
    <border>
      <left/>
      <right style="thin">
        <color auto="1"/>
      </right>
      <top/>
      <bottom style="hair">
        <color auto="1"/>
      </bottom>
      <diagonal/>
    </border>
    <border>
      <left style="thin">
        <color rgb="FFFF0000"/>
      </left>
      <right style="thin">
        <color rgb="FFFF0000"/>
      </right>
      <top/>
      <bottom style="thin">
        <color rgb="FFFF0000"/>
      </bottom>
      <diagonal/>
    </border>
    <border>
      <left/>
      <right style="thin">
        <color rgb="FFFF0000"/>
      </right>
      <top style="thin">
        <color rgb="FFFF0000"/>
      </top>
      <bottom style="thin">
        <color rgb="FFFF0000"/>
      </bottom>
      <diagonal/>
    </border>
    <border>
      <left/>
      <right style="thin">
        <color rgb="FFFF0000"/>
      </right>
      <top/>
      <bottom style="thin">
        <color rgb="FFFF0000"/>
      </bottom>
      <diagonal/>
    </border>
    <border>
      <left/>
      <right/>
      <top style="hair">
        <color rgb="FFFF0000"/>
      </top>
      <bottom style="thin">
        <color rgb="FFFF0000"/>
      </bottom>
      <diagonal/>
    </border>
    <border>
      <left/>
      <right/>
      <top style="thin">
        <color rgb="FFFF0000"/>
      </top>
      <bottom style="hair">
        <color rgb="FFFF0000"/>
      </bottom>
      <diagonal/>
    </border>
    <border diagonalDown="1">
      <left/>
      <right style="thin">
        <color auto="1"/>
      </right>
      <top/>
      <bottom/>
      <diagonal style="thin">
        <color auto="1"/>
      </diagonal>
    </border>
    <border>
      <left style="medium">
        <color rgb="FFFF0000"/>
      </left>
      <right/>
      <top/>
      <bottom/>
      <diagonal/>
    </border>
    <border>
      <left/>
      <right style="medium">
        <color rgb="FFFF0000"/>
      </right>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hair">
        <color auto="1"/>
      </left>
      <right/>
      <top style="hair">
        <color auto="1"/>
      </top>
      <bottom style="thin">
        <color auto="1"/>
      </bottom>
      <diagonal/>
    </border>
    <border>
      <left style="hair">
        <color indexed="64"/>
      </left>
      <right style="thin">
        <color auto="1"/>
      </right>
      <top/>
      <bottom/>
      <diagonal/>
    </border>
    <border>
      <left style="hair">
        <color indexed="64"/>
      </left>
      <right style="thin">
        <color auto="1"/>
      </right>
      <top style="thin">
        <color indexed="64"/>
      </top>
      <bottom/>
      <diagonal/>
    </border>
    <border>
      <left/>
      <right style="hair">
        <color auto="1"/>
      </right>
      <top style="medium">
        <color auto="1"/>
      </top>
      <bottom style="medium">
        <color auto="1"/>
      </bottom>
      <diagonal/>
    </border>
    <border>
      <left/>
      <right style="hair">
        <color indexed="64"/>
      </right>
      <top style="thin">
        <color indexed="64"/>
      </top>
      <bottom/>
      <diagonal/>
    </border>
    <border>
      <left style="medium">
        <color indexed="64"/>
      </left>
      <right/>
      <top style="medium">
        <color indexed="64"/>
      </top>
      <bottom style="thin">
        <color indexed="64"/>
      </bottom>
      <diagonal/>
    </border>
    <border>
      <left style="thin">
        <color rgb="FFFF0000"/>
      </left>
      <right/>
      <top style="thin">
        <color rgb="FFFF0000"/>
      </top>
      <bottom style="thin">
        <color rgb="FFFF0000"/>
      </bottom>
      <diagonal/>
    </border>
    <border>
      <left style="thin">
        <color rgb="FFFF0000"/>
      </left>
      <right style="thin">
        <color rgb="FFFF0000"/>
      </right>
      <top style="thin">
        <color rgb="FFFF0000"/>
      </top>
      <bottom style="hair">
        <color rgb="FFFF0000"/>
      </bottom>
      <diagonal/>
    </border>
    <border>
      <left style="thin">
        <color rgb="FFFF0000"/>
      </left>
      <right style="thin">
        <color rgb="FFFF0000"/>
      </right>
      <top style="hair">
        <color rgb="FFFF0000"/>
      </top>
      <bottom style="thin">
        <color rgb="FFFF0000"/>
      </bottom>
      <diagonal/>
    </border>
    <border>
      <left style="thin">
        <color rgb="FFFF0000"/>
      </left>
      <right style="thin">
        <color rgb="FFFF0000"/>
      </right>
      <top style="hair">
        <color rgb="FFFF0000"/>
      </top>
      <bottom/>
      <diagonal/>
    </border>
    <border>
      <left style="thin">
        <color rgb="FFFF0000"/>
      </left>
      <right style="thin">
        <color rgb="FFFF0000"/>
      </right>
      <top/>
      <bottom style="hair">
        <color rgb="FFFF0000"/>
      </bottom>
      <diagonal/>
    </border>
    <border>
      <left style="thin">
        <color rgb="FFFF0000"/>
      </left>
      <right style="thin">
        <color auto="1"/>
      </right>
      <top style="thin">
        <color rgb="FFFF0000"/>
      </top>
      <bottom style="thin">
        <color rgb="FFFF0000"/>
      </bottom>
      <diagonal/>
    </border>
    <border>
      <left style="thin">
        <color auto="1"/>
      </left>
      <right style="thin">
        <color rgb="FFFF0000"/>
      </right>
      <top style="thin">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style="thin">
        <color rgb="FFFF0000"/>
      </left>
      <right style="hair">
        <color rgb="FFFF0000"/>
      </right>
      <top style="thin">
        <color rgb="FFFF0000"/>
      </top>
      <bottom style="thin">
        <color rgb="FFFF0000"/>
      </bottom>
      <diagonal/>
    </border>
    <border>
      <left style="hair">
        <color rgb="FFFF0000"/>
      </left>
      <right style="hair">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n">
        <color rgb="FFFF0000"/>
      </left>
      <right style="thin">
        <color auto="1"/>
      </right>
      <top style="hair">
        <color rgb="FFFF0000"/>
      </top>
      <bottom style="thin">
        <color rgb="FFFF0000"/>
      </bottom>
      <diagonal/>
    </border>
    <border>
      <left style="thin">
        <color auto="1"/>
      </left>
      <right style="thin">
        <color auto="1"/>
      </right>
      <top style="hair">
        <color rgb="FFFF0000"/>
      </top>
      <bottom style="thin">
        <color rgb="FFFF0000"/>
      </bottom>
      <diagonal/>
    </border>
    <border>
      <left style="thin">
        <color auto="1"/>
      </left>
      <right style="thin">
        <color rgb="FFFF0000"/>
      </right>
      <top style="hair">
        <color rgb="FFFF0000"/>
      </top>
      <bottom style="thin">
        <color rgb="FFFF0000"/>
      </bottom>
      <diagonal/>
    </border>
    <border>
      <left style="thin">
        <color rgb="FFFF0000"/>
      </left>
      <right/>
      <top style="thin">
        <color rgb="FFFF0000"/>
      </top>
      <bottom style="hair">
        <color rgb="FFFF0000"/>
      </bottom>
      <diagonal/>
    </border>
    <border>
      <left/>
      <right style="thin">
        <color rgb="FFFF0000"/>
      </right>
      <top style="thin">
        <color rgb="FFFF0000"/>
      </top>
      <bottom style="hair">
        <color rgb="FFFF0000"/>
      </bottom>
      <diagonal/>
    </border>
    <border>
      <left style="thin">
        <color rgb="FFFF0000"/>
      </left>
      <right/>
      <top style="hair">
        <color rgb="FFFF0000"/>
      </top>
      <bottom style="thin">
        <color rgb="FFFF0000"/>
      </bottom>
      <diagonal/>
    </border>
    <border>
      <left/>
      <right style="thin">
        <color rgb="FFFF0000"/>
      </right>
      <top style="hair">
        <color rgb="FFFF0000"/>
      </top>
      <bottom style="thin">
        <color rgb="FFFF0000"/>
      </bottom>
      <diagonal/>
    </border>
    <border>
      <left style="thin">
        <color rgb="FFFF0000"/>
      </left>
      <right style="thin">
        <color auto="1"/>
      </right>
      <top style="thin">
        <color rgb="FFFF0000"/>
      </top>
      <bottom style="hair">
        <color rgb="FFFF0000"/>
      </bottom>
      <diagonal/>
    </border>
    <border diagonalDown="1">
      <left style="thin">
        <color auto="1"/>
      </left>
      <right style="thin">
        <color auto="1"/>
      </right>
      <top/>
      <bottom/>
      <diagonal style="thin">
        <color auto="1"/>
      </diagonal>
    </border>
    <border>
      <left style="thin">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top style="hair">
        <color rgb="FFFF0000"/>
      </top>
      <bottom style="hair">
        <color rgb="FFFF0000"/>
      </bottom>
      <diagonal/>
    </border>
    <border>
      <left/>
      <right/>
      <top style="hair">
        <color rgb="FFFF0000"/>
      </top>
      <bottom style="hair">
        <color rgb="FFFF0000"/>
      </bottom>
      <diagonal/>
    </border>
    <border>
      <left/>
      <right style="thin">
        <color rgb="FFFF0000"/>
      </right>
      <top style="hair">
        <color rgb="FFFF0000"/>
      </top>
      <bottom style="hair">
        <color rgb="FFFF0000"/>
      </bottom>
      <diagonal/>
    </border>
    <border>
      <left style="thin">
        <color rgb="FFFF0000"/>
      </left>
      <right style="hair">
        <color auto="1"/>
      </right>
      <top style="thin">
        <color auto="1"/>
      </top>
      <bottom style="thin">
        <color auto="1"/>
      </bottom>
      <diagonal/>
    </border>
    <border>
      <left style="thin">
        <color rgb="FFFF0000"/>
      </left>
      <right style="hair">
        <color rgb="FFFF0000"/>
      </right>
      <top style="thin">
        <color rgb="FFFF0000"/>
      </top>
      <bottom/>
      <diagonal/>
    </border>
    <border>
      <left style="hair">
        <color rgb="FFFF0000"/>
      </left>
      <right style="thin">
        <color rgb="FFFF0000"/>
      </right>
      <top style="thin">
        <color rgb="FFFF0000"/>
      </top>
      <bottom/>
      <diagonal/>
    </border>
    <border>
      <left style="hair">
        <color rgb="FFFF0000"/>
      </left>
      <right/>
      <top style="thin">
        <color rgb="FFFF0000"/>
      </top>
      <bottom style="thin">
        <color rgb="FFFF0000"/>
      </bottom>
      <diagonal/>
    </border>
    <border>
      <left/>
      <right style="hair">
        <color rgb="FFFF0000"/>
      </right>
      <top style="thin">
        <color rgb="FFFF0000"/>
      </top>
      <bottom style="thin">
        <color rgb="FFFF0000"/>
      </bottom>
      <diagonal/>
    </border>
    <border>
      <left style="thin">
        <color rgb="FFFF0000"/>
      </left>
      <right style="hair">
        <color rgb="FFFF0000"/>
      </right>
      <top/>
      <bottom style="thin">
        <color rgb="FFFF0000"/>
      </bottom>
      <diagonal/>
    </border>
    <border>
      <left style="hair">
        <color rgb="FFFF0000"/>
      </left>
      <right style="thin">
        <color rgb="FFFF0000"/>
      </right>
      <top/>
      <bottom style="thin">
        <color rgb="FFFF0000"/>
      </bottom>
      <diagonal/>
    </border>
    <border>
      <left style="thin">
        <color auto="1"/>
      </left>
      <right/>
      <top style="thin">
        <color auto="1"/>
      </top>
      <bottom style="thin">
        <color rgb="FFFF0000"/>
      </bottom>
      <diagonal/>
    </border>
    <border>
      <left/>
      <right/>
      <top style="thin">
        <color auto="1"/>
      </top>
      <bottom style="thin">
        <color rgb="FFFF0000"/>
      </bottom>
      <diagonal/>
    </border>
    <border>
      <left/>
      <right style="thin">
        <color auto="1"/>
      </right>
      <top style="thin">
        <color auto="1"/>
      </top>
      <bottom style="thin">
        <color rgb="FFFF0000"/>
      </bottom>
      <diagonal/>
    </border>
    <border>
      <left style="thin">
        <color rgb="FFFF0000"/>
      </left>
      <right style="thin">
        <color rgb="FFFF0000"/>
      </right>
      <top style="thin">
        <color rgb="FFFF0000"/>
      </top>
      <bottom style="thin">
        <color auto="1"/>
      </bottom>
      <diagonal/>
    </border>
    <border>
      <left style="thin">
        <color rgb="FFFF0000"/>
      </left>
      <right style="thin">
        <color rgb="FFFF0000"/>
      </right>
      <top style="thin">
        <color auto="1"/>
      </top>
      <bottom style="thin">
        <color rgb="FFFF0000"/>
      </bottom>
      <diagonal/>
    </border>
    <border>
      <left style="thin">
        <color rgb="FFFF0000"/>
      </left>
      <right style="hair">
        <color rgb="FFFF0000"/>
      </right>
      <top style="thin">
        <color rgb="FFFF0000"/>
      </top>
      <bottom style="hair">
        <color rgb="FFFF0000"/>
      </bottom>
      <diagonal/>
    </border>
    <border>
      <left style="hair">
        <color rgb="FFFF0000"/>
      </left>
      <right style="hair">
        <color rgb="FFFF0000"/>
      </right>
      <top style="thin">
        <color rgb="FFFF0000"/>
      </top>
      <bottom style="hair">
        <color rgb="FFFF0000"/>
      </bottom>
      <diagonal/>
    </border>
    <border>
      <left style="hair">
        <color rgb="FFFF0000"/>
      </left>
      <right style="thin">
        <color rgb="FFFF0000"/>
      </right>
      <top style="thin">
        <color rgb="FFFF0000"/>
      </top>
      <bottom style="hair">
        <color rgb="FFFF0000"/>
      </bottom>
      <diagonal/>
    </border>
    <border>
      <left style="thin">
        <color rgb="FFFF0000"/>
      </left>
      <right style="hair">
        <color rgb="FFFF0000"/>
      </right>
      <top style="hair">
        <color rgb="FFFF0000"/>
      </top>
      <bottom style="thin">
        <color rgb="FFFF0000"/>
      </bottom>
      <diagonal/>
    </border>
    <border>
      <left style="hair">
        <color rgb="FFFF0000"/>
      </left>
      <right style="hair">
        <color rgb="FFFF0000"/>
      </right>
      <top style="hair">
        <color rgb="FFFF0000"/>
      </top>
      <bottom style="thin">
        <color rgb="FFFF0000"/>
      </bottom>
      <diagonal/>
    </border>
    <border>
      <left style="hair">
        <color rgb="FFFF0000"/>
      </left>
      <right style="thin">
        <color rgb="FFFF0000"/>
      </right>
      <top style="hair">
        <color rgb="FFFF0000"/>
      </top>
      <bottom style="thin">
        <color rgb="FFFF0000"/>
      </bottom>
      <diagonal/>
    </border>
    <border>
      <left style="thin">
        <color indexed="64"/>
      </left>
      <right style="thin">
        <color indexed="64"/>
      </right>
      <top style="thin">
        <color rgb="FFFF0000"/>
      </top>
      <bottom style="hair">
        <color rgb="FFFF0000"/>
      </bottom>
      <diagonal/>
    </border>
    <border>
      <left style="thin">
        <color indexed="64"/>
      </left>
      <right style="thin">
        <color rgb="FFFF0000"/>
      </right>
      <top style="thin">
        <color rgb="FFFF0000"/>
      </top>
      <bottom style="hair">
        <color rgb="FFFF0000"/>
      </bottom>
      <diagonal/>
    </border>
    <border>
      <left style="thin">
        <color rgb="FFFF0000"/>
      </left>
      <right style="thin">
        <color rgb="FFFF0000"/>
      </right>
      <top style="thin">
        <color rgb="FFFF0000"/>
      </top>
      <bottom/>
      <diagonal/>
    </border>
    <border>
      <left style="thin">
        <color rgb="FFFF0000"/>
      </left>
      <right/>
      <top/>
      <bottom/>
      <diagonal/>
    </border>
    <border>
      <left/>
      <right style="thin">
        <color rgb="FFFF0000"/>
      </right>
      <top/>
      <bottom/>
      <diagonal/>
    </border>
    <border>
      <left/>
      <right style="thin">
        <color auto="1"/>
      </right>
      <top style="thin">
        <color rgb="FFFF0000"/>
      </top>
      <bottom style="thin">
        <color rgb="FFFF0000"/>
      </bottom>
      <diagonal/>
    </border>
    <border>
      <left style="hair">
        <color indexed="64"/>
      </left>
      <right/>
      <top style="medium">
        <color indexed="64"/>
      </top>
      <bottom style="medium">
        <color indexed="64"/>
      </bottom>
      <diagonal/>
    </border>
    <border>
      <left style="dashed">
        <color rgb="FFFF0000"/>
      </left>
      <right/>
      <top style="dashed">
        <color rgb="FFFF0000"/>
      </top>
      <bottom style="dashed">
        <color rgb="FFFF0000"/>
      </bottom>
      <diagonal/>
    </border>
    <border>
      <left/>
      <right style="dashed">
        <color rgb="FFFF0000"/>
      </right>
      <top style="dashed">
        <color rgb="FFFF0000"/>
      </top>
      <bottom style="dashed">
        <color rgb="FFFF0000"/>
      </bottom>
      <diagonal/>
    </border>
    <border>
      <left style="thin">
        <color indexed="64"/>
      </left>
      <right style="thin">
        <color indexed="64"/>
      </right>
      <top style="thin">
        <color rgb="FFFF0000"/>
      </top>
      <bottom style="hair">
        <color indexed="64"/>
      </bottom>
      <diagonal/>
    </border>
    <border>
      <left style="thin">
        <color indexed="64"/>
      </left>
      <right style="thin">
        <color indexed="64"/>
      </right>
      <top style="thin">
        <color rgb="FFFF0000"/>
      </top>
      <bottom style="thin">
        <color indexed="64"/>
      </bottom>
      <diagonal/>
    </border>
    <border>
      <left style="thin">
        <color rgb="FFFF0000"/>
      </left>
      <right style="thin">
        <color auto="1"/>
      </right>
      <top/>
      <bottom style="hair">
        <color rgb="FFFF0000"/>
      </bottom>
      <diagonal/>
    </border>
    <border>
      <left style="thin">
        <color indexed="64"/>
      </left>
      <right style="thin">
        <color indexed="64"/>
      </right>
      <top/>
      <bottom style="hair">
        <color rgb="FFFF0000"/>
      </bottom>
      <diagonal/>
    </border>
    <border>
      <left style="thin">
        <color indexed="64"/>
      </left>
      <right style="thin">
        <color rgb="FFFF0000"/>
      </right>
      <top/>
      <bottom style="hair">
        <color rgb="FFFF0000"/>
      </bottom>
      <diagonal/>
    </border>
    <border>
      <left style="thin">
        <color auto="1"/>
      </left>
      <right/>
      <top style="thin">
        <color rgb="FFFF0000"/>
      </top>
      <bottom style="thin">
        <color auto="1"/>
      </bottom>
      <diagonal/>
    </border>
    <border>
      <left/>
      <right/>
      <top style="thin">
        <color rgb="FFFF0000"/>
      </top>
      <bottom style="thin">
        <color auto="1"/>
      </bottom>
      <diagonal/>
    </border>
    <border>
      <left/>
      <right style="thin">
        <color auto="1"/>
      </right>
      <top style="thin">
        <color rgb="FFFF0000"/>
      </top>
      <bottom style="thin">
        <color auto="1"/>
      </bottom>
      <diagonal/>
    </border>
    <border>
      <left style="thin">
        <color indexed="64"/>
      </left>
      <right style="thin">
        <color rgb="FFFF0000"/>
      </right>
      <top style="thin">
        <color indexed="64"/>
      </top>
      <bottom style="hair">
        <color indexed="64"/>
      </bottom>
      <diagonal/>
    </border>
    <border>
      <left style="thin">
        <color indexed="64"/>
      </left>
      <right style="thin">
        <color rgb="FFFF0000"/>
      </right>
      <top style="hair">
        <color indexed="64"/>
      </top>
      <bottom style="thin">
        <color indexed="64"/>
      </bottom>
      <diagonal/>
    </border>
    <border>
      <left style="thin">
        <color rgb="FFFF0000"/>
      </left>
      <right style="hair">
        <color rgb="FFFF0000"/>
      </right>
      <top style="thin">
        <color auto="1"/>
      </top>
      <bottom style="thin">
        <color auto="1"/>
      </bottom>
      <diagonal/>
    </border>
    <border>
      <left style="hair">
        <color rgb="FFFF0000"/>
      </left>
      <right style="hair">
        <color rgb="FFFF0000"/>
      </right>
      <top style="thin">
        <color auto="1"/>
      </top>
      <bottom style="thin">
        <color auto="1"/>
      </bottom>
      <diagonal/>
    </border>
    <border>
      <left style="hair">
        <color rgb="FFFF0000"/>
      </left>
      <right style="thin">
        <color auto="1"/>
      </right>
      <top style="thin">
        <color auto="1"/>
      </top>
      <bottom style="thin">
        <color auto="1"/>
      </bottom>
      <diagonal/>
    </border>
    <border>
      <left/>
      <right/>
      <top style="hair">
        <color rgb="FFFF0000"/>
      </top>
      <bottom style="thin">
        <color auto="1"/>
      </bottom>
      <diagonal/>
    </border>
    <border>
      <left/>
      <right style="thin">
        <color rgb="FFFF0000"/>
      </right>
      <top style="thin">
        <color auto="1"/>
      </top>
      <bottom style="thin">
        <color indexed="64"/>
      </bottom>
      <diagonal/>
    </border>
    <border>
      <left style="thin">
        <color rgb="FFFF0000"/>
      </left>
      <right style="thin">
        <color auto="1"/>
      </right>
      <top style="thin">
        <color auto="1"/>
      </top>
      <bottom style="thin">
        <color indexed="64"/>
      </bottom>
      <diagonal/>
    </border>
    <border>
      <left style="thin">
        <color rgb="FFFF0000"/>
      </left>
      <right/>
      <top style="thin">
        <color indexed="64"/>
      </top>
      <bottom style="thin">
        <color indexed="64"/>
      </bottom>
      <diagonal/>
    </border>
    <border>
      <left style="thin">
        <color indexed="64"/>
      </left>
      <right style="thin">
        <color rgb="FFFF0000"/>
      </right>
      <top style="hair">
        <color indexed="64"/>
      </top>
      <bottom style="hair">
        <color indexed="64"/>
      </bottom>
      <diagonal/>
    </border>
    <border>
      <left style="thin">
        <color rgb="FFFF0000"/>
      </left>
      <right style="thin">
        <color rgb="FFFF0000"/>
      </right>
      <top style="hair">
        <color rgb="FFFF0000"/>
      </top>
      <bottom style="hair">
        <color indexed="64"/>
      </bottom>
      <diagonal/>
    </border>
    <border>
      <left style="thin">
        <color rgb="FFFF0000"/>
      </left>
      <right style="thin">
        <color rgb="FFFF0000"/>
      </right>
      <top style="hair">
        <color indexed="64"/>
      </top>
      <bottom style="thin">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thick">
        <color rgb="FFFF0000"/>
      </left>
      <right style="medium">
        <color auto="1"/>
      </right>
      <top style="thick">
        <color rgb="FFFF0000"/>
      </top>
      <bottom style="medium">
        <color auto="1"/>
      </bottom>
      <diagonal style="medium">
        <color auto="1"/>
      </diagonal>
    </border>
    <border>
      <left style="medium">
        <color auto="1"/>
      </left>
      <right style="medium">
        <color auto="1"/>
      </right>
      <top style="thick">
        <color rgb="FFFF0000"/>
      </top>
      <bottom style="medium">
        <color auto="1"/>
      </bottom>
      <diagonal/>
    </border>
    <border>
      <left style="medium">
        <color auto="1"/>
      </left>
      <right style="thick">
        <color rgb="FFFF0000"/>
      </right>
      <top style="thick">
        <color rgb="FFFF0000"/>
      </top>
      <bottom style="medium">
        <color auto="1"/>
      </bottom>
      <diagonal/>
    </border>
    <border>
      <left style="thick">
        <color rgb="FFFF0000"/>
      </left>
      <right style="medium">
        <color auto="1"/>
      </right>
      <top style="medium">
        <color auto="1"/>
      </top>
      <bottom style="medium">
        <color auto="1"/>
      </bottom>
      <diagonal/>
    </border>
    <border>
      <left style="medium">
        <color auto="1"/>
      </left>
      <right style="thick">
        <color rgb="FFFF0000"/>
      </right>
      <top style="medium">
        <color auto="1"/>
      </top>
      <bottom style="medium">
        <color auto="1"/>
      </bottom>
      <diagonal/>
    </border>
    <border>
      <left style="thick">
        <color rgb="FFFF0000"/>
      </left>
      <right style="medium">
        <color auto="1"/>
      </right>
      <top style="medium">
        <color auto="1"/>
      </top>
      <bottom style="thick">
        <color rgb="FFFF0000"/>
      </bottom>
      <diagonal/>
    </border>
    <border>
      <left style="medium">
        <color auto="1"/>
      </left>
      <right style="medium">
        <color auto="1"/>
      </right>
      <top style="medium">
        <color auto="1"/>
      </top>
      <bottom style="thick">
        <color rgb="FFFF0000"/>
      </bottom>
      <diagonal/>
    </border>
    <border diagonalDown="1">
      <left style="medium">
        <color auto="1"/>
      </left>
      <right style="medium">
        <color auto="1"/>
      </right>
      <top style="medium">
        <color auto="1"/>
      </top>
      <bottom style="thick">
        <color rgb="FFFF0000"/>
      </bottom>
      <diagonal style="medium">
        <color auto="1"/>
      </diagonal>
    </border>
    <border>
      <left style="medium">
        <color auto="1"/>
      </left>
      <right style="thick">
        <color rgb="FFFF0000"/>
      </right>
      <top style="medium">
        <color auto="1"/>
      </top>
      <bottom style="thick">
        <color rgb="FFFF0000"/>
      </bottom>
      <diagonal/>
    </border>
    <border diagonalDown="1">
      <left style="medium">
        <color indexed="64"/>
      </left>
      <right style="thick">
        <color rgb="FFFF0000"/>
      </right>
      <top style="medium">
        <color indexed="64"/>
      </top>
      <bottom style="thick">
        <color rgb="FFFF0000"/>
      </bottom>
      <diagonal style="medium">
        <color auto="1"/>
      </diagonal>
    </border>
    <border>
      <left style="thin">
        <color rgb="FFFF0000"/>
      </left>
      <right style="thin">
        <color rgb="FFFF0000"/>
      </right>
      <top style="thin">
        <color auto="1"/>
      </top>
      <bottom style="thin">
        <color indexed="64"/>
      </bottom>
      <diagonal/>
    </border>
    <border>
      <left/>
      <right/>
      <top/>
      <bottom style="hair">
        <color rgb="FFFF0000"/>
      </bottom>
      <diagonal/>
    </border>
    <border>
      <left/>
      <right style="thin">
        <color rgb="FFFF0000"/>
      </right>
      <top/>
      <bottom style="hair">
        <color rgb="FFFF0000"/>
      </bottom>
      <diagonal/>
    </border>
    <border>
      <left style="thin">
        <color rgb="FFFF0000"/>
      </left>
      <right style="thin">
        <color auto="1"/>
      </right>
      <top style="hair">
        <color indexed="64"/>
      </top>
      <bottom style="thin">
        <color rgb="FFFF0000"/>
      </bottom>
      <diagonal/>
    </border>
    <border>
      <left style="thin">
        <color auto="1"/>
      </left>
      <right style="thin">
        <color auto="1"/>
      </right>
      <top style="hair">
        <color indexed="64"/>
      </top>
      <bottom style="thin">
        <color rgb="FFFF0000"/>
      </bottom>
      <diagonal/>
    </border>
    <border>
      <left style="thin">
        <color auto="1"/>
      </left>
      <right style="thin">
        <color rgb="FFFF0000"/>
      </right>
      <top style="hair">
        <color indexed="64"/>
      </top>
      <bottom style="thin">
        <color rgb="FFFF0000"/>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style="thin">
        <color indexed="64"/>
      </left>
      <right style="hair">
        <color auto="1"/>
      </right>
      <top style="hair">
        <color auto="1"/>
      </top>
      <bottom style="hair">
        <color auto="1"/>
      </bottom>
      <diagonal/>
    </border>
    <border>
      <left style="medium">
        <color theme="1"/>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style="medium">
        <color theme="1"/>
      </right>
      <top style="thin">
        <color theme="1"/>
      </top>
      <bottom style="double">
        <color indexed="64"/>
      </bottom>
      <diagonal/>
    </border>
    <border>
      <left style="hair">
        <color auto="1"/>
      </left>
      <right style="thin">
        <color rgb="FFFF0000"/>
      </right>
      <top style="thin">
        <color auto="1"/>
      </top>
      <bottom style="thin">
        <color indexed="64"/>
      </bottom>
      <diagonal/>
    </border>
    <border>
      <left style="thin">
        <color rgb="FFFF0000"/>
      </left>
      <right style="thin">
        <color auto="1"/>
      </right>
      <top style="hair">
        <color rgb="FFFF0000"/>
      </top>
      <bottom/>
      <diagonal/>
    </border>
    <border>
      <left style="thin">
        <color auto="1"/>
      </left>
      <right style="thin">
        <color auto="1"/>
      </right>
      <top style="hair">
        <color rgb="FFFF0000"/>
      </top>
      <bottom/>
      <diagonal/>
    </border>
    <border>
      <left style="thin">
        <color auto="1"/>
      </left>
      <right style="thin">
        <color rgb="FFFF0000"/>
      </right>
      <top style="hair">
        <color rgb="FFFF0000"/>
      </top>
      <bottom/>
      <diagonal/>
    </border>
    <border>
      <left style="thin">
        <color indexed="64"/>
      </left>
      <right/>
      <top style="hair">
        <color indexed="64"/>
      </top>
      <bottom style="thin">
        <color rgb="FFFF0000"/>
      </bottom>
      <diagonal/>
    </border>
    <border>
      <left/>
      <right/>
      <top style="hair">
        <color indexed="64"/>
      </top>
      <bottom style="thin">
        <color rgb="FFFF0000"/>
      </bottom>
      <diagonal/>
    </border>
    <border>
      <left/>
      <right style="thin">
        <color auto="1"/>
      </right>
      <top style="hair">
        <color indexed="64"/>
      </top>
      <bottom style="thin">
        <color rgb="FFFF0000"/>
      </bottom>
      <diagonal/>
    </border>
    <border>
      <left/>
      <right style="thin">
        <color rgb="FFFF0000"/>
      </right>
      <top/>
      <bottom style="thin">
        <color indexed="64"/>
      </bottom>
      <diagonal/>
    </border>
    <border diagonalDown="1">
      <left/>
      <right/>
      <top style="thin">
        <color auto="1"/>
      </top>
      <bottom style="thin">
        <color auto="1"/>
      </bottom>
      <diagonal style="thin">
        <color auto="1"/>
      </diagonal>
    </border>
    <border diagonalDown="1">
      <left/>
      <right style="thin">
        <color rgb="FFFF0000"/>
      </right>
      <top style="thin">
        <color auto="1"/>
      </top>
      <bottom style="thin">
        <color auto="1"/>
      </bottom>
      <diagonal style="thin">
        <color auto="1"/>
      </diagonal>
    </border>
    <border diagonalDown="1">
      <left style="thin">
        <color auto="1"/>
      </left>
      <right/>
      <top style="thin">
        <color auto="1"/>
      </top>
      <bottom style="thin">
        <color rgb="FFFF0000"/>
      </bottom>
      <diagonal style="thin">
        <color auto="1"/>
      </diagonal>
    </border>
    <border diagonalDown="1">
      <left/>
      <right/>
      <top style="thin">
        <color auto="1"/>
      </top>
      <bottom style="thin">
        <color rgb="FFFF0000"/>
      </bottom>
      <diagonal style="thin">
        <color auto="1"/>
      </diagonal>
    </border>
    <border diagonalDown="1">
      <left/>
      <right style="thin">
        <color auto="1"/>
      </right>
      <top style="thin">
        <color auto="1"/>
      </top>
      <bottom style="thin">
        <color rgb="FFFF0000"/>
      </bottom>
      <diagonal style="thin">
        <color auto="1"/>
      </diagonal>
    </border>
    <border>
      <left style="thin">
        <color auto="1"/>
      </left>
      <right/>
      <top/>
      <bottom style="thin">
        <color rgb="FFFF0000"/>
      </bottom>
      <diagonal/>
    </border>
    <border>
      <left/>
      <right style="thin">
        <color indexed="64"/>
      </right>
      <top/>
      <bottom style="thin">
        <color rgb="FFFF0000"/>
      </bottom>
      <diagonal/>
    </border>
    <border>
      <left/>
      <right style="thin">
        <color rgb="FFFF0000"/>
      </right>
      <top style="hair">
        <color auto="1"/>
      </top>
      <bottom style="thin">
        <color auto="1"/>
      </bottom>
      <diagonal/>
    </border>
    <border>
      <left style="hair">
        <color rgb="FFFF0000"/>
      </left>
      <right style="hair">
        <color rgb="FFFF0000"/>
      </right>
      <top/>
      <bottom style="thin">
        <color rgb="FFFF0000"/>
      </bottom>
      <diagonal/>
    </border>
    <border>
      <left/>
      <right style="hair">
        <color rgb="FFFF0000"/>
      </right>
      <top/>
      <bottom style="thin">
        <color rgb="FFFF0000"/>
      </bottom>
      <diagonal/>
    </border>
    <border>
      <left style="thin">
        <color rgb="FFFF0000"/>
      </left>
      <right style="hair">
        <color rgb="FFFF0000"/>
      </right>
      <top style="thin">
        <color rgb="FFFF0000"/>
      </top>
      <bottom style="thin">
        <color indexed="64"/>
      </bottom>
      <diagonal/>
    </border>
    <border>
      <left style="hair">
        <color rgb="FFFF0000"/>
      </left>
      <right style="hair">
        <color rgb="FFFF0000"/>
      </right>
      <top style="thin">
        <color rgb="FFFF0000"/>
      </top>
      <bottom style="thin">
        <color indexed="64"/>
      </bottom>
      <diagonal/>
    </border>
    <border>
      <left/>
      <right style="hair">
        <color rgb="FFFF0000"/>
      </right>
      <top style="thin">
        <color rgb="FFFF0000"/>
      </top>
      <bottom style="thin">
        <color indexed="64"/>
      </bottom>
      <diagonal/>
    </border>
    <border>
      <left style="hair">
        <color rgb="FFFF0000"/>
      </left>
      <right/>
      <top style="thin">
        <color auto="1"/>
      </top>
      <bottom style="thin">
        <color auto="1"/>
      </bottom>
      <diagonal/>
    </border>
    <border>
      <left style="hair">
        <color rgb="FFFF0000"/>
      </left>
      <right style="thin">
        <color rgb="FFFF0000"/>
      </right>
      <top style="thin">
        <color auto="1"/>
      </top>
      <bottom style="thin">
        <color auto="1"/>
      </bottom>
      <diagonal/>
    </border>
    <border>
      <left style="thin">
        <color auto="1"/>
      </left>
      <right style="thin">
        <color auto="1"/>
      </right>
      <top/>
      <bottom style="hair">
        <color auto="1"/>
      </bottom>
      <diagonal/>
    </border>
    <border>
      <left/>
      <right/>
      <top style="thick">
        <color rgb="FFFF0000"/>
      </top>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right/>
      <top/>
      <bottom style="thick">
        <color rgb="FFFF0000"/>
      </bottom>
      <diagonal/>
    </border>
    <border>
      <left/>
      <right style="medium">
        <color auto="1"/>
      </right>
      <top style="thick">
        <color rgb="FFFF0000"/>
      </top>
      <bottom style="medium">
        <color auto="1"/>
      </bottom>
      <diagonal/>
    </border>
    <border>
      <left/>
      <right style="thick">
        <color rgb="FFFF0000"/>
      </right>
      <top style="thick">
        <color rgb="FFFF0000"/>
      </top>
      <bottom style="medium">
        <color indexed="64"/>
      </bottom>
      <diagonal/>
    </border>
    <border>
      <left/>
      <right style="thick">
        <color rgb="FFFF0000"/>
      </right>
      <top style="medium">
        <color indexed="64"/>
      </top>
      <bottom style="medium">
        <color indexed="64"/>
      </bottom>
      <diagonal/>
    </border>
    <border>
      <left/>
      <right style="medium">
        <color auto="1"/>
      </right>
      <top style="medium">
        <color auto="1"/>
      </top>
      <bottom style="thick">
        <color rgb="FFFF0000"/>
      </bottom>
      <diagonal/>
    </border>
    <border>
      <left/>
      <right style="thick">
        <color rgb="FFFF0000"/>
      </right>
      <top style="medium">
        <color indexed="64"/>
      </top>
      <bottom style="thick">
        <color rgb="FFFF0000"/>
      </bottom>
      <diagonal/>
    </border>
    <border diagonalDown="1">
      <left/>
      <right style="medium">
        <color auto="1"/>
      </right>
      <top style="medium">
        <color auto="1"/>
      </top>
      <bottom style="medium">
        <color auto="1"/>
      </bottom>
      <diagonal style="medium">
        <color auto="1"/>
      </diagonal>
    </border>
    <border>
      <left style="thin">
        <color auto="1"/>
      </left>
      <right style="thin">
        <color rgb="FFFF0000"/>
      </right>
      <top style="thin">
        <color auto="1"/>
      </top>
      <bottom style="thin">
        <color auto="1"/>
      </bottom>
      <diagonal/>
    </border>
    <border>
      <left style="thin">
        <color rgb="FFFF0000"/>
      </left>
      <right style="thin">
        <color rgb="FFFF0000"/>
      </right>
      <top style="hair">
        <color indexed="64"/>
      </top>
      <bottom/>
      <diagonal/>
    </border>
    <border>
      <left style="thin">
        <color rgb="FFFF0000"/>
      </left>
      <right style="thin">
        <color auto="1"/>
      </right>
      <top style="hair">
        <color auto="1"/>
      </top>
      <bottom style="thin">
        <color auto="1"/>
      </bottom>
      <diagonal/>
    </border>
    <border>
      <left style="thin">
        <color rgb="FFFF0000"/>
      </left>
      <right/>
      <top/>
      <bottom style="hair">
        <color rgb="FFFF0000"/>
      </bottom>
      <diagonal/>
    </border>
    <border>
      <left style="thin">
        <color rgb="FFFF0000"/>
      </left>
      <right style="thin">
        <color rgb="FFFF0000"/>
      </right>
      <top/>
      <bottom/>
      <diagonal/>
    </border>
    <border>
      <left style="thin">
        <color indexed="64"/>
      </left>
      <right style="hair">
        <color rgb="FFFF0000"/>
      </right>
      <top style="thin">
        <color indexed="64"/>
      </top>
      <bottom style="thin">
        <color indexed="64"/>
      </bottom>
      <diagonal/>
    </border>
    <border>
      <left style="hair">
        <color rgb="FFFF0000"/>
      </left>
      <right style="hair">
        <color rgb="FFFF0000"/>
      </right>
      <top style="thin">
        <color rgb="FFFF0000"/>
      </top>
      <bottom/>
      <diagonal/>
    </border>
    <border>
      <left style="thick">
        <color auto="1"/>
      </left>
      <right/>
      <top/>
      <bottom/>
      <diagonal/>
    </border>
    <border>
      <left style="thick">
        <color auto="1"/>
      </left>
      <right style="thick">
        <color auto="1"/>
      </right>
      <top/>
      <bottom/>
      <diagonal/>
    </border>
    <border>
      <left style="hair">
        <color rgb="FFFF0000"/>
      </left>
      <right/>
      <top style="thin">
        <color rgb="FFFF0000"/>
      </top>
      <bottom style="hair">
        <color rgb="FFFF0000"/>
      </bottom>
      <diagonal/>
    </border>
    <border>
      <left style="hair">
        <color rgb="FFFF0000"/>
      </left>
      <right/>
      <top style="hair">
        <color rgb="FFFF0000"/>
      </top>
      <bottom style="thin">
        <color rgb="FFFF000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style="thin">
        <color rgb="FFFF0000"/>
      </left>
      <right/>
      <top style="thin">
        <color rgb="FFFF0000"/>
      </top>
      <bottom style="thick">
        <color auto="1"/>
      </bottom>
      <diagonal/>
    </border>
    <border>
      <left/>
      <right/>
      <top style="thin">
        <color rgb="FFFF0000"/>
      </top>
      <bottom style="thick">
        <color auto="1"/>
      </bottom>
      <diagonal/>
    </border>
    <border>
      <left/>
      <right style="thin">
        <color rgb="FFFF0000"/>
      </right>
      <top style="thin">
        <color rgb="FFFF0000"/>
      </top>
      <bottom style="thick">
        <color auto="1"/>
      </bottom>
      <diagonal/>
    </border>
    <border>
      <left style="thick">
        <color auto="1"/>
      </left>
      <right style="thick">
        <color auto="1"/>
      </right>
      <top/>
      <bottom style="thick">
        <color auto="1"/>
      </bottom>
      <diagonal/>
    </border>
    <border>
      <left/>
      <right style="thick">
        <color auto="1"/>
      </right>
      <top style="thin">
        <color rgb="FFFF0000"/>
      </top>
      <bottom style="thin">
        <color indexed="64"/>
      </bottom>
      <diagonal/>
    </border>
    <border>
      <left style="thin">
        <color rgb="FFFF0000"/>
      </left>
      <right/>
      <top style="thin">
        <color indexed="64"/>
      </top>
      <bottom style="hair">
        <color rgb="FFFF0000"/>
      </bottom>
      <diagonal/>
    </border>
    <border>
      <left/>
      <right/>
      <top style="thin">
        <color indexed="64"/>
      </top>
      <bottom style="hair">
        <color rgb="FFFF0000"/>
      </bottom>
      <diagonal/>
    </border>
    <border>
      <left/>
      <right style="thin">
        <color rgb="FFFF0000"/>
      </right>
      <top style="thin">
        <color indexed="64"/>
      </top>
      <bottom style="hair">
        <color rgb="FFFF0000"/>
      </bottom>
      <diagonal/>
    </border>
    <border>
      <left/>
      <right style="thick">
        <color auto="1"/>
      </right>
      <top style="thin">
        <color indexed="64"/>
      </top>
      <bottom style="hair">
        <color rgb="FFFF0000"/>
      </bottom>
      <diagonal/>
    </border>
    <border>
      <left style="thin">
        <color rgb="FFFF0000"/>
      </left>
      <right/>
      <top style="hair">
        <color rgb="FFFF0000"/>
      </top>
      <bottom style="thin">
        <color auto="1"/>
      </bottom>
      <diagonal/>
    </border>
    <border>
      <left/>
      <right style="thin">
        <color rgb="FFFF0000"/>
      </right>
      <top style="hair">
        <color rgb="FFFF0000"/>
      </top>
      <bottom style="thin">
        <color auto="1"/>
      </bottom>
      <diagonal/>
    </border>
    <border>
      <left/>
      <right style="thick">
        <color auto="1"/>
      </right>
      <top style="hair">
        <color rgb="FFFF0000"/>
      </top>
      <bottom style="thin">
        <color auto="1"/>
      </bottom>
      <diagonal/>
    </border>
    <border>
      <left/>
      <right style="thick">
        <color auto="1"/>
      </right>
      <top style="hair">
        <color auto="1"/>
      </top>
      <bottom style="hair">
        <color auto="1"/>
      </bottom>
      <diagonal/>
    </border>
    <border>
      <left/>
      <right style="thick">
        <color auto="1"/>
      </right>
      <top style="thin">
        <color rgb="FFFF0000"/>
      </top>
      <bottom style="thin">
        <color rgb="FFFF0000"/>
      </bottom>
      <diagonal/>
    </border>
    <border>
      <left style="thin">
        <color indexed="64"/>
      </left>
      <right/>
      <top style="thin">
        <color rgb="FFFF0000"/>
      </top>
      <bottom style="hair">
        <color auto="1"/>
      </bottom>
      <diagonal/>
    </border>
    <border>
      <left/>
      <right/>
      <top style="thin">
        <color rgb="FFFF0000"/>
      </top>
      <bottom style="hair">
        <color auto="1"/>
      </bottom>
      <diagonal/>
    </border>
    <border>
      <left/>
      <right style="thin">
        <color auto="1"/>
      </right>
      <top style="thin">
        <color rgb="FFFF0000"/>
      </top>
      <bottom style="hair">
        <color auto="1"/>
      </bottom>
      <diagonal/>
    </border>
    <border>
      <left/>
      <right style="thick">
        <color auto="1"/>
      </right>
      <top style="thin">
        <color rgb="FFFF0000"/>
      </top>
      <bottom style="hair">
        <color auto="1"/>
      </bottom>
      <diagonal/>
    </border>
    <border>
      <left/>
      <right style="thick">
        <color auto="1"/>
      </right>
      <top style="thin">
        <color auto="1"/>
      </top>
      <bottom/>
      <diagonal/>
    </border>
    <border>
      <left/>
      <right style="thick">
        <color auto="1"/>
      </right>
      <top/>
      <bottom/>
      <diagonal/>
    </border>
    <border>
      <left/>
      <right style="thick">
        <color auto="1"/>
      </right>
      <top/>
      <bottom style="thin">
        <color auto="1"/>
      </bottom>
      <diagonal/>
    </border>
    <border diagonalDown="1">
      <left/>
      <right style="thin">
        <color auto="1"/>
      </right>
      <top style="thin">
        <color indexed="64"/>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FF0000"/>
      </left>
      <right/>
      <top style="thin">
        <color indexed="64"/>
      </top>
      <bottom style="thin">
        <color rgb="FFFF0000"/>
      </bottom>
      <diagonal/>
    </border>
    <border>
      <left/>
      <right style="thin">
        <color rgb="FFFF0000"/>
      </right>
      <top style="thin">
        <color indexed="64"/>
      </top>
      <bottom style="thin">
        <color rgb="FFFF0000"/>
      </bottom>
      <diagonal/>
    </border>
    <border>
      <left/>
      <right style="thin">
        <color rgb="FFFF0000"/>
      </right>
      <top style="hair">
        <color auto="1"/>
      </top>
      <bottom style="hair">
        <color indexed="64"/>
      </bottom>
      <diagonal/>
    </border>
  </borders>
  <cellStyleXfs count="7">
    <xf numFmtId="0" fontId="0" fillId="0" borderId="0">
      <alignment vertical="center"/>
    </xf>
    <xf numFmtId="38"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lignment vertical="center"/>
    </xf>
  </cellStyleXfs>
  <cellXfs count="2565">
    <xf numFmtId="0" fontId="0" fillId="0" borderId="0" xfId="0">
      <alignment vertical="center"/>
    </xf>
    <xf numFmtId="0" fontId="0" fillId="0" borderId="0" xfId="0" applyAlignment="1">
      <alignment horizontal="right" vertical="center"/>
    </xf>
    <xf numFmtId="0" fontId="0" fillId="0" borderId="0" xfId="0" applyAlignment="1">
      <alignment vertical="center" wrapText="1"/>
    </xf>
    <xf numFmtId="0" fontId="0" fillId="0" borderId="8" xfId="0" applyBorder="1">
      <alignment vertical="center"/>
    </xf>
    <xf numFmtId="0" fontId="0" fillId="0" borderId="10" xfId="0" applyBorder="1">
      <alignment vertical="center"/>
    </xf>
    <xf numFmtId="0" fontId="5" fillId="0" borderId="0" xfId="0" applyFont="1">
      <alignment vertical="center"/>
    </xf>
    <xf numFmtId="0" fontId="6" fillId="0" borderId="0" xfId="0" applyFont="1">
      <alignment vertical="center"/>
    </xf>
    <xf numFmtId="0" fontId="0" fillId="0" borderId="3" xfId="0" applyBorder="1">
      <alignment vertical="center"/>
    </xf>
    <xf numFmtId="0" fontId="0" fillId="0" borderId="3" xfId="0" applyBorder="1" applyAlignment="1">
      <alignment horizontal="center" vertical="center"/>
    </xf>
    <xf numFmtId="0" fontId="8" fillId="0" borderId="3" xfId="0" applyFont="1" applyBorder="1" applyAlignment="1">
      <alignment horizontal="center" vertical="center"/>
    </xf>
    <xf numFmtId="0" fontId="6" fillId="0" borderId="20" xfId="0" applyFont="1" applyBorder="1">
      <alignment vertical="center"/>
    </xf>
    <xf numFmtId="0" fontId="6" fillId="0" borderId="35" xfId="0" applyFont="1" applyBorder="1" applyAlignment="1">
      <alignment horizontal="center" vertical="center"/>
    </xf>
    <xf numFmtId="0" fontId="15" fillId="0" borderId="0" xfId="3" applyFont="1">
      <alignment vertical="center"/>
    </xf>
    <xf numFmtId="0" fontId="17" fillId="0" borderId="0" xfId="3" applyFont="1">
      <alignment vertical="center"/>
    </xf>
    <xf numFmtId="0" fontId="20" fillId="0" borderId="0" xfId="3" applyFont="1">
      <alignment vertical="center"/>
    </xf>
    <xf numFmtId="0" fontId="17" fillId="0" borderId="48" xfId="3" applyFont="1" applyBorder="1" applyAlignment="1">
      <alignment horizontal="center" vertical="center"/>
    </xf>
    <xf numFmtId="0" fontId="17" fillId="0" borderId="51" xfId="3" applyFont="1" applyBorder="1" applyAlignment="1">
      <alignment horizontal="center" vertical="center"/>
    </xf>
    <xf numFmtId="0" fontId="22" fillId="0" borderId="0" xfId="3" applyFont="1">
      <alignment vertical="center"/>
    </xf>
    <xf numFmtId="0" fontId="17" fillId="0" borderId="54" xfId="3" applyFont="1" applyBorder="1" applyAlignment="1">
      <alignment horizontal="center" vertical="center"/>
    </xf>
    <xf numFmtId="0" fontId="17" fillId="0" borderId="46" xfId="3" applyFont="1" applyBorder="1" applyAlignment="1">
      <alignment horizontal="center" vertical="center"/>
    </xf>
    <xf numFmtId="0" fontId="17" fillId="0" borderId="47" xfId="3" applyFont="1" applyBorder="1" applyAlignment="1">
      <alignment horizontal="center" vertical="center"/>
    </xf>
    <xf numFmtId="177" fontId="17" fillId="0" borderId="0" xfId="3" applyNumberFormat="1" applyFont="1" applyAlignment="1">
      <alignment horizontal="right" vertical="center"/>
    </xf>
    <xf numFmtId="0" fontId="17" fillId="0" borderId="60" xfId="3" applyFont="1" applyBorder="1" applyAlignment="1">
      <alignment horizontal="center" vertical="center"/>
    </xf>
    <xf numFmtId="0" fontId="17" fillId="0" borderId="61" xfId="3" applyFont="1" applyBorder="1" applyAlignment="1">
      <alignment horizontal="center" vertical="center"/>
    </xf>
    <xf numFmtId="0" fontId="17" fillId="0" borderId="62" xfId="3" applyFont="1" applyBorder="1" applyAlignment="1">
      <alignment horizontal="center" vertical="center"/>
    </xf>
    <xf numFmtId="0" fontId="24" fillId="0" borderId="0" xfId="3" applyFont="1">
      <alignment vertical="center"/>
    </xf>
    <xf numFmtId="0" fontId="0" fillId="0" borderId="14" xfId="0" applyBorder="1">
      <alignment vertical="center"/>
    </xf>
    <xf numFmtId="0" fontId="0" fillId="0" borderId="27" xfId="0" applyBorder="1">
      <alignment vertical="center"/>
    </xf>
    <xf numFmtId="0" fontId="0" fillId="0" borderId="7" xfId="0" applyBorder="1">
      <alignment vertical="center"/>
    </xf>
    <xf numFmtId="0" fontId="26" fillId="0" borderId="0" xfId="0" applyFont="1">
      <alignment vertical="center"/>
    </xf>
    <xf numFmtId="0" fontId="10" fillId="0" borderId="0" xfId="0" applyFont="1">
      <alignment vertical="center"/>
    </xf>
    <xf numFmtId="0" fontId="33" fillId="0" borderId="0" xfId="0" applyFont="1">
      <alignment vertical="center"/>
    </xf>
    <xf numFmtId="0" fontId="34" fillId="0" borderId="0" xfId="0" applyFont="1">
      <alignment vertical="center"/>
    </xf>
    <xf numFmtId="0" fontId="0" fillId="0" borderId="4" xfId="0" applyBorder="1">
      <alignment vertical="center"/>
    </xf>
    <xf numFmtId="0" fontId="0" fillId="0" borderId="4" xfId="0" applyBorder="1" applyAlignment="1">
      <alignment vertical="center" wrapText="1"/>
    </xf>
    <xf numFmtId="0" fontId="0" fillId="0" borderId="13" xfId="0" applyBorder="1">
      <alignment vertical="center"/>
    </xf>
    <xf numFmtId="0" fontId="0" fillId="0" borderId="14" xfId="0" applyBorder="1" applyAlignment="1">
      <alignment vertical="center" wrapText="1"/>
    </xf>
    <xf numFmtId="0" fontId="0" fillId="0" borderId="5" xfId="0" applyBorder="1">
      <alignment vertical="center"/>
    </xf>
    <xf numFmtId="0" fontId="0" fillId="0" borderId="7" xfId="0" applyBorder="1" applyAlignment="1">
      <alignment vertical="center" wrapText="1"/>
    </xf>
    <xf numFmtId="0" fontId="0" fillId="0" borderId="87" xfId="0" applyBorder="1">
      <alignment vertical="center"/>
    </xf>
    <xf numFmtId="0" fontId="0" fillId="0" borderId="0" xfId="0" applyAlignment="1">
      <alignment vertical="top"/>
    </xf>
    <xf numFmtId="0" fontId="0" fillId="0" borderId="4" xfId="0" applyBorder="1" applyAlignment="1">
      <alignment vertical="top"/>
    </xf>
    <xf numFmtId="0" fontId="0" fillId="0" borderId="8" xfId="0" applyBorder="1" applyAlignment="1">
      <alignment vertical="top"/>
    </xf>
    <xf numFmtId="0" fontId="0" fillId="0" borderId="10" xfId="0" applyBorder="1" applyAlignment="1">
      <alignment vertical="top"/>
    </xf>
    <xf numFmtId="0" fontId="0" fillId="0" borderId="0" xfId="0" applyAlignment="1">
      <alignment vertical="top" wrapText="1"/>
    </xf>
    <xf numFmtId="0" fontId="0" fillId="0" borderId="15" xfId="0" applyBorder="1" applyAlignment="1">
      <alignment vertical="top"/>
    </xf>
    <xf numFmtId="0" fontId="0" fillId="0" borderId="4" xfId="0" applyBorder="1" applyAlignment="1">
      <alignment vertical="top" wrapText="1"/>
    </xf>
    <xf numFmtId="0" fontId="0" fillId="0" borderId="83" xfId="0" applyBorder="1">
      <alignment vertical="center"/>
    </xf>
    <xf numFmtId="0" fontId="0" fillId="0" borderId="84" xfId="0" applyBorder="1">
      <alignment vertical="center"/>
    </xf>
    <xf numFmtId="0" fontId="0" fillId="0" borderId="85" xfId="0" applyBorder="1">
      <alignment vertical="center"/>
    </xf>
    <xf numFmtId="0" fontId="0" fillId="0" borderId="101" xfId="0" applyBorder="1">
      <alignment vertical="center"/>
    </xf>
    <xf numFmtId="0" fontId="0" fillId="0" borderId="102" xfId="0" applyBorder="1">
      <alignment vertical="center"/>
    </xf>
    <xf numFmtId="0" fontId="0" fillId="0" borderId="86" xfId="0" applyBorder="1">
      <alignment vertical="center"/>
    </xf>
    <xf numFmtId="0" fontId="0" fillId="0" borderId="87" xfId="0" applyBorder="1" applyAlignment="1">
      <alignment vertical="top"/>
    </xf>
    <xf numFmtId="0" fontId="0" fillId="0" borderId="87" xfId="0" applyBorder="1" applyAlignment="1">
      <alignment vertical="center" wrapText="1"/>
    </xf>
    <xf numFmtId="0" fontId="0" fillId="0" borderId="88" xfId="0" applyBorder="1">
      <alignment vertical="center"/>
    </xf>
    <xf numFmtId="49" fontId="0" fillId="0" borderId="0" xfId="0" applyNumberFormat="1" applyAlignment="1">
      <alignment vertical="top"/>
    </xf>
    <xf numFmtId="0" fontId="0" fillId="0" borderId="5" xfId="0" applyBorder="1" applyAlignment="1">
      <alignment vertical="top"/>
    </xf>
    <xf numFmtId="0" fontId="0" fillId="0" borderId="13" xfId="0" applyBorder="1" applyAlignment="1">
      <alignment vertical="center" wrapText="1"/>
    </xf>
    <xf numFmtId="0" fontId="0" fillId="0" borderId="24" xfId="0" applyBorder="1" applyAlignment="1">
      <alignment vertical="center" wrapText="1"/>
    </xf>
    <xf numFmtId="0" fontId="0" fillId="0" borderId="37" xfId="0" applyBorder="1" applyAlignment="1">
      <alignment vertical="center" wrapText="1"/>
    </xf>
    <xf numFmtId="0" fontId="0" fillId="0" borderId="28" xfId="0" applyBorder="1" applyAlignment="1">
      <alignment vertical="center" wrapText="1"/>
    </xf>
    <xf numFmtId="0" fontId="0" fillId="0" borderId="15" xfId="0" applyBorder="1" applyAlignment="1">
      <alignment vertical="center" wrapText="1"/>
    </xf>
    <xf numFmtId="0" fontId="0" fillId="0" borderId="78" xfId="0" applyBorder="1" applyAlignment="1">
      <alignment vertical="center" wrapText="1"/>
    </xf>
    <xf numFmtId="0" fontId="0" fillId="0" borderId="24" xfId="0" applyBorder="1">
      <alignment vertical="center"/>
    </xf>
    <xf numFmtId="0" fontId="0" fillId="0" borderId="28" xfId="0" applyBorder="1">
      <alignment vertical="center"/>
    </xf>
    <xf numFmtId="0" fontId="0" fillId="0" borderId="0" xfId="0" applyAlignment="1">
      <alignment horizontal="centerContinuous" vertical="center"/>
    </xf>
    <xf numFmtId="0" fontId="43" fillId="0" borderId="0" xfId="3" applyFont="1">
      <alignment vertical="center"/>
    </xf>
    <xf numFmtId="0" fontId="21" fillId="0" borderId="0" xfId="3" applyFont="1">
      <alignment vertical="center"/>
    </xf>
    <xf numFmtId="0" fontId="19" fillId="0" borderId="0" xfId="3" applyFont="1">
      <alignment vertical="center"/>
    </xf>
    <xf numFmtId="0" fontId="44" fillId="0" borderId="0" xfId="0" applyFont="1">
      <alignment vertical="center"/>
    </xf>
    <xf numFmtId="0" fontId="8" fillId="0" borderId="0" xfId="0" applyFont="1" applyAlignment="1">
      <alignment horizontal="centerContinuous" vertical="center"/>
    </xf>
    <xf numFmtId="0" fontId="47" fillId="0" borderId="0" xfId="0" applyFont="1" applyAlignment="1">
      <alignment horizontal="centerContinuous" vertical="center"/>
    </xf>
    <xf numFmtId="0" fontId="46" fillId="0" borderId="0" xfId="0" applyFont="1">
      <alignment vertical="center"/>
    </xf>
    <xf numFmtId="0" fontId="6" fillId="9" borderId="20" xfId="0" applyFont="1" applyFill="1" applyBorder="1">
      <alignment vertical="center"/>
    </xf>
    <xf numFmtId="0" fontId="6" fillId="9" borderId="1" xfId="0" applyFont="1" applyFill="1" applyBorder="1">
      <alignment vertical="center"/>
    </xf>
    <xf numFmtId="0" fontId="0" fillId="0" borderId="19" xfId="0" applyBorder="1">
      <alignment vertical="center"/>
    </xf>
    <xf numFmtId="0" fontId="12" fillId="0" borderId="0" xfId="0" applyFont="1" applyAlignment="1">
      <alignment vertical="center" wrapText="1"/>
    </xf>
    <xf numFmtId="0" fontId="50" fillId="0" borderId="43" xfId="0" applyFont="1" applyBorder="1" applyAlignment="1">
      <alignment horizontal="centerContinuous" vertical="center"/>
    </xf>
    <xf numFmtId="177" fontId="17" fillId="11" borderId="59" xfId="3" applyNumberFormat="1" applyFont="1" applyFill="1" applyBorder="1" applyAlignment="1">
      <alignment horizontal="center" vertical="center"/>
    </xf>
    <xf numFmtId="177" fontId="17" fillId="11" borderId="58" xfId="3" applyNumberFormat="1" applyFont="1" applyFill="1" applyBorder="1" applyAlignment="1">
      <alignment horizontal="center" vertical="center"/>
    </xf>
    <xf numFmtId="0" fontId="51" fillId="0" borderId="0" xfId="3" applyFont="1">
      <alignment vertical="center"/>
    </xf>
    <xf numFmtId="0" fontId="8" fillId="0" borderId="0" xfId="0" applyFont="1">
      <alignment vertical="center"/>
    </xf>
    <xf numFmtId="0" fontId="55" fillId="0" borderId="0" xfId="0" applyFont="1" applyAlignment="1">
      <alignment horizontal="centerContinuous" vertical="center"/>
    </xf>
    <xf numFmtId="0" fontId="56" fillId="0" borderId="0" xfId="3" applyFont="1" applyAlignment="1">
      <alignment horizontal="right" vertical="center"/>
    </xf>
    <xf numFmtId="0" fontId="46" fillId="0" borderId="0" xfId="0" applyFont="1" applyAlignment="1">
      <alignment horizontal="right" vertical="center"/>
    </xf>
    <xf numFmtId="0" fontId="38" fillId="0" borderId="0" xfId="0" applyFont="1" applyAlignment="1">
      <alignment horizontal="right" vertical="center"/>
    </xf>
    <xf numFmtId="0" fontId="0" fillId="0" borderId="9" xfId="0" applyBorder="1">
      <alignment vertical="center"/>
    </xf>
    <xf numFmtId="0" fontId="40" fillId="0" borderId="0" xfId="0" applyFont="1">
      <alignment vertical="center"/>
    </xf>
    <xf numFmtId="0" fontId="27" fillId="0" borderId="0" xfId="0" applyFont="1">
      <alignment vertical="center"/>
    </xf>
    <xf numFmtId="0" fontId="29" fillId="0" borderId="0" xfId="0" applyFont="1">
      <alignment vertical="center"/>
    </xf>
    <xf numFmtId="0" fontId="29" fillId="9" borderId="17" xfId="0" applyFont="1" applyFill="1" applyBorder="1" applyAlignment="1">
      <alignment horizontal="right" vertical="center"/>
    </xf>
    <xf numFmtId="0" fontId="0" fillId="0" borderId="15" xfId="0" applyBorder="1">
      <alignment vertical="center"/>
    </xf>
    <xf numFmtId="0" fontId="0" fillId="0" borderId="0" xfId="0" applyProtection="1">
      <alignment vertical="center"/>
      <protection locked="0"/>
    </xf>
    <xf numFmtId="0" fontId="46" fillId="2" borderId="79" xfId="0" applyFont="1" applyFill="1" applyBorder="1" applyAlignment="1" applyProtection="1">
      <alignment horizontal="right" vertical="center"/>
      <protection locked="0"/>
    </xf>
    <xf numFmtId="0" fontId="11" fillId="0" borderId="0" xfId="0" applyFont="1">
      <alignment vertical="center"/>
    </xf>
    <xf numFmtId="0" fontId="11" fillId="0" borderId="3" xfId="0" applyFont="1" applyBorder="1" applyAlignment="1" applyProtection="1">
      <alignment horizontal="center" vertical="center"/>
      <protection locked="0"/>
    </xf>
    <xf numFmtId="0" fontId="6" fillId="8" borderId="108" xfId="0" applyFont="1" applyFill="1" applyBorder="1">
      <alignment vertical="center"/>
    </xf>
    <xf numFmtId="0" fontId="6" fillId="7" borderId="108" xfId="0" applyFont="1" applyFill="1" applyBorder="1">
      <alignment vertical="center"/>
    </xf>
    <xf numFmtId="0" fontId="6" fillId="7" borderId="108" xfId="0" applyFont="1" applyFill="1" applyBorder="1" applyAlignment="1">
      <alignment vertical="center" shrinkToFit="1"/>
    </xf>
    <xf numFmtId="0" fontId="7" fillId="3" borderId="3" xfId="0" applyFont="1" applyFill="1" applyBorder="1" applyAlignment="1" applyProtection="1">
      <alignment horizontal="center" vertical="center"/>
      <protection locked="0"/>
    </xf>
    <xf numFmtId="0" fontId="6" fillId="6" borderId="188" xfId="0" applyFont="1" applyFill="1" applyBorder="1" applyAlignment="1">
      <alignment horizontal="center" vertical="center"/>
    </xf>
    <xf numFmtId="0" fontId="6" fillId="8" borderId="188" xfId="0" applyFont="1" applyFill="1" applyBorder="1" applyAlignment="1">
      <alignment horizontal="center" vertical="center"/>
    </xf>
    <xf numFmtId="0" fontId="6" fillId="7" borderId="188" xfId="0" applyFont="1" applyFill="1" applyBorder="1" applyAlignment="1">
      <alignment horizontal="center" vertical="center" shrinkToFit="1"/>
    </xf>
    <xf numFmtId="0" fontId="11" fillId="0" borderId="192" xfId="0" applyFont="1" applyBorder="1" applyAlignment="1" applyProtection="1">
      <alignment horizontal="center" vertical="center"/>
      <protection locked="0"/>
    </xf>
    <xf numFmtId="0" fontId="11" fillId="0" borderId="193" xfId="0" applyFont="1" applyBorder="1" applyAlignment="1" applyProtection="1">
      <alignment horizontal="center" vertical="center"/>
      <protection locked="0"/>
    </xf>
    <xf numFmtId="0" fontId="11" fillId="0" borderId="195" xfId="0" applyFont="1" applyBorder="1" applyAlignment="1" applyProtection="1">
      <alignment horizontal="center" vertical="center"/>
      <protection locked="0"/>
    </xf>
    <xf numFmtId="0" fontId="11" fillId="0" borderId="197" xfId="0" applyFont="1" applyBorder="1" applyAlignment="1" applyProtection="1">
      <alignment horizontal="center" vertical="center"/>
      <protection locked="0"/>
    </xf>
    <xf numFmtId="0" fontId="11" fillId="0" borderId="199" xfId="0" applyFont="1" applyBorder="1" applyAlignment="1" applyProtection="1">
      <alignment horizontal="center" vertical="center"/>
      <protection locked="0"/>
    </xf>
    <xf numFmtId="0" fontId="46" fillId="0" borderId="0" xfId="0" applyFont="1" applyAlignment="1">
      <alignment horizontal="center" vertical="center"/>
    </xf>
    <xf numFmtId="0" fontId="6" fillId="9" borderId="19" xfId="0" applyFont="1" applyFill="1" applyBorder="1">
      <alignment vertical="center"/>
    </xf>
    <xf numFmtId="0" fontId="6" fillId="6" borderId="34" xfId="0" applyFont="1" applyFill="1" applyBorder="1">
      <alignment vertical="center"/>
    </xf>
    <xf numFmtId="0" fontId="11" fillId="0" borderId="20" xfId="0" applyFont="1" applyBorder="1">
      <alignment vertical="center"/>
    </xf>
    <xf numFmtId="0" fontId="57" fillId="0" borderId="20" xfId="0" applyFont="1" applyBorder="1">
      <alignment vertical="center"/>
    </xf>
    <xf numFmtId="0" fontId="57" fillId="0" borderId="20" xfId="0" applyFont="1" applyBorder="1" applyAlignment="1">
      <alignment horizontal="center" vertical="center"/>
    </xf>
    <xf numFmtId="0" fontId="11" fillId="0" borderId="21" xfId="0" applyFont="1" applyBorder="1">
      <alignment vertical="center"/>
    </xf>
    <xf numFmtId="0" fontId="38" fillId="0" borderId="0" xfId="0" applyFont="1" applyAlignment="1">
      <alignment horizontal="center" vertical="center"/>
    </xf>
    <xf numFmtId="0" fontId="11" fillId="0" borderId="34" xfId="0" applyFont="1" applyBorder="1">
      <alignment vertical="center"/>
    </xf>
    <xf numFmtId="0" fontId="57" fillId="0" borderId="36" xfId="0" applyFont="1" applyBorder="1" applyAlignment="1">
      <alignment horizontal="center" vertical="center"/>
    </xf>
    <xf numFmtId="0" fontId="11" fillId="0" borderId="45" xfId="0" applyFont="1" applyBorder="1">
      <alignment vertical="center"/>
    </xf>
    <xf numFmtId="0" fontId="57" fillId="0" borderId="45" xfId="0" applyFont="1" applyBorder="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59" fillId="0" borderId="0" xfId="0" applyFont="1">
      <alignment vertical="center"/>
    </xf>
    <xf numFmtId="0" fontId="2" fillId="0" borderId="0" xfId="0" applyFont="1" applyAlignment="1"/>
    <xf numFmtId="0" fontId="0" fillId="0" borderId="8" xfId="0" applyBorder="1" applyAlignment="1">
      <alignment horizontal="right" vertical="center"/>
    </xf>
    <xf numFmtId="0" fontId="0" fillId="0" borderId="37" xfId="0" applyBorder="1">
      <alignment vertical="center"/>
    </xf>
    <xf numFmtId="0" fontId="0" fillId="0" borderId="92" xfId="0" applyBorder="1">
      <alignment vertical="center"/>
    </xf>
    <xf numFmtId="0" fontId="36" fillId="6" borderId="4" xfId="2" applyFont="1" applyFill="1" applyBorder="1" applyAlignment="1">
      <alignment horizontal="center" vertical="center"/>
    </xf>
    <xf numFmtId="0" fontId="28" fillId="0" borderId="24" xfId="0" applyFont="1" applyBorder="1" applyAlignment="1">
      <alignment vertical="center" wrapText="1"/>
    </xf>
    <xf numFmtId="0" fontId="28" fillId="0" borderId="4" xfId="0" applyFont="1" applyBorder="1" applyAlignment="1">
      <alignment vertical="center" wrapText="1"/>
    </xf>
    <xf numFmtId="49" fontId="0" fillId="0" borderId="8" xfId="0" applyNumberFormat="1" applyBorder="1" applyAlignment="1">
      <alignment horizontal="right" vertical="center"/>
    </xf>
    <xf numFmtId="0" fontId="0" fillId="0" borderId="24" xfId="0" applyBorder="1" applyAlignment="1">
      <alignment vertical="center" shrinkToFit="1"/>
    </xf>
    <xf numFmtId="0" fontId="29" fillId="0" borderId="5" xfId="0" applyFont="1" applyBorder="1" applyAlignment="1">
      <alignment vertical="top"/>
    </xf>
    <xf numFmtId="0" fontId="0" fillId="0" borderId="6" xfId="0" applyBorder="1" applyAlignment="1">
      <alignment vertical="center" wrapText="1"/>
    </xf>
    <xf numFmtId="0" fontId="28" fillId="0" borderId="28" xfId="0" applyFont="1" applyBorder="1" applyAlignment="1">
      <alignment vertical="center" wrapText="1"/>
    </xf>
    <xf numFmtId="0" fontId="28" fillId="0" borderId="4" xfId="0" applyFont="1" applyBorder="1">
      <alignment vertical="center"/>
    </xf>
    <xf numFmtId="0" fontId="0" fillId="0" borderId="9" xfId="0" applyBorder="1" applyAlignment="1">
      <alignment vertical="center" wrapText="1"/>
    </xf>
    <xf numFmtId="0" fontId="0" fillId="0" borderId="91" xfId="0" applyBorder="1" applyAlignment="1">
      <alignment horizontal="right" vertical="center" textRotation="255"/>
    </xf>
    <xf numFmtId="0" fontId="0" fillId="0" borderId="207" xfId="0" applyBorder="1" applyAlignment="1">
      <alignment vertical="center" wrapText="1"/>
    </xf>
    <xf numFmtId="0" fontId="0" fillId="0" borderId="91" xfId="0" applyBorder="1" applyAlignment="1">
      <alignment horizontal="right" vertical="center" textRotation="255" shrinkToFit="1"/>
    </xf>
    <xf numFmtId="0" fontId="0" fillId="0" borderId="208" xfId="0" applyBorder="1" applyAlignment="1">
      <alignment vertical="center" wrapText="1"/>
    </xf>
    <xf numFmtId="0" fontId="0" fillId="0" borderId="106" xfId="0" applyBorder="1" applyAlignment="1">
      <alignment vertical="center" wrapText="1"/>
    </xf>
    <xf numFmtId="0" fontId="0" fillId="0" borderId="94" xfId="0" applyBorder="1" applyAlignment="1">
      <alignment vertical="center" wrapText="1"/>
    </xf>
    <xf numFmtId="0" fontId="0" fillId="0" borderId="209" xfId="0" applyBorder="1" applyAlignment="1">
      <alignment horizontal="right" vertical="center" wrapText="1"/>
    </xf>
    <xf numFmtId="0" fontId="28" fillId="0" borderId="27" xfId="0" applyFont="1" applyBorder="1" applyAlignment="1">
      <alignment vertical="center" wrapText="1"/>
    </xf>
    <xf numFmtId="0" fontId="0" fillId="0" borderId="13" xfId="0" applyBorder="1" applyAlignment="1">
      <alignment vertical="top"/>
    </xf>
    <xf numFmtId="0" fontId="0" fillId="0" borderId="92" xfId="0" applyBorder="1" applyAlignment="1">
      <alignment vertical="center" wrapText="1"/>
    </xf>
    <xf numFmtId="0" fontId="6" fillId="0" borderId="0" xfId="0" applyFont="1" applyAlignment="1">
      <alignment vertical="top"/>
    </xf>
    <xf numFmtId="0" fontId="28" fillId="0" borderId="0" xfId="0" applyFont="1" applyAlignment="1">
      <alignment vertical="top"/>
    </xf>
    <xf numFmtId="0" fontId="0" fillId="0" borderId="25" xfId="0" applyBorder="1" applyAlignment="1">
      <alignment vertical="center" shrinkToFit="1"/>
    </xf>
    <xf numFmtId="0" fontId="0" fillId="0" borderId="27" xfId="0" applyBorder="1" applyAlignment="1">
      <alignment vertical="center" wrapText="1"/>
    </xf>
    <xf numFmtId="0" fontId="0" fillId="0" borderId="40" xfId="0" applyBorder="1" applyAlignment="1">
      <alignment vertical="center" wrapText="1"/>
    </xf>
    <xf numFmtId="0" fontId="0" fillId="0" borderId="91" xfId="0" applyBorder="1" applyAlignment="1">
      <alignment vertical="center" shrinkToFit="1"/>
    </xf>
    <xf numFmtId="0" fontId="0" fillId="0" borderId="93" xfId="0" applyBorder="1" applyAlignment="1">
      <alignment horizontal="right" vertical="center" textRotation="255"/>
    </xf>
    <xf numFmtId="0" fontId="17" fillId="0" borderId="57" xfId="3" applyFont="1" applyBorder="1" applyAlignment="1" applyProtection="1">
      <alignment horizontal="center" vertical="center"/>
      <protection locked="0"/>
    </xf>
    <xf numFmtId="0" fontId="43" fillId="0" borderId="0" xfId="0" applyFont="1">
      <alignment vertical="center"/>
    </xf>
    <xf numFmtId="0" fontId="0" fillId="0" borderId="8" xfId="0" applyBorder="1" applyAlignment="1">
      <alignment horizontal="right" vertical="top"/>
    </xf>
    <xf numFmtId="0" fontId="29" fillId="0" borderId="37" xfId="0" applyFont="1" applyBorder="1" applyAlignment="1">
      <alignment vertical="center" wrapText="1"/>
    </xf>
    <xf numFmtId="0" fontId="64" fillId="0" borderId="37" xfId="0" applyFont="1" applyBorder="1" applyAlignment="1">
      <alignment vertical="center" wrapText="1"/>
    </xf>
    <xf numFmtId="0" fontId="38" fillId="0" borderId="10" xfId="0" applyFont="1" applyBorder="1" applyAlignment="1">
      <alignment vertical="top"/>
    </xf>
    <xf numFmtId="0" fontId="29" fillId="0" borderId="28" xfId="0" applyFont="1" applyBorder="1" applyAlignment="1">
      <alignment vertical="center" wrapText="1"/>
    </xf>
    <xf numFmtId="0" fontId="30" fillId="0" borderId="37" xfId="0" applyFont="1" applyBorder="1">
      <alignment vertical="center"/>
    </xf>
    <xf numFmtId="0" fontId="30" fillId="0" borderId="15" xfId="0" applyFont="1" applyBorder="1">
      <alignment vertical="center"/>
    </xf>
    <xf numFmtId="0" fontId="28" fillId="0" borderId="7" xfId="0" applyFont="1" applyBorder="1" applyAlignment="1">
      <alignment vertical="center" wrapText="1"/>
    </xf>
    <xf numFmtId="0" fontId="28" fillId="0" borderId="37" xfId="0" applyFont="1" applyBorder="1" applyAlignment="1">
      <alignment vertical="center" wrapText="1"/>
    </xf>
    <xf numFmtId="0" fontId="28" fillId="0" borderId="92" xfId="0" applyFont="1" applyBorder="1" applyAlignment="1">
      <alignment vertical="center" wrapText="1"/>
    </xf>
    <xf numFmtId="0" fontId="28" fillId="0" borderId="236" xfId="0" applyFont="1" applyBorder="1" applyAlignment="1">
      <alignment vertical="center" wrapText="1"/>
    </xf>
    <xf numFmtId="0" fontId="0" fillId="0" borderId="10" xfId="0" applyBorder="1" applyAlignment="1">
      <alignment horizontal="right" vertical="top"/>
    </xf>
    <xf numFmtId="0" fontId="0" fillId="0" borderId="5" xfId="0" applyBorder="1" applyAlignment="1">
      <alignment horizontal="right" vertical="top"/>
    </xf>
    <xf numFmtId="0" fontId="28" fillId="0" borderId="94" xfId="0" applyFont="1" applyBorder="1" applyAlignment="1">
      <alignment vertical="center" wrapText="1"/>
    </xf>
    <xf numFmtId="0" fontId="0" fillId="0" borderId="15" xfId="0" applyBorder="1" applyAlignment="1">
      <alignment horizontal="right" vertical="top"/>
    </xf>
    <xf numFmtId="0" fontId="30" fillId="0" borderId="94" xfId="0" applyFont="1" applyBorder="1" applyAlignment="1">
      <alignment vertical="center" wrapText="1"/>
    </xf>
    <xf numFmtId="0" fontId="28" fillId="0" borderId="9" xfId="0" applyFont="1" applyBorder="1" applyAlignment="1">
      <alignment vertical="center" wrapText="1"/>
    </xf>
    <xf numFmtId="0" fontId="28" fillId="0" borderId="15" xfId="0" applyFont="1" applyBorder="1" applyAlignment="1">
      <alignment vertical="center" wrapText="1"/>
    </xf>
    <xf numFmtId="0" fontId="28" fillId="0" borderId="13" xfId="0" applyFont="1" applyBorder="1" applyAlignment="1">
      <alignment vertical="center" wrapText="1"/>
    </xf>
    <xf numFmtId="0" fontId="6" fillId="5" borderId="0" xfId="0" applyFont="1" applyFill="1" applyAlignment="1">
      <alignment horizontal="center" vertical="center"/>
    </xf>
    <xf numFmtId="0" fontId="11" fillId="13" borderId="191" xfId="0" applyFont="1" applyFill="1" applyBorder="1" applyAlignment="1">
      <alignment horizontal="center" vertical="center"/>
    </xf>
    <xf numFmtId="0" fontId="11" fillId="5" borderId="237" xfId="0" applyFont="1" applyFill="1" applyBorder="1" applyAlignment="1">
      <alignment horizontal="center" vertical="center"/>
    </xf>
    <xf numFmtId="0" fontId="0" fillId="0" borderId="238" xfId="0" applyBorder="1" applyAlignment="1">
      <alignment horizontal="center" vertical="center"/>
    </xf>
    <xf numFmtId="0" fontId="7" fillId="8" borderId="239" xfId="0" applyFont="1" applyFill="1" applyBorder="1" applyAlignment="1">
      <alignment horizontal="center" vertical="center"/>
    </xf>
    <xf numFmtId="0" fontId="11" fillId="13" borderId="194" xfId="0" applyFont="1" applyFill="1" applyBorder="1" applyAlignment="1">
      <alignment horizontal="center" vertical="center"/>
    </xf>
    <xf numFmtId="0" fontId="11" fillId="13" borderId="22" xfId="0" applyFont="1" applyFill="1" applyBorder="1" applyAlignment="1">
      <alignment horizontal="center" vertical="center"/>
    </xf>
    <xf numFmtId="0" fontId="11" fillId="5" borderId="0" xfId="0" applyFont="1" applyFill="1" applyAlignment="1">
      <alignment horizontal="center" vertical="center"/>
    </xf>
    <xf numFmtId="0" fontId="11" fillId="0" borderId="240" xfId="0" applyFont="1" applyBorder="1">
      <alignment vertical="center"/>
    </xf>
    <xf numFmtId="0" fontId="11" fillId="0" borderId="241" xfId="0" applyFont="1" applyBorder="1">
      <alignment vertical="center"/>
    </xf>
    <xf numFmtId="179" fontId="11" fillId="0" borderId="241" xfId="5" applyNumberFormat="1" applyFont="1" applyBorder="1" applyProtection="1">
      <alignment vertical="center"/>
    </xf>
    <xf numFmtId="0" fontId="7" fillId="8" borderId="242" xfId="0" applyFont="1" applyFill="1" applyBorder="1" applyAlignment="1">
      <alignment horizontal="center" vertical="center"/>
    </xf>
    <xf numFmtId="0" fontId="11" fillId="13" borderId="3" xfId="0" applyFont="1" applyFill="1" applyBorder="1" applyAlignment="1">
      <alignment horizontal="center" vertical="center"/>
    </xf>
    <xf numFmtId="0" fontId="11" fillId="13" borderId="196" xfId="0" applyFont="1" applyFill="1" applyBorder="1" applyAlignment="1">
      <alignment horizontal="center" vertical="center"/>
    </xf>
    <xf numFmtId="0" fontId="11" fillId="13" borderId="197" xfId="0" applyFont="1" applyFill="1" applyBorder="1" applyAlignment="1">
      <alignment horizontal="center" vertical="center"/>
    </xf>
    <xf numFmtId="0" fontId="11" fillId="13" borderId="198" xfId="0" applyFont="1" applyFill="1" applyBorder="1" applyAlignment="1">
      <alignment horizontal="center" vertical="center"/>
    </xf>
    <xf numFmtId="0" fontId="11" fillId="5" borderId="243" xfId="0" applyFont="1" applyFill="1" applyBorder="1" applyAlignment="1">
      <alignment horizontal="center" vertical="center"/>
    </xf>
    <xf numFmtId="0" fontId="6" fillId="8" borderId="34" xfId="0" applyFont="1" applyFill="1" applyBorder="1">
      <alignment vertical="center"/>
    </xf>
    <xf numFmtId="0" fontId="11" fillId="13" borderId="1" xfId="0" applyFont="1" applyFill="1" applyBorder="1" applyAlignment="1">
      <alignment horizontal="center" vertical="center"/>
    </xf>
    <xf numFmtId="0" fontId="11" fillId="5" borderId="45" xfId="0" applyFont="1" applyFill="1" applyBorder="1" applyAlignment="1">
      <alignment horizontal="center" vertical="center"/>
    </xf>
    <xf numFmtId="0" fontId="11" fillId="0" borderId="244" xfId="0" applyFont="1" applyBorder="1" applyAlignment="1" applyProtection="1">
      <alignment horizontal="center" vertical="center"/>
      <protection locked="0"/>
    </xf>
    <xf numFmtId="0" fontId="11" fillId="0" borderId="245"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246" xfId="0" applyFont="1" applyBorder="1" applyAlignment="1" applyProtection="1">
      <alignment horizontal="center" vertical="center"/>
      <protection locked="0"/>
    </xf>
    <xf numFmtId="0" fontId="11" fillId="5" borderId="21" xfId="0" applyFont="1" applyFill="1" applyBorder="1" applyAlignment="1">
      <alignment horizontal="center" vertical="center"/>
    </xf>
    <xf numFmtId="0" fontId="11" fillId="13" borderId="247" xfId="0" applyFont="1" applyFill="1" applyBorder="1" applyAlignment="1">
      <alignment horizontal="center" vertical="center"/>
    </xf>
    <xf numFmtId="0" fontId="11" fillId="0" borderId="247" xfId="0" applyFont="1" applyBorder="1" applyAlignment="1" applyProtection="1">
      <alignment horizontal="center" vertical="center"/>
      <protection locked="0"/>
    </xf>
    <xf numFmtId="0" fontId="11" fillId="0" borderId="248" xfId="0" applyFont="1" applyBorder="1" applyAlignment="1" applyProtection="1">
      <alignment horizontal="center" vertical="center"/>
      <protection locked="0"/>
    </xf>
    <xf numFmtId="0" fontId="11" fillId="13" borderId="249" xfId="0" applyFont="1" applyFill="1" applyBorder="1" applyAlignment="1">
      <alignment horizontal="center" vertical="center"/>
    </xf>
    <xf numFmtId="0" fontId="11" fillId="0" borderId="74" xfId="0" applyFont="1" applyBorder="1" applyAlignment="1">
      <alignment vertical="center" wrapText="1"/>
    </xf>
    <xf numFmtId="0" fontId="11" fillId="0" borderId="75" xfId="0" applyFont="1" applyBorder="1" applyAlignment="1">
      <alignment vertical="center" wrapText="1"/>
    </xf>
    <xf numFmtId="179" fontId="11" fillId="0" borderId="75" xfId="5" applyNumberFormat="1" applyFont="1" applyBorder="1" applyAlignment="1" applyProtection="1">
      <alignment vertical="center" wrapText="1"/>
    </xf>
    <xf numFmtId="0" fontId="11" fillId="13" borderId="200" xfId="0" applyFont="1" applyFill="1" applyBorder="1" applyAlignment="1">
      <alignment horizontal="center" vertical="center"/>
    </xf>
    <xf numFmtId="0" fontId="29" fillId="0" borderId="0" xfId="0" applyFont="1" applyAlignment="1">
      <alignment vertical="center" wrapText="1"/>
    </xf>
    <xf numFmtId="0" fontId="0" fillId="13" borderId="22" xfId="0" applyFill="1" applyBorder="1">
      <alignment vertical="center"/>
    </xf>
    <xf numFmtId="0" fontId="29" fillId="0" borderId="5" xfId="0" applyFont="1" applyBorder="1">
      <alignment vertical="center"/>
    </xf>
    <xf numFmtId="0" fontId="41" fillId="0" borderId="6" xfId="0" applyFont="1" applyBorder="1">
      <alignment vertical="center"/>
    </xf>
    <xf numFmtId="0" fontId="29" fillId="0" borderId="93" xfId="0" applyFont="1" applyBorder="1">
      <alignment vertical="center"/>
    </xf>
    <xf numFmtId="0" fontId="29" fillId="0" borderId="8" xfId="0" applyFont="1" applyBorder="1" applyAlignment="1">
      <alignment vertical="center" wrapText="1"/>
    </xf>
    <xf numFmtId="0" fontId="8" fillId="13" borderId="3" xfId="0" applyFont="1" applyFill="1" applyBorder="1" applyAlignment="1">
      <alignment horizontal="center" vertical="center"/>
    </xf>
    <xf numFmtId="0" fontId="29" fillId="0" borderId="8" xfId="0" applyFont="1" applyBorder="1">
      <alignment vertical="center"/>
    </xf>
    <xf numFmtId="0" fontId="40" fillId="0" borderId="0" xfId="0" applyFont="1" applyAlignment="1">
      <alignment vertical="top"/>
    </xf>
    <xf numFmtId="0" fontId="29" fillId="0" borderId="38" xfId="0" applyFont="1" applyBorder="1">
      <alignment vertical="center"/>
    </xf>
    <xf numFmtId="0" fontId="0" fillId="13" borderId="3" xfId="0" applyFill="1" applyBorder="1">
      <alignment vertical="center"/>
    </xf>
    <xf numFmtId="0" fontId="29" fillId="0" borderId="38" xfId="0" applyFont="1" applyBorder="1" applyAlignment="1">
      <alignment vertical="center" wrapText="1"/>
    </xf>
    <xf numFmtId="0" fontId="40" fillId="0" borderId="10" xfId="0" applyFont="1" applyBorder="1" applyAlignment="1">
      <alignment horizontal="centerContinuous" vertical="center"/>
    </xf>
    <xf numFmtId="0" fontId="29" fillId="0" borderId="11" xfId="0" applyFont="1" applyBorder="1" applyAlignment="1">
      <alignment horizontal="centerContinuous" vertical="center"/>
    </xf>
    <xf numFmtId="0" fontId="29" fillId="0" borderId="11" xfId="0" applyFont="1" applyBorder="1" applyAlignment="1">
      <alignment horizontal="centerContinuous" vertical="center" shrinkToFit="1"/>
    </xf>
    <xf numFmtId="0" fontId="29" fillId="0" borderId="29" xfId="0" applyFont="1" applyBorder="1">
      <alignment vertical="center"/>
    </xf>
    <xf numFmtId="0" fontId="49" fillId="0" borderId="0" xfId="0" applyFont="1">
      <alignment vertical="center"/>
    </xf>
    <xf numFmtId="0" fontId="10" fillId="3" borderId="19" xfId="0" applyFont="1" applyFill="1" applyBorder="1" applyAlignment="1" applyProtection="1">
      <alignment horizontal="left" vertical="center" shrinkToFit="1"/>
      <protection locked="0"/>
    </xf>
    <xf numFmtId="0" fontId="10" fillId="3" borderId="20" xfId="0" applyFont="1" applyFill="1" applyBorder="1" applyAlignment="1" applyProtection="1">
      <alignment horizontal="left" vertical="center" shrinkToFit="1"/>
      <protection locked="0"/>
    </xf>
    <xf numFmtId="0" fontId="0" fillId="3" borderId="20" xfId="0" applyFill="1" applyBorder="1" applyAlignment="1" applyProtection="1">
      <alignment horizontal="left" vertical="center" shrinkToFit="1"/>
      <protection locked="0"/>
    </xf>
    <xf numFmtId="0" fontId="0" fillId="3" borderId="1" xfId="0" applyFill="1" applyBorder="1" applyAlignment="1" applyProtection="1">
      <alignment horizontal="left" vertical="center" shrinkToFit="1"/>
      <protection locked="0"/>
    </xf>
    <xf numFmtId="0" fontId="29" fillId="9" borderId="24" xfId="0" applyFont="1" applyFill="1" applyBorder="1">
      <alignment vertical="center"/>
    </xf>
    <xf numFmtId="0" fontId="29" fillId="9" borderId="28" xfId="0" applyFont="1" applyFill="1" applyBorder="1">
      <alignment vertical="center"/>
    </xf>
    <xf numFmtId="0" fontId="70" fillId="9" borderId="177" xfId="0" applyFont="1" applyFill="1" applyBorder="1" applyAlignment="1">
      <alignment horizontal="center" vertical="center"/>
    </xf>
    <xf numFmtId="0" fontId="29" fillId="9" borderId="177" xfId="0" applyFont="1" applyFill="1" applyBorder="1" applyAlignment="1">
      <alignment horizontal="center" vertical="center"/>
    </xf>
    <xf numFmtId="0" fontId="21" fillId="0" borderId="0" xfId="0" applyFont="1">
      <alignment vertical="center"/>
    </xf>
    <xf numFmtId="177" fontId="17" fillId="2" borderId="51" xfId="3" applyNumberFormat="1" applyFont="1" applyFill="1" applyBorder="1" applyAlignment="1" applyProtection="1">
      <alignment horizontal="right" vertical="center" shrinkToFit="1"/>
      <protection locked="0"/>
    </xf>
    <xf numFmtId="177" fontId="17" fillId="2" borderId="50" xfId="3" applyNumberFormat="1" applyFont="1" applyFill="1" applyBorder="1" applyAlignment="1" applyProtection="1">
      <alignment horizontal="right" vertical="center" shrinkToFit="1"/>
      <protection locked="0"/>
    </xf>
    <xf numFmtId="0" fontId="17" fillId="2" borderId="54" xfId="3" applyFont="1" applyFill="1" applyBorder="1" applyAlignment="1" applyProtection="1">
      <alignment horizontal="left" vertical="center" shrinkToFit="1"/>
      <protection locked="0"/>
    </xf>
    <xf numFmtId="177" fontId="17" fillId="2" borderId="53" xfId="3" applyNumberFormat="1" applyFont="1" applyFill="1" applyBorder="1" applyAlignment="1" applyProtection="1">
      <alignment horizontal="right" vertical="center" shrinkToFit="1"/>
      <protection locked="0"/>
    </xf>
    <xf numFmtId="177" fontId="17" fillId="0" borderId="52" xfId="3" applyNumberFormat="1" applyFont="1" applyBorder="1" applyAlignment="1">
      <alignment horizontal="right" vertical="center" shrinkToFit="1"/>
    </xf>
    <xf numFmtId="0" fontId="17" fillId="3" borderId="54" xfId="3" applyFont="1" applyFill="1" applyBorder="1" applyAlignment="1" applyProtection="1">
      <alignment horizontal="left" vertical="center" shrinkToFit="1"/>
      <protection locked="0"/>
    </xf>
    <xf numFmtId="177" fontId="17" fillId="3" borderId="53" xfId="3" applyNumberFormat="1" applyFont="1" applyFill="1" applyBorder="1" applyAlignment="1" applyProtection="1">
      <alignment horizontal="right" vertical="center" shrinkToFit="1"/>
      <protection locked="0"/>
    </xf>
    <xf numFmtId="0" fontId="17" fillId="3" borderId="210" xfId="3" applyFont="1" applyFill="1" applyBorder="1" applyAlignment="1" applyProtection="1">
      <alignment horizontal="left" vertical="center" shrinkToFit="1"/>
      <protection locked="0"/>
    </xf>
    <xf numFmtId="177" fontId="17" fillId="3" borderId="211" xfId="3" applyNumberFormat="1" applyFont="1" applyFill="1" applyBorder="1" applyAlignment="1" applyProtection="1">
      <alignment horizontal="right" vertical="center" shrinkToFit="1"/>
      <protection locked="0"/>
    </xf>
    <xf numFmtId="177" fontId="17" fillId="0" borderId="212" xfId="3" applyNumberFormat="1" applyFont="1" applyBorder="1" applyAlignment="1">
      <alignment horizontal="right" vertical="center" shrinkToFit="1"/>
    </xf>
    <xf numFmtId="177" fontId="17" fillId="0" borderId="55" xfId="3" applyNumberFormat="1" applyFont="1" applyBorder="1" applyAlignment="1">
      <alignment horizontal="right" vertical="center" shrinkToFit="1"/>
    </xf>
    <xf numFmtId="177" fontId="17" fillId="0" borderId="50" xfId="3" applyNumberFormat="1" applyFont="1" applyBorder="1" applyAlignment="1">
      <alignment horizontal="right" vertical="center" shrinkToFit="1"/>
    </xf>
    <xf numFmtId="177" fontId="17" fillId="0" borderId="49" xfId="3" applyNumberFormat="1" applyFont="1" applyBorder="1" applyAlignment="1">
      <alignment horizontal="right" vertical="center" shrinkToFit="1"/>
    </xf>
    <xf numFmtId="0" fontId="17" fillId="2" borderId="57" xfId="3" applyFont="1" applyFill="1" applyBorder="1" applyAlignment="1" applyProtection="1">
      <alignment horizontal="left" vertical="center" shrinkToFit="1"/>
      <protection locked="0"/>
    </xf>
    <xf numFmtId="177" fontId="17" fillId="2" borderId="56" xfId="3" applyNumberFormat="1" applyFont="1" applyFill="1" applyBorder="1" applyAlignment="1" applyProtection="1">
      <alignment horizontal="right" vertical="center" shrinkToFit="1"/>
      <protection locked="0"/>
    </xf>
    <xf numFmtId="0" fontId="17" fillId="3" borderId="54" xfId="3" applyFont="1" applyFill="1" applyBorder="1" applyAlignment="1" applyProtection="1">
      <alignment horizontal="center" vertical="center" shrinkToFit="1"/>
      <protection locked="0"/>
    </xf>
    <xf numFmtId="177" fontId="17" fillId="0" borderId="50" xfId="3" applyNumberFormat="1" applyFont="1" applyBorder="1" applyAlignment="1">
      <alignment vertical="center" shrinkToFit="1"/>
    </xf>
    <xf numFmtId="176" fontId="17" fillId="0" borderId="47" xfId="3" applyNumberFormat="1" applyFont="1" applyBorder="1" applyAlignment="1">
      <alignment vertical="center" shrinkToFit="1"/>
    </xf>
    <xf numFmtId="0" fontId="10" fillId="3" borderId="34" xfId="0" applyFont="1" applyFill="1" applyBorder="1" applyAlignment="1" applyProtection="1">
      <alignment horizontal="center" vertical="center" shrinkToFit="1"/>
      <protection locked="0"/>
    </xf>
    <xf numFmtId="0" fontId="10" fillId="3" borderId="35" xfId="0" applyFont="1" applyFill="1" applyBorder="1" applyAlignment="1" applyProtection="1">
      <alignment horizontal="center" vertical="center" shrinkToFit="1"/>
      <protection locked="0"/>
    </xf>
    <xf numFmtId="0" fontId="10" fillId="3" borderId="36" xfId="0" applyFont="1" applyFill="1" applyBorder="1" applyAlignment="1" applyProtection="1">
      <alignment horizontal="center" vertical="center" shrinkToFit="1"/>
      <protection locked="0"/>
    </xf>
    <xf numFmtId="38" fontId="10" fillId="3" borderId="19" xfId="1" applyFont="1" applyFill="1" applyBorder="1" applyAlignment="1" applyProtection="1">
      <alignment horizontal="right" vertical="center" shrinkToFit="1"/>
      <protection locked="0"/>
    </xf>
    <xf numFmtId="0" fontId="10" fillId="0" borderId="1" xfId="0" applyFont="1" applyBorder="1" applyAlignment="1">
      <alignment horizontal="right" vertical="center" shrinkToFit="1"/>
    </xf>
    <xf numFmtId="0" fontId="0" fillId="0" borderId="0" xfId="0" applyAlignment="1">
      <alignment horizontal="center" vertical="center"/>
    </xf>
    <xf numFmtId="0" fontId="0" fillId="0" borderId="4" xfId="0" applyBorder="1" applyAlignment="1">
      <alignment horizontal="center" vertical="center"/>
    </xf>
    <xf numFmtId="0" fontId="12" fillId="0" borderId="0" xfId="0" applyFont="1">
      <alignment vertical="center"/>
    </xf>
    <xf numFmtId="0" fontId="29" fillId="0" borderId="0" xfId="0" applyFont="1" applyAlignment="1">
      <alignment vertical="center" shrinkToFit="1"/>
    </xf>
    <xf numFmtId="0" fontId="0" fillId="0" borderId="23" xfId="0" applyBorder="1">
      <alignment vertical="center"/>
    </xf>
    <xf numFmtId="0" fontId="29" fillId="0" borderId="6" xfId="0" applyFont="1" applyBorder="1">
      <alignment vertical="center"/>
    </xf>
    <xf numFmtId="0" fontId="6" fillId="2" borderId="165" xfId="0" applyFont="1" applyFill="1" applyBorder="1" applyAlignment="1" applyProtection="1">
      <alignment vertical="center" shrinkToFit="1"/>
      <protection locked="0"/>
    </xf>
    <xf numFmtId="0" fontId="6" fillId="3" borderId="165" xfId="0" applyFont="1" applyFill="1" applyBorder="1" applyAlignment="1" applyProtection="1">
      <alignment vertical="center" shrinkToFit="1"/>
      <protection locked="0"/>
    </xf>
    <xf numFmtId="177" fontId="17" fillId="0" borderId="56" xfId="3" applyNumberFormat="1" applyFont="1" applyBorder="1" applyAlignment="1">
      <alignment horizontal="right" vertical="center" shrinkToFit="1"/>
    </xf>
    <xf numFmtId="177" fontId="17" fillId="0" borderId="46" xfId="3" applyNumberFormat="1" applyFont="1" applyBorder="1" applyAlignment="1">
      <alignment horizontal="right" vertical="center" shrinkToFit="1"/>
    </xf>
    <xf numFmtId="0" fontId="29" fillId="9" borderId="16" xfId="0" applyFont="1" applyFill="1" applyBorder="1">
      <alignment vertical="center"/>
    </xf>
    <xf numFmtId="0" fontId="29" fillId="0" borderId="16" xfId="0" applyFont="1" applyBorder="1">
      <alignment vertical="center"/>
    </xf>
    <xf numFmtId="0" fontId="29" fillId="0" borderId="30" xfId="0" applyFont="1" applyBorder="1">
      <alignment vertical="center"/>
    </xf>
    <xf numFmtId="0" fontId="29" fillId="0" borderId="10" xfId="0" applyFont="1" applyBorder="1">
      <alignment vertical="center"/>
    </xf>
    <xf numFmtId="0" fontId="29" fillId="0" borderId="11" xfId="0" applyFont="1" applyBorder="1">
      <alignment vertical="center"/>
    </xf>
    <xf numFmtId="0" fontId="29" fillId="0" borderId="63" xfId="0" applyFont="1" applyBorder="1">
      <alignment vertical="center"/>
    </xf>
    <xf numFmtId="0" fontId="29" fillId="0" borderId="39" xfId="0" applyFont="1" applyBorder="1">
      <alignment vertical="center"/>
    </xf>
    <xf numFmtId="0" fontId="29" fillId="0" borderId="257" xfId="0" applyFont="1" applyBorder="1">
      <alignment vertical="center"/>
    </xf>
    <xf numFmtId="0" fontId="71" fillId="14" borderId="264" xfId="0" applyFont="1" applyFill="1" applyBorder="1" applyAlignment="1">
      <alignment horizontal="center" vertical="center" shrinkToFit="1"/>
    </xf>
    <xf numFmtId="0" fontId="29" fillId="0" borderId="258" xfId="0" applyFont="1" applyBorder="1" applyAlignment="1">
      <alignment vertical="center" shrinkToFit="1"/>
    </xf>
    <xf numFmtId="0" fontId="29" fillId="2" borderId="79" xfId="0" applyFont="1" applyFill="1" applyBorder="1">
      <alignment vertical="center"/>
    </xf>
    <xf numFmtId="0" fontId="29" fillId="3" borderId="79" xfId="0" applyFont="1" applyFill="1" applyBorder="1">
      <alignment vertical="center"/>
    </xf>
    <xf numFmtId="0" fontId="29" fillId="2" borderId="123" xfId="0" applyFont="1" applyFill="1" applyBorder="1">
      <alignment vertical="center"/>
    </xf>
    <xf numFmtId="0" fontId="29" fillId="2" borderId="124" xfId="0" applyFont="1" applyFill="1" applyBorder="1">
      <alignment vertical="center"/>
    </xf>
    <xf numFmtId="0" fontId="29" fillId="2" borderId="125" xfId="0" applyFont="1" applyFill="1" applyBorder="1">
      <alignment vertical="center"/>
    </xf>
    <xf numFmtId="0" fontId="29" fillId="0" borderId="6" xfId="0" applyFont="1" applyBorder="1" applyAlignment="1">
      <alignment horizontal="center" vertical="center"/>
    </xf>
    <xf numFmtId="0" fontId="29" fillId="3" borderId="123" xfId="0" applyFont="1" applyFill="1" applyBorder="1">
      <alignment vertical="center"/>
    </xf>
    <xf numFmtId="0" fontId="29" fillId="3" borderId="124" xfId="0" applyFont="1" applyFill="1" applyBorder="1">
      <alignment vertical="center"/>
    </xf>
    <xf numFmtId="0" fontId="29" fillId="3" borderId="125" xfId="0" applyFont="1" applyFill="1" applyBorder="1">
      <alignment vertical="center"/>
    </xf>
    <xf numFmtId="0" fontId="39" fillId="0" borderId="6" xfId="0" applyFont="1" applyBorder="1">
      <alignment vertical="center"/>
    </xf>
    <xf numFmtId="0" fontId="29" fillId="0" borderId="0" xfId="0" applyFont="1" applyAlignment="1">
      <alignment horizontal="right" vertical="center"/>
    </xf>
    <xf numFmtId="0" fontId="39" fillId="0" borderId="0" xfId="0" applyFont="1">
      <alignment vertical="center"/>
    </xf>
    <xf numFmtId="0" fontId="29" fillId="0" borderId="12" xfId="0" applyFont="1" applyBorder="1">
      <alignment vertical="center"/>
    </xf>
    <xf numFmtId="0" fontId="39" fillId="0" borderId="8" xfId="0" applyFont="1" applyBorder="1">
      <alignment vertical="center"/>
    </xf>
    <xf numFmtId="0" fontId="29" fillId="2" borderId="89" xfId="0" applyFont="1" applyFill="1" applyBorder="1">
      <alignment vertical="center"/>
    </xf>
    <xf numFmtId="0" fontId="29" fillId="0" borderId="11" xfId="0" applyFont="1" applyBorder="1" applyAlignment="1">
      <alignment horizontal="right" vertical="center"/>
    </xf>
    <xf numFmtId="0" fontId="39" fillId="0" borderId="11" xfId="0" applyFont="1" applyBorder="1">
      <alignment vertical="center"/>
    </xf>
    <xf numFmtId="0" fontId="73" fillId="9" borderId="0" xfId="0" applyFont="1" applyFill="1">
      <alignment vertical="center"/>
    </xf>
    <xf numFmtId="0" fontId="73" fillId="9" borderId="67" xfId="0" applyFont="1" applyFill="1" applyBorder="1">
      <alignment vertical="center"/>
    </xf>
    <xf numFmtId="0" fontId="73" fillId="9" borderId="68" xfId="0" applyFont="1" applyFill="1" applyBorder="1">
      <alignment vertical="center"/>
    </xf>
    <xf numFmtId="0" fontId="73" fillId="9" borderId="69" xfId="0" applyFont="1" applyFill="1" applyBorder="1">
      <alignment vertical="center"/>
    </xf>
    <xf numFmtId="0" fontId="73" fillId="9" borderId="6" xfId="0" applyFont="1" applyFill="1" applyBorder="1" applyAlignment="1">
      <alignment horizontal="center" vertical="center"/>
    </xf>
    <xf numFmtId="0" fontId="73" fillId="9" borderId="11" xfId="0" applyFont="1" applyFill="1" applyBorder="1">
      <alignment vertical="center"/>
    </xf>
    <xf numFmtId="0" fontId="73" fillId="9" borderId="0" xfId="0" applyFont="1" applyFill="1" applyAlignment="1">
      <alignment horizontal="right" vertical="center"/>
    </xf>
    <xf numFmtId="0" fontId="73" fillId="9" borderId="4" xfId="0" applyFont="1" applyFill="1" applyBorder="1">
      <alignment vertical="center"/>
    </xf>
    <xf numFmtId="0" fontId="74" fillId="9" borderId="0" xfId="0" applyFont="1" applyFill="1">
      <alignment vertical="center"/>
    </xf>
    <xf numFmtId="0" fontId="73" fillId="9" borderId="12" xfId="0" applyFont="1" applyFill="1" applyBorder="1">
      <alignment vertical="center"/>
    </xf>
    <xf numFmtId="0" fontId="29" fillId="0" borderId="17" xfId="0" applyFont="1" applyBorder="1">
      <alignment vertical="center"/>
    </xf>
    <xf numFmtId="0" fontId="29" fillId="3" borderId="153" xfId="0" applyFont="1" applyFill="1" applyBorder="1" applyAlignment="1">
      <alignment horizontal="center" vertical="center"/>
    </xf>
    <xf numFmtId="0" fontId="29" fillId="3" borderId="154" xfId="0" applyFont="1" applyFill="1" applyBorder="1" applyAlignment="1">
      <alignment horizontal="center" vertical="center"/>
    </xf>
    <xf numFmtId="0" fontId="29" fillId="3" borderId="155" xfId="0" applyFont="1" applyFill="1" applyBorder="1" applyAlignment="1">
      <alignment horizontal="center" vertical="center"/>
    </xf>
    <xf numFmtId="0" fontId="29" fillId="3" borderId="259" xfId="0" applyFont="1" applyFill="1" applyBorder="1" applyAlignment="1">
      <alignment horizontal="center" vertical="center"/>
    </xf>
    <xf numFmtId="0" fontId="29" fillId="3" borderId="156" xfId="0" applyFont="1" applyFill="1" applyBorder="1" applyAlignment="1">
      <alignment horizontal="center" vertical="center"/>
    </xf>
    <xf numFmtId="0" fontId="29" fillId="3" borderId="157" xfId="0" applyFont="1" applyFill="1" applyBorder="1" applyAlignment="1">
      <alignment horizontal="center" vertical="center"/>
    </xf>
    <xf numFmtId="0" fontId="29" fillId="4" borderId="158" xfId="0" applyFont="1" applyFill="1" applyBorder="1" applyAlignment="1">
      <alignment horizontal="center" vertical="center"/>
    </xf>
    <xf numFmtId="0" fontId="29" fillId="4" borderId="260" xfId="0" applyFont="1" applyFill="1" applyBorder="1" applyAlignment="1">
      <alignment horizontal="center" vertical="center"/>
    </xf>
    <xf numFmtId="0" fontId="29" fillId="2" borderId="153" xfId="0" applyFont="1" applyFill="1" applyBorder="1">
      <alignment vertical="center"/>
    </xf>
    <xf numFmtId="0" fontId="29" fillId="2" borderId="154" xfId="0" applyFont="1" applyFill="1" applyBorder="1">
      <alignment vertical="center"/>
    </xf>
    <xf numFmtId="0" fontId="29" fillId="2" borderId="155" xfId="0" applyFont="1" applyFill="1" applyBorder="1">
      <alignment vertical="center"/>
    </xf>
    <xf numFmtId="0" fontId="29" fillId="2" borderId="156" xfId="0" applyFont="1" applyFill="1" applyBorder="1">
      <alignment vertical="center"/>
    </xf>
    <xf numFmtId="0" fontId="29" fillId="2" borderId="157" xfId="0" applyFont="1" applyFill="1" applyBorder="1">
      <alignment vertical="center"/>
    </xf>
    <xf numFmtId="0" fontId="29" fillId="4" borderId="158" xfId="0" applyFont="1" applyFill="1" applyBorder="1">
      <alignment vertical="center"/>
    </xf>
    <xf numFmtId="0" fontId="29" fillId="0" borderId="18" xfId="0" applyFont="1" applyBorder="1">
      <alignment vertical="center"/>
    </xf>
    <xf numFmtId="0" fontId="29" fillId="2" borderId="112" xfId="0" applyFont="1" applyFill="1" applyBorder="1">
      <alignment vertical="center"/>
    </xf>
    <xf numFmtId="0" fontId="29" fillId="0" borderId="119" xfId="0" applyFont="1" applyBorder="1" applyAlignment="1">
      <alignment vertical="center" shrinkToFit="1"/>
    </xf>
    <xf numFmtId="0" fontId="29" fillId="0" borderId="89" xfId="0" applyFont="1" applyBorder="1" applyAlignment="1">
      <alignment horizontal="center" vertical="center"/>
    </xf>
    <xf numFmtId="0" fontId="29" fillId="0" borderId="82" xfId="0" applyFont="1" applyBorder="1" applyAlignment="1">
      <alignment horizontal="center" vertical="center"/>
    </xf>
    <xf numFmtId="0" fontId="29" fillId="3" borderId="254" xfId="0" applyFont="1" applyFill="1" applyBorder="1">
      <alignment vertical="center"/>
    </xf>
    <xf numFmtId="0" fontId="27" fillId="0" borderId="0" xfId="0" applyFont="1" applyAlignment="1">
      <alignment horizontal="right" vertical="center"/>
    </xf>
    <xf numFmtId="0" fontId="29" fillId="0" borderId="122" xfId="0" applyFont="1" applyBorder="1" applyAlignment="1">
      <alignment vertical="center" shrinkToFit="1"/>
    </xf>
    <xf numFmtId="0" fontId="29" fillId="0" borderId="122" xfId="0" applyFont="1" applyBorder="1">
      <alignment vertical="center"/>
    </xf>
    <xf numFmtId="0" fontId="29" fillId="0" borderId="27" xfId="0" applyFont="1" applyBorder="1">
      <alignment vertical="center"/>
    </xf>
    <xf numFmtId="0" fontId="29" fillId="0" borderId="40" xfId="0" applyFont="1" applyBorder="1">
      <alignment vertical="center"/>
    </xf>
    <xf numFmtId="0" fontId="29" fillId="0" borderId="31" xfId="0" applyFont="1" applyBorder="1">
      <alignment vertical="center"/>
    </xf>
    <xf numFmtId="0" fontId="29" fillId="0" borderId="183" xfId="0" applyFont="1" applyBorder="1">
      <alignment vertical="center"/>
    </xf>
    <xf numFmtId="0" fontId="29" fillId="2" borderId="145" xfId="0" applyFont="1" applyFill="1" applyBorder="1">
      <alignment vertical="center"/>
    </xf>
    <xf numFmtId="0" fontId="29" fillId="2" borderId="144" xfId="0" applyFont="1" applyFill="1" applyBorder="1">
      <alignment vertical="center"/>
    </xf>
    <xf numFmtId="0" fontId="29" fillId="3" borderId="250" xfId="0" applyFont="1" applyFill="1" applyBorder="1">
      <alignment vertical="center"/>
    </xf>
    <xf numFmtId="0" fontId="29" fillId="3" borderId="145" xfId="0" applyFont="1" applyFill="1" applyBorder="1">
      <alignment vertical="center"/>
    </xf>
    <xf numFmtId="0" fontId="29" fillId="3" borderId="144" xfId="0" applyFont="1" applyFill="1" applyBorder="1">
      <alignment vertical="center"/>
    </xf>
    <xf numFmtId="0" fontId="29" fillId="0" borderId="179" xfId="0" applyFont="1" applyBorder="1">
      <alignment vertical="center"/>
    </xf>
    <xf numFmtId="0" fontId="29" fillId="3" borderId="231" xfId="0" applyFont="1" applyFill="1" applyBorder="1">
      <alignment vertical="center"/>
    </xf>
    <xf numFmtId="0" fontId="29" fillId="3" borderId="232" xfId="0" applyFont="1" applyFill="1" applyBorder="1">
      <alignment vertical="center"/>
    </xf>
    <xf numFmtId="0" fontId="29" fillId="3" borderId="146" xfId="0" applyFont="1" applyFill="1" applyBorder="1">
      <alignment vertical="center"/>
    </xf>
    <xf numFmtId="0" fontId="29" fillId="3" borderId="229" xfId="0" applyFont="1" applyFill="1" applyBorder="1">
      <alignment vertical="center"/>
    </xf>
    <xf numFmtId="0" fontId="29" fillId="0" borderId="26" xfId="0" applyFont="1" applyBorder="1">
      <alignment vertical="center"/>
    </xf>
    <xf numFmtId="0" fontId="29" fillId="3" borderId="187" xfId="0" applyFont="1" applyFill="1" applyBorder="1">
      <alignment vertical="center"/>
    </xf>
    <xf numFmtId="0" fontId="29" fillId="2" borderId="186" xfId="0" applyFont="1" applyFill="1" applyBorder="1">
      <alignment vertical="center"/>
    </xf>
    <xf numFmtId="0" fontId="29" fillId="2" borderId="187" xfId="0" applyFont="1" applyFill="1" applyBorder="1">
      <alignment vertical="center"/>
    </xf>
    <xf numFmtId="0" fontId="70" fillId="0" borderId="262" xfId="0" applyFont="1" applyBorder="1">
      <alignment vertical="center"/>
    </xf>
    <xf numFmtId="0" fontId="70" fillId="0" borderId="257" xfId="0" applyFont="1" applyBorder="1">
      <alignment vertical="center"/>
    </xf>
    <xf numFmtId="0" fontId="70" fillId="0" borderId="0" xfId="0" applyFont="1">
      <alignment vertical="center"/>
    </xf>
    <xf numFmtId="0" fontId="70" fillId="0" borderId="258" xfId="0" applyFont="1" applyBorder="1" applyAlignment="1">
      <alignment vertical="center" shrinkToFit="1"/>
    </xf>
    <xf numFmtId="0" fontId="32" fillId="0" borderId="10" xfId="0" applyFont="1" applyBorder="1" applyAlignment="1">
      <alignment horizontal="center" vertical="center"/>
    </xf>
    <xf numFmtId="0" fontId="32" fillId="0" borderId="11" xfId="0" applyFont="1" applyBorder="1">
      <alignment vertical="center"/>
    </xf>
    <xf numFmtId="0" fontId="32" fillId="0" borderId="0" xfId="0" applyFont="1">
      <alignment vertical="center"/>
    </xf>
    <xf numFmtId="0" fontId="32" fillId="0" borderId="0" xfId="0" applyFont="1" applyAlignment="1">
      <alignment horizontal="center" vertical="center"/>
    </xf>
    <xf numFmtId="0" fontId="76" fillId="0" borderId="0" xfId="0" applyFont="1">
      <alignment vertical="center"/>
    </xf>
    <xf numFmtId="0" fontId="41" fillId="0" borderId="0" xfId="0" applyFont="1">
      <alignment vertical="center"/>
    </xf>
    <xf numFmtId="0" fontId="81" fillId="0" borderId="0" xfId="0" applyFont="1">
      <alignment vertical="center"/>
    </xf>
    <xf numFmtId="0" fontId="70" fillId="2" borderId="0" xfId="0" applyFont="1" applyFill="1">
      <alignment vertical="center"/>
    </xf>
    <xf numFmtId="0" fontId="70" fillId="3" borderId="0" xfId="0" applyFont="1" applyFill="1">
      <alignment vertical="center"/>
    </xf>
    <xf numFmtId="0" fontId="70" fillId="0" borderId="16" xfId="0" applyFont="1" applyBorder="1">
      <alignment vertical="center"/>
    </xf>
    <xf numFmtId="0" fontId="70" fillId="0" borderId="18" xfId="0" applyFont="1" applyBorder="1">
      <alignment vertical="center"/>
    </xf>
    <xf numFmtId="0" fontId="70" fillId="0" borderId="166" xfId="0" applyFont="1" applyBorder="1">
      <alignment vertical="center"/>
    </xf>
    <xf numFmtId="0" fontId="70" fillId="0" borderId="167" xfId="0" applyFont="1" applyBorder="1">
      <alignment vertical="center"/>
    </xf>
    <xf numFmtId="0" fontId="82" fillId="0" borderId="0" xfId="0" applyFont="1" applyAlignment="1">
      <alignment horizontal="center" vertical="center"/>
    </xf>
    <xf numFmtId="0" fontId="66" fillId="0" borderId="257" xfId="0" applyFont="1" applyBorder="1">
      <alignment vertical="center"/>
    </xf>
    <xf numFmtId="0" fontId="70" fillId="0" borderId="17" xfId="0" applyFont="1" applyBorder="1">
      <alignment vertical="center"/>
    </xf>
    <xf numFmtId="0" fontId="70" fillId="2" borderId="79" xfId="0" applyFont="1" applyFill="1" applyBorder="1" applyProtection="1">
      <alignment vertical="center"/>
      <protection locked="0"/>
    </xf>
    <xf numFmtId="0" fontId="70" fillId="0" borderId="73" xfId="0" applyFont="1" applyBorder="1">
      <alignment vertical="center"/>
    </xf>
    <xf numFmtId="0" fontId="70" fillId="0" borderId="70" xfId="0" applyFont="1" applyBorder="1">
      <alignment vertical="center"/>
    </xf>
    <xf numFmtId="0" fontId="70" fillId="0" borderId="11" xfId="0" applyFont="1" applyBorder="1">
      <alignment vertical="center"/>
    </xf>
    <xf numFmtId="0" fontId="70" fillId="0" borderId="8" xfId="0" applyFont="1" applyBorder="1">
      <alignment vertical="center"/>
    </xf>
    <xf numFmtId="0" fontId="70" fillId="0" borderId="0" xfId="0" applyFont="1" applyAlignment="1">
      <alignment horizontal="center" vertical="center"/>
    </xf>
    <xf numFmtId="0" fontId="70" fillId="0" borderId="6" xfId="0" applyFont="1" applyBorder="1">
      <alignment vertical="center"/>
    </xf>
    <xf numFmtId="0" fontId="70" fillId="0" borderId="17" xfId="0" applyFont="1" applyBorder="1" applyAlignment="1">
      <alignment horizontal="center" vertical="center"/>
    </xf>
    <xf numFmtId="0" fontId="70" fillId="0" borderId="68" xfId="0" applyFont="1" applyBorder="1">
      <alignment vertical="center"/>
    </xf>
    <xf numFmtId="0" fontId="70" fillId="0" borderId="69" xfId="0" applyFont="1" applyBorder="1">
      <alignment vertical="center"/>
    </xf>
    <xf numFmtId="0" fontId="70" fillId="0" borderId="67" xfId="0" applyFont="1" applyBorder="1">
      <alignment vertical="center"/>
    </xf>
    <xf numFmtId="0" fontId="70" fillId="2" borderId="79" xfId="0" applyFont="1" applyFill="1" applyBorder="1">
      <alignment vertical="center"/>
    </xf>
    <xf numFmtId="0" fontId="29" fillId="9" borderId="17" xfId="0" applyFont="1" applyFill="1" applyBorder="1">
      <alignment vertical="center"/>
    </xf>
    <xf numFmtId="0" fontId="29" fillId="9" borderId="18" xfId="0" applyFont="1" applyFill="1" applyBorder="1">
      <alignment vertical="center"/>
    </xf>
    <xf numFmtId="0" fontId="29" fillId="0" borderId="17" xfId="0" applyFont="1" applyBorder="1" applyAlignment="1">
      <alignment horizontal="right" vertical="center"/>
    </xf>
    <xf numFmtId="0" fontId="29" fillId="0" borderId="73" xfId="0" applyFont="1" applyBorder="1" applyAlignment="1">
      <alignment horizontal="center" vertical="center"/>
    </xf>
    <xf numFmtId="0" fontId="29" fillId="0" borderId="69" xfId="0" applyFont="1" applyBorder="1">
      <alignment vertical="center"/>
    </xf>
    <xf numFmtId="0" fontId="40" fillId="0" borderId="0" xfId="0" applyFont="1" applyAlignment="1"/>
    <xf numFmtId="0" fontId="49" fillId="0" borderId="0" xfId="0" applyFont="1" applyAlignment="1">
      <alignment horizontal="right" vertical="center"/>
    </xf>
    <xf numFmtId="0" fontId="70" fillId="9" borderId="16" xfId="0" applyFont="1" applyFill="1" applyBorder="1">
      <alignment vertical="center"/>
    </xf>
    <xf numFmtId="0" fontId="70" fillId="9" borderId="17" xfId="0" applyFont="1" applyFill="1" applyBorder="1">
      <alignment vertical="center"/>
    </xf>
    <xf numFmtId="0" fontId="70" fillId="9" borderId="18" xfId="0" applyFont="1" applyFill="1" applyBorder="1">
      <alignment vertical="center"/>
    </xf>
    <xf numFmtId="0" fontId="70" fillId="9" borderId="0" xfId="0" applyFont="1" applyFill="1">
      <alignment vertical="center"/>
    </xf>
    <xf numFmtId="0" fontId="29" fillId="9" borderId="11" xfId="0" applyFont="1" applyFill="1" applyBorder="1">
      <alignment vertical="center"/>
    </xf>
    <xf numFmtId="0" fontId="70" fillId="9" borderId="11" xfId="0" applyFont="1" applyFill="1" applyBorder="1">
      <alignment vertical="center"/>
    </xf>
    <xf numFmtId="0" fontId="29" fillId="9" borderId="0" xfId="0" applyFont="1" applyFill="1">
      <alignment vertical="center"/>
    </xf>
    <xf numFmtId="0" fontId="83" fillId="0" borderId="0" xfId="0" applyFont="1">
      <alignment vertical="center"/>
    </xf>
    <xf numFmtId="0" fontId="70" fillId="0" borderId="0" xfId="0" applyFont="1" applyAlignment="1"/>
    <xf numFmtId="0" fontId="29" fillId="0" borderId="16" xfId="0" applyFont="1" applyBorder="1" applyAlignment="1">
      <alignment horizontal="right" vertical="center"/>
    </xf>
    <xf numFmtId="0" fontId="29" fillId="0" borderId="9" xfId="0" applyFont="1" applyBorder="1">
      <alignment vertical="center"/>
    </xf>
    <xf numFmtId="0" fontId="70" fillId="2" borderId="123" xfId="0" applyFont="1" applyFill="1" applyBorder="1" applyProtection="1">
      <alignment vertical="center"/>
      <protection locked="0"/>
    </xf>
    <xf numFmtId="0" fontId="70" fillId="2" borderId="124" xfId="0" applyFont="1" applyFill="1" applyBorder="1" applyProtection="1">
      <alignment vertical="center"/>
      <protection locked="0"/>
    </xf>
    <xf numFmtId="0" fontId="70" fillId="2" borderId="125" xfId="0" applyFont="1" applyFill="1" applyBorder="1" applyProtection="1">
      <alignment vertical="center"/>
      <protection locked="0"/>
    </xf>
    <xf numFmtId="0" fontId="70" fillId="3" borderId="123" xfId="0" applyFont="1" applyFill="1" applyBorder="1" applyProtection="1">
      <alignment vertical="center"/>
      <protection locked="0"/>
    </xf>
    <xf numFmtId="0" fontId="70" fillId="3" borderId="124" xfId="0" applyFont="1" applyFill="1" applyBorder="1" applyProtection="1">
      <alignment vertical="center"/>
      <protection locked="0"/>
    </xf>
    <xf numFmtId="0" fontId="70" fillId="3" borderId="125" xfId="0" applyFont="1" applyFill="1" applyBorder="1" applyProtection="1">
      <alignment vertical="center"/>
      <protection locked="0"/>
    </xf>
    <xf numFmtId="0" fontId="29" fillId="9" borderId="10" xfId="0" applyFont="1" applyFill="1" applyBorder="1">
      <alignment vertical="center"/>
    </xf>
    <xf numFmtId="0" fontId="70" fillId="3" borderId="79" xfId="0" applyFont="1" applyFill="1" applyBorder="1" applyProtection="1">
      <alignment vertical="center"/>
      <protection locked="0"/>
    </xf>
    <xf numFmtId="0" fontId="70" fillId="0" borderId="12" xfId="0" applyFont="1" applyBorder="1">
      <alignment vertical="center"/>
    </xf>
    <xf numFmtId="0" fontId="29" fillId="9" borderId="25" xfId="0" applyFont="1" applyFill="1" applyBorder="1">
      <alignment vertical="center"/>
    </xf>
    <xf numFmtId="0" fontId="29" fillId="9" borderId="27" xfId="0" applyFont="1" applyFill="1" applyBorder="1">
      <alignment vertical="center"/>
    </xf>
    <xf numFmtId="0" fontId="29" fillId="9" borderId="26" xfId="0" applyFont="1" applyFill="1" applyBorder="1">
      <alignment vertical="center"/>
    </xf>
    <xf numFmtId="0" fontId="70" fillId="2" borderId="112" xfId="0" applyFont="1" applyFill="1" applyBorder="1" applyProtection="1">
      <alignment vertical="center"/>
      <protection locked="0"/>
    </xf>
    <xf numFmtId="0" fontId="29" fillId="9" borderId="12" xfId="0" applyFont="1" applyFill="1" applyBorder="1">
      <alignment vertical="center"/>
    </xf>
    <xf numFmtId="0" fontId="70" fillId="3" borderId="113" xfId="0" applyFont="1" applyFill="1" applyBorder="1" applyProtection="1">
      <alignment vertical="center"/>
      <protection locked="0"/>
    </xf>
    <xf numFmtId="0" fontId="29" fillId="8" borderId="0" xfId="0" applyFont="1" applyFill="1">
      <alignment vertical="center"/>
    </xf>
    <xf numFmtId="0" fontId="29" fillId="8" borderId="9" xfId="0" applyFont="1" applyFill="1" applyBorder="1">
      <alignment vertical="center"/>
    </xf>
    <xf numFmtId="0" fontId="29" fillId="8" borderId="10" xfId="0" applyFont="1" applyFill="1" applyBorder="1">
      <alignment vertical="center"/>
    </xf>
    <xf numFmtId="0" fontId="29" fillId="8" borderId="11" xfId="0" applyFont="1" applyFill="1" applyBorder="1">
      <alignment vertical="center"/>
    </xf>
    <xf numFmtId="0" fontId="73" fillId="9" borderId="11" xfId="0" applyFont="1" applyFill="1" applyBorder="1" applyAlignment="1">
      <alignment horizontal="right" vertical="center"/>
    </xf>
    <xf numFmtId="0" fontId="74" fillId="9" borderId="11" xfId="0" applyFont="1" applyFill="1" applyBorder="1">
      <alignment vertical="center"/>
    </xf>
    <xf numFmtId="0" fontId="29" fillId="9" borderId="9" xfId="0" applyFont="1" applyFill="1" applyBorder="1">
      <alignment vertical="center"/>
    </xf>
    <xf numFmtId="0" fontId="70" fillId="0" borderId="10" xfId="0" applyFont="1" applyBorder="1">
      <alignment vertical="center"/>
    </xf>
    <xf numFmtId="0" fontId="29" fillId="0" borderId="0" xfId="0" applyFont="1" applyAlignment="1"/>
    <xf numFmtId="0" fontId="27" fillId="9" borderId="17" xfId="0" applyFont="1" applyFill="1" applyBorder="1" applyAlignment="1">
      <alignment horizontal="right" vertical="center"/>
    </xf>
    <xf numFmtId="0" fontId="27" fillId="9" borderId="18" xfId="0" applyFont="1" applyFill="1" applyBorder="1" applyAlignment="1">
      <alignment horizontal="right" vertical="center"/>
    </xf>
    <xf numFmtId="0" fontId="41" fillId="0" borderId="69" xfId="0" applyFont="1" applyBorder="1" applyAlignment="1">
      <alignment horizontal="center" vertical="center"/>
    </xf>
    <xf numFmtId="0" fontId="29" fillId="0" borderId="0" xfId="0" applyFont="1" applyAlignment="1">
      <alignment horizontal="left" vertical="center"/>
    </xf>
    <xf numFmtId="0" fontId="76" fillId="0" borderId="0" xfId="0" applyFont="1" applyAlignment="1">
      <alignment horizontal="center" vertical="center"/>
    </xf>
    <xf numFmtId="0" fontId="70" fillId="0" borderId="0" xfId="0" applyFont="1" applyAlignment="1">
      <alignment horizontal="center" vertical="center" shrinkToFit="1"/>
    </xf>
    <xf numFmtId="0" fontId="70" fillId="9" borderId="24" xfId="0" applyFont="1" applyFill="1" applyBorder="1">
      <alignment vertical="center"/>
    </xf>
    <xf numFmtId="0" fontId="70" fillId="9" borderId="25" xfId="0" applyFont="1" applyFill="1" applyBorder="1">
      <alignment vertical="center"/>
    </xf>
    <xf numFmtId="0" fontId="70" fillId="9" borderId="26" xfId="0" applyFont="1" applyFill="1" applyBorder="1">
      <alignment vertical="center"/>
    </xf>
    <xf numFmtId="0" fontId="70" fillId="9" borderId="28" xfId="0" applyFont="1" applyFill="1" applyBorder="1">
      <alignment vertical="center"/>
    </xf>
    <xf numFmtId="0" fontId="70" fillId="9" borderId="29" xfId="0" applyFont="1" applyFill="1" applyBorder="1">
      <alignment vertical="center"/>
    </xf>
    <xf numFmtId="0" fontId="70" fillId="9" borderId="30" xfId="0" applyFont="1" applyFill="1" applyBorder="1">
      <alignment vertical="center"/>
    </xf>
    <xf numFmtId="0" fontId="70" fillId="0" borderId="258" xfId="0" applyFont="1" applyBorder="1" applyAlignment="1">
      <alignment vertical="center" wrapText="1"/>
    </xf>
    <xf numFmtId="0" fontId="70" fillId="3" borderId="153" xfId="0" applyFont="1" applyFill="1" applyBorder="1" applyAlignment="1" applyProtection="1">
      <alignment horizontal="center" vertical="center"/>
      <protection locked="0"/>
    </xf>
    <xf numFmtId="0" fontId="70" fillId="3" borderId="154" xfId="0" applyFont="1" applyFill="1" applyBorder="1" applyAlignment="1" applyProtection="1">
      <alignment horizontal="center" vertical="center"/>
      <protection locked="0"/>
    </xf>
    <xf numFmtId="0" fontId="70" fillId="3" borderId="155" xfId="0" applyFont="1" applyFill="1" applyBorder="1" applyAlignment="1" applyProtection="1">
      <alignment horizontal="center" vertical="center"/>
      <protection locked="0"/>
    </xf>
    <xf numFmtId="0" fontId="70" fillId="3" borderId="259" xfId="0" applyFont="1" applyFill="1" applyBorder="1" applyAlignment="1" applyProtection="1">
      <alignment horizontal="center" vertical="center"/>
      <protection locked="0"/>
    </xf>
    <xf numFmtId="0" fontId="70" fillId="3" borderId="156" xfId="0" applyFont="1" applyFill="1" applyBorder="1" applyAlignment="1" applyProtection="1">
      <alignment horizontal="center" vertical="center"/>
      <protection locked="0"/>
    </xf>
    <xf numFmtId="0" fontId="70" fillId="3" borderId="157" xfId="0" applyFont="1" applyFill="1" applyBorder="1" applyAlignment="1" applyProtection="1">
      <alignment horizontal="center" vertical="center"/>
      <protection locked="0"/>
    </xf>
    <xf numFmtId="0" fontId="70" fillId="4" borderId="158" xfId="0" applyFont="1" applyFill="1" applyBorder="1" applyAlignment="1" applyProtection="1">
      <alignment horizontal="center" vertical="center"/>
      <protection locked="0"/>
    </xf>
    <xf numFmtId="0" fontId="70" fillId="4" borderId="260" xfId="0" applyFont="1" applyFill="1" applyBorder="1" applyAlignment="1" applyProtection="1">
      <alignment horizontal="center" vertical="center"/>
      <protection locked="0"/>
    </xf>
    <xf numFmtId="0" fontId="29" fillId="9" borderId="29" xfId="0" applyFont="1" applyFill="1" applyBorder="1">
      <alignment vertical="center"/>
    </xf>
    <xf numFmtId="0" fontId="29" fillId="9" borderId="30" xfId="0" applyFont="1" applyFill="1" applyBorder="1">
      <alignment vertical="center"/>
    </xf>
    <xf numFmtId="0" fontId="70" fillId="9" borderId="18" xfId="0" applyFont="1" applyFill="1" applyBorder="1" applyAlignment="1">
      <alignment horizontal="right" vertical="center"/>
    </xf>
    <xf numFmtId="0" fontId="70" fillId="0" borderId="0" xfId="0" applyFont="1" applyAlignment="1">
      <alignment horizontal="right" vertical="center"/>
    </xf>
    <xf numFmtId="0" fontId="70" fillId="3" borderId="95" xfId="0" applyFont="1" applyFill="1" applyBorder="1" applyProtection="1">
      <alignment vertical="center"/>
      <protection locked="0"/>
    </xf>
    <xf numFmtId="0" fontId="70" fillId="3" borderId="153" xfId="0" applyFont="1" applyFill="1" applyBorder="1" applyProtection="1">
      <alignment vertical="center"/>
      <protection locked="0"/>
    </xf>
    <xf numFmtId="0" fontId="70" fillId="3" borderId="154" xfId="0" applyFont="1" applyFill="1" applyBorder="1" applyProtection="1">
      <alignment vertical="center"/>
      <protection locked="0"/>
    </xf>
    <xf numFmtId="0" fontId="70" fillId="3" borderId="155" xfId="0" applyFont="1" applyFill="1" applyBorder="1" applyProtection="1">
      <alignment vertical="center"/>
      <protection locked="0"/>
    </xf>
    <xf numFmtId="0" fontId="70" fillId="3" borderId="156" xfId="0" applyFont="1" applyFill="1" applyBorder="1" applyProtection="1">
      <alignment vertical="center"/>
      <protection locked="0"/>
    </xf>
    <xf numFmtId="0" fontId="70" fillId="3" borderId="157" xfId="0" applyFont="1" applyFill="1" applyBorder="1" applyProtection="1">
      <alignment vertical="center"/>
      <protection locked="0"/>
    </xf>
    <xf numFmtId="0" fontId="70" fillId="4" borderId="158" xfId="0" applyFont="1" applyFill="1" applyBorder="1" applyProtection="1">
      <alignment vertical="center"/>
      <protection locked="0"/>
    </xf>
    <xf numFmtId="0" fontId="29" fillId="9" borderId="4" xfId="0" applyFont="1" applyFill="1" applyBorder="1">
      <alignment vertical="center"/>
    </xf>
    <xf numFmtId="0" fontId="29" fillId="9" borderId="93" xfId="0" applyFont="1" applyFill="1" applyBorder="1">
      <alignment vertical="center"/>
    </xf>
    <xf numFmtId="0" fontId="29" fillId="9" borderId="38" xfId="0" applyFont="1" applyFill="1" applyBorder="1">
      <alignment vertical="center"/>
    </xf>
    <xf numFmtId="0" fontId="70" fillId="0" borderId="73" xfId="0" applyFont="1" applyBorder="1" applyAlignment="1">
      <alignment horizontal="center" vertical="center"/>
    </xf>
    <xf numFmtId="0" fontId="70" fillId="0" borderId="68" xfId="0" applyFont="1" applyBorder="1" applyAlignment="1">
      <alignment horizontal="center" vertical="center"/>
    </xf>
    <xf numFmtId="0" fontId="70" fillId="0" borderId="69" xfId="0" applyFont="1" applyBorder="1" applyAlignment="1">
      <alignment horizontal="center" vertical="center"/>
    </xf>
    <xf numFmtId="0" fontId="70" fillId="3" borderId="254" xfId="0" applyFont="1" applyFill="1" applyBorder="1" applyProtection="1">
      <alignment vertical="center"/>
      <protection locked="0"/>
    </xf>
    <xf numFmtId="0" fontId="70" fillId="0" borderId="63" xfId="0" applyFont="1" applyBorder="1">
      <alignment vertical="center"/>
    </xf>
    <xf numFmtId="0" fontId="70" fillId="3" borderId="161" xfId="0" applyFont="1" applyFill="1" applyBorder="1" applyProtection="1">
      <alignment vertical="center"/>
      <protection locked="0"/>
    </xf>
    <xf numFmtId="0" fontId="70" fillId="0" borderId="119" xfId="0" applyFont="1" applyBorder="1" applyAlignment="1">
      <alignment vertical="center" shrinkToFit="1"/>
    </xf>
    <xf numFmtId="0" fontId="70" fillId="0" borderId="89" xfId="0" applyFont="1" applyBorder="1" applyAlignment="1">
      <alignment horizontal="center" vertical="center"/>
    </xf>
    <xf numFmtId="0" fontId="70" fillId="0" borderId="82" xfId="0" applyFont="1" applyBorder="1" applyAlignment="1">
      <alignment horizontal="center" vertical="center"/>
    </xf>
    <xf numFmtId="0" fontId="84" fillId="0" borderId="0" xfId="0" applyFont="1" applyAlignment="1">
      <alignment horizontal="center" vertical="center"/>
    </xf>
    <xf numFmtId="0" fontId="70" fillId="9" borderId="17" xfId="0" applyFont="1" applyFill="1" applyBorder="1" applyAlignment="1">
      <alignment horizontal="right" vertical="center"/>
    </xf>
    <xf numFmtId="0" fontId="29" fillId="3" borderId="16" xfId="0" applyFont="1" applyFill="1" applyBorder="1">
      <alignment vertical="center"/>
    </xf>
    <xf numFmtId="0" fontId="70" fillId="3" borderId="17" xfId="0" applyFont="1" applyFill="1" applyBorder="1">
      <alignment vertical="center"/>
    </xf>
    <xf numFmtId="0" fontId="70" fillId="3" borderId="18" xfId="0" applyFont="1" applyFill="1" applyBorder="1">
      <alignment vertical="center"/>
    </xf>
    <xf numFmtId="0" fontId="70" fillId="2" borderId="250" xfId="0" applyFont="1" applyFill="1" applyBorder="1">
      <alignment vertical="center"/>
    </xf>
    <xf numFmtId="0" fontId="70" fillId="9" borderId="8" xfId="0" applyFont="1" applyFill="1" applyBorder="1" applyAlignment="1">
      <alignment horizontal="center" vertical="top"/>
    </xf>
    <xf numFmtId="0" fontId="70" fillId="9" borderId="0" xfId="0" applyFont="1" applyFill="1" applyAlignment="1">
      <alignment horizontal="center" vertical="top"/>
    </xf>
    <xf numFmtId="0" fontId="70" fillId="9" borderId="10" xfId="0" applyFont="1" applyFill="1" applyBorder="1" applyAlignment="1">
      <alignment horizontal="center" vertical="top"/>
    </xf>
    <xf numFmtId="0" fontId="70" fillId="9" borderId="11" xfId="0" applyFont="1" applyFill="1" applyBorder="1" applyAlignment="1">
      <alignment horizontal="center" vertical="top"/>
    </xf>
    <xf numFmtId="0" fontId="70" fillId="9" borderId="8" xfId="0" applyFont="1" applyFill="1" applyBorder="1" applyAlignment="1">
      <alignment vertical="top"/>
    </xf>
    <xf numFmtId="0" fontId="70" fillId="9" borderId="0" xfId="0" applyFont="1" applyFill="1" applyAlignment="1">
      <alignment vertical="top"/>
    </xf>
    <xf numFmtId="0" fontId="70" fillId="9" borderId="10" xfId="0" applyFont="1" applyFill="1" applyBorder="1" applyAlignment="1">
      <alignment vertical="top"/>
    </xf>
    <xf numFmtId="0" fontId="70" fillId="9" borderId="11" xfId="0" applyFont="1" applyFill="1" applyBorder="1" applyAlignment="1">
      <alignment vertical="top"/>
    </xf>
    <xf numFmtId="0" fontId="70" fillId="9" borderId="8" xfId="0" applyFont="1" applyFill="1" applyBorder="1">
      <alignment vertical="center"/>
    </xf>
    <xf numFmtId="0" fontId="70" fillId="9" borderId="10" xfId="0" applyFont="1" applyFill="1" applyBorder="1">
      <alignment vertical="center"/>
    </xf>
    <xf numFmtId="0" fontId="49" fillId="0" borderId="0" xfId="0" applyFont="1" applyAlignment="1"/>
    <xf numFmtId="0" fontId="70" fillId="0" borderId="7" xfId="0" applyFont="1" applyBorder="1">
      <alignment vertical="center"/>
    </xf>
    <xf numFmtId="0" fontId="70" fillId="9" borderId="30" xfId="0" applyFont="1" applyFill="1" applyBorder="1" applyAlignment="1">
      <alignment horizontal="right" vertical="center"/>
    </xf>
    <xf numFmtId="0" fontId="70" fillId="3" borderId="250" xfId="0" applyFont="1" applyFill="1" applyBorder="1">
      <alignment vertical="center"/>
    </xf>
    <xf numFmtId="0" fontId="70" fillId="3" borderId="251" xfId="0" applyFont="1" applyFill="1" applyBorder="1">
      <alignment vertical="center"/>
    </xf>
    <xf numFmtId="0" fontId="70" fillId="0" borderId="82" xfId="0" applyFont="1" applyBorder="1">
      <alignment vertical="center"/>
    </xf>
    <xf numFmtId="0" fontId="70" fillId="3" borderId="187" xfId="0" applyFont="1" applyFill="1" applyBorder="1">
      <alignment vertical="center"/>
    </xf>
    <xf numFmtId="0" fontId="70" fillId="0" borderId="252" xfId="0" applyFont="1" applyBorder="1">
      <alignment vertical="center"/>
    </xf>
    <xf numFmtId="0" fontId="70" fillId="9" borderId="0" xfId="0" applyFont="1" applyFill="1" applyAlignment="1">
      <alignment horizontal="right" vertical="center"/>
    </xf>
    <xf numFmtId="0" fontId="70" fillId="0" borderId="0" xfId="0" applyFont="1" applyAlignment="1">
      <alignment vertical="center" shrinkToFit="1"/>
    </xf>
    <xf numFmtId="0" fontId="70" fillId="0" borderId="184" xfId="0" applyFont="1" applyBorder="1">
      <alignment vertical="center"/>
    </xf>
    <xf numFmtId="0" fontId="70" fillId="0" borderId="182" xfId="0" applyFont="1" applyBorder="1" applyAlignment="1">
      <alignment horizontal="right" vertical="center"/>
    </xf>
    <xf numFmtId="0" fontId="70" fillId="0" borderId="174" xfId="0" applyFont="1" applyBorder="1">
      <alignment vertical="center"/>
    </xf>
    <xf numFmtId="0" fontId="49" fillId="0" borderId="15" xfId="0" applyFont="1" applyBorder="1" applyAlignment="1"/>
    <xf numFmtId="0" fontId="70" fillId="0" borderId="15" xfId="0" applyFont="1" applyBorder="1">
      <alignment vertical="center"/>
    </xf>
    <xf numFmtId="0" fontId="70" fillId="0" borderId="14" xfId="0" applyFont="1" applyBorder="1">
      <alignment vertical="center"/>
    </xf>
    <xf numFmtId="0" fontId="70" fillId="0" borderId="9" xfId="0" applyFont="1" applyBorder="1">
      <alignment vertical="center"/>
    </xf>
    <xf numFmtId="0" fontId="70" fillId="3" borderId="79" xfId="0" applyFont="1" applyFill="1" applyBorder="1">
      <alignment vertical="center"/>
    </xf>
    <xf numFmtId="0" fontId="70" fillId="3" borderId="17" xfId="0" applyFont="1" applyFill="1" applyBorder="1" applyProtection="1">
      <alignment vertical="center"/>
      <protection locked="0"/>
    </xf>
    <xf numFmtId="0" fontId="70" fillId="3" borderId="16" xfId="0" applyFont="1" applyFill="1" applyBorder="1" applyProtection="1">
      <alignment vertical="center"/>
      <protection locked="0"/>
    </xf>
    <xf numFmtId="0" fontId="70" fillId="0" borderId="18" xfId="0" applyFont="1" applyBorder="1" applyAlignment="1">
      <alignment vertical="center" shrinkToFit="1"/>
    </xf>
    <xf numFmtId="0" fontId="40" fillId="0" borderId="12" xfId="0" applyFont="1" applyBorder="1" applyAlignment="1">
      <alignment horizontal="center" vertical="center" wrapText="1"/>
    </xf>
    <xf numFmtId="0" fontId="70" fillId="9" borderId="14" xfId="0" applyFont="1" applyFill="1" applyBorder="1" applyAlignment="1">
      <alignment horizontal="centerContinuous" vertical="center"/>
    </xf>
    <xf numFmtId="0" fontId="70" fillId="9" borderId="4" xfId="0" applyFont="1" applyFill="1" applyBorder="1" applyAlignment="1">
      <alignment horizontal="centerContinuous" vertical="center"/>
    </xf>
    <xf numFmtId="0" fontId="70" fillId="0" borderId="27" xfId="0" applyFont="1" applyBorder="1">
      <alignment vertical="center"/>
    </xf>
    <xf numFmtId="0" fontId="70" fillId="0" borderId="40" xfId="0" applyFont="1" applyBorder="1">
      <alignment vertical="center"/>
    </xf>
    <xf numFmtId="0" fontId="70" fillId="0" borderId="31" xfId="0" applyFont="1" applyBorder="1">
      <alignment vertical="center"/>
    </xf>
    <xf numFmtId="0" fontId="70" fillId="3" borderId="255" xfId="0" applyFont="1" applyFill="1" applyBorder="1">
      <alignment vertical="center"/>
    </xf>
    <xf numFmtId="0" fontId="70" fillId="3" borderId="124" xfId="0" applyFont="1" applyFill="1" applyBorder="1">
      <alignment vertical="center"/>
    </xf>
    <xf numFmtId="0" fontId="70" fillId="3" borderId="125" xfId="0" applyFont="1" applyFill="1" applyBorder="1">
      <alignment vertical="center"/>
    </xf>
    <xf numFmtId="0" fontId="70" fillId="3" borderId="255" xfId="0" applyFont="1" applyFill="1" applyBorder="1" applyProtection="1">
      <alignment vertical="center"/>
      <protection locked="0"/>
    </xf>
    <xf numFmtId="0" fontId="70" fillId="2" borderId="6" xfId="0" applyFont="1" applyFill="1" applyBorder="1">
      <alignment vertical="center"/>
    </xf>
    <xf numFmtId="0" fontId="70" fillId="2" borderId="17" xfId="0" applyFont="1" applyFill="1" applyBorder="1">
      <alignment vertical="center"/>
    </xf>
    <xf numFmtId="0" fontId="70" fillId="0" borderId="0" xfId="0" applyFont="1" applyAlignment="1">
      <alignment vertical="center" wrapText="1"/>
    </xf>
    <xf numFmtId="0" fontId="70" fillId="0" borderId="11" xfId="0" applyFont="1" applyBorder="1" applyAlignment="1">
      <alignment vertical="center" wrapText="1"/>
    </xf>
    <xf numFmtId="0" fontId="70" fillId="2" borderId="95" xfId="0" applyFont="1" applyFill="1" applyBorder="1">
      <alignment vertical="center"/>
    </xf>
    <xf numFmtId="0" fontId="70" fillId="3" borderId="96" xfId="0" applyFont="1" applyFill="1" applyBorder="1">
      <alignment vertical="center"/>
    </xf>
    <xf numFmtId="0" fontId="70" fillId="0" borderId="141" xfId="0" applyFont="1" applyBorder="1">
      <alignment vertical="center"/>
    </xf>
    <xf numFmtId="0" fontId="70" fillId="3" borderId="145" xfId="0" applyFont="1" applyFill="1" applyBorder="1" applyProtection="1">
      <alignment vertical="center"/>
      <protection locked="0"/>
    </xf>
    <xf numFmtId="0" fontId="70" fillId="3" borderId="144" xfId="0" applyFont="1" applyFill="1" applyBorder="1" applyProtection="1">
      <alignment vertical="center"/>
      <protection locked="0"/>
    </xf>
    <xf numFmtId="0" fontId="49" fillId="0" borderId="0" xfId="0" applyFont="1" applyAlignment="1">
      <alignment vertical="center" shrinkToFit="1"/>
    </xf>
    <xf numFmtId="0" fontId="40" fillId="0" borderId="0" xfId="0" applyFont="1" applyAlignment="1">
      <alignment vertical="center" shrinkToFit="1"/>
    </xf>
    <xf numFmtId="0" fontId="70" fillId="3" borderId="10" xfId="0" applyFont="1" applyFill="1" applyBorder="1">
      <alignment vertical="center"/>
    </xf>
    <xf numFmtId="0" fontId="70" fillId="3" borderId="11" xfId="0" applyFont="1" applyFill="1" applyBorder="1">
      <alignment vertical="center"/>
    </xf>
    <xf numFmtId="0" fontId="70" fillId="3" borderId="12" xfId="0" applyFont="1" applyFill="1" applyBorder="1">
      <alignment vertical="center"/>
    </xf>
    <xf numFmtId="0" fontId="70" fillId="0" borderId="234" xfId="0" applyFont="1" applyBorder="1">
      <alignment vertical="center"/>
    </xf>
    <xf numFmtId="0" fontId="70" fillId="0" borderId="179" xfId="0" applyFont="1" applyBorder="1">
      <alignment vertical="center"/>
    </xf>
    <xf numFmtId="0" fontId="70" fillId="0" borderId="235" xfId="0" applyFont="1" applyBorder="1">
      <alignment vertical="center"/>
    </xf>
    <xf numFmtId="0" fontId="70" fillId="0" borderId="180" xfId="0" applyFont="1" applyBorder="1">
      <alignment vertical="center"/>
    </xf>
    <xf numFmtId="0" fontId="70" fillId="3" borderId="231" xfId="0" applyFont="1" applyFill="1" applyBorder="1" applyProtection="1">
      <alignment vertical="center"/>
      <protection locked="0"/>
    </xf>
    <xf numFmtId="0" fontId="70" fillId="3" borderId="232" xfId="0" applyFont="1" applyFill="1" applyBorder="1" applyProtection="1">
      <alignment vertical="center"/>
      <protection locked="0"/>
    </xf>
    <xf numFmtId="0" fontId="70" fillId="3" borderId="233" xfId="0" applyFont="1" applyFill="1" applyBorder="1" applyProtection="1">
      <alignment vertical="center"/>
      <protection locked="0"/>
    </xf>
    <xf numFmtId="0" fontId="70" fillId="3" borderId="146" xfId="0" applyFont="1" applyFill="1" applyBorder="1" applyProtection="1">
      <alignment vertical="center"/>
      <protection locked="0"/>
    </xf>
    <xf numFmtId="0" fontId="70" fillId="3" borderId="229" xfId="0" applyFont="1" applyFill="1" applyBorder="1" applyProtection="1">
      <alignment vertical="center"/>
      <protection locked="0"/>
    </xf>
    <xf numFmtId="0" fontId="70" fillId="3" borderId="230" xfId="0" applyFont="1" applyFill="1" applyBorder="1" applyProtection="1">
      <alignment vertical="center"/>
      <protection locked="0"/>
    </xf>
    <xf numFmtId="0" fontId="70" fillId="9" borderId="25" xfId="0" applyFont="1" applyFill="1" applyBorder="1" applyAlignment="1">
      <alignment horizontal="center" vertical="center"/>
    </xf>
    <xf numFmtId="0" fontId="70" fillId="9" borderId="38" xfId="0" applyFont="1" applyFill="1" applyBorder="1" applyAlignment="1">
      <alignment horizontal="center" vertical="center"/>
    </xf>
    <xf numFmtId="0" fontId="70" fillId="9" borderId="29" xfId="0" applyFont="1" applyFill="1" applyBorder="1" applyAlignment="1">
      <alignment horizontal="center" vertical="center"/>
    </xf>
    <xf numFmtId="0" fontId="70" fillId="0" borderId="26" xfId="0" applyFont="1" applyBorder="1" applyAlignment="1">
      <alignment horizontal="center" vertical="center"/>
    </xf>
    <xf numFmtId="0" fontId="70" fillId="2" borderId="112" xfId="0" applyFont="1" applyFill="1" applyBorder="1">
      <alignment vertical="center"/>
    </xf>
    <xf numFmtId="0" fontId="70" fillId="0" borderId="26" xfId="0" applyFont="1" applyBorder="1">
      <alignment vertical="center"/>
    </xf>
    <xf numFmtId="0" fontId="70" fillId="0" borderId="25" xfId="0" applyFont="1" applyBorder="1" applyAlignment="1">
      <alignment horizontal="center" vertical="center"/>
    </xf>
    <xf numFmtId="0" fontId="70" fillId="0" borderId="39" xfId="0" applyFont="1" applyBorder="1" applyAlignment="1">
      <alignment horizontal="center" vertical="center"/>
    </xf>
    <xf numFmtId="0" fontId="70" fillId="2" borderId="80" xfId="0" applyFont="1" applyFill="1" applyBorder="1">
      <alignment vertical="center"/>
    </xf>
    <xf numFmtId="0" fontId="70" fillId="0" borderId="39" xfId="0" applyFont="1" applyBorder="1">
      <alignment vertical="center"/>
    </xf>
    <xf numFmtId="0" fontId="70" fillId="0" borderId="38" xfId="0" applyFont="1" applyBorder="1" applyAlignment="1">
      <alignment horizontal="center" vertical="center"/>
    </xf>
    <xf numFmtId="0" fontId="70" fillId="0" borderId="30" xfId="0" applyFont="1" applyBorder="1" applyAlignment="1">
      <alignment horizontal="center" vertical="center"/>
    </xf>
    <xf numFmtId="0" fontId="70" fillId="2" borderId="113" xfId="0" applyFont="1" applyFill="1" applyBorder="1">
      <alignment vertical="center"/>
    </xf>
    <xf numFmtId="0" fontId="70" fillId="0" borderId="30" xfId="0" applyFont="1" applyBorder="1">
      <alignment vertical="center"/>
    </xf>
    <xf numFmtId="0" fontId="70" fillId="0" borderId="29" xfId="0" applyFont="1" applyBorder="1" applyAlignment="1">
      <alignment horizontal="center" vertical="center"/>
    </xf>
    <xf numFmtId="0" fontId="70" fillId="9" borderId="176" xfId="0" applyFont="1" applyFill="1" applyBorder="1" applyAlignment="1">
      <alignment horizontal="center" vertical="center"/>
    </xf>
    <xf numFmtId="0" fontId="70" fillId="9" borderId="185" xfId="0" applyFont="1" applyFill="1" applyBorder="1" applyAlignment="1">
      <alignment horizontal="center" vertical="center"/>
    </xf>
    <xf numFmtId="0" fontId="49" fillId="0" borderId="0" xfId="0" applyFont="1" applyAlignment="1">
      <alignment vertical="top"/>
    </xf>
    <xf numFmtId="0" fontId="70" fillId="0" borderId="4" xfId="0" applyFont="1" applyBorder="1">
      <alignment vertical="center"/>
    </xf>
    <xf numFmtId="0" fontId="70" fillId="5" borderId="5" xfId="0" applyFont="1" applyFill="1" applyBorder="1">
      <alignment vertical="center"/>
    </xf>
    <xf numFmtId="0" fontId="70" fillId="5" borderId="17" xfId="0" applyFont="1" applyFill="1" applyBorder="1">
      <alignment vertical="center"/>
    </xf>
    <xf numFmtId="0" fontId="70" fillId="5" borderId="6" xfId="0" applyFont="1" applyFill="1" applyBorder="1">
      <alignment vertical="center"/>
    </xf>
    <xf numFmtId="0" fontId="70" fillId="5" borderId="18" xfId="0" applyFont="1" applyFill="1" applyBorder="1">
      <alignment vertical="center"/>
    </xf>
    <xf numFmtId="0" fontId="70" fillId="0" borderId="201" xfId="0" applyFont="1" applyBorder="1">
      <alignment vertical="center"/>
    </xf>
    <xf numFmtId="0" fontId="70" fillId="0" borderId="183" xfId="0" applyFont="1" applyBorder="1">
      <alignment vertical="center"/>
    </xf>
    <xf numFmtId="0" fontId="70" fillId="3" borderId="250" xfId="0" applyFont="1" applyFill="1" applyBorder="1" applyProtection="1">
      <alignment vertical="center"/>
      <protection locked="0"/>
    </xf>
    <xf numFmtId="0" fontId="49" fillId="0" borderId="0" xfId="0" applyFont="1" applyAlignment="1">
      <alignment vertical="center" wrapText="1"/>
    </xf>
    <xf numFmtId="0" fontId="70" fillId="9" borderId="16" xfId="0" applyFont="1" applyFill="1" applyBorder="1" applyAlignment="1">
      <alignment horizontal="center" vertical="center"/>
    </xf>
    <xf numFmtId="0" fontId="70" fillId="9" borderId="17" xfId="0" applyFont="1" applyFill="1" applyBorder="1" applyAlignment="1">
      <alignment horizontal="center" vertical="center"/>
    </xf>
    <xf numFmtId="0" fontId="70" fillId="0" borderId="265" xfId="0" applyFont="1" applyBorder="1">
      <alignment vertical="center"/>
    </xf>
    <xf numFmtId="0" fontId="70" fillId="0" borderId="266" xfId="0" applyFont="1" applyBorder="1">
      <alignment vertical="center"/>
    </xf>
    <xf numFmtId="0" fontId="70" fillId="0" borderId="270" xfId="0" applyFont="1" applyBorder="1" applyAlignment="1">
      <alignment vertical="center" shrinkToFit="1"/>
    </xf>
    <xf numFmtId="0" fontId="0" fillId="2" borderId="17" xfId="0" applyFill="1" applyBorder="1" applyProtection="1">
      <alignment vertical="center"/>
      <protection locked="0"/>
    </xf>
    <xf numFmtId="0" fontId="0" fillId="0" borderId="6" xfId="0" applyBorder="1">
      <alignment vertical="center"/>
    </xf>
    <xf numFmtId="0" fontId="0" fillId="9" borderId="16" xfId="0" applyFill="1" applyBorder="1">
      <alignment vertical="center"/>
    </xf>
    <xf numFmtId="0" fontId="0" fillId="2" borderId="79" xfId="0" applyFill="1" applyBorder="1" applyProtection="1">
      <alignment vertical="center"/>
      <protection locked="0"/>
    </xf>
    <xf numFmtId="0" fontId="0" fillId="2" borderId="161" xfId="0" applyFill="1" applyBorder="1" applyProtection="1">
      <alignment vertical="center"/>
      <protection locked="0"/>
    </xf>
    <xf numFmtId="0" fontId="0" fillId="0" borderId="17" xfId="0" applyBorder="1">
      <alignment vertical="center"/>
    </xf>
    <xf numFmtId="0" fontId="0" fillId="0" borderId="18" xfId="0" applyBorder="1">
      <alignment vertical="center"/>
    </xf>
    <xf numFmtId="0" fontId="0" fillId="9" borderId="17" xfId="0" applyFill="1" applyBorder="1">
      <alignment vertical="center"/>
    </xf>
    <xf numFmtId="0" fontId="0" fillId="3" borderId="79" xfId="0" applyFill="1" applyBorder="1" applyProtection="1">
      <alignment vertical="center"/>
      <protection locked="0"/>
    </xf>
    <xf numFmtId="0" fontId="70" fillId="0" borderId="17" xfId="0" applyFont="1" applyBorder="1" applyAlignment="1">
      <alignment vertical="center" shrinkToFit="1"/>
    </xf>
    <xf numFmtId="0" fontId="64" fillId="0" borderId="0" xfId="0" applyFont="1">
      <alignment vertical="center"/>
    </xf>
    <xf numFmtId="0" fontId="29" fillId="2" borderId="0" xfId="0" applyFont="1" applyFill="1">
      <alignment vertical="center"/>
    </xf>
    <xf numFmtId="0" fontId="29" fillId="3" borderId="0" xfId="0" applyFont="1" applyFill="1">
      <alignment vertical="center"/>
    </xf>
    <xf numFmtId="0" fontId="29" fillId="0" borderId="166" xfId="0" applyFont="1" applyBorder="1">
      <alignment vertical="center"/>
    </xf>
    <xf numFmtId="0" fontId="29" fillId="0" borderId="167" xfId="0" applyFont="1" applyBorder="1">
      <alignment vertical="center"/>
    </xf>
    <xf numFmtId="0" fontId="66" fillId="0" borderId="0" xfId="0" applyFont="1">
      <alignment vertical="center"/>
    </xf>
    <xf numFmtId="0" fontId="29" fillId="2" borderId="79" xfId="0" applyFont="1" applyFill="1" applyBorder="1" applyProtection="1">
      <alignment vertical="center"/>
      <protection locked="0"/>
    </xf>
    <xf numFmtId="0" fontId="29" fillId="0" borderId="73" xfId="0" applyFont="1" applyBorder="1">
      <alignment vertical="center"/>
    </xf>
    <xf numFmtId="0" fontId="29" fillId="0" borderId="70" xfId="0" applyFont="1" applyBorder="1">
      <alignment vertical="center"/>
    </xf>
    <xf numFmtId="0" fontId="29" fillId="0" borderId="0" xfId="0" applyFont="1" applyAlignment="1">
      <alignment horizontal="center" vertical="center"/>
    </xf>
    <xf numFmtId="0" fontId="29" fillId="0" borderId="68" xfId="0" applyFont="1" applyBorder="1">
      <alignment vertical="center"/>
    </xf>
    <xf numFmtId="0" fontId="29" fillId="0" borderId="67" xfId="0" applyFont="1" applyBorder="1">
      <alignment vertical="center"/>
    </xf>
    <xf numFmtId="0" fontId="40" fillId="0" borderId="0" xfId="0" applyFont="1" applyAlignment="1">
      <alignment horizontal="right" vertical="center"/>
    </xf>
    <xf numFmtId="0" fontId="29" fillId="2" borderId="123" xfId="0" applyFont="1" applyFill="1" applyBorder="1" applyProtection="1">
      <alignment vertical="center"/>
      <protection locked="0"/>
    </xf>
    <xf numFmtId="0" fontId="29" fillId="2" borderId="124" xfId="0" applyFont="1" applyFill="1" applyBorder="1" applyProtection="1">
      <alignment vertical="center"/>
      <protection locked="0"/>
    </xf>
    <xf numFmtId="0" fontId="29" fillId="2" borderId="125" xfId="0" applyFont="1" applyFill="1" applyBorder="1" applyProtection="1">
      <alignment vertical="center"/>
      <protection locked="0"/>
    </xf>
    <xf numFmtId="0" fontId="29" fillId="3" borderId="123" xfId="0" applyFont="1" applyFill="1" applyBorder="1" applyProtection="1">
      <alignment vertical="center"/>
      <protection locked="0"/>
    </xf>
    <xf numFmtId="0" fontId="29" fillId="3" borderId="124" xfId="0" applyFont="1" applyFill="1" applyBorder="1" applyProtection="1">
      <alignment vertical="center"/>
      <protection locked="0"/>
    </xf>
    <xf numFmtId="0" fontId="29" fillId="3" borderId="125" xfId="0" applyFont="1" applyFill="1" applyBorder="1" applyProtection="1">
      <alignment vertical="center"/>
      <protection locked="0"/>
    </xf>
    <xf numFmtId="0" fontId="29" fillId="2" borderId="112" xfId="0" applyFont="1" applyFill="1" applyBorder="1" applyProtection="1">
      <alignment vertical="center"/>
      <protection locked="0"/>
    </xf>
    <xf numFmtId="0" fontId="29" fillId="3" borderId="113" xfId="0" applyFont="1" applyFill="1" applyBorder="1" applyProtection="1">
      <alignment vertical="center"/>
      <protection locked="0"/>
    </xf>
    <xf numFmtId="0" fontId="29" fillId="0" borderId="0" xfId="0" applyFont="1" applyAlignment="1">
      <alignment horizontal="center" vertical="center" shrinkToFit="1"/>
    </xf>
    <xf numFmtId="0" fontId="29" fillId="3" borderId="153" xfId="0" applyFont="1" applyFill="1" applyBorder="1" applyAlignment="1" applyProtection="1">
      <alignment horizontal="center" vertical="center"/>
      <protection locked="0"/>
    </xf>
    <xf numFmtId="0" fontId="29" fillId="3" borderId="154" xfId="0" applyFont="1" applyFill="1" applyBorder="1" applyAlignment="1" applyProtection="1">
      <alignment horizontal="center" vertical="center"/>
      <protection locked="0"/>
    </xf>
    <xf numFmtId="0" fontId="29" fillId="3" borderId="155" xfId="0" applyFont="1" applyFill="1" applyBorder="1" applyAlignment="1" applyProtection="1">
      <alignment horizontal="center" vertical="center"/>
      <protection locked="0"/>
    </xf>
    <xf numFmtId="0" fontId="29" fillId="3" borderId="156" xfId="0" applyFont="1" applyFill="1" applyBorder="1" applyAlignment="1" applyProtection="1">
      <alignment horizontal="center" vertical="center"/>
      <protection locked="0"/>
    </xf>
    <xf numFmtId="0" fontId="29" fillId="3" borderId="157" xfId="0" applyFont="1" applyFill="1" applyBorder="1" applyAlignment="1" applyProtection="1">
      <alignment horizontal="center" vertical="center"/>
      <protection locked="0"/>
    </xf>
    <xf numFmtId="0" fontId="29" fillId="4" borderId="158" xfId="0" applyFont="1" applyFill="1" applyBorder="1" applyAlignment="1" applyProtection="1">
      <alignment horizontal="center" vertical="center"/>
      <protection locked="0"/>
    </xf>
    <xf numFmtId="0" fontId="29" fillId="9" borderId="18" xfId="0" applyFont="1" applyFill="1" applyBorder="1" applyAlignment="1">
      <alignment horizontal="right" vertical="center"/>
    </xf>
    <xf numFmtId="0" fontId="29" fillId="3" borderId="95" xfId="0" applyFont="1" applyFill="1" applyBorder="1" applyProtection="1">
      <alignment vertical="center"/>
      <protection locked="0"/>
    </xf>
    <xf numFmtId="0" fontId="29" fillId="2" borderId="153" xfId="0" applyFont="1" applyFill="1" applyBorder="1" applyProtection="1">
      <alignment vertical="center"/>
      <protection locked="0"/>
    </xf>
    <xf numFmtId="0" fontId="29" fillId="2" borderId="154" xfId="0" applyFont="1" applyFill="1" applyBorder="1" applyProtection="1">
      <alignment vertical="center"/>
      <protection locked="0"/>
    </xf>
    <xf numFmtId="0" fontId="29" fillId="2" borderId="155" xfId="0" applyFont="1" applyFill="1" applyBorder="1" applyProtection="1">
      <alignment vertical="center"/>
      <protection locked="0"/>
    </xf>
    <xf numFmtId="0" fontId="29" fillId="3" borderId="153" xfId="0" applyFont="1" applyFill="1" applyBorder="1" applyProtection="1">
      <alignment vertical="center"/>
      <protection locked="0"/>
    </xf>
    <xf numFmtId="0" fontId="29" fillId="3" borderId="154" xfId="0" applyFont="1" applyFill="1" applyBorder="1" applyProtection="1">
      <alignment vertical="center"/>
      <protection locked="0"/>
    </xf>
    <xf numFmtId="0" fontId="29" fillId="3" borderId="155" xfId="0" applyFont="1" applyFill="1" applyBorder="1" applyProtection="1">
      <alignment vertical="center"/>
      <protection locked="0"/>
    </xf>
    <xf numFmtId="0" fontId="29" fillId="2" borderId="156" xfId="0" applyFont="1" applyFill="1" applyBorder="1" applyProtection="1">
      <alignment vertical="center"/>
      <protection locked="0"/>
    </xf>
    <xf numFmtId="0" fontId="29" fillId="2" borderId="157" xfId="0" applyFont="1" applyFill="1" applyBorder="1" applyProtection="1">
      <alignment vertical="center"/>
      <protection locked="0"/>
    </xf>
    <xf numFmtId="0" fontId="29" fillId="4" borderId="158" xfId="0" applyFont="1" applyFill="1" applyBorder="1" applyProtection="1">
      <alignment vertical="center"/>
      <protection locked="0"/>
    </xf>
    <xf numFmtId="0" fontId="29" fillId="3" borderId="156" xfId="0" applyFont="1" applyFill="1" applyBorder="1" applyProtection="1">
      <alignment vertical="center"/>
      <protection locked="0"/>
    </xf>
    <xf numFmtId="0" fontId="29" fillId="3" borderId="157" xfId="0" applyFont="1" applyFill="1" applyBorder="1" applyProtection="1">
      <alignment vertical="center"/>
      <protection locked="0"/>
    </xf>
    <xf numFmtId="0" fontId="29" fillId="9" borderId="63" xfId="0" applyFont="1" applyFill="1" applyBorder="1">
      <alignment vertical="center"/>
    </xf>
    <xf numFmtId="0" fontId="29" fillId="9" borderId="39" xfId="0" applyFont="1" applyFill="1" applyBorder="1">
      <alignment vertical="center"/>
    </xf>
    <xf numFmtId="0" fontId="29" fillId="2" borderId="80" xfId="0" applyFont="1" applyFill="1" applyBorder="1" applyProtection="1">
      <alignment vertical="center"/>
      <protection locked="0"/>
    </xf>
    <xf numFmtId="0" fontId="29" fillId="3" borderId="126" xfId="0" applyFont="1" applyFill="1" applyBorder="1" applyProtection="1">
      <alignment vertical="center"/>
      <protection locked="0"/>
    </xf>
    <xf numFmtId="0" fontId="29" fillId="0" borderId="68" xfId="0" applyFont="1" applyBorder="1" applyAlignment="1">
      <alignment horizontal="center" vertical="center"/>
    </xf>
    <xf numFmtId="0" fontId="29" fillId="0" borderId="69" xfId="0" applyFont="1" applyBorder="1" applyAlignment="1">
      <alignment horizontal="center" vertical="center"/>
    </xf>
    <xf numFmtId="0" fontId="29" fillId="3" borderId="254" xfId="0" applyFont="1" applyFill="1" applyBorder="1" applyProtection="1">
      <alignment vertical="center"/>
      <protection locked="0"/>
    </xf>
    <xf numFmtId="0" fontId="29" fillId="3" borderId="161" xfId="0" applyFont="1" applyFill="1" applyBorder="1" applyProtection="1">
      <alignment vertical="center"/>
      <protection locked="0"/>
    </xf>
    <xf numFmtId="0" fontId="65" fillId="0" borderId="0" xfId="0" applyFont="1" applyAlignment="1">
      <alignment horizontal="center" vertical="center"/>
    </xf>
    <xf numFmtId="0" fontId="29" fillId="2" borderId="250" xfId="0" applyFont="1" applyFill="1" applyBorder="1" applyProtection="1">
      <alignment vertical="center"/>
      <protection locked="0"/>
    </xf>
    <xf numFmtId="0" fontId="29" fillId="9" borderId="8" xfId="0" applyFont="1" applyFill="1" applyBorder="1" applyAlignment="1">
      <alignment horizontal="center" vertical="top"/>
    </xf>
    <xf numFmtId="0" fontId="29" fillId="9" borderId="0" xfId="0" applyFont="1" applyFill="1" applyAlignment="1">
      <alignment horizontal="center" vertical="top"/>
    </xf>
    <xf numFmtId="0" fontId="29" fillId="9" borderId="10" xfId="0" applyFont="1" applyFill="1" applyBorder="1" applyAlignment="1">
      <alignment horizontal="center" vertical="top"/>
    </xf>
    <xf numFmtId="0" fontId="29" fillId="9" borderId="11" xfId="0" applyFont="1" applyFill="1" applyBorder="1" applyAlignment="1">
      <alignment horizontal="center" vertical="top"/>
    </xf>
    <xf numFmtId="0" fontId="29" fillId="9" borderId="8" xfId="0" applyFont="1" applyFill="1" applyBorder="1" applyAlignment="1">
      <alignment vertical="top"/>
    </xf>
    <xf numFmtId="0" fontId="29" fillId="9" borderId="0" xfId="0" applyFont="1" applyFill="1" applyAlignment="1">
      <alignment vertical="top"/>
    </xf>
    <xf numFmtId="0" fontId="29" fillId="9" borderId="10" xfId="0" applyFont="1" applyFill="1" applyBorder="1" applyAlignment="1">
      <alignment vertical="top"/>
    </xf>
    <xf numFmtId="0" fontId="29" fillId="9" borderId="11" xfId="0" applyFont="1" applyFill="1" applyBorder="1" applyAlignment="1">
      <alignment vertical="top"/>
    </xf>
    <xf numFmtId="0" fontId="29" fillId="9" borderId="30" xfId="0" applyFont="1" applyFill="1" applyBorder="1" applyAlignment="1">
      <alignment horizontal="right" vertical="center"/>
    </xf>
    <xf numFmtId="0" fontId="29" fillId="3" borderId="250" xfId="0" applyFont="1" applyFill="1" applyBorder="1" applyProtection="1">
      <alignment vertical="center"/>
      <protection locked="0"/>
    </xf>
    <xf numFmtId="0" fontId="29" fillId="3" borderId="251" xfId="0" applyFont="1" applyFill="1" applyBorder="1" applyProtection="1">
      <alignment vertical="center"/>
      <protection locked="0"/>
    </xf>
    <xf numFmtId="0" fontId="29" fillId="0" borderId="82" xfId="0" applyFont="1" applyBorder="1">
      <alignment vertical="center"/>
    </xf>
    <xf numFmtId="0" fontId="29" fillId="3" borderId="187" xfId="0" applyFont="1" applyFill="1" applyBorder="1" applyProtection="1">
      <alignment vertical="center"/>
      <protection locked="0"/>
    </xf>
    <xf numFmtId="0" fontId="29" fillId="0" borderId="252" xfId="0" applyFont="1" applyBorder="1">
      <alignment vertical="center"/>
    </xf>
    <xf numFmtId="0" fontId="29" fillId="9" borderId="0" xfId="0" applyFont="1" applyFill="1" applyAlignment="1">
      <alignment horizontal="right" vertical="center"/>
    </xf>
    <xf numFmtId="0" fontId="29" fillId="0" borderId="184" xfId="0" applyFont="1" applyBorder="1">
      <alignment vertical="center"/>
    </xf>
    <xf numFmtId="0" fontId="29" fillId="0" borderId="182" xfId="0" applyFont="1" applyBorder="1" applyAlignment="1">
      <alignment horizontal="right" vertical="center"/>
    </xf>
    <xf numFmtId="0" fontId="29" fillId="0" borderId="174" xfId="0" applyFont="1" applyBorder="1">
      <alignment vertical="center"/>
    </xf>
    <xf numFmtId="0" fontId="40" fillId="0" borderId="15" xfId="0" applyFont="1" applyBorder="1" applyAlignment="1"/>
    <xf numFmtId="0" fontId="29" fillId="0" borderId="15" xfId="0" applyFont="1" applyBorder="1">
      <alignment vertical="center"/>
    </xf>
    <xf numFmtId="0" fontId="29" fillId="9" borderId="14" xfId="0" applyFont="1" applyFill="1" applyBorder="1" applyAlignment="1">
      <alignment horizontal="centerContinuous" vertical="center"/>
    </xf>
    <xf numFmtId="0" fontId="29" fillId="9" borderId="4" xfId="0" applyFont="1" applyFill="1" applyBorder="1" applyAlignment="1">
      <alignment horizontal="centerContinuous" vertical="center"/>
    </xf>
    <xf numFmtId="0" fontId="29" fillId="3" borderId="255" xfId="0" applyFont="1" applyFill="1" applyBorder="1" applyProtection="1">
      <alignment vertical="center"/>
      <protection locked="0"/>
    </xf>
    <xf numFmtId="0" fontId="29" fillId="2" borderId="6" xfId="0" applyFont="1" applyFill="1" applyBorder="1" applyProtection="1">
      <alignment vertical="center"/>
      <protection locked="0"/>
    </xf>
    <xf numFmtId="0" fontId="29" fillId="2" borderId="95" xfId="0" applyFont="1" applyFill="1" applyBorder="1" applyProtection="1">
      <alignment vertical="center"/>
      <protection locked="0"/>
    </xf>
    <xf numFmtId="0" fontId="29" fillId="0" borderId="141" xfId="0" applyFont="1" applyBorder="1">
      <alignment vertical="center"/>
    </xf>
    <xf numFmtId="0" fontId="29" fillId="2" borderId="145" xfId="0" applyFont="1" applyFill="1" applyBorder="1" applyProtection="1">
      <alignment vertical="center"/>
      <protection locked="0"/>
    </xf>
    <xf numFmtId="0" fontId="29" fillId="2" borderId="144" xfId="0" applyFont="1" applyFill="1" applyBorder="1" applyProtection="1">
      <alignment vertical="center"/>
      <protection locked="0"/>
    </xf>
    <xf numFmtId="0" fontId="29" fillId="3" borderId="145" xfId="0" applyFont="1" applyFill="1" applyBorder="1" applyProtection="1">
      <alignment vertical="center"/>
      <protection locked="0"/>
    </xf>
    <xf numFmtId="0" fontId="29" fillId="3" borderId="144" xfId="0" applyFont="1" applyFill="1" applyBorder="1" applyProtection="1">
      <alignment vertical="center"/>
      <protection locked="0"/>
    </xf>
    <xf numFmtId="0" fontId="29" fillId="3" borderId="10" xfId="0" applyFont="1" applyFill="1" applyBorder="1">
      <alignment vertical="center"/>
    </xf>
    <xf numFmtId="0" fontId="29" fillId="3" borderId="11" xfId="0" applyFont="1" applyFill="1" applyBorder="1">
      <alignment vertical="center"/>
    </xf>
    <xf numFmtId="0" fontId="29" fillId="3" borderId="12" xfId="0" applyFont="1" applyFill="1" applyBorder="1">
      <alignment vertical="center"/>
    </xf>
    <xf numFmtId="0" fontId="29" fillId="0" borderId="234" xfId="0" applyFont="1" applyBorder="1">
      <alignment vertical="center"/>
    </xf>
    <xf numFmtId="0" fontId="29" fillId="0" borderId="235" xfId="0" applyFont="1" applyBorder="1">
      <alignment vertical="center"/>
    </xf>
    <xf numFmtId="0" fontId="29" fillId="0" borderId="180" xfId="0" applyFont="1" applyBorder="1">
      <alignment vertical="center"/>
    </xf>
    <xf numFmtId="0" fontId="29" fillId="3" borderId="231" xfId="0" applyFont="1" applyFill="1" applyBorder="1" applyProtection="1">
      <alignment vertical="center"/>
      <protection locked="0"/>
    </xf>
    <xf numFmtId="0" fontId="29" fillId="3" borderId="232" xfId="0" applyFont="1" applyFill="1" applyBorder="1" applyProtection="1">
      <alignment vertical="center"/>
      <protection locked="0"/>
    </xf>
    <xf numFmtId="0" fontId="29" fillId="3" borderId="233" xfId="0" applyFont="1" applyFill="1" applyBorder="1" applyProtection="1">
      <alignment vertical="center"/>
      <protection locked="0"/>
    </xf>
    <xf numFmtId="0" fontId="29" fillId="3" borderId="146" xfId="0" applyFont="1" applyFill="1" applyBorder="1" applyProtection="1">
      <alignment vertical="center"/>
      <protection locked="0"/>
    </xf>
    <xf numFmtId="0" fontId="29" fillId="3" borderId="229" xfId="0" applyFont="1" applyFill="1" applyBorder="1" applyProtection="1">
      <alignment vertical="center"/>
      <protection locked="0"/>
    </xf>
    <xf numFmtId="0" fontId="29" fillId="3" borderId="230" xfId="0" applyFont="1" applyFill="1" applyBorder="1" applyProtection="1">
      <alignment vertical="center"/>
      <protection locked="0"/>
    </xf>
    <xf numFmtId="0" fontId="29" fillId="9" borderId="29" xfId="0" applyFont="1" applyFill="1" applyBorder="1" applyAlignment="1">
      <alignment horizontal="center" vertical="center"/>
    </xf>
    <xf numFmtId="0" fontId="29" fillId="0" borderId="25" xfId="0" applyFont="1" applyBorder="1" applyAlignment="1">
      <alignment horizontal="center" vertical="center"/>
    </xf>
    <xf numFmtId="0" fontId="29" fillId="0" borderId="38" xfId="0" applyFont="1" applyBorder="1" applyAlignment="1">
      <alignment horizontal="center" vertical="center"/>
    </xf>
    <xf numFmtId="0" fontId="29" fillId="2" borderId="113" xfId="0" applyFont="1" applyFill="1" applyBorder="1" applyProtection="1">
      <alignment vertical="center"/>
      <protection locked="0"/>
    </xf>
    <xf numFmtId="0" fontId="29" fillId="0" borderId="29" xfId="0" applyFont="1" applyBorder="1" applyAlignment="1">
      <alignment horizontal="center" vertical="center"/>
    </xf>
    <xf numFmtId="0" fontId="29" fillId="9" borderId="176" xfId="0" applyFont="1" applyFill="1" applyBorder="1" applyAlignment="1">
      <alignment horizontal="center" vertical="center"/>
    </xf>
    <xf numFmtId="0" fontId="29" fillId="9" borderId="185" xfId="0" applyFont="1" applyFill="1" applyBorder="1" applyAlignment="1">
      <alignment horizontal="center" vertical="center"/>
    </xf>
    <xf numFmtId="0" fontId="29" fillId="2" borderId="186" xfId="0" applyFont="1" applyFill="1" applyBorder="1" applyProtection="1">
      <alignment vertical="center"/>
      <protection locked="0"/>
    </xf>
    <xf numFmtId="0" fontId="29" fillId="2" borderId="187" xfId="0" applyFont="1" applyFill="1" applyBorder="1" applyProtection="1">
      <alignment vertical="center"/>
      <protection locked="0"/>
    </xf>
    <xf numFmtId="0" fontId="29" fillId="5" borderId="5" xfId="0" applyFont="1" applyFill="1" applyBorder="1">
      <alignment vertical="center"/>
    </xf>
    <xf numFmtId="0" fontId="29" fillId="5" borderId="17" xfId="0" applyFont="1" applyFill="1" applyBorder="1">
      <alignment vertical="center"/>
    </xf>
    <xf numFmtId="0" fontId="29" fillId="5" borderId="6" xfId="0" applyFont="1" applyFill="1" applyBorder="1">
      <alignment vertical="center"/>
    </xf>
    <xf numFmtId="0" fontId="29" fillId="5" borderId="18" xfId="0" applyFont="1" applyFill="1" applyBorder="1">
      <alignment vertical="center"/>
    </xf>
    <xf numFmtId="0" fontId="29" fillId="0" borderId="201" xfId="0" applyFont="1" applyBorder="1">
      <alignment vertical="center"/>
    </xf>
    <xf numFmtId="0" fontId="40" fillId="0" borderId="0" xfId="0" applyFont="1" applyAlignment="1">
      <alignment vertical="center" wrapText="1"/>
    </xf>
    <xf numFmtId="0" fontId="87" fillId="0" borderId="0" xfId="3" applyFont="1">
      <alignment vertical="center"/>
    </xf>
    <xf numFmtId="0" fontId="27" fillId="0" borderId="0" xfId="0" applyFont="1" applyAlignment="1">
      <alignment vertical="top"/>
    </xf>
    <xf numFmtId="0" fontId="70" fillId="0" borderId="16" xfId="0" applyFont="1" applyBorder="1" applyAlignment="1">
      <alignment horizontal="right" vertical="center"/>
    </xf>
    <xf numFmtId="0" fontId="27" fillId="0" borderId="17" xfId="0" applyFont="1" applyBorder="1">
      <alignment vertical="center"/>
    </xf>
    <xf numFmtId="0" fontId="70" fillId="3" borderId="79" xfId="0" applyFont="1" applyFill="1" applyBorder="1" applyAlignment="1" applyProtection="1">
      <alignment horizontal="right" vertical="center"/>
      <protection locked="0"/>
    </xf>
    <xf numFmtId="0" fontId="88" fillId="0" borderId="0" xfId="0" applyFont="1">
      <alignment vertical="center"/>
    </xf>
    <xf numFmtId="0" fontId="70" fillId="0" borderId="83" xfId="0" applyFont="1" applyBorder="1">
      <alignment vertical="center"/>
    </xf>
    <xf numFmtId="0" fontId="70" fillId="0" borderId="84" xfId="0" applyFont="1" applyBorder="1">
      <alignment vertical="center"/>
    </xf>
    <xf numFmtId="0" fontId="70" fillId="0" borderId="85" xfId="0" applyFont="1" applyBorder="1">
      <alignment vertical="center"/>
    </xf>
    <xf numFmtId="0" fontId="70" fillId="0" borderId="101" xfId="0" applyFont="1" applyBorder="1">
      <alignment vertical="center"/>
    </xf>
    <xf numFmtId="0" fontId="70" fillId="0" borderId="102" xfId="0" applyFont="1" applyBorder="1">
      <alignment vertical="center"/>
    </xf>
    <xf numFmtId="0" fontId="90" fillId="0" borderId="101" xfId="0" applyFont="1" applyBorder="1">
      <alignment vertical="center"/>
    </xf>
    <xf numFmtId="0" fontId="70" fillId="3" borderId="11" xfId="0" applyFont="1" applyFill="1" applyBorder="1" applyProtection="1">
      <alignment vertical="center"/>
      <protection locked="0"/>
    </xf>
    <xf numFmtId="0" fontId="70" fillId="0" borderId="86" xfId="0" applyFont="1" applyBorder="1">
      <alignment vertical="center"/>
    </xf>
    <xf numFmtId="0" fontId="70" fillId="0" borderId="87" xfId="0" applyFont="1" applyBorder="1">
      <alignment vertical="center"/>
    </xf>
    <xf numFmtId="0" fontId="70" fillId="0" borderId="88" xfId="0" applyFont="1" applyBorder="1">
      <alignment vertical="center"/>
    </xf>
    <xf numFmtId="0" fontId="29" fillId="3" borderId="80" xfId="0" applyFont="1" applyFill="1" applyBorder="1" applyProtection="1">
      <alignment vertical="center"/>
      <protection locked="0"/>
    </xf>
    <xf numFmtId="0" fontId="29" fillId="2" borderId="115" xfId="0" applyFont="1" applyFill="1" applyBorder="1" applyProtection="1">
      <alignment vertical="center"/>
      <protection locked="0"/>
    </xf>
    <xf numFmtId="0" fontId="29" fillId="9" borderId="182" xfId="0" applyFont="1" applyFill="1" applyBorder="1">
      <alignment vertical="center"/>
    </xf>
    <xf numFmtId="0" fontId="29" fillId="9" borderId="220" xfId="0" applyFont="1" applyFill="1" applyBorder="1">
      <alignment vertical="center"/>
    </xf>
    <xf numFmtId="0" fontId="29" fillId="0" borderId="121" xfId="0" applyFont="1" applyBorder="1">
      <alignment vertical="center"/>
    </xf>
    <xf numFmtId="0" fontId="29" fillId="0" borderId="227" xfId="0" applyFont="1" applyBorder="1" applyProtection="1">
      <alignment vertical="center"/>
      <protection locked="0"/>
    </xf>
    <xf numFmtId="0" fontId="29" fillId="0" borderId="15" xfId="0" applyFont="1" applyBorder="1" applyAlignment="1">
      <alignment vertical="top" wrapText="1"/>
    </xf>
    <xf numFmtId="0" fontId="29" fillId="0" borderId="291" xfId="0" applyFont="1" applyBorder="1">
      <alignment vertical="center"/>
    </xf>
    <xf numFmtId="0" fontId="29" fillId="0" borderId="150" xfId="0" applyFont="1" applyBorder="1" applyProtection="1">
      <alignment vertical="center"/>
      <protection locked="0"/>
    </xf>
    <xf numFmtId="0" fontId="29" fillId="9" borderId="293" xfId="0" applyFont="1" applyFill="1" applyBorder="1">
      <alignment vertical="center"/>
    </xf>
    <xf numFmtId="0" fontId="65" fillId="0" borderId="0" xfId="0" applyFont="1">
      <alignment vertical="center"/>
    </xf>
    <xf numFmtId="0" fontId="70" fillId="2" borderId="79" xfId="0" applyFont="1" applyFill="1" applyBorder="1" applyAlignment="1">
      <alignment horizontal="right" vertical="center"/>
    </xf>
    <xf numFmtId="0" fontId="29" fillId="3" borderId="123" xfId="0" applyFont="1" applyFill="1" applyBorder="1" applyAlignment="1">
      <alignment horizontal="right" vertical="center"/>
    </xf>
    <xf numFmtId="0" fontId="70" fillId="2" borderId="95" xfId="0" applyFont="1" applyFill="1" applyBorder="1" applyAlignment="1">
      <alignment horizontal="right" vertical="center"/>
    </xf>
    <xf numFmtId="0" fontId="29" fillId="2" borderId="123" xfId="0" applyFont="1" applyFill="1" applyBorder="1" applyAlignment="1">
      <alignment horizontal="right" vertical="center"/>
    </xf>
    <xf numFmtId="0" fontId="29" fillId="0" borderId="286" xfId="0" applyFont="1" applyBorder="1">
      <alignment vertical="center"/>
    </xf>
    <xf numFmtId="0" fontId="0" fillId="0" borderId="258" xfId="0" applyBorder="1" applyAlignment="1">
      <alignment vertical="center" shrinkToFit="1"/>
    </xf>
    <xf numFmtId="0" fontId="0" fillId="0" borderId="257" xfId="0" applyBorder="1">
      <alignment vertical="center"/>
    </xf>
    <xf numFmtId="0" fontId="29" fillId="9" borderId="14" xfId="0" applyFont="1" applyFill="1" applyBorder="1" applyAlignment="1">
      <alignment horizontal="center" vertical="center"/>
    </xf>
    <xf numFmtId="0" fontId="29" fillId="0" borderId="0" xfId="0" applyFont="1" applyProtection="1">
      <alignment vertical="center"/>
      <protection locked="0"/>
    </xf>
    <xf numFmtId="0" fontId="29" fillId="0" borderId="258" xfId="0" applyFont="1" applyBorder="1">
      <alignment vertical="center"/>
    </xf>
    <xf numFmtId="0" fontId="29" fillId="0" borderId="18" xfId="0" applyFont="1" applyBorder="1" applyAlignment="1">
      <alignment vertical="center" shrinkToFit="1"/>
    </xf>
    <xf numFmtId="0" fontId="29" fillId="9" borderId="38" xfId="0" applyFont="1" applyFill="1" applyBorder="1" applyAlignment="1">
      <alignment horizontal="center" vertical="center"/>
    </xf>
    <xf numFmtId="0" fontId="29" fillId="0" borderId="39" xfId="0" applyFont="1" applyBorder="1" applyAlignment="1">
      <alignment horizontal="center" vertical="center"/>
    </xf>
    <xf numFmtId="0" fontId="29" fillId="9" borderId="25" xfId="0" applyFont="1" applyFill="1" applyBorder="1" applyAlignment="1">
      <alignment horizontal="center" vertical="center"/>
    </xf>
    <xf numFmtId="0" fontId="29" fillId="0" borderId="26" xfId="0" applyFont="1" applyBorder="1" applyAlignment="1">
      <alignment horizontal="center" vertical="center"/>
    </xf>
    <xf numFmtId="0" fontId="29" fillId="9" borderId="16" xfId="0" applyFont="1" applyFill="1" applyBorder="1" applyAlignment="1">
      <alignment horizontal="center" vertical="center"/>
    </xf>
    <xf numFmtId="0" fontId="29" fillId="9" borderId="17" xfId="0" applyFont="1" applyFill="1" applyBorder="1" applyAlignment="1">
      <alignment horizontal="center" vertical="center"/>
    </xf>
    <xf numFmtId="0" fontId="29" fillId="0" borderId="7" xfId="0" applyFont="1" applyBorder="1">
      <alignment vertical="center"/>
    </xf>
    <xf numFmtId="0" fontId="29" fillId="0" borderId="17" xfId="0" applyFont="1" applyBorder="1" applyAlignment="1">
      <alignment horizontal="center" vertical="center"/>
    </xf>
    <xf numFmtId="0" fontId="29" fillId="0" borderId="11" xfId="0" applyFont="1" applyBorder="1" applyAlignment="1">
      <alignment vertical="center" wrapText="1"/>
    </xf>
    <xf numFmtId="0" fontId="29" fillId="0" borderId="4" xfId="0" applyFont="1" applyBorder="1">
      <alignment vertical="center"/>
    </xf>
    <xf numFmtId="0" fontId="29" fillId="0" borderId="30" xfId="0" applyFont="1" applyBorder="1" applyAlignment="1">
      <alignment horizontal="center" vertical="center"/>
    </xf>
    <xf numFmtId="0" fontId="29" fillId="9" borderId="8" xfId="0" applyFont="1" applyFill="1" applyBorder="1">
      <alignment vertical="center"/>
    </xf>
    <xf numFmtId="0" fontId="29" fillId="2" borderId="17" xfId="0" applyFont="1" applyFill="1" applyBorder="1" applyProtection="1">
      <alignment vertical="center"/>
      <protection locked="0"/>
    </xf>
    <xf numFmtId="0" fontId="29" fillId="3" borderId="16" xfId="0" applyFont="1" applyFill="1" applyBorder="1" applyProtection="1">
      <alignment vertical="center"/>
      <protection locked="0"/>
    </xf>
    <xf numFmtId="0" fontId="29" fillId="3" borderId="17" xfId="0" applyFont="1" applyFill="1" applyBorder="1" applyProtection="1">
      <alignment vertical="center"/>
      <protection locked="0"/>
    </xf>
    <xf numFmtId="0" fontId="29" fillId="3" borderId="17" xfId="0" applyFont="1" applyFill="1" applyBorder="1">
      <alignment vertical="center"/>
    </xf>
    <xf numFmtId="0" fontId="29" fillId="3" borderId="18" xfId="0" applyFont="1" applyFill="1" applyBorder="1">
      <alignment vertical="center"/>
    </xf>
    <xf numFmtId="0" fontId="29" fillId="3" borderId="96" xfId="0" applyFont="1" applyFill="1" applyBorder="1" applyProtection="1">
      <alignment vertical="center"/>
      <protection locked="0"/>
    </xf>
    <xf numFmtId="0" fontId="29" fillId="2" borderId="89" xfId="0" applyFont="1" applyFill="1" applyBorder="1" applyProtection="1">
      <alignment vertical="center"/>
      <protection locked="0"/>
    </xf>
    <xf numFmtId="0" fontId="29" fillId="3" borderId="79" xfId="0" applyFont="1" applyFill="1" applyBorder="1" applyProtection="1">
      <alignment vertical="center"/>
      <protection locked="0"/>
    </xf>
    <xf numFmtId="0" fontId="29" fillId="2" borderId="161" xfId="0" applyFont="1" applyFill="1" applyBorder="1" applyProtection="1">
      <alignment vertical="center"/>
      <protection locked="0"/>
    </xf>
    <xf numFmtId="0" fontId="29" fillId="0" borderId="14" xfId="0" applyFont="1" applyBorder="1">
      <alignment vertical="center"/>
    </xf>
    <xf numFmtId="0" fontId="28" fillId="0" borderId="0" xfId="0" applyFont="1">
      <alignment vertical="center"/>
    </xf>
    <xf numFmtId="0" fontId="28" fillId="0" borderId="101" xfId="0" applyFont="1" applyBorder="1">
      <alignment vertical="center"/>
    </xf>
    <xf numFmtId="0" fontId="28" fillId="0" borderId="102" xfId="0" applyFont="1" applyBorder="1">
      <alignment vertical="center"/>
    </xf>
    <xf numFmtId="0" fontId="29" fillId="3" borderId="111" xfId="0" applyFont="1" applyFill="1" applyBorder="1" applyAlignment="1" applyProtection="1">
      <alignment horizontal="center" vertical="center" shrinkToFit="1"/>
      <protection locked="0"/>
    </xf>
    <xf numFmtId="0" fontId="29" fillId="3" borderId="89" xfId="0" applyFont="1" applyFill="1" applyBorder="1" applyAlignment="1" applyProtection="1">
      <alignment horizontal="center" vertical="center" shrinkToFit="1"/>
      <protection locked="0"/>
    </xf>
    <xf numFmtId="0" fontId="29" fillId="3" borderId="164" xfId="0" applyFont="1" applyFill="1" applyBorder="1" applyAlignment="1" applyProtection="1">
      <alignment horizontal="center" vertical="center" shrinkToFit="1"/>
      <protection locked="0"/>
    </xf>
    <xf numFmtId="0" fontId="29" fillId="3" borderId="16" xfId="0" applyFont="1" applyFill="1" applyBorder="1" applyAlignment="1" applyProtection="1">
      <alignment horizontal="center" vertical="center"/>
      <protection locked="0"/>
    </xf>
    <xf numFmtId="0" fontId="29" fillId="3" borderId="18" xfId="0" applyFont="1" applyFill="1" applyBorder="1" applyAlignment="1" applyProtection="1">
      <alignment horizontal="center" vertical="center"/>
      <protection locked="0"/>
    </xf>
    <xf numFmtId="0" fontId="40" fillId="3" borderId="90" xfId="0" applyFont="1" applyFill="1" applyBorder="1" applyAlignment="1" applyProtection="1">
      <alignment horizontal="left" vertical="center" shrinkToFit="1"/>
      <protection locked="0"/>
    </xf>
    <xf numFmtId="0" fontId="40" fillId="3" borderId="89" xfId="0" applyFont="1" applyFill="1" applyBorder="1" applyAlignment="1" applyProtection="1">
      <alignment horizontal="left" vertical="center" shrinkToFit="1"/>
      <protection locked="0"/>
    </xf>
    <xf numFmtId="0" fontId="40" fillId="3" borderId="96" xfId="0" applyFont="1" applyFill="1" applyBorder="1" applyAlignment="1" applyProtection="1">
      <alignment horizontal="left" vertical="center" shrinkToFit="1"/>
      <protection locked="0"/>
    </xf>
    <xf numFmtId="0" fontId="29" fillId="9" borderId="5" xfId="0" applyFont="1" applyFill="1" applyBorder="1">
      <alignment vertical="center"/>
    </xf>
    <xf numFmtId="0" fontId="29" fillId="9" borderId="6" xfId="0" applyFont="1" applyFill="1" applyBorder="1">
      <alignment vertical="center"/>
    </xf>
    <xf numFmtId="0" fontId="29" fillId="9" borderId="8" xfId="0" applyFont="1" applyFill="1" applyBorder="1">
      <alignment vertical="center"/>
    </xf>
    <xf numFmtId="0" fontId="29" fillId="9" borderId="0" xfId="0" applyFont="1" applyFill="1">
      <alignment vertical="center"/>
    </xf>
    <xf numFmtId="0" fontId="29" fillId="9" borderId="10" xfId="0" applyFont="1" applyFill="1" applyBorder="1">
      <alignment vertical="center"/>
    </xf>
    <xf numFmtId="0" fontId="29" fillId="9" borderId="11" xfId="0" applyFont="1" applyFill="1" applyBorder="1">
      <alignment vertical="center"/>
    </xf>
    <xf numFmtId="38" fontId="29" fillId="2" borderId="118" xfId="1" applyFont="1" applyFill="1" applyBorder="1" applyAlignment="1" applyProtection="1">
      <alignment vertical="center" shrinkToFit="1"/>
      <protection locked="0"/>
    </xf>
    <xf numFmtId="38" fontId="29" fillId="2" borderId="119" xfId="1" applyFont="1" applyFill="1" applyBorder="1" applyAlignment="1" applyProtection="1">
      <alignment vertical="center" shrinkToFit="1"/>
      <protection locked="0"/>
    </xf>
    <xf numFmtId="38" fontId="29" fillId="2" borderId="120" xfId="1" applyFont="1" applyFill="1" applyBorder="1" applyAlignment="1" applyProtection="1">
      <alignment vertical="center" shrinkToFit="1"/>
      <protection locked="0"/>
    </xf>
    <xf numFmtId="38" fontId="29" fillId="2" borderId="162" xfId="1" applyFont="1" applyFill="1" applyBorder="1" applyAlignment="1" applyProtection="1">
      <alignment vertical="center" shrinkToFit="1"/>
      <protection locked="0"/>
    </xf>
    <xf numFmtId="38" fontId="29" fillId="2" borderId="0" xfId="1" applyFont="1" applyFill="1" applyBorder="1" applyAlignment="1" applyProtection="1">
      <alignment vertical="center" shrinkToFit="1"/>
      <protection locked="0"/>
    </xf>
    <xf numFmtId="38" fontId="29" fillId="2" borderId="163" xfId="1" applyFont="1" applyFill="1" applyBorder="1" applyAlignment="1" applyProtection="1">
      <alignment vertical="center" shrinkToFit="1"/>
      <protection locked="0"/>
    </xf>
    <xf numFmtId="38" fontId="29" fillId="2" borderId="121" xfId="1" applyFont="1" applyFill="1" applyBorder="1" applyAlignment="1" applyProtection="1">
      <alignment vertical="center" shrinkToFit="1"/>
      <protection locked="0"/>
    </xf>
    <xf numFmtId="38" fontId="29" fillId="2" borderId="122" xfId="1" applyFont="1" applyFill="1" applyBorder="1" applyAlignment="1" applyProtection="1">
      <alignment vertical="center" shrinkToFit="1"/>
      <protection locked="0"/>
    </xf>
    <xf numFmtId="38" fontId="29" fillId="2" borderId="97" xfId="1" applyFont="1" applyFill="1" applyBorder="1" applyAlignment="1" applyProtection="1">
      <alignment vertical="center" shrinkToFit="1"/>
      <protection locked="0"/>
    </xf>
    <xf numFmtId="0" fontId="29" fillId="0" borderId="6" xfId="0" applyFont="1" applyBorder="1">
      <alignment vertical="center"/>
    </xf>
    <xf numFmtId="0" fontId="29" fillId="0" borderId="0" xfId="0" applyFont="1">
      <alignment vertical="center"/>
    </xf>
    <xf numFmtId="0" fontId="29" fillId="0" borderId="11" xfId="0" applyFont="1" applyBorder="1">
      <alignment vertical="center"/>
    </xf>
    <xf numFmtId="0" fontId="29" fillId="3" borderId="112" xfId="0" applyFont="1" applyFill="1" applyBorder="1" applyAlignment="1" applyProtection="1">
      <alignment vertical="center" shrinkToFit="1"/>
      <protection locked="0"/>
    </xf>
    <xf numFmtId="0" fontId="29" fillId="9" borderId="4" xfId="0" applyFont="1" applyFill="1" applyBorder="1" applyAlignment="1">
      <alignment horizontal="center" vertical="center"/>
    </xf>
    <xf numFmtId="0" fontId="29" fillId="2" borderId="16" xfId="0" applyFont="1" applyFill="1" applyBorder="1" applyAlignment="1" applyProtection="1">
      <alignment horizontal="center" vertical="center" shrinkToFit="1"/>
      <protection locked="0"/>
    </xf>
    <xf numFmtId="0" fontId="29" fillId="2" borderId="17" xfId="0" applyFont="1" applyFill="1" applyBorder="1" applyAlignment="1" applyProtection="1">
      <alignment horizontal="center" vertical="center" shrinkToFit="1"/>
      <protection locked="0"/>
    </xf>
    <xf numFmtId="0" fontId="29" fillId="2" borderId="18" xfId="0" applyFont="1" applyFill="1" applyBorder="1" applyAlignment="1" applyProtection="1">
      <alignment horizontal="center" vertical="center" shrinkToFit="1"/>
      <protection locked="0"/>
    </xf>
    <xf numFmtId="0" fontId="29" fillId="3" borderId="182" xfId="0" applyFont="1" applyFill="1" applyBorder="1" applyAlignment="1" applyProtection="1">
      <alignment horizontal="center" vertical="center"/>
      <protection locked="0"/>
    </xf>
    <xf numFmtId="0" fontId="29" fillId="3" borderId="116" xfId="0" applyFont="1" applyFill="1" applyBorder="1" applyAlignment="1" applyProtection="1">
      <alignment vertical="center" shrinkToFit="1"/>
      <protection locked="0"/>
    </xf>
    <xf numFmtId="0" fontId="29" fillId="3" borderId="81" xfId="0" applyFont="1" applyFill="1" applyBorder="1" applyAlignment="1" applyProtection="1">
      <alignment vertical="center" shrinkToFit="1"/>
      <protection locked="0"/>
    </xf>
    <xf numFmtId="0" fontId="29" fillId="3" borderId="117" xfId="0" applyFont="1" applyFill="1" applyBorder="1" applyAlignment="1" applyProtection="1">
      <alignment vertical="center" shrinkToFit="1"/>
      <protection locked="0"/>
    </xf>
    <xf numFmtId="0" fontId="29" fillId="3" borderId="4" xfId="0" applyFont="1" applyFill="1" applyBorder="1" applyAlignment="1" applyProtection="1">
      <alignment horizontal="center" vertical="center"/>
      <protection locked="0"/>
    </xf>
    <xf numFmtId="0" fontId="29" fillId="9" borderId="4" xfId="0" applyFont="1" applyFill="1" applyBorder="1" applyAlignment="1">
      <alignment vertical="center" shrinkToFit="1"/>
    </xf>
    <xf numFmtId="0" fontId="29" fillId="9" borderId="4" xfId="0" applyFont="1" applyFill="1" applyBorder="1">
      <alignment vertical="center"/>
    </xf>
    <xf numFmtId="0" fontId="29" fillId="3" borderId="80" xfId="0" applyFont="1" applyFill="1" applyBorder="1" applyAlignment="1" applyProtection="1">
      <alignment vertical="center" shrinkToFit="1"/>
      <protection locked="0"/>
    </xf>
    <xf numFmtId="0" fontId="29" fillId="9" borderId="16" xfId="0" applyFont="1" applyFill="1" applyBorder="1" applyAlignment="1">
      <alignment vertical="center" shrinkToFit="1"/>
    </xf>
    <xf numFmtId="38" fontId="29" fillId="2" borderId="111" xfId="1" applyFont="1" applyFill="1" applyBorder="1" applyAlignment="1" applyProtection="1">
      <alignment vertical="center" shrinkToFit="1"/>
      <protection locked="0"/>
    </xf>
    <xf numFmtId="38" fontId="29" fillId="2" borderId="89" xfId="1" applyFont="1" applyFill="1" applyBorder="1" applyAlignment="1" applyProtection="1">
      <alignment vertical="center" shrinkToFit="1"/>
      <protection locked="0"/>
    </xf>
    <xf numFmtId="38" fontId="29" fillId="2" borderId="96" xfId="1" applyFont="1" applyFill="1" applyBorder="1" applyAlignment="1" applyProtection="1">
      <alignment vertical="center" shrinkToFit="1"/>
      <protection locked="0"/>
    </xf>
    <xf numFmtId="0" fontId="36" fillId="6" borderId="16" xfId="2" applyFont="1" applyFill="1" applyBorder="1" applyAlignment="1" applyProtection="1">
      <alignment horizontal="center" vertical="center" shrinkToFit="1"/>
    </xf>
    <xf numFmtId="0" fontId="69" fillId="6" borderId="17" xfId="2" applyFont="1" applyFill="1" applyBorder="1" applyAlignment="1" applyProtection="1">
      <alignment horizontal="center" vertical="center" shrinkToFit="1"/>
    </xf>
    <xf numFmtId="0" fontId="69" fillId="6" borderId="18" xfId="2" applyFont="1" applyFill="1" applyBorder="1" applyAlignment="1" applyProtection="1">
      <alignment horizontal="center" vertical="center" shrinkToFit="1"/>
    </xf>
    <xf numFmtId="0" fontId="29" fillId="3" borderId="16" xfId="0" applyFont="1" applyFill="1" applyBorder="1" applyAlignment="1" applyProtection="1">
      <alignment vertical="center" shrinkToFit="1"/>
      <protection locked="0"/>
    </xf>
    <xf numFmtId="0" fontId="29" fillId="3" borderId="17" xfId="0" applyFont="1" applyFill="1" applyBorder="1" applyAlignment="1" applyProtection="1">
      <alignment vertical="center" shrinkToFit="1"/>
      <protection locked="0"/>
    </xf>
    <xf numFmtId="0" fontId="29" fillId="0" borderId="17" xfId="0" applyFont="1" applyBorder="1" applyAlignment="1" applyProtection="1">
      <alignment vertical="center" shrinkToFit="1"/>
      <protection locked="0"/>
    </xf>
    <xf numFmtId="0" fontId="29" fillId="0" borderId="18" xfId="0" applyFont="1" applyBorder="1" applyProtection="1">
      <alignment vertical="center"/>
      <protection locked="0"/>
    </xf>
    <xf numFmtId="0" fontId="29" fillId="3" borderId="4" xfId="0" applyFont="1" applyFill="1" applyBorder="1" applyAlignment="1" applyProtection="1">
      <alignment horizontal="center" vertical="center" shrinkToFit="1"/>
      <protection locked="0"/>
    </xf>
    <xf numFmtId="0" fontId="29" fillId="0" borderId="4" xfId="0" applyFont="1" applyBorder="1" applyProtection="1">
      <alignment vertical="center"/>
      <protection locked="0"/>
    </xf>
    <xf numFmtId="0" fontId="62" fillId="6" borderId="16" xfId="2" applyFont="1" applyFill="1" applyBorder="1" applyAlignment="1" applyProtection="1">
      <alignment horizontal="center" vertical="center" shrinkToFit="1"/>
    </xf>
    <xf numFmtId="0" fontId="67" fillId="6" borderId="17" xfId="2" applyFont="1" applyFill="1" applyBorder="1" applyAlignment="1" applyProtection="1">
      <alignment horizontal="center" vertical="center" shrinkToFit="1"/>
    </xf>
    <xf numFmtId="0" fontId="67" fillId="0" borderId="17" xfId="2" applyFont="1" applyBorder="1" applyAlignment="1">
      <alignment vertical="center" shrinkToFit="1"/>
    </xf>
    <xf numFmtId="0" fontId="67" fillId="0" borderId="18" xfId="2" applyFont="1" applyBorder="1" applyAlignment="1">
      <alignment vertical="center"/>
    </xf>
    <xf numFmtId="0" fontId="29" fillId="0" borderId="4" xfId="0" applyFont="1" applyBorder="1" applyAlignment="1">
      <alignment vertical="center" shrinkToFit="1"/>
    </xf>
    <xf numFmtId="0" fontId="29" fillId="3" borderId="111" xfId="0" applyFont="1" applyFill="1" applyBorder="1" applyAlignment="1" applyProtection="1">
      <alignment vertical="center" shrinkToFit="1"/>
      <protection locked="0"/>
    </xf>
    <xf numFmtId="0" fontId="29" fillId="0" borderId="89" xfId="0" applyFont="1" applyBorder="1" applyAlignment="1" applyProtection="1">
      <alignment vertical="center" shrinkToFit="1"/>
      <protection locked="0"/>
    </xf>
    <xf numFmtId="0" fontId="29" fillId="0" borderId="96" xfId="0" applyFont="1" applyBorder="1" applyAlignment="1" applyProtection="1">
      <alignment vertical="center" shrinkToFit="1"/>
      <protection locked="0"/>
    </xf>
    <xf numFmtId="0" fontId="29" fillId="3" borderId="184" xfId="0" applyFont="1" applyFill="1" applyBorder="1" applyAlignment="1" applyProtection="1">
      <alignment horizontal="center" vertical="center"/>
      <protection locked="0"/>
    </xf>
    <xf numFmtId="0" fontId="29" fillId="3" borderId="17" xfId="0" applyFont="1" applyFill="1" applyBorder="1" applyAlignment="1" applyProtection="1">
      <alignment horizontal="center" vertical="center"/>
      <protection locked="0"/>
    </xf>
    <xf numFmtId="0" fontId="29" fillId="9" borderId="16" xfId="0" applyFont="1" applyFill="1" applyBorder="1" applyAlignment="1">
      <alignment horizontal="center" vertical="center"/>
    </xf>
    <xf numFmtId="0" fontId="29" fillId="9" borderId="17" xfId="0" applyFont="1" applyFill="1" applyBorder="1" applyAlignment="1">
      <alignment horizontal="center" vertical="center"/>
    </xf>
    <xf numFmtId="0" fontId="29" fillId="9" borderId="18" xfId="0" applyFont="1" applyFill="1" applyBorder="1" applyAlignment="1">
      <alignment horizontal="center" vertical="center"/>
    </xf>
    <xf numFmtId="0" fontId="29" fillId="9" borderId="5" xfId="0" applyFont="1" applyFill="1" applyBorder="1" applyAlignment="1">
      <alignment horizontal="left" vertical="top" wrapText="1"/>
    </xf>
    <xf numFmtId="0" fontId="29" fillId="9" borderId="6" xfId="0" applyFont="1" applyFill="1" applyBorder="1" applyAlignment="1">
      <alignment horizontal="left" vertical="top" wrapText="1"/>
    </xf>
    <xf numFmtId="0" fontId="29" fillId="9" borderId="7" xfId="0" applyFont="1" applyFill="1" applyBorder="1" applyAlignment="1">
      <alignment horizontal="left" vertical="top" wrapText="1"/>
    </xf>
    <xf numFmtId="0" fontId="29" fillId="9" borderId="8" xfId="0" applyFont="1" applyFill="1" applyBorder="1" applyAlignment="1">
      <alignment horizontal="left" vertical="top" wrapText="1"/>
    </xf>
    <xf numFmtId="0" fontId="29" fillId="9" borderId="0" xfId="0" applyFont="1" applyFill="1" applyAlignment="1">
      <alignment horizontal="left" vertical="top" wrapText="1"/>
    </xf>
    <xf numFmtId="0" fontId="29" fillId="9" borderId="9" xfId="0" applyFont="1" applyFill="1" applyBorder="1" applyAlignment="1">
      <alignment horizontal="left" vertical="top" wrapText="1"/>
    </xf>
    <xf numFmtId="0" fontId="29" fillId="2" borderId="5" xfId="0" applyFont="1" applyFill="1" applyBorder="1" applyAlignment="1" applyProtection="1">
      <alignment horizontal="left" vertical="center" wrapText="1"/>
      <protection locked="0"/>
    </xf>
    <xf numFmtId="0" fontId="29" fillId="2" borderId="6" xfId="0" applyFont="1" applyFill="1" applyBorder="1" applyAlignment="1" applyProtection="1">
      <alignment horizontal="left" vertical="center"/>
      <protection locked="0"/>
    </xf>
    <xf numFmtId="0" fontId="29" fillId="2" borderId="7" xfId="0" applyFont="1" applyFill="1" applyBorder="1" applyAlignment="1" applyProtection="1">
      <alignment horizontal="left" vertical="center"/>
      <protection locked="0"/>
    </xf>
    <xf numFmtId="0" fontId="29" fillId="2" borderId="8" xfId="0" applyFont="1" applyFill="1" applyBorder="1" applyAlignment="1" applyProtection="1">
      <alignment horizontal="left" vertical="center"/>
      <protection locked="0"/>
    </xf>
    <xf numFmtId="0" fontId="29" fillId="2" borderId="0" xfId="0" applyFont="1" applyFill="1" applyAlignment="1" applyProtection="1">
      <alignment horizontal="left" vertical="center"/>
      <protection locked="0"/>
    </xf>
    <xf numFmtId="0" fontId="29" fillId="2" borderId="9" xfId="0" applyFont="1" applyFill="1" applyBorder="1" applyAlignment="1" applyProtection="1">
      <alignment horizontal="left" vertical="center"/>
      <protection locked="0"/>
    </xf>
    <xf numFmtId="0" fontId="39" fillId="3" borderId="129" xfId="0" applyFont="1" applyFill="1" applyBorder="1" applyAlignment="1" applyProtection="1">
      <alignment vertical="center" shrinkToFit="1"/>
      <protection locked="0"/>
    </xf>
    <xf numFmtId="0" fontId="29" fillId="0" borderId="99" xfId="0" applyFont="1" applyBorder="1" applyAlignment="1" applyProtection="1">
      <alignment vertical="center" shrinkToFit="1"/>
      <protection locked="0"/>
    </xf>
    <xf numFmtId="0" fontId="29" fillId="0" borderId="130" xfId="0" applyFont="1" applyBorder="1" applyAlignment="1" applyProtection="1">
      <alignment vertical="center" shrinkToFit="1"/>
      <protection locked="0"/>
    </xf>
    <xf numFmtId="0" fontId="39" fillId="3" borderId="131" xfId="0" applyFont="1" applyFill="1" applyBorder="1" applyAlignment="1" applyProtection="1">
      <alignment vertical="center" shrinkToFit="1"/>
      <protection locked="0"/>
    </xf>
    <xf numFmtId="0" fontId="29" fillId="0" borderId="98" xfId="0" applyFont="1" applyBorder="1" applyAlignment="1" applyProtection="1">
      <alignment vertical="center" shrinkToFit="1"/>
      <protection locked="0"/>
    </xf>
    <xf numFmtId="0" fontId="29" fillId="0" borderId="132" xfId="0" applyFont="1" applyBorder="1" applyAlignment="1" applyProtection="1">
      <alignment vertical="center" shrinkToFit="1"/>
      <protection locked="0"/>
    </xf>
    <xf numFmtId="0" fontId="39" fillId="0" borderId="5" xfId="0" applyFont="1" applyBorder="1" applyAlignment="1">
      <alignment horizontal="right" vertical="center"/>
    </xf>
    <xf numFmtId="0" fontId="39" fillId="0" borderId="10" xfId="0" applyFont="1" applyBorder="1" applyAlignment="1">
      <alignment horizontal="right" vertical="center"/>
    </xf>
    <xf numFmtId="0" fontId="40" fillId="9" borderId="4" xfId="0" applyFont="1" applyFill="1" applyBorder="1" applyAlignment="1">
      <alignment horizontal="center" vertical="center"/>
    </xf>
    <xf numFmtId="0" fontId="40" fillId="9" borderId="16" xfId="0" applyFont="1" applyFill="1" applyBorder="1" applyAlignment="1">
      <alignment horizontal="center" vertical="center"/>
    </xf>
    <xf numFmtId="0" fontId="29" fillId="9" borderId="148" xfId="0" applyFont="1" applyFill="1" applyBorder="1" applyAlignment="1">
      <alignment horizontal="center" vertical="center"/>
    </xf>
    <xf numFmtId="0" fontId="29" fillId="9" borderId="149" xfId="0" applyFont="1" applyFill="1" applyBorder="1" applyAlignment="1">
      <alignment horizontal="center" vertical="center"/>
    </xf>
    <xf numFmtId="0" fontId="29" fillId="9" borderId="150" xfId="0" applyFont="1" applyFill="1" applyBorder="1" applyAlignment="1">
      <alignment horizontal="center" vertical="center"/>
    </xf>
    <xf numFmtId="0" fontId="29" fillId="9" borderId="14" xfId="0" applyFont="1" applyFill="1" applyBorder="1" applyAlignment="1">
      <alignment horizontal="center" vertical="center"/>
    </xf>
    <xf numFmtId="0" fontId="40" fillId="9" borderId="14" xfId="0" applyFont="1" applyFill="1" applyBorder="1" applyAlignment="1">
      <alignment horizontal="center" vertical="center" wrapText="1"/>
    </xf>
    <xf numFmtId="0" fontId="40" fillId="9" borderId="4" xfId="0" applyFont="1" applyFill="1" applyBorder="1" applyAlignment="1">
      <alignment horizontal="center" vertical="center" wrapText="1"/>
    </xf>
    <xf numFmtId="0" fontId="29" fillId="3" borderId="113" xfId="0" applyFont="1" applyFill="1" applyBorder="1" applyAlignment="1" applyProtection="1">
      <alignment vertical="center" shrinkToFit="1"/>
      <protection locked="0"/>
    </xf>
    <xf numFmtId="38" fontId="29" fillId="3" borderId="113" xfId="1" applyFont="1" applyFill="1" applyBorder="1" applyAlignment="1" applyProtection="1">
      <alignment vertical="center" shrinkToFit="1"/>
      <protection locked="0"/>
    </xf>
    <xf numFmtId="0" fontId="29" fillId="0" borderId="4" xfId="0" applyFont="1" applyBorder="1">
      <alignment vertical="center"/>
    </xf>
    <xf numFmtId="38" fontId="29" fillId="3" borderId="112" xfId="1" applyFont="1" applyFill="1" applyBorder="1" applyAlignment="1" applyProtection="1">
      <alignment vertical="center" shrinkToFit="1"/>
      <protection locked="0"/>
    </xf>
    <xf numFmtId="0" fontId="29" fillId="3" borderId="24" xfId="0" applyFont="1" applyFill="1" applyBorder="1" applyAlignment="1" applyProtection="1">
      <alignment horizontal="center" vertical="center"/>
      <protection locked="0"/>
    </xf>
    <xf numFmtId="38" fontId="29" fillId="3" borderId="80" xfId="1" applyFont="1" applyFill="1" applyBorder="1" applyAlignment="1" applyProtection="1">
      <alignment vertical="center" shrinkToFit="1"/>
      <protection locked="0"/>
    </xf>
    <xf numFmtId="0" fontId="29" fillId="3" borderId="37" xfId="0" applyFont="1" applyFill="1" applyBorder="1" applyAlignment="1" applyProtection="1">
      <alignment horizontal="center" vertical="center"/>
      <protection locked="0"/>
    </xf>
    <xf numFmtId="0" fontId="29" fillId="3" borderId="28" xfId="0" applyFont="1" applyFill="1" applyBorder="1" applyAlignment="1" applyProtection="1">
      <alignment horizontal="center" vertical="center"/>
      <protection locked="0"/>
    </xf>
    <xf numFmtId="0" fontId="29" fillId="9" borderId="4" xfId="0" applyFont="1" applyFill="1" applyBorder="1" applyAlignment="1">
      <alignment horizontal="center" vertical="center" wrapText="1"/>
    </xf>
    <xf numFmtId="0" fontId="29" fillId="0" borderId="14" xfId="0" applyFont="1" applyBorder="1">
      <alignment vertical="center"/>
    </xf>
    <xf numFmtId="0" fontId="29" fillId="9" borderId="14" xfId="0" applyFont="1" applyFill="1" applyBorder="1" applyAlignment="1">
      <alignment vertical="center" wrapText="1"/>
    </xf>
    <xf numFmtId="0" fontId="29" fillId="9" borderId="16" xfId="0" applyFont="1" applyFill="1" applyBorder="1" applyAlignment="1">
      <alignment horizontal="left" vertical="center"/>
    </xf>
    <xf numFmtId="0" fontId="29" fillId="9" borderId="17" xfId="0" applyFont="1" applyFill="1" applyBorder="1" applyAlignment="1">
      <alignment horizontal="left" vertical="center"/>
    </xf>
    <xf numFmtId="0" fontId="29" fillId="9" borderId="18" xfId="0" applyFont="1" applyFill="1" applyBorder="1" applyAlignment="1">
      <alignment horizontal="left" vertical="center"/>
    </xf>
    <xf numFmtId="0" fontId="29" fillId="3" borderId="16" xfId="0" applyFont="1" applyFill="1" applyBorder="1" applyAlignment="1" applyProtection="1">
      <alignment horizontal="left" vertical="center"/>
      <protection locked="0"/>
    </xf>
    <xf numFmtId="0" fontId="29" fillId="3" borderId="17" xfId="0" applyFont="1" applyFill="1" applyBorder="1" applyAlignment="1" applyProtection="1">
      <alignment horizontal="left" vertical="center"/>
      <protection locked="0"/>
    </xf>
    <xf numFmtId="0" fontId="29" fillId="3" borderId="18" xfId="0" applyFont="1" applyFill="1" applyBorder="1" applyAlignment="1" applyProtection="1">
      <alignment horizontal="left" vertical="center"/>
      <protection locked="0"/>
    </xf>
    <xf numFmtId="0" fontId="29" fillId="0" borderId="16" xfId="0" applyFont="1" applyBorder="1" applyAlignment="1">
      <alignment horizontal="center" vertical="center" shrinkToFit="1"/>
    </xf>
    <xf numFmtId="0" fontId="29" fillId="0" borderId="17" xfId="0" applyFont="1" applyBorder="1" applyAlignment="1">
      <alignment horizontal="center" vertical="center" shrinkToFit="1"/>
    </xf>
    <xf numFmtId="0" fontId="29" fillId="0" borderId="18" xfId="0" applyFont="1" applyBorder="1" applyAlignment="1">
      <alignment horizontal="center" vertical="center" shrinkToFit="1"/>
    </xf>
    <xf numFmtId="0" fontId="29" fillId="9" borderId="16" xfId="0" applyFont="1" applyFill="1" applyBorder="1" applyAlignment="1">
      <alignment horizontal="left" vertical="center" wrapText="1"/>
    </xf>
    <xf numFmtId="0" fontId="29" fillId="9" borderId="18" xfId="0" applyFont="1" applyFill="1" applyBorder="1" applyAlignment="1">
      <alignment horizontal="left" vertical="center" wrapText="1"/>
    </xf>
    <xf numFmtId="0" fontId="29" fillId="9" borderId="17" xfId="0" applyFont="1" applyFill="1" applyBorder="1" applyAlignment="1">
      <alignment horizontal="left" vertical="center" wrapText="1"/>
    </xf>
    <xf numFmtId="0" fontId="40" fillId="3" borderId="111" xfId="0" applyFont="1" applyFill="1" applyBorder="1" applyAlignment="1" applyProtection="1">
      <alignment vertical="center" shrinkToFit="1"/>
      <protection locked="0"/>
    </xf>
    <xf numFmtId="0" fontId="40" fillId="3" borderId="89" xfId="0" applyFont="1" applyFill="1" applyBorder="1" applyAlignment="1" applyProtection="1">
      <alignment vertical="center" shrinkToFit="1"/>
      <protection locked="0"/>
    </xf>
    <xf numFmtId="0" fontId="40" fillId="3" borderId="96" xfId="0" applyFont="1" applyFill="1" applyBorder="1" applyAlignment="1" applyProtection="1">
      <alignment vertical="center" shrinkToFit="1"/>
      <protection locked="0"/>
    </xf>
    <xf numFmtId="0" fontId="29" fillId="3" borderId="135" xfId="0" applyFont="1" applyFill="1" applyBorder="1" applyAlignment="1" applyProtection="1">
      <alignment vertical="center" shrinkToFit="1"/>
      <protection locked="0"/>
    </xf>
    <xf numFmtId="0" fontId="29" fillId="3" borderId="136" xfId="0" applyFont="1" applyFill="1" applyBorder="1" applyAlignment="1" applyProtection="1">
      <alignment vertical="center" shrinkToFit="1"/>
      <protection locked="0"/>
    </xf>
    <xf numFmtId="0" fontId="29" fillId="3" borderId="137" xfId="0" applyFont="1" applyFill="1" applyBorder="1" applyAlignment="1" applyProtection="1">
      <alignment vertical="center" shrinkToFit="1"/>
      <protection locked="0"/>
    </xf>
    <xf numFmtId="0" fontId="40" fillId="9" borderId="25" xfId="0" applyFont="1" applyFill="1" applyBorder="1" applyAlignment="1">
      <alignment horizontal="center" vertical="center"/>
    </xf>
    <xf numFmtId="0" fontId="40" fillId="9" borderId="26" xfId="0" applyFont="1" applyFill="1" applyBorder="1" applyAlignment="1">
      <alignment horizontal="center" vertical="center"/>
    </xf>
    <xf numFmtId="0" fontId="40" fillId="9" borderId="27" xfId="0" applyFont="1" applyFill="1" applyBorder="1" applyAlignment="1">
      <alignment horizontal="center" vertical="center"/>
    </xf>
    <xf numFmtId="0" fontId="40" fillId="9" borderId="25" xfId="0" applyFont="1" applyFill="1" applyBorder="1" applyAlignment="1">
      <alignment horizontal="center" vertical="center" wrapText="1"/>
    </xf>
    <xf numFmtId="0" fontId="40" fillId="9" borderId="26" xfId="0" applyFont="1" applyFill="1" applyBorder="1" applyAlignment="1">
      <alignment horizontal="center" vertical="center" wrapText="1"/>
    </xf>
    <xf numFmtId="0" fontId="40" fillId="9" borderId="27" xfId="0" applyFont="1" applyFill="1" applyBorder="1" applyAlignment="1">
      <alignment horizontal="center" vertical="center" wrapText="1"/>
    </xf>
    <xf numFmtId="0" fontId="39" fillId="9" borderId="217" xfId="0" applyFont="1" applyFill="1" applyBorder="1" applyAlignment="1">
      <alignment horizontal="center" vertical="center"/>
    </xf>
    <xf numFmtId="0" fontId="39" fillId="9" borderId="218" xfId="0" applyFont="1" applyFill="1" applyBorder="1" applyAlignment="1">
      <alignment horizontal="center" vertical="center"/>
    </xf>
    <xf numFmtId="0" fontId="39" fillId="9" borderId="219" xfId="0" applyFont="1" applyFill="1" applyBorder="1" applyAlignment="1">
      <alignment horizontal="center" vertical="center"/>
    </xf>
    <xf numFmtId="0" fontId="39" fillId="9" borderId="92" xfId="0" applyFont="1" applyFill="1" applyBorder="1" applyAlignment="1">
      <alignment horizontal="center" vertical="center" wrapText="1"/>
    </xf>
    <xf numFmtId="0" fontId="39" fillId="9" borderId="28" xfId="0" applyFont="1" applyFill="1" applyBorder="1" applyAlignment="1">
      <alignment horizontal="center" vertical="center" wrapText="1"/>
    </xf>
    <xf numFmtId="0" fontId="29" fillId="2" borderId="16" xfId="0" applyFont="1" applyFill="1" applyBorder="1" applyAlignment="1" applyProtection="1">
      <alignment horizontal="center" vertical="center" wrapText="1"/>
      <protection locked="0"/>
    </xf>
    <xf numFmtId="0" fontId="29" fillId="2" borderId="17" xfId="0" applyFont="1" applyFill="1" applyBorder="1" applyAlignment="1" applyProtection="1">
      <alignment horizontal="center" vertical="center" wrapText="1"/>
      <protection locked="0"/>
    </xf>
    <xf numFmtId="0" fontId="29" fillId="2" borderId="18" xfId="0" applyFont="1" applyFill="1" applyBorder="1" applyAlignment="1" applyProtection="1">
      <alignment horizontal="center" vertical="center" wrapText="1"/>
      <protection locked="0"/>
    </xf>
    <xf numFmtId="0" fontId="29" fillId="0" borderId="4" xfId="0" applyFont="1" applyBorder="1" applyAlignment="1">
      <alignment horizontal="center" vertical="center" shrinkToFit="1"/>
    </xf>
    <xf numFmtId="0" fontId="29" fillId="9" borderId="5" xfId="0" applyFont="1" applyFill="1" applyBorder="1" applyAlignment="1">
      <alignment horizontal="center" vertical="center" wrapText="1"/>
    </xf>
    <xf numFmtId="0" fontId="29" fillId="0" borderId="6"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4" xfId="0" applyFont="1" applyBorder="1" applyAlignment="1">
      <alignment horizontal="center" vertical="center"/>
    </xf>
    <xf numFmtId="0" fontId="29" fillId="9" borderId="109" xfId="0" applyFont="1" applyFill="1" applyBorder="1" applyAlignment="1">
      <alignment horizontal="center" vertical="center"/>
    </xf>
    <xf numFmtId="0" fontId="29" fillId="9" borderId="72" xfId="0" applyFont="1" applyFill="1" applyBorder="1" applyAlignment="1">
      <alignment horizontal="center" vertical="center"/>
    </xf>
    <xf numFmtId="0" fontId="29" fillId="9" borderId="107" xfId="0" applyFont="1" applyFill="1" applyBorder="1" applyAlignment="1">
      <alignment horizontal="center" vertical="center"/>
    </xf>
    <xf numFmtId="0" fontId="29" fillId="2" borderId="111" xfId="0" applyFont="1" applyFill="1" applyBorder="1" applyAlignment="1" applyProtection="1">
      <alignment vertical="center" shrinkToFit="1"/>
      <protection locked="0"/>
    </xf>
    <xf numFmtId="38" fontId="29" fillId="2" borderId="79" xfId="1" applyFont="1" applyFill="1" applyBorder="1" applyAlignment="1" applyProtection="1">
      <alignment vertical="center"/>
      <protection locked="0"/>
    </xf>
    <xf numFmtId="0" fontId="29" fillId="0" borderId="79" xfId="0" applyFont="1" applyBorder="1" applyProtection="1">
      <alignment vertical="center"/>
      <protection locked="0"/>
    </xf>
    <xf numFmtId="0" fontId="40" fillId="3" borderId="90" xfId="0" applyFont="1" applyFill="1" applyBorder="1" applyAlignment="1" applyProtection="1">
      <alignment horizontal="center" vertical="center" shrinkToFit="1"/>
      <protection locked="0"/>
    </xf>
    <xf numFmtId="0" fontId="40" fillId="3" borderId="89" xfId="0" applyFont="1" applyFill="1" applyBorder="1" applyAlignment="1" applyProtection="1">
      <alignment horizontal="center" vertical="center" shrinkToFit="1"/>
      <protection locked="0"/>
    </xf>
    <xf numFmtId="0" fontId="40" fillId="3" borderId="164" xfId="0" applyFont="1" applyFill="1" applyBorder="1" applyAlignment="1" applyProtection="1">
      <alignment horizontal="center" vertical="center" shrinkToFit="1"/>
      <protection locked="0"/>
    </xf>
    <xf numFmtId="38" fontId="40" fillId="3" borderId="96" xfId="1" applyFont="1" applyFill="1" applyBorder="1" applyAlignment="1" applyProtection="1">
      <alignment vertical="center" shrinkToFit="1"/>
      <protection locked="0"/>
    </xf>
    <xf numFmtId="38" fontId="29" fillId="3" borderId="79" xfId="1" applyFont="1" applyFill="1" applyBorder="1" applyAlignment="1" applyProtection="1">
      <alignment vertical="center" shrinkToFit="1"/>
      <protection locked="0"/>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79" fillId="0" borderId="0" xfId="0" applyFont="1" applyAlignment="1">
      <alignment horizontal="center" vertical="center"/>
    </xf>
    <xf numFmtId="0" fontId="80" fillId="0" borderId="0" xfId="0" applyFont="1" applyAlignment="1">
      <alignment horizontal="center" vertical="center"/>
    </xf>
    <xf numFmtId="0" fontId="79" fillId="0" borderId="0" xfId="0" applyFont="1" applyAlignment="1">
      <alignment horizontal="center" vertical="top"/>
    </xf>
    <xf numFmtId="0" fontId="80" fillId="0" borderId="0" xfId="0" applyFont="1" applyAlignment="1">
      <alignment horizontal="center" vertical="top"/>
    </xf>
    <xf numFmtId="0" fontId="29" fillId="2" borderId="16" xfId="0" applyFont="1" applyFill="1" applyBorder="1" applyProtection="1">
      <alignment vertical="center"/>
      <protection locked="0"/>
    </xf>
    <xf numFmtId="0" fontId="29" fillId="2" borderId="17" xfId="0" applyFont="1" applyFill="1" applyBorder="1" applyProtection="1">
      <alignment vertical="center"/>
      <protection locked="0"/>
    </xf>
    <xf numFmtId="0" fontId="29" fillId="2" borderId="18" xfId="0" applyFont="1" applyFill="1" applyBorder="1" applyProtection="1">
      <alignment vertical="center"/>
      <protection locked="0"/>
    </xf>
    <xf numFmtId="0" fontId="29" fillId="2" borderId="5" xfId="0" applyFont="1" applyFill="1" applyBorder="1" applyAlignment="1" applyProtection="1">
      <alignment horizontal="center" vertical="center"/>
      <protection locked="0"/>
    </xf>
    <xf numFmtId="0" fontId="29" fillId="2" borderId="7" xfId="0" applyFont="1" applyFill="1" applyBorder="1" applyAlignment="1" applyProtection="1">
      <alignment horizontal="center" vertical="center"/>
      <protection locked="0"/>
    </xf>
    <xf numFmtId="0" fontId="29" fillId="2" borderId="8" xfId="0" applyFont="1" applyFill="1" applyBorder="1" applyAlignment="1" applyProtection="1">
      <alignment horizontal="center" vertical="center"/>
      <protection locked="0"/>
    </xf>
    <xf numFmtId="0" fontId="29" fillId="2" borderId="9" xfId="0" applyFont="1" applyFill="1" applyBorder="1" applyAlignment="1" applyProtection="1">
      <alignment horizontal="center" vertical="center"/>
      <protection locked="0"/>
    </xf>
    <xf numFmtId="0" fontId="29" fillId="2" borderId="10" xfId="0" applyFont="1" applyFill="1" applyBorder="1" applyAlignment="1" applyProtection="1">
      <alignment horizontal="center" vertical="center"/>
      <protection locked="0"/>
    </xf>
    <xf numFmtId="0" fontId="29" fillId="2" borderId="12" xfId="0" applyFont="1" applyFill="1" applyBorder="1" applyAlignment="1" applyProtection="1">
      <alignment horizontal="center" vertical="center"/>
      <protection locked="0"/>
    </xf>
    <xf numFmtId="0" fontId="29" fillId="9" borderId="16" xfId="0" applyFont="1" applyFill="1" applyBorder="1" applyAlignment="1">
      <alignment horizontal="center" vertical="center" wrapText="1"/>
    </xf>
    <xf numFmtId="0" fontId="29" fillId="9" borderId="18" xfId="0" applyFont="1" applyFill="1" applyBorder="1" applyAlignment="1">
      <alignment horizontal="center" vertical="center" wrapText="1"/>
    </xf>
    <xf numFmtId="0" fontId="29" fillId="2" borderId="5" xfId="0" applyFont="1" applyFill="1" applyBorder="1" applyAlignment="1" applyProtection="1">
      <alignment horizontal="center" vertical="center" shrinkToFit="1"/>
      <protection locked="0"/>
    </xf>
    <xf numFmtId="0" fontId="29" fillId="2" borderId="6" xfId="0" applyFont="1" applyFill="1" applyBorder="1" applyAlignment="1" applyProtection="1">
      <alignment horizontal="center" vertical="center" shrinkToFit="1"/>
      <protection locked="0"/>
    </xf>
    <xf numFmtId="0" fontId="29" fillId="2" borderId="10" xfId="0" applyFont="1" applyFill="1" applyBorder="1" applyAlignment="1" applyProtection="1">
      <alignment horizontal="center" vertical="center" shrinkToFit="1"/>
      <protection locked="0"/>
    </xf>
    <xf numFmtId="0" fontId="29" fillId="2" borderId="11" xfId="0" applyFont="1" applyFill="1" applyBorder="1" applyAlignment="1" applyProtection="1">
      <alignment horizontal="center" vertical="center" shrinkToFit="1"/>
      <protection locked="0"/>
    </xf>
    <xf numFmtId="0" fontId="29" fillId="9" borderId="16" xfId="0" applyFont="1" applyFill="1" applyBorder="1" applyAlignment="1">
      <alignment horizontal="center" vertical="center" wrapText="1" shrinkToFit="1"/>
    </xf>
    <xf numFmtId="0" fontId="29" fillId="9" borderId="17" xfId="0" applyFont="1" applyFill="1" applyBorder="1" applyAlignment="1">
      <alignment horizontal="center" vertical="center" wrapText="1" shrinkToFit="1"/>
    </xf>
    <xf numFmtId="0" fontId="29" fillId="9" borderId="18" xfId="0" applyFont="1" applyFill="1" applyBorder="1" applyAlignment="1">
      <alignment horizontal="center" vertical="center" wrapText="1" shrinkToFit="1"/>
    </xf>
    <xf numFmtId="0" fontId="29" fillId="2" borderId="70" xfId="0" applyFont="1" applyFill="1" applyBorder="1" applyAlignment="1" applyProtection="1">
      <alignment horizontal="center" vertical="center"/>
      <protection locked="0"/>
    </xf>
    <xf numFmtId="0" fontId="29" fillId="2" borderId="18" xfId="0" applyFont="1" applyFill="1" applyBorder="1" applyAlignment="1" applyProtection="1">
      <alignment horizontal="center" vertical="center"/>
      <protection locked="0"/>
    </xf>
    <xf numFmtId="0" fontId="39" fillId="9" borderId="70" xfId="0" applyFont="1" applyFill="1" applyBorder="1" applyAlignment="1">
      <alignment horizontal="center" vertical="center" wrapText="1"/>
    </xf>
    <xf numFmtId="0" fontId="39" fillId="9" borderId="18" xfId="0" applyFont="1" applyFill="1" applyBorder="1" applyAlignment="1">
      <alignment horizontal="center" vertical="center" wrapText="1"/>
    </xf>
    <xf numFmtId="0" fontId="29" fillId="9" borderId="41" xfId="0" applyFont="1" applyFill="1" applyBorder="1">
      <alignment vertical="center"/>
    </xf>
    <xf numFmtId="0" fontId="29" fillId="9" borderId="14" xfId="0" applyFont="1" applyFill="1" applyBorder="1" applyAlignment="1">
      <alignment horizontal="center" vertical="center" wrapText="1"/>
    </xf>
    <xf numFmtId="0" fontId="29" fillId="2" borderId="4" xfId="0" applyFont="1" applyFill="1" applyBorder="1" applyAlignment="1" applyProtection="1">
      <alignment horizontal="center" vertical="center"/>
      <protection locked="0"/>
    </xf>
    <xf numFmtId="0" fontId="29" fillId="2" borderId="16" xfId="0" applyFont="1" applyFill="1" applyBorder="1" applyAlignment="1" applyProtection="1">
      <alignment horizontal="center" vertical="center"/>
      <protection locked="0"/>
    </xf>
    <xf numFmtId="0" fontId="40" fillId="9" borderId="16" xfId="0" applyFont="1" applyFill="1" applyBorder="1" applyAlignment="1">
      <alignment vertical="center" wrapText="1"/>
    </xf>
    <xf numFmtId="0" fontId="40" fillId="9" borderId="17" xfId="0" applyFont="1" applyFill="1" applyBorder="1">
      <alignment vertical="center"/>
    </xf>
    <xf numFmtId="0" fontId="29" fillId="3" borderId="111" xfId="0" applyFont="1" applyFill="1" applyBorder="1" applyAlignment="1" applyProtection="1">
      <alignment horizontal="center" vertical="center"/>
      <protection locked="0"/>
    </xf>
    <xf numFmtId="0" fontId="29" fillId="3" borderId="96" xfId="0" applyFont="1" applyFill="1" applyBorder="1" applyAlignment="1" applyProtection="1">
      <alignment horizontal="center" vertical="center"/>
      <protection locked="0"/>
    </xf>
    <xf numFmtId="0" fontId="29" fillId="2" borderId="16" xfId="0" applyFont="1" applyFill="1" applyBorder="1" applyAlignment="1" applyProtection="1">
      <alignment vertical="center" shrinkToFit="1"/>
      <protection locked="0"/>
    </xf>
    <xf numFmtId="0" fontId="29" fillId="2" borderId="17" xfId="0" applyFont="1" applyFill="1" applyBorder="1" applyAlignment="1" applyProtection="1">
      <alignment vertical="center" shrinkToFit="1"/>
      <protection locked="0"/>
    </xf>
    <xf numFmtId="0" fontId="29" fillId="0" borderId="18" xfId="0" applyFont="1" applyBorder="1" applyAlignment="1" applyProtection="1">
      <alignment vertical="center" shrinkToFit="1"/>
      <protection locked="0"/>
    </xf>
    <xf numFmtId="0" fontId="40" fillId="3" borderId="79" xfId="0" applyFont="1" applyFill="1" applyBorder="1" applyAlignment="1" applyProtection="1">
      <alignment vertical="center" shrinkToFit="1"/>
      <protection locked="0"/>
    </xf>
    <xf numFmtId="0" fontId="40" fillId="3" borderId="18" xfId="0" applyFont="1" applyFill="1" applyBorder="1" applyAlignment="1" applyProtection="1">
      <alignment horizontal="center" vertical="center" shrinkToFit="1"/>
      <protection locked="0"/>
    </xf>
    <xf numFmtId="0" fontId="40" fillId="3" borderId="4" xfId="0" applyFont="1" applyFill="1" applyBorder="1" applyAlignment="1" applyProtection="1">
      <alignment horizontal="center" vertical="center" shrinkToFit="1"/>
      <protection locked="0"/>
    </xf>
    <xf numFmtId="0" fontId="40" fillId="3" borderId="16" xfId="0" applyFont="1" applyFill="1" applyBorder="1" applyAlignment="1" applyProtection="1">
      <alignment horizontal="center" vertical="center" shrinkToFit="1"/>
      <protection locked="0"/>
    </xf>
    <xf numFmtId="0" fontId="40" fillId="3" borderId="79" xfId="0" applyFont="1" applyFill="1" applyBorder="1" applyAlignment="1" applyProtection="1">
      <alignment horizontal="center" vertical="center" shrinkToFit="1"/>
      <protection locked="0"/>
    </xf>
    <xf numFmtId="0" fontId="29" fillId="3" borderId="79" xfId="0" applyFont="1" applyFill="1" applyBorder="1" applyAlignment="1" applyProtection="1">
      <alignment vertical="center" shrinkToFit="1"/>
      <protection locked="0"/>
    </xf>
    <xf numFmtId="0" fontId="29" fillId="9" borderId="14" xfId="0" applyFont="1" applyFill="1" applyBorder="1">
      <alignment vertical="center"/>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40" fillId="9" borderId="16" xfId="0" applyFont="1" applyFill="1" applyBorder="1" applyAlignment="1">
      <alignment horizontal="center" vertical="center" wrapText="1"/>
    </xf>
    <xf numFmtId="0" fontId="40" fillId="9" borderId="17" xfId="0" applyFont="1" applyFill="1" applyBorder="1" applyAlignment="1">
      <alignment horizontal="center" vertical="center" wrapText="1"/>
    </xf>
    <xf numFmtId="0" fontId="40" fillId="9" borderId="18" xfId="0" applyFont="1" applyFill="1" applyBorder="1" applyAlignment="1">
      <alignment horizontal="center" vertical="center" wrapText="1"/>
    </xf>
    <xf numFmtId="0" fontId="29" fillId="9" borderId="4" xfId="0" applyFont="1" applyFill="1" applyBorder="1" applyAlignment="1">
      <alignment horizontal="left" vertical="center" shrinkToFit="1"/>
    </xf>
    <xf numFmtId="0" fontId="29" fillId="3" borderId="4" xfId="0" applyFont="1" applyFill="1" applyBorder="1" applyAlignment="1" applyProtection="1">
      <alignment horizontal="left" vertical="center" shrinkToFit="1"/>
      <protection locked="0"/>
    </xf>
    <xf numFmtId="0" fontId="29" fillId="3" borderId="114" xfId="0" applyFont="1" applyFill="1" applyBorder="1" applyProtection="1">
      <alignment vertical="center"/>
      <protection locked="0"/>
    </xf>
    <xf numFmtId="0" fontId="29" fillId="2" borderId="4" xfId="0" applyFont="1" applyFill="1" applyBorder="1" applyAlignment="1" applyProtection="1">
      <alignment vertical="center" shrinkToFit="1"/>
      <protection locked="0"/>
    </xf>
    <xf numFmtId="0" fontId="29" fillId="0" borderId="4" xfId="0" applyFont="1" applyBorder="1" applyAlignment="1" applyProtection="1">
      <alignment vertical="center" shrinkToFit="1"/>
      <protection locked="0"/>
    </xf>
    <xf numFmtId="0" fontId="29" fillId="3" borderId="131" xfId="0" applyFont="1" applyFill="1" applyBorder="1" applyAlignment="1" applyProtection="1">
      <alignment vertical="center" shrinkToFit="1"/>
      <protection locked="0"/>
    </xf>
    <xf numFmtId="0" fontId="29" fillId="3" borderId="98" xfId="0" applyFont="1" applyFill="1" applyBorder="1" applyAlignment="1" applyProtection="1">
      <alignment vertical="center" shrinkToFit="1"/>
      <protection locked="0"/>
    </xf>
    <xf numFmtId="0" fontId="29" fillId="3" borderId="132" xfId="0" applyFont="1" applyFill="1" applyBorder="1" applyAlignment="1" applyProtection="1">
      <alignment vertical="center" shrinkToFit="1"/>
      <protection locked="0"/>
    </xf>
    <xf numFmtId="0" fontId="29" fillId="3" borderId="113" xfId="0" applyFont="1" applyFill="1" applyBorder="1" applyProtection="1">
      <alignment vertical="center"/>
      <protection locked="0"/>
    </xf>
    <xf numFmtId="0" fontId="29" fillId="9" borderId="4" xfId="0" applyFont="1" applyFill="1" applyBorder="1" applyAlignment="1">
      <alignment vertical="top" wrapText="1"/>
    </xf>
    <xf numFmtId="0" fontId="29" fillId="9" borderId="4" xfId="0" applyFont="1" applyFill="1" applyBorder="1" applyAlignment="1">
      <alignment vertical="top"/>
    </xf>
    <xf numFmtId="0" fontId="29" fillId="2" borderId="14" xfId="0" applyFont="1" applyFill="1" applyBorder="1" applyProtection="1">
      <alignment vertical="center"/>
      <protection locked="0"/>
    </xf>
    <xf numFmtId="0" fontId="29" fillId="0" borderId="16" xfId="0" applyFont="1" applyBorder="1">
      <alignment vertical="center"/>
    </xf>
    <xf numFmtId="0" fontId="29" fillId="0" borderId="17" xfId="0" applyFont="1" applyBorder="1">
      <alignment vertical="center"/>
    </xf>
    <xf numFmtId="0" fontId="29" fillId="0" borderId="18" xfId="0" applyFont="1" applyBorder="1">
      <alignment vertical="center"/>
    </xf>
    <xf numFmtId="0" fontId="29" fillId="11" borderId="66" xfId="0" applyFont="1" applyFill="1" applyBorder="1">
      <alignment vertical="center"/>
    </xf>
    <xf numFmtId="0" fontId="29" fillId="0" borderId="100" xfId="0" applyFont="1" applyBorder="1">
      <alignment vertical="center"/>
    </xf>
    <xf numFmtId="0" fontId="29" fillId="0" borderId="66" xfId="0" applyFont="1" applyBorder="1">
      <alignment vertical="center"/>
    </xf>
    <xf numFmtId="0" fontId="29" fillId="0" borderId="289" xfId="0" applyFont="1" applyBorder="1">
      <alignment vertical="center"/>
    </xf>
    <xf numFmtId="0" fontId="29" fillId="0" borderId="290" xfId="0" applyFont="1" applyBorder="1">
      <alignment vertical="center"/>
    </xf>
    <xf numFmtId="0" fontId="29" fillId="3" borderId="89" xfId="0" applyFont="1" applyFill="1" applyBorder="1" applyAlignment="1" applyProtection="1">
      <alignment vertical="center" shrinkToFit="1"/>
      <protection locked="0"/>
    </xf>
    <xf numFmtId="0" fontId="29" fillId="9" borderId="17" xfId="0" applyFont="1" applyFill="1" applyBorder="1" applyAlignment="1">
      <alignment vertical="center" shrinkToFit="1"/>
    </xf>
    <xf numFmtId="0" fontId="29" fillId="9" borderId="16" xfId="0" applyFont="1" applyFill="1" applyBorder="1">
      <alignment vertical="center"/>
    </xf>
    <xf numFmtId="0" fontId="29" fillId="9" borderId="17" xfId="0" applyFont="1" applyFill="1" applyBorder="1">
      <alignment vertical="center"/>
    </xf>
    <xf numFmtId="0" fontId="29" fillId="9" borderId="18" xfId="0" applyFont="1" applyFill="1" applyBorder="1">
      <alignment vertical="center"/>
    </xf>
    <xf numFmtId="0" fontId="29" fillId="9" borderId="16" xfId="0" applyFont="1" applyFill="1" applyBorder="1" applyAlignment="1">
      <alignment vertical="center" wrapText="1"/>
    </xf>
    <xf numFmtId="0" fontId="29" fillId="2" borderId="4" xfId="0" applyFont="1" applyFill="1" applyBorder="1" applyProtection="1">
      <alignment vertical="center"/>
      <protection locked="0"/>
    </xf>
    <xf numFmtId="0" fontId="29" fillId="9" borderId="4" xfId="0" applyFont="1" applyFill="1" applyBorder="1" applyAlignment="1">
      <alignment vertical="center" textRotation="255"/>
    </xf>
    <xf numFmtId="0" fontId="29" fillId="9" borderId="24" xfId="0" applyFont="1" applyFill="1" applyBorder="1">
      <alignment vertical="center"/>
    </xf>
    <xf numFmtId="0" fontId="29" fillId="9" borderId="25" xfId="0" applyFont="1" applyFill="1" applyBorder="1">
      <alignment vertical="center"/>
    </xf>
    <xf numFmtId="0" fontId="29" fillId="9" borderId="28" xfId="0" applyFont="1" applyFill="1" applyBorder="1">
      <alignment vertical="center"/>
    </xf>
    <xf numFmtId="0" fontId="29" fillId="9" borderId="29" xfId="0" applyFont="1" applyFill="1" applyBorder="1">
      <alignment vertical="center"/>
    </xf>
    <xf numFmtId="0" fontId="29" fillId="2" borderId="24" xfId="0" applyFont="1" applyFill="1" applyBorder="1" applyAlignment="1" applyProtection="1">
      <alignment horizontal="center" vertical="center"/>
      <protection locked="0"/>
    </xf>
    <xf numFmtId="0" fontId="29" fillId="0" borderId="24" xfId="0" applyFont="1" applyBorder="1" applyProtection="1">
      <alignment vertical="center"/>
      <protection locked="0"/>
    </xf>
    <xf numFmtId="0" fontId="29" fillId="9" borderId="18" xfId="0" applyFont="1" applyFill="1" applyBorder="1" applyAlignment="1">
      <alignment vertical="center" shrinkToFit="1"/>
    </xf>
    <xf numFmtId="0" fontId="39" fillId="9" borderId="29" xfId="0" applyFont="1" applyFill="1" applyBorder="1" applyAlignment="1">
      <alignment vertical="center" shrinkToFit="1"/>
    </xf>
    <xf numFmtId="0" fontId="39" fillId="9" borderId="30" xfId="0" applyFont="1" applyFill="1" applyBorder="1" applyAlignment="1">
      <alignment vertical="center" shrinkToFit="1"/>
    </xf>
    <xf numFmtId="0" fontId="39" fillId="9" borderId="228" xfId="0" applyFont="1" applyFill="1" applyBorder="1" applyAlignment="1">
      <alignment vertical="center" shrinkToFit="1"/>
    </xf>
    <xf numFmtId="0" fontId="40" fillId="3" borderId="126" xfId="0" applyFont="1" applyFill="1" applyBorder="1" applyAlignment="1" applyProtection="1">
      <alignment vertical="center" shrinkToFit="1"/>
      <protection locked="0"/>
    </xf>
    <xf numFmtId="0" fontId="40" fillId="3" borderId="127" xfId="0" applyFont="1" applyFill="1" applyBorder="1" applyAlignment="1" applyProtection="1">
      <alignment vertical="center" shrinkToFit="1"/>
      <protection locked="0"/>
    </xf>
    <xf numFmtId="0" fontId="40" fillId="3" borderId="128" xfId="0" applyFont="1" applyFill="1" applyBorder="1" applyAlignment="1" applyProtection="1">
      <alignment vertical="center" shrinkToFit="1"/>
      <protection locked="0"/>
    </xf>
    <xf numFmtId="0" fontId="29" fillId="9" borderId="16" xfId="0" applyFont="1" applyFill="1" applyBorder="1" applyAlignment="1">
      <alignment vertical="center" wrapText="1" shrinkToFit="1"/>
    </xf>
    <xf numFmtId="0" fontId="29" fillId="9" borderId="17" xfId="0" applyFont="1" applyFill="1" applyBorder="1" applyAlignment="1">
      <alignment vertical="center" wrapText="1" shrinkToFit="1"/>
    </xf>
    <xf numFmtId="0" fontId="29" fillId="9" borderId="18" xfId="0" applyFont="1" applyFill="1" applyBorder="1" applyAlignment="1">
      <alignment vertical="center" wrapText="1" shrinkToFit="1"/>
    </xf>
    <xf numFmtId="0" fontId="40" fillId="9" borderId="4" xfId="0" applyFont="1" applyFill="1" applyBorder="1" applyAlignment="1">
      <alignment vertical="center" textRotation="255" shrinkToFit="1"/>
    </xf>
    <xf numFmtId="0" fontId="29" fillId="9" borderId="26" xfId="0" applyFont="1" applyFill="1" applyBorder="1">
      <alignment vertical="center"/>
    </xf>
    <xf numFmtId="0" fontId="29" fillId="9" borderId="27" xfId="0" applyFont="1" applyFill="1" applyBorder="1">
      <alignment vertical="center"/>
    </xf>
    <xf numFmtId="0" fontId="29" fillId="3" borderId="93" xfId="0" applyFont="1" applyFill="1" applyBorder="1" applyAlignment="1" applyProtection="1">
      <alignment horizontal="center" vertical="center"/>
      <protection locked="0"/>
    </xf>
    <xf numFmtId="0" fontId="29" fillId="3" borderId="63" xfId="0" applyFont="1" applyFill="1" applyBorder="1" applyAlignment="1" applyProtection="1">
      <alignment horizontal="center" vertical="center"/>
      <protection locked="0"/>
    </xf>
    <xf numFmtId="0" fontId="29" fillId="3" borderId="94" xfId="0" applyFont="1" applyFill="1" applyBorder="1" applyAlignment="1" applyProtection="1">
      <alignment horizontal="center" vertical="center"/>
      <protection locked="0"/>
    </xf>
    <xf numFmtId="0" fontId="29" fillId="9" borderId="37" xfId="0" applyFont="1" applyFill="1" applyBorder="1" applyAlignment="1">
      <alignment vertical="center" shrinkToFit="1"/>
    </xf>
    <xf numFmtId="0" fontId="29" fillId="3" borderId="96" xfId="0" applyFont="1" applyFill="1" applyBorder="1" applyAlignment="1" applyProtection="1">
      <alignment horizontal="center" vertical="center" shrinkToFit="1"/>
      <protection locked="0"/>
    </xf>
    <xf numFmtId="0" fontId="40" fillId="3" borderId="118" xfId="0" applyFont="1" applyFill="1" applyBorder="1" applyAlignment="1" applyProtection="1">
      <alignment horizontal="left" vertical="center" wrapText="1"/>
      <protection locked="0"/>
    </xf>
    <xf numFmtId="0" fontId="40" fillId="3" borderId="119" xfId="0" applyFont="1" applyFill="1" applyBorder="1" applyAlignment="1" applyProtection="1">
      <alignment horizontal="left" vertical="center" wrapText="1"/>
      <protection locked="0"/>
    </xf>
    <xf numFmtId="0" fontId="40" fillId="3" borderId="162" xfId="0" applyFont="1" applyFill="1" applyBorder="1" applyAlignment="1" applyProtection="1">
      <alignment horizontal="left" vertical="center" wrapText="1"/>
      <protection locked="0"/>
    </xf>
    <xf numFmtId="0" fontId="40" fillId="3" borderId="0" xfId="0" applyFont="1" applyFill="1" applyAlignment="1" applyProtection="1">
      <alignment horizontal="left" vertical="center" wrapText="1"/>
      <protection locked="0"/>
    </xf>
    <xf numFmtId="0" fontId="40" fillId="3" borderId="121" xfId="0" applyFont="1" applyFill="1" applyBorder="1" applyAlignment="1" applyProtection="1">
      <alignment horizontal="left" vertical="center" wrapText="1"/>
      <protection locked="0"/>
    </xf>
    <xf numFmtId="0" fontId="40" fillId="3" borderId="122" xfId="0" applyFont="1" applyFill="1" applyBorder="1" applyAlignment="1" applyProtection="1">
      <alignment horizontal="left" vertical="center" wrapText="1"/>
      <protection locked="0"/>
    </xf>
    <xf numFmtId="0" fontId="40" fillId="9" borderId="10" xfId="0" applyFont="1" applyFill="1" applyBorder="1" applyAlignment="1">
      <alignment horizontal="center" vertical="center" shrinkToFit="1"/>
    </xf>
    <xf numFmtId="0" fontId="40" fillId="9" borderId="11" xfId="0" applyFont="1" applyFill="1" applyBorder="1" applyAlignment="1">
      <alignment horizontal="center" vertical="center" shrinkToFit="1"/>
    </xf>
    <xf numFmtId="0" fontId="40" fillId="9" borderId="12" xfId="0" applyFont="1" applyFill="1" applyBorder="1" applyAlignment="1">
      <alignment horizontal="center" vertical="center" shrinkToFit="1"/>
    </xf>
    <xf numFmtId="0" fontId="40" fillId="9" borderId="16" xfId="0" applyFont="1" applyFill="1" applyBorder="1" applyAlignment="1">
      <alignment horizontal="center" vertical="center" shrinkToFit="1"/>
    </xf>
    <xf numFmtId="0" fontId="40" fillId="9" borderId="17" xfId="0" applyFont="1" applyFill="1" applyBorder="1" applyAlignment="1">
      <alignment horizontal="center" vertical="center" shrinkToFit="1"/>
    </xf>
    <xf numFmtId="0" fontId="40" fillId="9" borderId="18" xfId="0" applyFont="1" applyFill="1" applyBorder="1" applyAlignment="1">
      <alignment horizontal="center" vertical="center" shrinkToFit="1"/>
    </xf>
    <xf numFmtId="0" fontId="29" fillId="2" borderId="25" xfId="0" applyFont="1" applyFill="1" applyBorder="1" applyAlignment="1" applyProtection="1">
      <alignment horizontal="center" vertical="center" shrinkToFit="1"/>
      <protection locked="0"/>
    </xf>
    <xf numFmtId="0" fontId="29" fillId="2" borderId="26" xfId="0" applyFont="1" applyFill="1" applyBorder="1" applyAlignment="1" applyProtection="1">
      <alignment horizontal="center" vertical="center" shrinkToFit="1"/>
      <protection locked="0"/>
    </xf>
    <xf numFmtId="0" fontId="29" fillId="2" borderId="27" xfId="0" applyFont="1" applyFill="1" applyBorder="1" applyAlignment="1" applyProtection="1">
      <alignment horizontal="center" vertical="center" shrinkToFit="1"/>
      <protection locked="0"/>
    </xf>
    <xf numFmtId="0" fontId="29" fillId="2" borderId="38" xfId="0" applyFont="1" applyFill="1" applyBorder="1" applyAlignment="1" applyProtection="1">
      <alignment horizontal="center" vertical="center" shrinkToFit="1"/>
      <protection locked="0"/>
    </xf>
    <xf numFmtId="0" fontId="29" fillId="2" borderId="39" xfId="0" applyFont="1" applyFill="1" applyBorder="1" applyAlignment="1" applyProtection="1">
      <alignment horizontal="center" vertical="center" shrinkToFit="1"/>
      <protection locked="0"/>
    </xf>
    <xf numFmtId="0" fontId="29" fillId="2" borderId="40" xfId="0" applyFont="1" applyFill="1" applyBorder="1" applyAlignment="1" applyProtection="1">
      <alignment horizontal="center" vertical="center" shrinkToFit="1"/>
      <protection locked="0"/>
    </xf>
    <xf numFmtId="0" fontId="29" fillId="9" borderId="38" xfId="0" applyFont="1" applyFill="1" applyBorder="1" applyAlignment="1">
      <alignment horizontal="center" vertical="center"/>
    </xf>
    <xf numFmtId="0" fontId="29" fillId="0" borderId="39" xfId="0" applyFont="1" applyBorder="1" applyAlignment="1">
      <alignment horizontal="center" vertical="center"/>
    </xf>
    <xf numFmtId="0" fontId="29" fillId="0" borderId="40" xfId="0" applyFont="1" applyBorder="1" applyAlignment="1">
      <alignment horizontal="center" vertical="center"/>
    </xf>
    <xf numFmtId="0" fontId="39" fillId="3" borderId="38" xfId="0" applyFont="1" applyFill="1" applyBorder="1" applyAlignment="1" applyProtection="1">
      <alignment horizontal="center" vertical="center" wrapText="1" shrinkToFit="1"/>
      <protection locked="0"/>
    </xf>
    <xf numFmtId="0" fontId="39" fillId="3" borderId="39" xfId="0" applyFont="1" applyFill="1" applyBorder="1" applyAlignment="1" applyProtection="1">
      <alignment horizontal="center" vertical="center" wrapText="1" shrinkToFit="1"/>
      <protection locked="0"/>
    </xf>
    <xf numFmtId="0" fontId="39" fillId="3" borderId="40" xfId="0" applyFont="1" applyFill="1" applyBorder="1" applyAlignment="1" applyProtection="1">
      <alignment horizontal="center" vertical="center" wrapText="1" shrinkToFit="1"/>
      <protection locked="0"/>
    </xf>
    <xf numFmtId="0" fontId="39" fillId="3" borderId="116" xfId="0" applyFont="1" applyFill="1" applyBorder="1" applyAlignment="1" applyProtection="1">
      <alignment horizontal="center" vertical="center" wrapText="1"/>
      <protection locked="0"/>
    </xf>
    <xf numFmtId="0" fontId="39" fillId="3" borderId="81" xfId="0" applyFont="1" applyFill="1" applyBorder="1" applyAlignment="1" applyProtection="1">
      <alignment horizontal="center" vertical="center" wrapText="1"/>
      <protection locked="0"/>
    </xf>
    <xf numFmtId="0" fontId="39" fillId="3" borderId="117" xfId="0" applyFont="1" applyFill="1" applyBorder="1" applyAlignment="1" applyProtection="1">
      <alignment horizontal="center" vertical="center" wrapText="1"/>
      <protection locked="0"/>
    </xf>
    <xf numFmtId="0" fontId="29" fillId="3" borderId="38" xfId="0" applyFont="1" applyFill="1" applyBorder="1" applyAlignment="1" applyProtection="1">
      <alignment horizontal="center" vertical="center" shrinkToFit="1"/>
      <protection locked="0"/>
    </xf>
    <xf numFmtId="0" fontId="29" fillId="3" borderId="39" xfId="0" applyFont="1" applyFill="1" applyBorder="1" applyAlignment="1" applyProtection="1">
      <alignment horizontal="center" vertical="center" shrinkToFit="1"/>
      <protection locked="0"/>
    </xf>
    <xf numFmtId="0" fontId="29" fillId="3" borderId="40" xfId="0" applyFont="1" applyFill="1" applyBorder="1" applyAlignment="1" applyProtection="1">
      <alignment horizontal="center" vertical="center" shrinkToFit="1"/>
      <protection locked="0"/>
    </xf>
    <xf numFmtId="0" fontId="29" fillId="9" borderId="15" xfId="0" applyFont="1" applyFill="1" applyBorder="1" applyAlignment="1">
      <alignment horizontal="center" vertical="center"/>
    </xf>
    <xf numFmtId="0" fontId="29" fillId="9" borderId="13" xfId="0" applyFont="1" applyFill="1" applyBorder="1" applyAlignment="1">
      <alignment horizontal="center" vertical="center"/>
    </xf>
    <xf numFmtId="0" fontId="29" fillId="12" borderId="65" xfId="0" applyFont="1" applyFill="1" applyBorder="1">
      <alignment vertical="center"/>
    </xf>
    <xf numFmtId="0" fontId="29" fillId="0" borderId="134" xfId="0" applyFont="1" applyBorder="1">
      <alignment vertical="center"/>
    </xf>
    <xf numFmtId="0" fontId="29" fillId="0" borderId="42" xfId="0" applyFont="1" applyBorder="1">
      <alignment vertical="center"/>
    </xf>
    <xf numFmtId="0" fontId="29" fillId="2" borderId="129" xfId="0" applyFont="1" applyFill="1" applyBorder="1" applyAlignment="1" applyProtection="1">
      <alignment vertical="center" shrinkToFit="1"/>
      <protection locked="0"/>
    </xf>
    <xf numFmtId="0" fontId="29" fillId="2" borderId="99" xfId="0" applyFont="1" applyFill="1" applyBorder="1" applyAlignment="1" applyProtection="1">
      <alignment vertical="center" shrinkToFit="1"/>
      <protection locked="0"/>
    </xf>
    <xf numFmtId="0" fontId="29" fillId="2" borderId="130" xfId="0" applyFont="1" applyFill="1" applyBorder="1" applyAlignment="1" applyProtection="1">
      <alignment vertical="center" shrinkToFit="1"/>
      <protection locked="0"/>
    </xf>
    <xf numFmtId="0" fontId="29" fillId="2" borderId="115" xfId="0" applyFont="1" applyFill="1" applyBorder="1" applyProtection="1">
      <alignment vertical="center"/>
      <protection locked="0"/>
    </xf>
    <xf numFmtId="0" fontId="29" fillId="0" borderId="17" xfId="0" applyFont="1" applyBorder="1" applyAlignment="1" applyProtection="1">
      <alignment horizontal="center" vertical="center"/>
      <protection locked="0"/>
    </xf>
    <xf numFmtId="0" fontId="29" fillId="9" borderId="10" xfId="0" applyFont="1" applyFill="1" applyBorder="1" applyAlignment="1">
      <alignment horizontal="left" vertical="top" wrapText="1"/>
    </xf>
    <xf numFmtId="0" fontId="29" fillId="9" borderId="11" xfId="0" applyFont="1" applyFill="1" applyBorder="1" applyAlignment="1">
      <alignment horizontal="left" vertical="top" wrapText="1"/>
    </xf>
    <xf numFmtId="0" fontId="29" fillId="9" borderId="12" xfId="0" applyFont="1" applyFill="1" applyBorder="1" applyAlignment="1">
      <alignment horizontal="left" vertical="top" wrapText="1"/>
    </xf>
    <xf numFmtId="0" fontId="29" fillId="2" borderId="10" xfId="0" applyFont="1" applyFill="1" applyBorder="1" applyAlignment="1" applyProtection="1">
      <alignment horizontal="left" vertical="center"/>
      <protection locked="0"/>
    </xf>
    <xf numFmtId="0" fontId="29" fillId="2" borderId="11" xfId="0" applyFont="1" applyFill="1" applyBorder="1" applyAlignment="1" applyProtection="1">
      <alignment horizontal="left" vertical="center"/>
      <protection locked="0"/>
    </xf>
    <xf numFmtId="0" fontId="29" fillId="2" borderId="12" xfId="0" applyFont="1" applyFill="1" applyBorder="1" applyAlignment="1" applyProtection="1">
      <alignment horizontal="left" vertical="center"/>
      <protection locked="0"/>
    </xf>
    <xf numFmtId="0" fontId="29" fillId="3" borderId="29" xfId="0" applyFont="1" applyFill="1" applyBorder="1" applyAlignment="1" applyProtection="1">
      <alignment horizontal="center" vertical="center" shrinkToFit="1"/>
      <protection locked="0"/>
    </xf>
    <xf numFmtId="0" fontId="29" fillId="3" borderId="30" xfId="0" applyFont="1" applyFill="1" applyBorder="1" applyAlignment="1" applyProtection="1">
      <alignment horizontal="center" vertical="center" shrinkToFit="1"/>
      <protection locked="0"/>
    </xf>
    <xf numFmtId="0" fontId="29" fillId="3" borderId="31" xfId="0" applyFont="1" applyFill="1" applyBorder="1" applyAlignment="1" applyProtection="1">
      <alignment horizontal="center" vertical="center" shrinkToFit="1"/>
      <protection locked="0"/>
    </xf>
    <xf numFmtId="0" fontId="29" fillId="9" borderId="5" xfId="0" applyFont="1" applyFill="1" applyBorder="1" applyAlignment="1">
      <alignment horizontal="left" vertical="center"/>
    </xf>
    <xf numFmtId="0" fontId="29" fillId="9" borderId="6" xfId="0" applyFont="1" applyFill="1" applyBorder="1" applyAlignment="1">
      <alignment horizontal="left" vertical="center"/>
    </xf>
    <xf numFmtId="0" fontId="29" fillId="9" borderId="7" xfId="0" applyFont="1" applyFill="1" applyBorder="1" applyAlignment="1">
      <alignment horizontal="left" vertical="center"/>
    </xf>
    <xf numFmtId="0" fontId="29" fillId="3" borderId="5" xfId="0" applyFont="1" applyFill="1" applyBorder="1" applyAlignment="1" applyProtection="1">
      <alignment horizontal="left" vertical="top" wrapText="1"/>
      <protection locked="0"/>
    </xf>
    <xf numFmtId="0" fontId="29" fillId="3" borderId="6" xfId="0" applyFont="1" applyFill="1" applyBorder="1" applyAlignment="1" applyProtection="1">
      <alignment horizontal="left" vertical="top" wrapText="1"/>
      <protection locked="0"/>
    </xf>
    <xf numFmtId="0" fontId="29" fillId="3" borderId="7" xfId="0" applyFont="1" applyFill="1" applyBorder="1" applyAlignment="1" applyProtection="1">
      <alignment horizontal="left" vertical="top" wrapText="1"/>
      <protection locked="0"/>
    </xf>
    <xf numFmtId="0" fontId="29" fillId="3" borderId="8" xfId="0" applyFont="1" applyFill="1" applyBorder="1" applyAlignment="1" applyProtection="1">
      <alignment horizontal="left" vertical="top" wrapText="1"/>
      <protection locked="0"/>
    </xf>
    <xf numFmtId="0" fontId="29" fillId="3" borderId="0" xfId="0" applyFont="1" applyFill="1" applyAlignment="1" applyProtection="1">
      <alignment horizontal="left" vertical="top" wrapText="1"/>
      <protection locked="0"/>
    </xf>
    <xf numFmtId="0" fontId="29" fillId="3" borderId="9" xfId="0" applyFont="1" applyFill="1" applyBorder="1" applyAlignment="1" applyProtection="1">
      <alignment horizontal="left" vertical="top" wrapText="1"/>
      <protection locked="0"/>
    </xf>
    <xf numFmtId="0" fontId="29" fillId="3" borderId="10" xfId="0" applyFont="1" applyFill="1" applyBorder="1" applyAlignment="1" applyProtection="1">
      <alignment horizontal="left" vertical="top" wrapText="1"/>
      <protection locked="0"/>
    </xf>
    <xf numFmtId="0" fontId="29" fillId="3" borderId="11" xfId="0" applyFont="1" applyFill="1" applyBorder="1" applyAlignment="1" applyProtection="1">
      <alignment horizontal="left" vertical="top" wrapText="1"/>
      <protection locked="0"/>
    </xf>
    <xf numFmtId="0" fontId="29" fillId="3" borderId="12" xfId="0" applyFont="1" applyFill="1" applyBorder="1" applyAlignment="1" applyProtection="1">
      <alignment horizontal="left" vertical="top" wrapText="1"/>
      <protection locked="0"/>
    </xf>
    <xf numFmtId="0" fontId="29" fillId="3" borderId="80" xfId="0" applyFont="1" applyFill="1" applyBorder="1" applyProtection="1">
      <alignment vertical="center"/>
      <protection locked="0"/>
    </xf>
    <xf numFmtId="0" fontId="29" fillId="2" borderId="17" xfId="0" applyFont="1" applyFill="1" applyBorder="1" applyAlignment="1" applyProtection="1">
      <alignment horizontal="center" vertical="center"/>
      <protection locked="0"/>
    </xf>
    <xf numFmtId="38" fontId="29" fillId="3" borderId="111" xfId="1" applyFont="1" applyFill="1" applyBorder="1" applyAlignment="1" applyProtection="1">
      <alignment vertical="center" shrinkToFit="1"/>
      <protection locked="0"/>
    </xf>
    <xf numFmtId="38" fontId="29" fillId="3" borderId="89" xfId="1" applyFont="1" applyFill="1" applyBorder="1" applyAlignment="1" applyProtection="1">
      <alignment vertical="center" shrinkToFit="1"/>
      <protection locked="0"/>
    </xf>
    <xf numFmtId="38" fontId="29" fillId="3" borderId="96" xfId="1" applyFont="1" applyFill="1" applyBorder="1" applyAlignment="1" applyProtection="1">
      <alignment vertical="center" shrinkToFit="1"/>
      <protection locked="0"/>
    </xf>
    <xf numFmtId="0" fontId="29" fillId="3" borderId="138" xfId="0" applyFont="1" applyFill="1" applyBorder="1" applyAlignment="1" applyProtection="1">
      <alignment vertical="center" shrinkToFit="1"/>
      <protection locked="0"/>
    </xf>
    <xf numFmtId="0" fontId="29" fillId="3" borderId="139" xfId="0" applyFont="1" applyFill="1" applyBorder="1" applyAlignment="1" applyProtection="1">
      <alignment vertical="center" shrinkToFit="1"/>
      <protection locked="0"/>
    </xf>
    <xf numFmtId="0" fontId="29" fillId="3" borderId="140" xfId="0" applyFont="1" applyFill="1" applyBorder="1" applyAlignment="1" applyProtection="1">
      <alignment vertical="center" shrinkToFit="1"/>
      <protection locked="0"/>
    </xf>
    <xf numFmtId="0" fontId="29" fillId="2" borderId="111" xfId="0" applyFont="1" applyFill="1" applyBorder="1" applyProtection="1">
      <alignment vertical="center"/>
      <protection locked="0"/>
    </xf>
    <xf numFmtId="0" fontId="29" fillId="2" borderId="96" xfId="0" applyFont="1" applyFill="1" applyBorder="1" applyProtection="1">
      <alignment vertical="center"/>
      <protection locked="0"/>
    </xf>
    <xf numFmtId="0" fontId="29" fillId="9" borderId="17" xfId="0" applyFont="1" applyFill="1" applyBorder="1" applyAlignment="1">
      <alignment vertical="center" wrapText="1"/>
    </xf>
    <xf numFmtId="0" fontId="29" fillId="9" borderId="182" xfId="0" applyFont="1" applyFill="1" applyBorder="1" applyAlignment="1">
      <alignment vertical="center" wrapText="1"/>
    </xf>
    <xf numFmtId="0" fontId="40" fillId="3" borderId="118" xfId="0" applyFont="1" applyFill="1" applyBorder="1" applyAlignment="1" applyProtection="1">
      <alignment horizontal="center" vertical="center" wrapText="1"/>
      <protection locked="0"/>
    </xf>
    <xf numFmtId="0" fontId="29" fillId="3" borderId="119" xfId="0" applyFont="1" applyFill="1" applyBorder="1" applyAlignment="1" applyProtection="1">
      <alignment horizontal="center" vertical="center" wrapText="1"/>
      <protection locked="0"/>
    </xf>
    <xf numFmtId="0" fontId="29" fillId="3" borderId="120" xfId="0" applyFont="1" applyFill="1" applyBorder="1" applyAlignment="1" applyProtection="1">
      <alignment horizontal="center" vertical="center" wrapText="1"/>
      <protection locked="0"/>
    </xf>
    <xf numFmtId="0" fontId="29" fillId="0" borderId="162" xfId="0" applyFont="1" applyBorder="1" applyAlignment="1" applyProtection="1">
      <alignment vertical="center" wrapText="1"/>
      <protection locked="0"/>
    </xf>
    <xf numFmtId="0" fontId="29" fillId="0" borderId="0" xfId="0" applyFont="1" applyAlignment="1" applyProtection="1">
      <alignment vertical="center" wrapText="1"/>
      <protection locked="0"/>
    </xf>
    <xf numFmtId="0" fontId="29" fillId="0" borderId="163" xfId="0" applyFont="1" applyBorder="1" applyAlignment="1" applyProtection="1">
      <alignment vertical="center" wrapText="1"/>
      <protection locked="0"/>
    </xf>
    <xf numFmtId="0" fontId="29" fillId="0" borderId="121" xfId="0" applyFont="1" applyBorder="1" applyAlignment="1" applyProtection="1">
      <alignment vertical="center" wrapText="1"/>
      <protection locked="0"/>
    </xf>
    <xf numFmtId="0" fontId="29" fillId="0" borderId="122" xfId="0" applyFont="1" applyBorder="1" applyAlignment="1" applyProtection="1">
      <alignment vertical="center" wrapText="1"/>
      <protection locked="0"/>
    </xf>
    <xf numFmtId="0" fontId="29" fillId="0" borderId="97" xfId="0" applyFont="1" applyBorder="1" applyAlignment="1" applyProtection="1">
      <alignment vertical="center" wrapText="1"/>
      <protection locked="0"/>
    </xf>
    <xf numFmtId="178" fontId="29" fillId="0" borderId="16" xfId="0" applyNumberFormat="1" applyFont="1" applyBorder="1">
      <alignment vertical="center"/>
    </xf>
    <xf numFmtId="178" fontId="29" fillId="0" borderId="17" xfId="0" applyNumberFormat="1" applyFont="1" applyBorder="1">
      <alignment vertical="center"/>
    </xf>
    <xf numFmtId="0" fontId="29" fillId="3" borderId="118" xfId="0" applyFont="1" applyFill="1" applyBorder="1" applyAlignment="1" applyProtection="1">
      <alignment horizontal="center" vertical="center" shrinkToFit="1"/>
      <protection locked="0"/>
    </xf>
    <xf numFmtId="0" fontId="29" fillId="3" borderId="119" xfId="0" applyFont="1" applyFill="1" applyBorder="1" applyAlignment="1" applyProtection="1">
      <alignment horizontal="center" vertical="center" shrinkToFit="1"/>
      <protection locked="0"/>
    </xf>
    <xf numFmtId="0" fontId="29" fillId="2" borderId="112" xfId="0" applyFont="1" applyFill="1" applyBorder="1" applyProtection="1">
      <alignment vertical="center"/>
      <protection locked="0"/>
    </xf>
    <xf numFmtId="0" fontId="29" fillId="0" borderId="6" xfId="0" applyFont="1" applyBorder="1" applyAlignment="1" applyProtection="1">
      <alignment horizontal="center" vertical="center"/>
      <protection locked="0"/>
    </xf>
    <xf numFmtId="0" fontId="29" fillId="0" borderId="6" xfId="0" applyFont="1" applyBorder="1" applyProtection="1">
      <alignment vertical="center"/>
      <protection locked="0"/>
    </xf>
    <xf numFmtId="0" fontId="29" fillId="0" borderId="7" xfId="0" applyFont="1" applyBorder="1" applyProtection="1">
      <alignment vertical="center"/>
      <protection locked="0"/>
    </xf>
    <xf numFmtId="0" fontId="62" fillId="6" borderId="16" xfId="2" applyFont="1" applyFill="1" applyBorder="1" applyAlignment="1" applyProtection="1">
      <alignment horizontal="center" vertical="center"/>
    </xf>
    <xf numFmtId="0" fontId="67" fillId="6" borderId="18" xfId="2" applyFont="1" applyFill="1" applyBorder="1" applyAlignment="1" applyProtection="1">
      <alignment horizontal="center" vertical="center"/>
    </xf>
    <xf numFmtId="0" fontId="40" fillId="3" borderId="253" xfId="0" applyFont="1" applyFill="1" applyBorder="1" applyAlignment="1" applyProtection="1">
      <alignment horizontal="left" vertical="center" wrapText="1"/>
      <protection locked="0"/>
    </xf>
    <xf numFmtId="0" fontId="40" fillId="3" borderId="202" xfId="0" applyFont="1" applyFill="1" applyBorder="1" applyAlignment="1" applyProtection="1">
      <alignment horizontal="left" vertical="center" wrapText="1"/>
      <protection locked="0"/>
    </xf>
    <xf numFmtId="0" fontId="40" fillId="3" borderId="203" xfId="0" applyFont="1" applyFill="1" applyBorder="1" applyAlignment="1" applyProtection="1">
      <alignment horizontal="left" vertical="center" wrapText="1"/>
      <protection locked="0"/>
    </xf>
    <xf numFmtId="0" fontId="29" fillId="9" borderId="148" xfId="0" applyFont="1" applyFill="1" applyBorder="1">
      <alignment vertical="center"/>
    </xf>
    <xf numFmtId="0" fontId="29" fillId="9" borderId="149" xfId="0" applyFont="1" applyFill="1" applyBorder="1">
      <alignment vertical="center"/>
    </xf>
    <xf numFmtId="0" fontId="29" fillId="9" borderId="150" xfId="0" applyFont="1" applyFill="1" applyBorder="1">
      <alignment vertical="center"/>
    </xf>
    <xf numFmtId="0" fontId="29" fillId="9" borderId="4" xfId="0" applyFont="1" applyFill="1" applyBorder="1" applyAlignment="1">
      <alignment vertical="center" wrapText="1"/>
    </xf>
    <xf numFmtId="0" fontId="40" fillId="3" borderId="131" xfId="0" applyFont="1" applyFill="1" applyBorder="1" applyAlignment="1" applyProtection="1">
      <alignment horizontal="left" vertical="center" shrinkToFit="1"/>
      <protection locked="0"/>
    </xf>
    <xf numFmtId="0" fontId="40" fillId="3" borderId="98" xfId="0" applyFont="1" applyFill="1" applyBorder="1" applyAlignment="1" applyProtection="1">
      <alignment horizontal="left" vertical="center" shrinkToFit="1"/>
      <protection locked="0"/>
    </xf>
    <xf numFmtId="0" fontId="40" fillId="3" borderId="132" xfId="0" applyFont="1" applyFill="1" applyBorder="1" applyAlignment="1" applyProtection="1">
      <alignment horizontal="left" vertical="center" shrinkToFit="1"/>
      <protection locked="0"/>
    </xf>
    <xf numFmtId="0" fontId="29" fillId="3" borderId="122" xfId="0" applyFont="1" applyFill="1" applyBorder="1" applyAlignment="1" applyProtection="1">
      <alignment vertical="center" wrapText="1" shrinkToFit="1"/>
      <protection locked="0"/>
    </xf>
    <xf numFmtId="0" fontId="29" fillId="0" borderId="122" xfId="0" applyFont="1" applyBorder="1" applyAlignment="1" applyProtection="1">
      <alignment vertical="center" shrinkToFit="1"/>
      <protection locked="0"/>
    </xf>
    <xf numFmtId="0" fontId="29" fillId="0" borderId="122" xfId="0" applyFont="1" applyBorder="1" applyProtection="1">
      <alignment vertical="center"/>
      <protection locked="0"/>
    </xf>
    <xf numFmtId="0" fontId="29" fillId="0" borderId="97" xfId="0" applyFont="1" applyBorder="1" applyProtection="1">
      <alignment vertical="center"/>
      <protection locked="0"/>
    </xf>
    <xf numFmtId="0" fontId="40" fillId="0" borderId="17" xfId="0" applyFont="1" applyBorder="1">
      <alignment vertical="center"/>
    </xf>
    <xf numFmtId="0" fontId="40" fillId="0" borderId="18" xfId="0" applyFont="1" applyBorder="1">
      <alignment vertical="center"/>
    </xf>
    <xf numFmtId="0" fontId="29" fillId="9" borderId="182" xfId="0" applyFont="1" applyFill="1" applyBorder="1">
      <alignment vertical="center"/>
    </xf>
    <xf numFmtId="0" fontId="40" fillId="3" borderId="29" xfId="0" applyFont="1" applyFill="1" applyBorder="1" applyAlignment="1" applyProtection="1">
      <alignment horizontal="center" vertical="center" wrapText="1"/>
      <protection locked="0"/>
    </xf>
    <xf numFmtId="0" fontId="40" fillId="3" borderId="30" xfId="0" applyFont="1" applyFill="1" applyBorder="1" applyAlignment="1" applyProtection="1">
      <alignment horizontal="center" vertical="center" wrapText="1"/>
      <protection locked="0"/>
    </xf>
    <xf numFmtId="0" fontId="40" fillId="3" borderId="31" xfId="0" applyFont="1" applyFill="1" applyBorder="1" applyAlignment="1" applyProtection="1">
      <alignment horizontal="center" vertical="center" wrapText="1"/>
      <protection locked="0"/>
    </xf>
    <xf numFmtId="0" fontId="29" fillId="0" borderId="17" xfId="0" applyFont="1" applyBorder="1" applyAlignment="1">
      <alignment vertical="center" shrinkToFit="1"/>
    </xf>
    <xf numFmtId="0" fontId="29" fillId="0" borderId="18" xfId="0" applyFont="1" applyBorder="1" applyAlignment="1">
      <alignment vertical="center" shrinkToFit="1"/>
    </xf>
    <xf numFmtId="0" fontId="29" fillId="9" borderId="17" xfId="0" applyFont="1" applyFill="1" applyBorder="1" applyAlignment="1">
      <alignment horizontal="center" vertical="center" shrinkToFit="1"/>
    </xf>
    <xf numFmtId="0" fontId="29" fillId="9" borderId="18" xfId="0" applyFont="1" applyFill="1" applyBorder="1" applyAlignment="1">
      <alignment horizontal="center" vertical="center" shrinkToFit="1"/>
    </xf>
    <xf numFmtId="0" fontId="39" fillId="3" borderId="5" xfId="0" applyFont="1" applyFill="1" applyBorder="1" applyAlignment="1" applyProtection="1">
      <alignment horizontal="center" vertical="center" wrapText="1"/>
      <protection locked="0"/>
    </xf>
    <xf numFmtId="0" fontId="39" fillId="3" borderId="7" xfId="0" applyFont="1" applyFill="1" applyBorder="1" applyAlignment="1" applyProtection="1">
      <alignment horizontal="center" vertical="center" wrapText="1"/>
      <protection locked="0"/>
    </xf>
    <xf numFmtId="0" fontId="39" fillId="3" borderId="8" xfId="0" applyFont="1" applyFill="1" applyBorder="1" applyAlignment="1" applyProtection="1">
      <alignment horizontal="center" vertical="center" wrapText="1"/>
      <protection locked="0"/>
    </xf>
    <xf numFmtId="0" fontId="39" fillId="3" borderId="9" xfId="0" applyFont="1" applyFill="1" applyBorder="1" applyAlignment="1" applyProtection="1">
      <alignment horizontal="center" vertical="center" wrapText="1"/>
      <protection locked="0"/>
    </xf>
    <xf numFmtId="0" fontId="39" fillId="3" borderId="10" xfId="0" applyFont="1" applyFill="1" applyBorder="1" applyAlignment="1" applyProtection="1">
      <alignment horizontal="center" vertical="center" wrapText="1"/>
      <protection locked="0"/>
    </xf>
    <xf numFmtId="0" fontId="39" fillId="3" borderId="12" xfId="0" applyFont="1" applyFill="1" applyBorder="1" applyAlignment="1" applyProtection="1">
      <alignment horizontal="center" vertical="center" wrapText="1"/>
      <protection locked="0"/>
    </xf>
    <xf numFmtId="0" fontId="39" fillId="9" borderId="5" xfId="0" applyFont="1" applyFill="1" applyBorder="1" applyAlignment="1">
      <alignment horizontal="center" vertical="center" wrapText="1"/>
    </xf>
    <xf numFmtId="0" fontId="39" fillId="9" borderId="7" xfId="0" applyFont="1" applyFill="1" applyBorder="1" applyAlignment="1">
      <alignment horizontal="center" vertical="center" wrapText="1"/>
    </xf>
    <xf numFmtId="0" fontId="39" fillId="9" borderId="8" xfId="0" applyFont="1" applyFill="1" applyBorder="1" applyAlignment="1">
      <alignment horizontal="center" vertical="center" wrapText="1"/>
    </xf>
    <xf numFmtId="0" fontId="39" fillId="9" borderId="9" xfId="0" applyFont="1" applyFill="1" applyBorder="1" applyAlignment="1">
      <alignment horizontal="center" vertical="center" wrapText="1"/>
    </xf>
    <xf numFmtId="0" fontId="39" fillId="9" borderId="10" xfId="0" applyFont="1" applyFill="1" applyBorder="1" applyAlignment="1">
      <alignment horizontal="center" vertical="center" wrapText="1"/>
    </xf>
    <xf numFmtId="0" fontId="39" fillId="9" borderId="12" xfId="0" applyFont="1" applyFill="1" applyBorder="1" applyAlignment="1">
      <alignment horizontal="center" vertical="center" wrapText="1"/>
    </xf>
    <xf numFmtId="0" fontId="29" fillId="9" borderId="91" xfId="0" applyFont="1" applyFill="1" applyBorder="1" applyAlignment="1">
      <alignment horizontal="center" vertical="center"/>
    </xf>
    <xf numFmtId="0" fontId="29" fillId="9" borderId="82" xfId="0" applyFont="1" applyFill="1" applyBorder="1" applyAlignment="1">
      <alignment horizontal="center" vertical="center"/>
    </xf>
    <xf numFmtId="0" fontId="29" fillId="9" borderId="30" xfId="0" applyFont="1" applyFill="1" applyBorder="1" applyAlignment="1">
      <alignment horizontal="center" vertical="center"/>
    </xf>
    <xf numFmtId="0" fontId="29" fillId="9" borderId="31" xfId="0" applyFont="1" applyFill="1" applyBorder="1" applyAlignment="1">
      <alignment horizontal="center" vertical="center"/>
    </xf>
    <xf numFmtId="57" fontId="29" fillId="3" borderId="118" xfId="0" applyNumberFormat="1" applyFont="1" applyFill="1" applyBorder="1" applyAlignment="1" applyProtection="1">
      <alignment horizontal="center" vertical="center" shrinkToFit="1"/>
      <protection locked="0"/>
    </xf>
    <xf numFmtId="57" fontId="29" fillId="3" borderId="119" xfId="0" applyNumberFormat="1" applyFont="1" applyFill="1" applyBorder="1" applyAlignment="1" applyProtection="1">
      <alignment horizontal="center" vertical="center" shrinkToFit="1"/>
      <protection locked="0"/>
    </xf>
    <xf numFmtId="0" fontId="29" fillId="0" borderId="4" xfId="0" applyFont="1" applyBorder="1" applyAlignment="1">
      <alignment horizontal="center" vertical="center"/>
    </xf>
    <xf numFmtId="0" fontId="39" fillId="9" borderId="4" xfId="0" applyFont="1" applyFill="1" applyBorder="1" applyAlignment="1">
      <alignment vertical="center" textRotation="255" shrinkToFit="1"/>
    </xf>
    <xf numFmtId="57" fontId="29" fillId="3" borderId="120" xfId="0" applyNumberFormat="1" applyFont="1" applyFill="1" applyBorder="1" applyAlignment="1" applyProtection="1">
      <alignment horizontal="center" vertical="center" shrinkToFit="1"/>
      <protection locked="0"/>
    </xf>
    <xf numFmtId="0" fontId="39" fillId="3" borderId="25" xfId="0" applyFont="1" applyFill="1" applyBorder="1" applyAlignment="1" applyProtection="1">
      <alignment horizontal="center" vertical="center" wrapText="1" shrinkToFit="1"/>
      <protection locked="0"/>
    </xf>
    <xf numFmtId="0" fontId="39" fillId="3" borderId="26" xfId="0" applyFont="1" applyFill="1" applyBorder="1" applyAlignment="1" applyProtection="1">
      <alignment horizontal="center" vertical="center" wrapText="1" shrinkToFit="1"/>
      <protection locked="0"/>
    </xf>
    <xf numFmtId="0" fontId="39" fillId="3" borderId="27" xfId="0" applyFont="1" applyFill="1" applyBorder="1" applyAlignment="1" applyProtection="1">
      <alignment horizontal="center" vertical="center" wrapText="1" shrinkToFit="1"/>
      <protection locked="0"/>
    </xf>
    <xf numFmtId="0" fontId="40" fillId="9" borderId="5" xfId="0" applyFont="1" applyFill="1" applyBorder="1" applyAlignment="1">
      <alignment horizontal="center" vertical="center" wrapText="1"/>
    </xf>
    <xf numFmtId="0" fontId="29" fillId="0" borderId="226" xfId="0" applyFont="1" applyBorder="1" applyAlignment="1">
      <alignment horizontal="center" vertical="center"/>
    </xf>
    <xf numFmtId="0" fontId="29" fillId="0" borderId="122" xfId="0" applyFont="1" applyBorder="1" applyAlignment="1">
      <alignment horizontal="center" vertical="center"/>
    </xf>
    <xf numFmtId="0" fontId="29" fillId="0" borderId="227" xfId="0" applyFont="1" applyBorder="1" applyAlignment="1">
      <alignment horizontal="center" vertical="center"/>
    </xf>
    <xf numFmtId="38" fontId="29" fillId="2" borderId="111" xfId="1" applyFont="1" applyFill="1" applyBorder="1" applyAlignment="1" applyProtection="1">
      <alignment vertical="center"/>
      <protection locked="0"/>
    </xf>
    <xf numFmtId="38" fontId="29" fillId="2" borderId="89" xfId="1" applyFont="1" applyFill="1" applyBorder="1" applyAlignment="1" applyProtection="1">
      <alignment vertical="center"/>
      <protection locked="0"/>
    </xf>
    <xf numFmtId="38" fontId="29" fillId="2" borderId="96" xfId="1" applyFont="1" applyFill="1" applyBorder="1" applyAlignment="1" applyProtection="1">
      <alignment vertical="center"/>
      <protection locked="0"/>
    </xf>
    <xf numFmtId="0" fontId="29" fillId="0" borderId="65" xfId="0" applyFont="1" applyBorder="1">
      <alignment vertical="center"/>
    </xf>
    <xf numFmtId="0" fontId="29" fillId="0" borderId="71" xfId="0" applyFont="1" applyBorder="1">
      <alignment vertical="center"/>
    </xf>
    <xf numFmtId="0" fontId="29" fillId="9" borderId="93" xfId="0" applyFont="1" applyFill="1" applyBorder="1" applyAlignment="1">
      <alignment horizontal="center" vertical="center"/>
    </xf>
    <xf numFmtId="0" fontId="29" fillId="9" borderId="63" xfId="0" applyFont="1" applyFill="1" applyBorder="1" applyAlignment="1">
      <alignment horizontal="center" vertical="center"/>
    </xf>
    <xf numFmtId="0" fontId="29" fillId="9" borderId="94" xfId="0" applyFont="1" applyFill="1" applyBorder="1" applyAlignment="1">
      <alignment horizontal="center" vertical="center"/>
    </xf>
    <xf numFmtId="0" fontId="29" fillId="9" borderId="25" xfId="0" applyFont="1" applyFill="1" applyBorder="1" applyAlignment="1">
      <alignment horizontal="center" vertical="center"/>
    </xf>
    <xf numFmtId="0" fontId="29" fillId="9" borderId="26" xfId="0" applyFont="1" applyFill="1" applyBorder="1" applyAlignment="1">
      <alignment horizontal="center" vertical="center"/>
    </xf>
    <xf numFmtId="0" fontId="29" fillId="9" borderId="27" xfId="0" applyFont="1" applyFill="1" applyBorder="1" applyAlignment="1">
      <alignment horizontal="center" vertical="center"/>
    </xf>
    <xf numFmtId="0" fontId="29" fillId="9" borderId="39" xfId="0" applyFont="1" applyFill="1" applyBorder="1" applyAlignment="1">
      <alignment horizontal="center" vertical="center"/>
    </xf>
    <xf numFmtId="0" fontId="29" fillId="9" borderId="40" xfId="0" applyFont="1" applyFill="1" applyBorder="1" applyAlignment="1">
      <alignment horizontal="center" vertical="center"/>
    </xf>
    <xf numFmtId="0" fontId="29" fillId="9" borderId="217" xfId="0" applyFont="1" applyFill="1" applyBorder="1" applyAlignment="1">
      <alignment horizontal="center" vertical="center"/>
    </xf>
    <xf numFmtId="0" fontId="29" fillId="9" borderId="218" xfId="0" applyFont="1" applyFill="1" applyBorder="1" applyAlignment="1">
      <alignment horizontal="center" vertical="center"/>
    </xf>
    <xf numFmtId="0" fontId="29" fillId="9" borderId="219" xfId="0" applyFont="1" applyFill="1" applyBorder="1" applyAlignment="1">
      <alignment horizontal="center" vertical="center"/>
    </xf>
    <xf numFmtId="0" fontId="39" fillId="3" borderId="217" xfId="0" applyFont="1" applyFill="1" applyBorder="1" applyAlignment="1" applyProtection="1">
      <alignment horizontal="center" vertical="center" wrapText="1" shrinkToFit="1"/>
      <protection locked="0"/>
    </xf>
    <xf numFmtId="0" fontId="39" fillId="3" borderId="218" xfId="0" applyFont="1" applyFill="1" applyBorder="1" applyAlignment="1" applyProtection="1">
      <alignment horizontal="center" vertical="center" wrapText="1" shrinkToFit="1"/>
      <protection locked="0"/>
    </xf>
    <xf numFmtId="0" fontId="39" fillId="3" borderId="219" xfId="0" applyFont="1" applyFill="1" applyBorder="1" applyAlignment="1" applyProtection="1">
      <alignment horizontal="center" vertical="center" wrapText="1" shrinkToFit="1"/>
      <protection locked="0"/>
    </xf>
    <xf numFmtId="0" fontId="40" fillId="9" borderId="28" xfId="0" applyFont="1" applyFill="1" applyBorder="1" applyAlignment="1">
      <alignment vertical="center" wrapText="1"/>
    </xf>
    <xf numFmtId="0" fontId="29" fillId="9" borderId="4" xfId="0" applyFont="1" applyFill="1" applyBorder="1" applyAlignment="1">
      <alignment horizontal="center" vertical="center" shrinkToFit="1"/>
    </xf>
    <xf numFmtId="0" fontId="40" fillId="0" borderId="0" xfId="0" applyFont="1" applyAlignment="1">
      <alignment horizontal="left" vertical="center" shrinkToFit="1"/>
    </xf>
    <xf numFmtId="0" fontId="29" fillId="3" borderId="126" xfId="0" applyFont="1" applyFill="1" applyBorder="1" applyAlignment="1" applyProtection="1">
      <alignment horizontal="center" vertical="center"/>
      <protection locked="0"/>
    </xf>
    <xf numFmtId="0" fontId="29" fillId="3" borderId="127" xfId="0" applyFont="1" applyFill="1" applyBorder="1" applyAlignment="1" applyProtection="1">
      <alignment horizontal="center" vertical="center"/>
      <protection locked="0"/>
    </xf>
    <xf numFmtId="0" fontId="29" fillId="3" borderId="128" xfId="0" applyFont="1" applyFill="1" applyBorder="1" applyAlignment="1" applyProtection="1">
      <alignment horizontal="center" vertical="center"/>
      <protection locked="0"/>
    </xf>
    <xf numFmtId="0" fontId="29" fillId="3" borderId="170" xfId="0" applyFont="1" applyFill="1" applyBorder="1" applyAlignment="1" applyProtection="1">
      <alignment horizontal="center" vertical="center"/>
      <protection locked="0"/>
    </xf>
    <xf numFmtId="0" fontId="29" fillId="3" borderId="171" xfId="0" applyFont="1" applyFill="1" applyBorder="1" applyAlignment="1" applyProtection="1">
      <alignment horizontal="center" vertical="center"/>
      <protection locked="0"/>
    </xf>
    <xf numFmtId="0" fontId="29" fillId="3" borderId="172" xfId="0" applyFont="1" applyFill="1" applyBorder="1" applyAlignment="1" applyProtection="1">
      <alignment horizontal="center" vertical="center"/>
      <protection locked="0"/>
    </xf>
    <xf numFmtId="0" fontId="29" fillId="9" borderId="8" xfId="0" applyFont="1" applyFill="1" applyBorder="1" applyAlignment="1">
      <alignment horizontal="center" vertical="center"/>
    </xf>
    <xf numFmtId="0" fontId="29" fillId="9" borderId="0" xfId="0" applyFont="1" applyFill="1" applyAlignment="1">
      <alignment horizontal="center" vertical="center"/>
    </xf>
    <xf numFmtId="0" fontId="29" fillId="9" borderId="9" xfId="0" applyFont="1" applyFill="1" applyBorder="1" applyAlignment="1">
      <alignment horizontal="center" vertical="center"/>
    </xf>
    <xf numFmtId="0" fontId="29" fillId="9" borderId="226" xfId="0" applyFont="1" applyFill="1" applyBorder="1" applyAlignment="1">
      <alignment horizontal="center" vertical="center"/>
    </xf>
    <xf numFmtId="0" fontId="29" fillId="9" borderId="122" xfId="0" applyFont="1" applyFill="1" applyBorder="1" applyAlignment="1">
      <alignment horizontal="center" vertical="center"/>
    </xf>
    <xf numFmtId="0" fontId="29" fillId="9" borderId="227" xfId="0" applyFont="1" applyFill="1" applyBorder="1" applyAlignment="1">
      <alignment horizontal="center" vertical="center"/>
    </xf>
    <xf numFmtId="0" fontId="29" fillId="3" borderId="116" xfId="0" applyFont="1" applyFill="1" applyBorder="1" applyAlignment="1" applyProtection="1">
      <alignment horizontal="center" vertical="center"/>
      <protection locked="0"/>
    </xf>
    <xf numFmtId="0" fontId="29" fillId="3" borderId="81" xfId="0" applyFont="1" applyFill="1" applyBorder="1" applyAlignment="1" applyProtection="1">
      <alignment horizontal="center" vertical="center"/>
      <protection locked="0"/>
    </xf>
    <xf numFmtId="0" fontId="29" fillId="3" borderId="117" xfId="0" applyFont="1" applyFill="1" applyBorder="1" applyAlignment="1" applyProtection="1">
      <alignment horizontal="center" vertical="center"/>
      <protection locked="0"/>
    </xf>
    <xf numFmtId="0" fontId="29" fillId="2" borderId="13" xfId="0" applyFont="1" applyFill="1" applyBorder="1" applyAlignment="1" applyProtection="1">
      <alignment horizontal="center" vertical="center" shrinkToFit="1"/>
      <protection locked="0"/>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3" borderId="13" xfId="0" applyFont="1" applyFill="1" applyBorder="1" applyAlignment="1" applyProtection="1">
      <alignment horizontal="center" vertical="center" shrinkToFit="1"/>
      <protection locked="0"/>
    </xf>
    <xf numFmtId="0" fontId="29" fillId="9" borderId="32" xfId="0" applyFont="1" applyFill="1" applyBorder="1" applyAlignment="1">
      <alignment horizontal="center" vertical="center"/>
    </xf>
    <xf numFmtId="0" fontId="29" fillId="9" borderId="33" xfId="0" applyFont="1" applyFill="1" applyBorder="1" applyAlignment="1">
      <alignment horizontal="center" vertical="center"/>
    </xf>
    <xf numFmtId="0" fontId="29" fillId="9" borderId="105" xfId="0" applyFont="1" applyFill="1" applyBorder="1" applyAlignment="1">
      <alignment horizontal="center" vertical="center"/>
    </xf>
    <xf numFmtId="0" fontId="29" fillId="3" borderId="169" xfId="0" applyFont="1" applyFill="1" applyBorder="1" applyAlignment="1" applyProtection="1">
      <alignment horizontal="center" vertical="center" shrinkToFit="1"/>
      <protection locked="0"/>
    </xf>
    <xf numFmtId="0" fontId="29" fillId="3" borderId="214" xfId="0" applyFont="1" applyFill="1" applyBorder="1" applyAlignment="1" applyProtection="1">
      <alignment horizontal="center" vertical="center"/>
      <protection locked="0"/>
    </xf>
    <xf numFmtId="0" fontId="29" fillId="3" borderId="215" xfId="0" applyFont="1" applyFill="1" applyBorder="1" applyAlignment="1" applyProtection="1">
      <alignment horizontal="center" vertical="center"/>
      <protection locked="0"/>
    </xf>
    <xf numFmtId="0" fontId="29" fillId="3" borderId="216" xfId="0" applyFont="1" applyFill="1" applyBorder="1" applyAlignment="1" applyProtection="1">
      <alignment horizontal="center" vertical="center"/>
      <protection locked="0"/>
    </xf>
    <xf numFmtId="0" fontId="40" fillId="0" borderId="0" xfId="0" applyFont="1" applyAlignment="1">
      <alignment vertical="center" shrinkToFit="1"/>
    </xf>
    <xf numFmtId="0" fontId="29" fillId="0" borderId="0" xfId="0" applyFont="1" applyAlignment="1">
      <alignment vertical="center" shrinkToFit="1"/>
    </xf>
    <xf numFmtId="0" fontId="29" fillId="9" borderId="16" xfId="0" applyFont="1" applyFill="1" applyBorder="1" applyAlignment="1">
      <alignment horizontal="center" vertical="center" shrinkToFit="1"/>
    </xf>
    <xf numFmtId="0" fontId="29" fillId="0" borderId="0" xfId="0" applyFont="1" applyAlignment="1">
      <alignment horizontal="left" vertical="center" shrinkToFit="1"/>
    </xf>
    <xf numFmtId="0" fontId="29" fillId="3" borderId="133" xfId="0" applyFont="1" applyFill="1" applyBorder="1" applyAlignment="1" applyProtection="1">
      <alignment horizontal="center" vertical="center"/>
      <protection locked="0"/>
    </xf>
    <xf numFmtId="0" fontId="29" fillId="3" borderId="159" xfId="0" applyFont="1" applyFill="1" applyBorder="1" applyAlignment="1" applyProtection="1">
      <alignment horizontal="center" vertical="center"/>
      <protection locked="0"/>
    </xf>
    <xf numFmtId="0" fontId="29" fillId="3" borderId="160" xfId="0" applyFont="1" applyFill="1" applyBorder="1" applyAlignment="1" applyProtection="1">
      <alignment horizontal="center" vertical="center"/>
      <protection locked="0"/>
    </xf>
    <xf numFmtId="0" fontId="29" fillId="2" borderId="79" xfId="0" applyFont="1" applyFill="1" applyBorder="1" applyProtection="1">
      <alignment vertical="center"/>
      <protection locked="0"/>
    </xf>
    <xf numFmtId="0" fontId="32" fillId="2" borderId="116" xfId="0" applyFont="1" applyFill="1" applyBorder="1" applyAlignment="1" applyProtection="1">
      <alignment vertical="center" shrinkToFit="1"/>
      <protection locked="0"/>
    </xf>
    <xf numFmtId="0" fontId="32" fillId="2" borderId="81" xfId="0" applyFont="1" applyFill="1" applyBorder="1" applyAlignment="1" applyProtection="1">
      <alignment vertical="center" shrinkToFit="1"/>
      <protection locked="0"/>
    </xf>
    <xf numFmtId="0" fontId="32" fillId="2" borderId="117" xfId="0" applyFont="1" applyFill="1" applyBorder="1" applyAlignment="1" applyProtection="1">
      <alignment vertical="center" shrinkToFit="1"/>
      <protection locked="0"/>
    </xf>
    <xf numFmtId="0" fontId="32" fillId="0" borderId="4" xfId="0" applyFont="1" applyBorder="1" applyAlignment="1">
      <alignment vertical="center" wrapText="1"/>
    </xf>
    <xf numFmtId="0" fontId="32" fillId="0" borderId="4" xfId="0" applyFont="1" applyBorder="1">
      <alignment vertical="center"/>
    </xf>
    <xf numFmtId="0" fontId="32" fillId="0" borderId="4" xfId="0" applyFont="1" applyBorder="1" applyAlignment="1">
      <alignment horizontal="center" vertical="center"/>
    </xf>
    <xf numFmtId="0" fontId="36" fillId="6" borderId="16" xfId="2" applyFont="1" applyFill="1" applyBorder="1" applyAlignment="1">
      <alignment horizontal="center" vertical="center" shrinkToFit="1"/>
    </xf>
    <xf numFmtId="0" fontId="69" fillId="6" borderId="17" xfId="2" applyFont="1" applyFill="1" applyBorder="1" applyAlignment="1">
      <alignment horizontal="center" vertical="center" shrinkToFit="1"/>
    </xf>
    <xf numFmtId="179" fontId="29" fillId="0" borderId="67" xfId="5" applyNumberFormat="1" applyFont="1" applyFill="1" applyBorder="1" applyAlignment="1" applyProtection="1">
      <alignment vertical="center"/>
    </xf>
    <xf numFmtId="179" fontId="29" fillId="0" borderId="68" xfId="5" applyNumberFormat="1" applyFont="1" applyFill="1" applyBorder="1" applyAlignment="1" applyProtection="1">
      <alignment vertical="center"/>
    </xf>
    <xf numFmtId="0" fontId="29" fillId="2" borderId="118" xfId="0" applyFont="1" applyFill="1" applyBorder="1" applyProtection="1">
      <alignment vertical="center"/>
      <protection locked="0"/>
    </xf>
    <xf numFmtId="0" fontId="29" fillId="0" borderId="120" xfId="0" applyFont="1" applyBorder="1" applyProtection="1">
      <alignment vertical="center"/>
      <protection locked="0"/>
    </xf>
    <xf numFmtId="0" fontId="29" fillId="0" borderId="7" xfId="0" applyFont="1" applyBorder="1" applyAlignment="1">
      <alignment horizontal="center" vertical="center"/>
    </xf>
    <xf numFmtId="0" fontId="29" fillId="0" borderId="12" xfId="0" applyFont="1" applyBorder="1" applyAlignment="1">
      <alignment horizontal="center" vertical="center"/>
    </xf>
    <xf numFmtId="0" fontId="29" fillId="2" borderId="151" xfId="0" applyFont="1" applyFill="1" applyBorder="1" applyProtection="1">
      <alignment vertical="center"/>
      <protection locked="0"/>
    </xf>
    <xf numFmtId="0" fontId="29" fillId="2" borderId="152" xfId="0" applyFont="1" applyFill="1" applyBorder="1" applyProtection="1">
      <alignment vertical="center"/>
      <protection locked="0"/>
    </xf>
    <xf numFmtId="0" fontId="32" fillId="2" borderId="116" xfId="0" applyFont="1" applyFill="1" applyBorder="1" applyAlignment="1" applyProtection="1">
      <alignment horizontal="center" vertical="center"/>
      <protection locked="0"/>
    </xf>
    <xf numFmtId="0" fontId="32" fillId="2" borderId="81" xfId="0" applyFont="1" applyFill="1" applyBorder="1" applyAlignment="1" applyProtection="1">
      <alignment horizontal="center" vertical="center"/>
      <protection locked="0"/>
    </xf>
    <xf numFmtId="0" fontId="32" fillId="2" borderId="117" xfId="0" applyFont="1" applyFill="1" applyBorder="1" applyAlignment="1" applyProtection="1">
      <alignment horizontal="center" vertical="center"/>
      <protection locked="0"/>
    </xf>
    <xf numFmtId="0" fontId="32" fillId="0" borderId="16" xfId="0" applyFont="1" applyBorder="1">
      <alignment vertical="center"/>
    </xf>
    <xf numFmtId="0" fontId="77" fillId="0" borderId="0" xfId="0" applyFont="1" applyAlignment="1">
      <alignment horizontal="center" vertical="center"/>
    </xf>
    <xf numFmtId="0" fontId="78" fillId="0" borderId="0" xfId="0" applyFont="1" applyAlignment="1">
      <alignment horizontal="center" vertical="center"/>
    </xf>
    <xf numFmtId="0" fontId="32" fillId="0" borderId="4" xfId="0" applyFont="1" applyBorder="1" applyAlignment="1">
      <alignment vertical="center" textRotation="255" shrinkToFit="1"/>
    </xf>
    <xf numFmtId="0" fontId="48" fillId="6" borderId="16" xfId="0" applyFont="1" applyFill="1" applyBorder="1" applyAlignment="1">
      <alignment horizontal="center" vertical="center"/>
    </xf>
    <xf numFmtId="0" fontId="86" fillId="0" borderId="18" xfId="0" applyFont="1" applyBorder="1" applyAlignment="1">
      <alignment horizontal="center" vertical="center"/>
    </xf>
    <xf numFmtId="0" fontId="29" fillId="9" borderId="15" xfId="0" applyFont="1" applyFill="1" applyBorder="1" applyAlignment="1">
      <alignment vertical="center" textRotation="255"/>
    </xf>
    <xf numFmtId="0" fontId="29" fillId="9" borderId="13" xfId="0" applyFont="1" applyFill="1" applyBorder="1" applyAlignment="1">
      <alignment vertical="center" textRotation="255"/>
    </xf>
    <xf numFmtId="0" fontId="29" fillId="2" borderId="161" xfId="0" applyFont="1" applyFill="1" applyBorder="1" applyProtection="1">
      <alignment vertical="center"/>
      <protection locked="0"/>
    </xf>
    <xf numFmtId="0" fontId="29" fillId="2" borderId="95" xfId="0" applyFont="1" applyFill="1" applyBorder="1" applyProtection="1">
      <alignment vertical="center"/>
      <protection locked="0"/>
    </xf>
    <xf numFmtId="0" fontId="29" fillId="3" borderId="16" xfId="0" applyFont="1" applyFill="1" applyBorder="1" applyAlignment="1" applyProtection="1">
      <alignment horizontal="center" vertical="center" shrinkToFit="1"/>
      <protection locked="0"/>
    </xf>
    <xf numFmtId="0" fontId="29" fillId="0" borderId="17" xfId="0" applyFont="1" applyBorder="1" applyAlignment="1" applyProtection="1">
      <alignment horizontal="center" vertical="center" shrinkToFit="1"/>
      <protection locked="0"/>
    </xf>
    <xf numFmtId="0" fontId="29" fillId="2" borderId="4" xfId="0" applyFont="1" applyFill="1" applyBorder="1" applyAlignment="1">
      <alignment horizontal="center" vertical="center"/>
    </xf>
    <xf numFmtId="0" fontId="29" fillId="9" borderId="7" xfId="0" applyFont="1" applyFill="1" applyBorder="1" applyAlignment="1">
      <alignment horizontal="center" vertical="center" wrapText="1"/>
    </xf>
    <xf numFmtId="0" fontId="29" fillId="10" borderId="5" xfId="0" applyFont="1" applyFill="1" applyBorder="1">
      <alignment vertical="center"/>
    </xf>
    <xf numFmtId="0" fontId="29" fillId="10" borderId="6" xfId="0" applyFont="1" applyFill="1" applyBorder="1">
      <alignment vertical="center"/>
    </xf>
    <xf numFmtId="0" fontId="29" fillId="10" borderId="10" xfId="0" applyFont="1" applyFill="1" applyBorder="1">
      <alignment vertical="center"/>
    </xf>
    <xf numFmtId="0" fontId="29" fillId="10" borderId="12" xfId="0" applyFont="1" applyFill="1" applyBorder="1">
      <alignment vertical="center"/>
    </xf>
    <xf numFmtId="0" fontId="29" fillId="10" borderId="8" xfId="0" applyFont="1" applyFill="1" applyBorder="1">
      <alignment vertical="center"/>
    </xf>
    <xf numFmtId="0" fontId="29" fillId="9" borderId="15" xfId="0" applyFont="1" applyFill="1" applyBorder="1">
      <alignment vertical="center"/>
    </xf>
    <xf numFmtId="0" fontId="29" fillId="9" borderId="13" xfId="0" applyFont="1" applyFill="1" applyBorder="1">
      <alignment vertical="center"/>
    </xf>
    <xf numFmtId="0" fontId="29" fillId="9" borderId="5" xfId="0" applyFont="1" applyFill="1" applyBorder="1" applyAlignment="1">
      <alignment horizontal="center" vertical="center" textRotation="255"/>
    </xf>
    <xf numFmtId="0" fontId="29" fillId="0" borderId="8" xfId="0" applyFont="1" applyBorder="1" applyAlignment="1">
      <alignment vertical="center" textRotation="255"/>
    </xf>
    <xf numFmtId="0" fontId="29" fillId="0" borderId="10" xfId="0" applyFont="1" applyBorder="1" applyAlignment="1">
      <alignment vertical="center" textRotation="255"/>
    </xf>
    <xf numFmtId="0" fontId="67" fillId="6" borderId="18" xfId="2" applyFont="1" applyFill="1" applyBorder="1" applyAlignment="1" applyProtection="1">
      <alignment horizontal="center" vertical="center" shrinkToFit="1"/>
    </xf>
    <xf numFmtId="0" fontId="29" fillId="2" borderId="16" xfId="0" applyFont="1" applyFill="1" applyBorder="1" applyAlignment="1">
      <alignment vertical="center" shrinkToFit="1"/>
    </xf>
    <xf numFmtId="0" fontId="62" fillId="6" borderId="4" xfId="2" applyFont="1" applyFill="1" applyBorder="1" applyAlignment="1" applyProtection="1">
      <alignment horizontal="center" vertical="center"/>
    </xf>
    <xf numFmtId="0" fontId="67" fillId="6" borderId="4" xfId="2" applyFont="1" applyFill="1" applyBorder="1" applyAlignment="1" applyProtection="1">
      <alignment horizontal="center" vertical="center"/>
    </xf>
    <xf numFmtId="0" fontId="29" fillId="2" borderId="151" xfId="0" applyFont="1" applyFill="1" applyBorder="1" applyAlignment="1" applyProtection="1">
      <alignment horizontal="center" vertical="center"/>
      <protection locked="0"/>
    </xf>
    <xf numFmtId="0" fontId="29" fillId="2" borderId="201" xfId="0" applyFont="1" applyFill="1" applyBorder="1" applyAlignment="1" applyProtection="1">
      <alignment horizontal="center" vertical="center"/>
      <protection locked="0"/>
    </xf>
    <xf numFmtId="0" fontId="29" fillId="0" borderId="201" xfId="0" applyFont="1" applyBorder="1" applyAlignment="1" applyProtection="1">
      <alignment horizontal="center" vertical="center"/>
      <protection locked="0"/>
    </xf>
    <xf numFmtId="0" fontId="29" fillId="0" borderId="152" xfId="0" applyFont="1" applyBorder="1" applyAlignment="1" applyProtection="1">
      <alignment horizontal="center" vertical="center"/>
      <protection locked="0"/>
    </xf>
    <xf numFmtId="0" fontId="73" fillId="9" borderId="13" xfId="0" applyFont="1" applyFill="1" applyBorder="1" applyProtection="1">
      <alignment vertical="center"/>
      <protection locked="0"/>
    </xf>
    <xf numFmtId="0" fontId="73" fillId="9" borderId="4" xfId="0" applyFont="1" applyFill="1" applyBorder="1" applyProtection="1">
      <alignment vertical="center"/>
      <protection locked="0"/>
    </xf>
    <xf numFmtId="0" fontId="29" fillId="2" borderId="116" xfId="0" applyFont="1" applyFill="1" applyBorder="1" applyAlignment="1" applyProtection="1">
      <alignment horizontal="center" vertical="center"/>
      <protection locked="0"/>
    </xf>
    <xf numFmtId="0" fontId="29" fillId="2" borderId="81" xfId="0" applyFont="1" applyFill="1" applyBorder="1" applyAlignment="1" applyProtection="1">
      <alignment horizontal="center" vertical="center"/>
      <protection locked="0"/>
    </xf>
    <xf numFmtId="0" fontId="29" fillId="2" borderId="117" xfId="0" applyFont="1" applyFill="1" applyBorder="1" applyAlignment="1" applyProtection="1">
      <alignment horizontal="center" vertical="center"/>
      <protection locked="0"/>
    </xf>
    <xf numFmtId="180" fontId="29" fillId="9" borderId="4" xfId="0" applyNumberFormat="1" applyFont="1" applyFill="1" applyBorder="1" applyAlignment="1">
      <alignment horizontal="center" vertical="center"/>
    </xf>
    <xf numFmtId="180" fontId="29" fillId="9" borderId="16" xfId="0" applyNumberFormat="1" applyFont="1" applyFill="1" applyBorder="1" applyAlignment="1">
      <alignment horizontal="center" vertical="center"/>
    </xf>
    <xf numFmtId="0" fontId="29" fillId="9" borderId="4" xfId="0" applyFont="1" applyFill="1" applyBorder="1" applyAlignment="1">
      <alignment horizontal="left" vertical="center"/>
    </xf>
    <xf numFmtId="0" fontId="29" fillId="0" borderId="17" xfId="0" applyFont="1" applyBorder="1" applyProtection="1">
      <alignment vertical="center"/>
      <protection locked="0"/>
    </xf>
    <xf numFmtId="0" fontId="29" fillId="9" borderId="41" xfId="0" applyFont="1" applyFill="1" applyBorder="1" applyAlignment="1">
      <alignment vertical="center" textRotation="255"/>
    </xf>
    <xf numFmtId="0" fontId="29" fillId="0" borderId="10" xfId="0" applyFont="1" applyBorder="1">
      <alignment vertical="center"/>
    </xf>
    <xf numFmtId="0" fontId="29" fillId="9" borderId="182" xfId="0" applyFont="1" applyFill="1" applyBorder="1" applyAlignment="1">
      <alignment vertical="center" shrinkToFit="1"/>
    </xf>
    <xf numFmtId="0" fontId="29" fillId="0" borderId="17" xfId="0" applyFont="1" applyBorder="1" applyAlignment="1">
      <alignment horizontal="center" vertical="center"/>
    </xf>
    <xf numFmtId="0" fontId="29" fillId="3" borderId="118" xfId="0" applyFont="1" applyFill="1" applyBorder="1" applyAlignment="1" applyProtection="1">
      <alignment vertical="center" wrapText="1"/>
      <protection locked="0"/>
    </xf>
    <xf numFmtId="0" fontId="29" fillId="3" borderId="119" xfId="0" applyFont="1" applyFill="1" applyBorder="1" applyAlignment="1" applyProtection="1">
      <alignment vertical="center" wrapText="1"/>
      <protection locked="0"/>
    </xf>
    <xf numFmtId="0" fontId="29" fillId="0" borderId="119" xfId="0" applyFont="1" applyBorder="1" applyAlignment="1" applyProtection="1">
      <alignment vertical="center" wrapText="1"/>
      <protection locked="0"/>
    </xf>
    <xf numFmtId="0" fontId="29" fillId="0" borderId="89" xfId="0" applyFont="1" applyBorder="1" applyAlignment="1" applyProtection="1">
      <alignment vertical="center" wrapText="1"/>
      <protection locked="0"/>
    </xf>
    <xf numFmtId="0" fontId="29" fillId="0" borderId="96" xfId="0" applyFont="1" applyBorder="1" applyAlignment="1" applyProtection="1">
      <alignment vertical="center" wrapText="1"/>
      <protection locked="0"/>
    </xf>
    <xf numFmtId="0" fontId="29" fillId="3" borderId="236" xfId="0" applyFont="1" applyFill="1" applyBorder="1" applyAlignment="1" applyProtection="1">
      <alignment horizontal="center" vertical="center"/>
      <protection locked="0"/>
    </xf>
    <xf numFmtId="0" fontId="29" fillId="3" borderId="96" xfId="0" applyFont="1" applyFill="1" applyBorder="1" applyAlignment="1" applyProtection="1">
      <alignment vertical="center" shrinkToFit="1"/>
      <protection locked="0"/>
    </xf>
    <xf numFmtId="0" fontId="29" fillId="3" borderId="79" xfId="0" applyFont="1" applyFill="1" applyBorder="1" applyProtection="1">
      <alignment vertical="center"/>
      <protection locked="0"/>
    </xf>
    <xf numFmtId="0" fontId="29" fillId="9" borderId="5" xfId="0" applyFont="1" applyFill="1" applyBorder="1" applyAlignment="1">
      <alignment horizontal="center" vertical="top"/>
    </xf>
    <xf numFmtId="0" fontId="29" fillId="9" borderId="6" xfId="0" applyFont="1" applyFill="1" applyBorder="1" applyAlignment="1">
      <alignment horizontal="center" vertical="top"/>
    </xf>
    <xf numFmtId="0" fontId="29" fillId="9" borderId="16" xfId="0" applyFont="1" applyFill="1" applyBorder="1" applyAlignment="1">
      <alignment horizontal="center" vertical="top"/>
    </xf>
    <xf numFmtId="0" fontId="29" fillId="9" borderId="182" xfId="0" applyFont="1" applyFill="1" applyBorder="1" applyAlignment="1">
      <alignment horizontal="center" vertical="top"/>
    </xf>
    <xf numFmtId="0" fontId="29" fillId="2" borderId="13" xfId="0" applyFont="1" applyFill="1" applyBorder="1" applyAlignment="1" applyProtection="1">
      <alignment horizontal="center" vertical="center"/>
      <protection locked="0"/>
    </xf>
    <xf numFmtId="0" fontId="29" fillId="2" borderId="13" xfId="0" applyFont="1" applyFill="1" applyBorder="1" applyProtection="1">
      <alignment vertical="center"/>
      <protection locked="0"/>
    </xf>
    <xf numFmtId="38" fontId="29" fillId="0" borderId="16" xfId="1" applyFont="1" applyFill="1" applyBorder="1" applyAlignment="1" applyProtection="1">
      <alignment vertical="center" shrinkToFit="1"/>
    </xf>
    <xf numFmtId="38" fontId="29" fillId="0" borderId="17" xfId="1" applyFont="1" applyFill="1" applyBorder="1" applyAlignment="1" applyProtection="1">
      <alignment vertical="center" shrinkToFit="1"/>
    </xf>
    <xf numFmtId="0" fontId="40" fillId="9" borderId="29" xfId="0" applyFont="1" applyFill="1" applyBorder="1" applyAlignment="1">
      <alignment vertical="center" shrinkToFit="1"/>
    </xf>
    <xf numFmtId="0" fontId="29" fillId="9" borderId="30" xfId="0" applyFont="1" applyFill="1" applyBorder="1" applyAlignment="1">
      <alignment vertical="center" shrinkToFit="1"/>
    </xf>
    <xf numFmtId="0" fontId="29" fillId="0" borderId="30" xfId="0" applyFont="1" applyBorder="1">
      <alignment vertical="center"/>
    </xf>
    <xf numFmtId="0" fontId="29" fillId="0" borderId="96" xfId="0" applyFont="1" applyBorder="1" applyProtection="1">
      <alignment vertical="center"/>
      <protection locked="0"/>
    </xf>
    <xf numFmtId="0" fontId="29" fillId="0" borderId="64" xfId="0" applyFont="1" applyBorder="1">
      <alignment vertical="center"/>
    </xf>
    <xf numFmtId="0" fontId="39" fillId="9" borderId="14" xfId="0" applyFont="1" applyFill="1" applyBorder="1" applyAlignment="1">
      <alignment vertical="center" shrinkToFit="1"/>
    </xf>
    <xf numFmtId="0" fontId="29" fillId="0" borderId="14" xfId="0" applyFont="1" applyBorder="1" applyAlignment="1">
      <alignment vertical="center" shrinkToFit="1"/>
    </xf>
    <xf numFmtId="0" fontId="29" fillId="2" borderId="173" xfId="0" applyFont="1" applyFill="1" applyBorder="1" applyAlignment="1" applyProtection="1">
      <alignment vertical="center" shrinkToFit="1"/>
      <protection locked="0"/>
    </xf>
    <xf numFmtId="0" fontId="29" fillId="2" borderId="174" xfId="0" applyFont="1" applyFill="1" applyBorder="1" applyAlignment="1" applyProtection="1">
      <alignment vertical="center" shrinkToFit="1"/>
      <protection locked="0"/>
    </xf>
    <xf numFmtId="0" fontId="29" fillId="0" borderId="174" xfId="0" applyFont="1" applyBorder="1" applyAlignment="1" applyProtection="1">
      <alignment vertical="center" shrinkToFit="1"/>
      <protection locked="0"/>
    </xf>
    <xf numFmtId="0" fontId="29" fillId="0" borderId="175" xfId="0" applyFont="1" applyBorder="1" applyAlignment="1" applyProtection="1">
      <alignment vertical="center" shrinkToFit="1"/>
      <protection locked="0"/>
    </xf>
    <xf numFmtId="0" fontId="29" fillId="3" borderId="14" xfId="0" applyFont="1" applyFill="1" applyBorder="1" applyAlignment="1" applyProtection="1">
      <alignment vertical="center" shrinkToFit="1"/>
      <protection locked="0"/>
    </xf>
    <xf numFmtId="0" fontId="29" fillId="3" borderId="14" xfId="0" applyFont="1" applyFill="1" applyBorder="1" applyProtection="1">
      <alignment vertical="center"/>
      <protection locked="0"/>
    </xf>
    <xf numFmtId="0" fontId="29" fillId="3" borderId="4" xfId="0" applyFont="1" applyFill="1" applyBorder="1" applyProtection="1">
      <alignment vertical="center"/>
      <protection locked="0"/>
    </xf>
    <xf numFmtId="0" fontId="29" fillId="0" borderId="13" xfId="0" applyFont="1" applyBorder="1" applyProtection="1">
      <alignment vertical="center"/>
      <protection locked="0"/>
    </xf>
    <xf numFmtId="0" fontId="29" fillId="9" borderId="5" xfId="0" applyFont="1" applyFill="1" applyBorder="1" applyAlignment="1">
      <alignment vertical="center" wrapText="1"/>
    </xf>
    <xf numFmtId="0" fontId="29" fillId="9" borderId="6" xfId="0" applyFont="1" applyFill="1" applyBorder="1" applyAlignment="1">
      <alignment vertical="center" wrapText="1"/>
    </xf>
    <xf numFmtId="0" fontId="29" fillId="9" borderId="7" xfId="0" applyFont="1" applyFill="1" applyBorder="1" applyAlignment="1">
      <alignment vertical="center" wrapText="1"/>
    </xf>
    <xf numFmtId="0" fontId="40" fillId="3" borderId="121" xfId="0" applyFont="1" applyFill="1" applyBorder="1" applyAlignment="1" applyProtection="1">
      <alignment vertical="center" wrapText="1"/>
      <protection locked="0"/>
    </xf>
    <xf numFmtId="0" fontId="40" fillId="3" borderId="122" xfId="0" applyFont="1" applyFill="1" applyBorder="1" applyAlignment="1" applyProtection="1">
      <alignment vertical="center" wrapText="1"/>
      <protection locked="0"/>
    </xf>
    <xf numFmtId="0" fontId="40" fillId="3" borderId="89" xfId="0" applyFont="1" applyFill="1" applyBorder="1" applyAlignment="1" applyProtection="1">
      <alignment vertical="center" wrapText="1"/>
      <protection locked="0"/>
    </xf>
    <xf numFmtId="0" fontId="29" fillId="3" borderId="89" xfId="0" applyFont="1" applyFill="1" applyBorder="1" applyProtection="1">
      <alignment vertical="center"/>
      <protection locked="0"/>
    </xf>
    <xf numFmtId="0" fontId="29" fillId="3" borderId="96" xfId="0" applyFont="1" applyFill="1" applyBorder="1" applyProtection="1">
      <alignment vertical="center"/>
      <protection locked="0"/>
    </xf>
    <xf numFmtId="0" fontId="29" fillId="0" borderId="18" xfId="0" applyFont="1" applyBorder="1" applyAlignment="1">
      <alignment horizontal="center" vertical="center"/>
    </xf>
    <xf numFmtId="0" fontId="29" fillId="0" borderId="0" xfId="0" applyFont="1" applyAlignment="1">
      <alignment horizontal="center" vertical="center"/>
    </xf>
    <xf numFmtId="0" fontId="29" fillId="0" borderId="9" xfId="0" applyFont="1" applyBorder="1" applyAlignment="1">
      <alignment horizontal="center" vertical="center"/>
    </xf>
    <xf numFmtId="0" fontId="29" fillId="3" borderId="118" xfId="0" applyFont="1" applyFill="1" applyBorder="1" applyProtection="1">
      <alignment vertical="center"/>
      <protection locked="0"/>
    </xf>
    <xf numFmtId="0" fontId="29" fillId="3" borderId="120" xfId="0" applyFont="1" applyFill="1" applyBorder="1" applyProtection="1">
      <alignment vertical="center"/>
      <protection locked="0"/>
    </xf>
    <xf numFmtId="0" fontId="39" fillId="3" borderId="253" xfId="0" applyFont="1" applyFill="1" applyBorder="1" applyAlignment="1" applyProtection="1">
      <alignment vertical="center" shrinkToFit="1"/>
      <protection locked="0"/>
    </xf>
    <xf numFmtId="0" fontId="29" fillId="0" borderId="202" xfId="0" applyFont="1" applyBorder="1" applyAlignment="1" applyProtection="1">
      <alignment vertical="center" shrinkToFit="1"/>
      <protection locked="0"/>
    </xf>
    <xf numFmtId="0" fontId="29" fillId="9" borderId="18" xfId="0" applyFont="1" applyFill="1" applyBorder="1" applyAlignment="1">
      <alignment vertical="center" wrapText="1"/>
    </xf>
    <xf numFmtId="0" fontId="29" fillId="2" borderId="4" xfId="0" applyFont="1" applyFill="1" applyBorder="1" applyAlignment="1" applyProtection="1">
      <alignment horizontal="center" vertical="center" shrinkToFit="1"/>
      <protection locked="0"/>
    </xf>
    <xf numFmtId="0" fontId="39" fillId="2" borderId="116" xfId="0" applyFont="1" applyFill="1" applyBorder="1" applyAlignment="1" applyProtection="1">
      <alignment vertical="center" wrapText="1"/>
      <protection locked="0"/>
    </xf>
    <xf numFmtId="0" fontId="39" fillId="2" borderId="81" xfId="0" applyFont="1" applyFill="1" applyBorder="1" applyAlignment="1" applyProtection="1">
      <alignment vertical="center" wrapText="1"/>
      <protection locked="0"/>
    </xf>
    <xf numFmtId="0" fontId="39" fillId="2" borderId="117" xfId="0" applyFont="1" applyFill="1" applyBorder="1" applyAlignment="1" applyProtection="1">
      <alignment vertical="center" wrapText="1"/>
      <protection locked="0"/>
    </xf>
    <xf numFmtId="40" fontId="29" fillId="2" borderId="111" xfId="1" applyNumberFormat="1" applyFont="1" applyFill="1" applyBorder="1" applyAlignment="1" applyProtection="1">
      <alignment vertical="center"/>
      <protection locked="0"/>
    </xf>
    <xf numFmtId="40" fontId="29" fillId="2" borderId="89" xfId="1" applyNumberFormat="1" applyFont="1" applyFill="1" applyBorder="1" applyAlignment="1" applyProtection="1">
      <alignment vertical="center"/>
      <protection locked="0"/>
    </xf>
    <xf numFmtId="40" fontId="29" fillId="2" borderId="96" xfId="1" applyNumberFormat="1" applyFont="1" applyFill="1" applyBorder="1" applyAlignment="1" applyProtection="1">
      <alignment vertical="center"/>
      <protection locked="0"/>
    </xf>
    <xf numFmtId="40" fontId="29" fillId="0" borderId="16" xfId="1" applyNumberFormat="1" applyFont="1" applyFill="1" applyBorder="1" applyAlignment="1" applyProtection="1">
      <alignment vertical="center"/>
    </xf>
    <xf numFmtId="40" fontId="29" fillId="0" borderId="17" xfId="1" applyNumberFormat="1" applyFont="1" applyFill="1" applyBorder="1" applyAlignment="1" applyProtection="1">
      <alignment vertical="center"/>
    </xf>
    <xf numFmtId="0" fontId="40" fillId="0" borderId="0" xfId="0" applyFont="1" applyAlignment="1">
      <alignment horizontal="left" vertical="center" wrapText="1"/>
    </xf>
    <xf numFmtId="0" fontId="3" fillId="0" borderId="0" xfId="0" applyFont="1" applyAlignment="1">
      <alignment horizontal="left" vertical="center" wrapText="1"/>
    </xf>
    <xf numFmtId="0" fontId="29" fillId="2" borderId="89" xfId="0" applyFont="1" applyFill="1" applyBorder="1" applyProtection="1">
      <alignment vertical="center"/>
      <protection locked="0"/>
    </xf>
    <xf numFmtId="0" fontId="29" fillId="5" borderId="65" xfId="0" applyFont="1" applyFill="1" applyBorder="1">
      <alignment vertical="center"/>
    </xf>
    <xf numFmtId="0" fontId="39" fillId="9" borderId="4" xfId="0" applyFont="1" applyFill="1" applyBorder="1" applyAlignment="1">
      <alignment horizontal="center" vertical="center" wrapText="1"/>
    </xf>
    <xf numFmtId="0" fontId="39" fillId="9" borderId="4" xfId="0" applyFont="1" applyFill="1" applyBorder="1" applyAlignment="1">
      <alignment horizontal="center" vertical="center"/>
    </xf>
    <xf numFmtId="0" fontId="39" fillId="0" borderId="16" xfId="0" applyFont="1" applyBorder="1" applyAlignment="1">
      <alignment horizontal="center" vertical="center"/>
    </xf>
    <xf numFmtId="0" fontId="29" fillId="2" borderId="182" xfId="0" applyFont="1" applyFill="1" applyBorder="1" applyAlignment="1" applyProtection="1">
      <alignment horizontal="center" vertical="center"/>
      <protection locked="0"/>
    </xf>
    <xf numFmtId="0" fontId="39" fillId="3" borderId="116" xfId="0" applyFont="1" applyFill="1" applyBorder="1" applyAlignment="1" applyProtection="1">
      <alignment vertical="center" shrinkToFit="1"/>
      <protection locked="0"/>
    </xf>
    <xf numFmtId="0" fontId="39" fillId="3" borderId="81" xfId="0" applyFont="1" applyFill="1" applyBorder="1" applyAlignment="1" applyProtection="1">
      <alignment vertical="center" shrinkToFit="1"/>
      <protection locked="0"/>
    </xf>
    <xf numFmtId="0" fontId="39" fillId="3" borderId="117" xfId="0" applyFont="1" applyFill="1" applyBorder="1" applyAlignment="1" applyProtection="1">
      <alignment vertical="center" shrinkToFit="1"/>
      <protection locked="0"/>
    </xf>
    <xf numFmtId="0" fontId="40" fillId="9" borderId="14" xfId="0" applyFont="1" applyFill="1" applyBorder="1">
      <alignment vertical="center"/>
    </xf>
    <xf numFmtId="0" fontId="29" fillId="3" borderId="5" xfId="0" applyFont="1" applyFill="1" applyBorder="1" applyAlignment="1" applyProtection="1">
      <alignment vertical="center" shrinkToFit="1"/>
      <protection locked="0"/>
    </xf>
    <xf numFmtId="0" fontId="29" fillId="3" borderId="6" xfId="0" applyFont="1" applyFill="1" applyBorder="1" applyAlignment="1" applyProtection="1">
      <alignment vertical="center" shrinkToFit="1"/>
      <protection locked="0"/>
    </xf>
    <xf numFmtId="0" fontId="29" fillId="3" borderId="18" xfId="0" applyFont="1" applyFill="1" applyBorder="1" applyAlignment="1" applyProtection="1">
      <alignment vertical="center" shrinkToFit="1"/>
      <protection locked="0"/>
    </xf>
    <xf numFmtId="0" fontId="29" fillId="3" borderId="16" xfId="0" applyFont="1" applyFill="1" applyBorder="1" applyProtection="1">
      <alignment vertical="center"/>
      <protection locked="0"/>
    </xf>
    <xf numFmtId="0" fontId="29" fillId="9" borderId="4" xfId="0" applyFont="1" applyFill="1" applyBorder="1" applyAlignment="1">
      <alignment horizontal="center" vertical="center" wrapText="1" shrinkToFit="1"/>
    </xf>
    <xf numFmtId="0" fontId="29" fillId="3" borderId="4" xfId="0" applyFont="1" applyFill="1" applyBorder="1" applyAlignment="1" applyProtection="1">
      <alignment horizontal="center" vertical="center" wrapText="1"/>
      <protection locked="0"/>
    </xf>
    <xf numFmtId="0" fontId="29" fillId="9" borderId="149" xfId="0" applyFont="1" applyFill="1" applyBorder="1" applyAlignment="1">
      <alignment horizontal="center" vertical="center" wrapText="1"/>
    </xf>
    <xf numFmtId="0" fontId="29" fillId="9" borderId="150" xfId="0" applyFont="1" applyFill="1" applyBorder="1" applyAlignment="1">
      <alignment horizontal="center" vertical="center" wrapText="1"/>
    </xf>
    <xf numFmtId="0" fontId="29" fillId="2" borderId="89" xfId="0" applyFont="1" applyFill="1" applyBorder="1" applyAlignment="1" applyProtection="1">
      <alignment vertical="center" shrinkToFit="1"/>
      <protection locked="0"/>
    </xf>
    <xf numFmtId="0" fontId="29" fillId="2" borderId="96" xfId="0" applyFont="1" applyFill="1" applyBorder="1" applyAlignment="1" applyProtection="1">
      <alignment vertical="center" shrinkToFit="1"/>
      <protection locked="0"/>
    </xf>
    <xf numFmtId="0" fontId="29" fillId="9" borderId="7" xfId="0" applyFont="1" applyFill="1" applyBorder="1">
      <alignment vertical="center"/>
    </xf>
    <xf numFmtId="0" fontId="29" fillId="9" borderId="12" xfId="0" applyFont="1" applyFill="1" applyBorder="1">
      <alignment vertical="center"/>
    </xf>
    <xf numFmtId="0" fontId="39" fillId="9" borderId="67" xfId="0" applyFont="1" applyFill="1" applyBorder="1" applyAlignment="1">
      <alignment horizontal="center" vertical="center" wrapText="1"/>
    </xf>
    <xf numFmtId="0" fontId="39" fillId="9" borderId="68" xfId="0" applyFont="1" applyFill="1" applyBorder="1" applyAlignment="1">
      <alignment horizontal="center" vertical="center" wrapText="1"/>
    </xf>
    <xf numFmtId="0" fontId="29" fillId="2" borderId="67" xfId="0" applyFont="1" applyFill="1" applyBorder="1" applyAlignment="1" applyProtection="1">
      <alignment horizontal="center" vertical="center"/>
      <protection locked="0"/>
    </xf>
    <xf numFmtId="0" fontId="29" fillId="2" borderId="68" xfId="0" applyFont="1" applyFill="1" applyBorder="1" applyAlignment="1" applyProtection="1">
      <alignment horizontal="center" vertical="center"/>
      <protection locked="0"/>
    </xf>
    <xf numFmtId="0" fontId="29" fillId="2" borderId="69" xfId="0" applyFont="1" applyFill="1" applyBorder="1" applyAlignment="1" applyProtection="1">
      <alignment horizontal="center" vertical="center"/>
      <protection locked="0"/>
    </xf>
    <xf numFmtId="0" fontId="39" fillId="9" borderId="69" xfId="0" applyFont="1" applyFill="1" applyBorder="1" applyAlignment="1">
      <alignment horizontal="center" vertical="center" wrapText="1"/>
    </xf>
    <xf numFmtId="0" fontId="29" fillId="2" borderId="116" xfId="0" applyFont="1" applyFill="1" applyBorder="1" applyAlignment="1" applyProtection="1">
      <alignment vertical="center" shrinkToFit="1"/>
      <protection locked="0"/>
    </xf>
    <xf numFmtId="0" fontId="29" fillId="2" borderId="81" xfId="0" applyFont="1" applyFill="1" applyBorder="1" applyAlignment="1" applyProtection="1">
      <alignment vertical="center" shrinkToFit="1"/>
      <protection locked="0"/>
    </xf>
    <xf numFmtId="0" fontId="29" fillId="2" borderId="90" xfId="0" applyFont="1" applyFill="1" applyBorder="1" applyAlignment="1" applyProtection="1">
      <alignment vertical="center" shrinkToFit="1"/>
      <protection locked="0"/>
    </xf>
    <xf numFmtId="0" fontId="29" fillId="3" borderId="90" xfId="0" applyFont="1" applyFill="1" applyBorder="1" applyAlignment="1" applyProtection="1">
      <alignment vertical="center" shrinkToFit="1"/>
      <protection locked="0"/>
    </xf>
    <xf numFmtId="0" fontId="40" fillId="9" borderId="67" xfId="0" applyFont="1" applyFill="1" applyBorder="1" applyAlignment="1">
      <alignment horizontal="center" vertical="center" wrapText="1"/>
    </xf>
    <xf numFmtId="0" fontId="40" fillId="9" borderId="68" xfId="0" applyFont="1" applyFill="1" applyBorder="1" applyAlignment="1">
      <alignment horizontal="center" vertical="center" wrapText="1"/>
    </xf>
    <xf numFmtId="0" fontId="40" fillId="9" borderId="69" xfId="0" applyFont="1" applyFill="1" applyBorder="1" applyAlignment="1">
      <alignment horizontal="center" vertical="center" wrapText="1"/>
    </xf>
    <xf numFmtId="0" fontId="75" fillId="6" borderId="16" xfId="2" applyFont="1" applyFill="1" applyBorder="1" applyAlignment="1">
      <alignment horizontal="center" vertical="center" shrinkToFit="1"/>
    </xf>
    <xf numFmtId="0" fontId="92" fillId="6" borderId="17" xfId="2" applyFont="1" applyFill="1" applyBorder="1" applyAlignment="1">
      <alignment horizontal="center" vertical="center" shrinkToFit="1"/>
    </xf>
    <xf numFmtId="0" fontId="92" fillId="6" borderId="18" xfId="2" applyFont="1" applyFill="1" applyBorder="1" applyAlignment="1">
      <alignment horizontal="center" vertical="center" shrinkToFit="1"/>
    </xf>
    <xf numFmtId="0" fontId="29" fillId="9" borderId="67" xfId="0" applyFont="1" applyFill="1" applyBorder="1" applyAlignment="1">
      <alignment horizontal="center" vertical="center"/>
    </xf>
    <xf numFmtId="0" fontId="29" fillId="9" borderId="68" xfId="0" applyFont="1" applyFill="1" applyBorder="1" applyAlignment="1">
      <alignment horizontal="center" vertical="center"/>
    </xf>
    <xf numFmtId="0" fontId="29" fillId="9" borderId="69" xfId="0" applyFont="1" applyFill="1" applyBorder="1" applyAlignment="1">
      <alignment horizontal="center" vertical="center"/>
    </xf>
    <xf numFmtId="0" fontId="29" fillId="3" borderId="89" xfId="0" applyFont="1" applyFill="1" applyBorder="1" applyAlignment="1" applyProtection="1">
      <alignment horizontal="center" vertical="center"/>
      <protection locked="0"/>
    </xf>
    <xf numFmtId="0" fontId="29" fillId="9" borderId="70" xfId="0" applyFont="1" applyFill="1" applyBorder="1" applyAlignment="1">
      <alignment vertical="center" shrinkToFit="1"/>
    </xf>
    <xf numFmtId="0" fontId="29" fillId="3" borderId="111" xfId="0" applyFont="1" applyFill="1" applyBorder="1" applyProtection="1">
      <alignment vertical="center"/>
      <protection locked="0"/>
    </xf>
    <xf numFmtId="0" fontId="40" fillId="3" borderId="111" xfId="0" applyFont="1" applyFill="1" applyBorder="1" applyAlignment="1" applyProtection="1">
      <alignment vertical="center" wrapText="1"/>
      <protection locked="0"/>
    </xf>
    <xf numFmtId="0" fontId="40" fillId="3" borderId="96" xfId="0" applyFont="1" applyFill="1" applyBorder="1" applyAlignment="1" applyProtection="1">
      <alignment vertical="center" wrapText="1"/>
      <protection locked="0"/>
    </xf>
    <xf numFmtId="0" fontId="40" fillId="9" borderId="4" xfId="0" applyFont="1" applyFill="1" applyBorder="1" applyAlignment="1">
      <alignment vertical="center" wrapText="1"/>
    </xf>
    <xf numFmtId="0" fontId="29" fillId="9" borderId="148" xfId="0" applyFont="1" applyFill="1" applyBorder="1" applyAlignment="1">
      <alignment vertical="center" wrapText="1"/>
    </xf>
    <xf numFmtId="0" fontId="29" fillId="9" borderId="149" xfId="0" applyFont="1" applyFill="1" applyBorder="1" applyAlignment="1">
      <alignment vertical="center" wrapText="1"/>
    </xf>
    <xf numFmtId="0" fontId="29" fillId="9" borderId="150" xfId="0" applyFont="1" applyFill="1" applyBorder="1" applyAlignment="1">
      <alignment vertical="center" wrapText="1"/>
    </xf>
    <xf numFmtId="0" fontId="62" fillId="6" borderId="16" xfId="2" applyFont="1" applyFill="1" applyBorder="1" applyAlignment="1">
      <alignment horizontal="center" vertical="center" shrinkToFit="1"/>
    </xf>
    <xf numFmtId="0" fontId="67" fillId="6" borderId="17" xfId="2" applyFont="1" applyFill="1" applyBorder="1" applyAlignment="1">
      <alignment horizontal="center" vertical="center" shrinkToFit="1"/>
    </xf>
    <xf numFmtId="0" fontId="67" fillId="6" borderId="18" xfId="2" applyFont="1" applyFill="1" applyBorder="1" applyAlignment="1">
      <alignment horizontal="center" vertical="center" shrinkToFit="1"/>
    </xf>
    <xf numFmtId="0" fontId="29" fillId="3" borderId="70" xfId="0" applyFont="1" applyFill="1" applyBorder="1" applyAlignment="1" applyProtection="1">
      <alignment horizontal="center" vertical="center"/>
      <protection locked="0"/>
    </xf>
    <xf numFmtId="0" fontId="29" fillId="3" borderId="138" xfId="0" applyFont="1" applyFill="1" applyBorder="1" applyAlignment="1" applyProtection="1">
      <alignment horizontal="center" vertical="center" shrinkToFit="1"/>
      <protection locked="0"/>
    </xf>
    <xf numFmtId="0" fontId="29" fillId="3" borderId="139" xfId="0" applyFont="1" applyFill="1" applyBorder="1" applyAlignment="1" applyProtection="1">
      <alignment horizontal="center" vertical="center" shrinkToFit="1"/>
      <protection locked="0"/>
    </xf>
    <xf numFmtId="0" fontId="29" fillId="3" borderId="140" xfId="0" applyFont="1" applyFill="1" applyBorder="1" applyAlignment="1" applyProtection="1">
      <alignment horizontal="center" vertical="center" shrinkToFit="1"/>
      <protection locked="0"/>
    </xf>
    <xf numFmtId="0" fontId="29" fillId="3" borderId="111" xfId="0" applyFont="1" applyFill="1" applyBorder="1" applyAlignment="1" applyProtection="1">
      <alignment vertical="center" wrapText="1"/>
      <protection locked="0"/>
    </xf>
    <xf numFmtId="0" fontId="29" fillId="3" borderId="89" xfId="0" applyFont="1" applyFill="1" applyBorder="1" applyAlignment="1" applyProtection="1">
      <alignment vertical="center" wrapText="1"/>
      <protection locked="0"/>
    </xf>
    <xf numFmtId="0" fontId="29" fillId="3" borderId="96" xfId="0" applyFont="1" applyFill="1" applyBorder="1" applyAlignment="1" applyProtection="1">
      <alignment vertical="center" wrapText="1"/>
      <protection locked="0"/>
    </xf>
    <xf numFmtId="0" fontId="29" fillId="5" borderId="223" xfId="0" applyFont="1" applyFill="1" applyBorder="1" applyAlignment="1">
      <alignment horizontal="center" vertical="center"/>
    </xf>
    <xf numFmtId="0" fontId="29" fillId="5" borderId="224" xfId="0" applyFont="1" applyFill="1" applyBorder="1" applyAlignment="1">
      <alignment horizontal="center" vertical="center"/>
    </xf>
    <xf numFmtId="0" fontId="29" fillId="5" borderId="225" xfId="0" applyFont="1" applyFill="1" applyBorder="1" applyAlignment="1">
      <alignment horizontal="center" vertical="center"/>
    </xf>
    <xf numFmtId="0" fontId="69" fillId="6" borderId="18" xfId="2" applyFont="1" applyFill="1" applyBorder="1" applyAlignment="1">
      <alignment horizontal="center" vertical="center" shrinkToFit="1"/>
    </xf>
    <xf numFmtId="0" fontId="29" fillId="3" borderId="40" xfId="0" applyFont="1" applyFill="1" applyBorder="1" applyProtection="1">
      <alignment vertical="center"/>
      <protection locked="0"/>
    </xf>
    <xf numFmtId="0" fontId="29" fillId="3" borderId="37" xfId="0" applyFont="1" applyFill="1" applyBorder="1" applyProtection="1">
      <alignment vertical="center"/>
      <protection locked="0"/>
    </xf>
    <xf numFmtId="0" fontId="29" fillId="3" borderId="129" xfId="0" applyFont="1" applyFill="1" applyBorder="1" applyAlignment="1" applyProtection="1">
      <alignment horizontal="center" vertical="center" shrinkToFit="1"/>
      <protection locked="0"/>
    </xf>
    <xf numFmtId="0" fontId="29" fillId="3" borderId="99" xfId="0" applyFont="1" applyFill="1" applyBorder="1" applyAlignment="1" applyProtection="1">
      <alignment horizontal="center" vertical="center" shrinkToFit="1"/>
      <protection locked="0"/>
    </xf>
    <xf numFmtId="0" fontId="29" fillId="3" borderId="130" xfId="0" applyFont="1" applyFill="1" applyBorder="1" applyAlignment="1" applyProtection="1">
      <alignment horizontal="center" vertical="center" shrinkToFit="1"/>
      <protection locked="0"/>
    </xf>
    <xf numFmtId="0" fontId="29" fillId="3" borderId="27" xfId="0" applyFont="1" applyFill="1" applyBorder="1" applyProtection="1">
      <alignment vertical="center"/>
      <protection locked="0"/>
    </xf>
    <xf numFmtId="0" fontId="29" fillId="3" borderId="24" xfId="0" applyFont="1" applyFill="1" applyBorder="1" applyProtection="1">
      <alignment vertical="center"/>
      <protection locked="0"/>
    </xf>
    <xf numFmtId="0" fontId="29" fillId="3" borderId="131" xfId="0" applyFont="1" applyFill="1" applyBorder="1" applyAlignment="1" applyProtection="1">
      <alignment horizontal="center" vertical="center" shrinkToFit="1"/>
      <protection locked="0"/>
    </xf>
    <xf numFmtId="0" fontId="29" fillId="3" borderId="98" xfId="0" applyFont="1" applyFill="1" applyBorder="1" applyAlignment="1" applyProtection="1">
      <alignment horizontal="center" vertical="center" shrinkToFit="1"/>
      <protection locked="0"/>
    </xf>
    <xf numFmtId="0" fontId="29" fillId="3" borderId="132" xfId="0" applyFont="1" applyFill="1" applyBorder="1" applyAlignment="1" applyProtection="1">
      <alignment horizontal="center" vertical="center" shrinkToFit="1"/>
      <protection locked="0"/>
    </xf>
    <xf numFmtId="0" fontId="29" fillId="3" borderId="256" xfId="0" applyFont="1" applyFill="1" applyBorder="1" applyAlignment="1" applyProtection="1">
      <alignment horizontal="right" vertical="center"/>
      <protection locked="0"/>
    </xf>
    <xf numFmtId="0" fontId="29" fillId="3" borderId="229" xfId="0" applyFont="1" applyFill="1" applyBorder="1" applyAlignment="1" applyProtection="1">
      <alignment horizontal="right" vertical="center"/>
      <protection locked="0"/>
    </xf>
    <xf numFmtId="0" fontId="39" fillId="9" borderId="16" xfId="0" applyFont="1" applyFill="1" applyBorder="1" applyAlignment="1">
      <alignment vertical="center" wrapText="1"/>
    </xf>
    <xf numFmtId="0" fontId="39" fillId="9" borderId="17" xfId="0" applyFont="1" applyFill="1" applyBorder="1" applyAlignment="1">
      <alignment vertical="center" wrapText="1"/>
    </xf>
    <xf numFmtId="0" fontId="39" fillId="9" borderId="18" xfId="0" applyFont="1" applyFill="1" applyBorder="1" applyAlignment="1">
      <alignment vertical="center" wrapText="1"/>
    </xf>
    <xf numFmtId="0" fontId="40" fillId="9" borderId="16" xfId="0" applyFont="1" applyFill="1" applyBorder="1" applyAlignment="1">
      <alignment vertical="center" wrapText="1" shrinkToFit="1"/>
    </xf>
    <xf numFmtId="0" fontId="40" fillId="0" borderId="16" xfId="0" applyFont="1" applyBorder="1">
      <alignment vertical="center"/>
    </xf>
    <xf numFmtId="0" fontId="29" fillId="3" borderId="142" xfId="0" applyFont="1" applyFill="1" applyBorder="1" applyAlignment="1" applyProtection="1">
      <alignment horizontal="right" vertical="center"/>
      <protection locked="0"/>
    </xf>
    <xf numFmtId="0" fontId="29" fillId="3" borderId="146" xfId="0" applyFont="1" applyFill="1" applyBorder="1" applyAlignment="1" applyProtection="1">
      <alignment horizontal="right" vertical="center"/>
      <protection locked="0"/>
    </xf>
    <xf numFmtId="0" fontId="29" fillId="3" borderId="143" xfId="0" applyFont="1" applyFill="1" applyBorder="1" applyAlignment="1" applyProtection="1">
      <alignment horizontal="right" vertical="center"/>
      <protection locked="0"/>
    </xf>
    <xf numFmtId="0" fontId="29" fillId="3" borderId="147" xfId="0" applyFont="1" applyFill="1" applyBorder="1" applyAlignment="1" applyProtection="1">
      <alignment horizontal="right" vertical="center"/>
      <protection locked="0"/>
    </xf>
    <xf numFmtId="0" fontId="72" fillId="9" borderId="5" xfId="0" applyFont="1" applyFill="1" applyBorder="1" applyAlignment="1">
      <alignment horizontal="center" vertical="center" wrapText="1"/>
    </xf>
    <xf numFmtId="0" fontId="72" fillId="9" borderId="6" xfId="0" applyFont="1" applyFill="1" applyBorder="1" applyAlignment="1">
      <alignment horizontal="center" vertical="center" wrapText="1"/>
    </xf>
    <xf numFmtId="0" fontId="72" fillId="9" borderId="7" xfId="0" applyFont="1" applyFill="1" applyBorder="1" applyAlignment="1">
      <alignment horizontal="center" vertical="center" wrapText="1"/>
    </xf>
    <xf numFmtId="0" fontId="72" fillId="9" borderId="8" xfId="0" applyFont="1" applyFill="1" applyBorder="1" applyAlignment="1">
      <alignment horizontal="center" vertical="center" wrapText="1"/>
    </xf>
    <xf numFmtId="0" fontId="72" fillId="9" borderId="0" xfId="0" applyFont="1" applyFill="1" applyAlignment="1">
      <alignment horizontal="center" vertical="center" wrapText="1"/>
    </xf>
    <xf numFmtId="0" fontId="72" fillId="9" borderId="9" xfId="0" applyFont="1" applyFill="1" applyBorder="1" applyAlignment="1">
      <alignment horizontal="center" vertical="center" wrapText="1"/>
    </xf>
    <xf numFmtId="0" fontId="29" fillId="0" borderId="6" xfId="0" applyFont="1" applyBorder="1" applyAlignment="1">
      <alignment vertical="center" wrapText="1"/>
    </xf>
    <xf numFmtId="0" fontId="29" fillId="0" borderId="10" xfId="0" applyFont="1" applyBorder="1" applyAlignment="1">
      <alignment vertical="center" wrapText="1"/>
    </xf>
    <xf numFmtId="0" fontId="29" fillId="0" borderId="11" xfId="0" applyFont="1" applyBorder="1" applyAlignment="1">
      <alignment vertical="center" wrapText="1"/>
    </xf>
    <xf numFmtId="0" fontId="29" fillId="0" borderId="17" xfId="0" applyFont="1" applyBorder="1" applyAlignment="1">
      <alignment vertical="center" wrapText="1"/>
    </xf>
    <xf numFmtId="0" fontId="40" fillId="9" borderId="6" xfId="0" applyFont="1" applyFill="1" applyBorder="1" applyAlignment="1">
      <alignment horizontal="center" vertical="center" wrapText="1"/>
    </xf>
    <xf numFmtId="0" fontId="40" fillId="9" borderId="7" xfId="0" applyFont="1" applyFill="1" applyBorder="1" applyAlignment="1">
      <alignment horizontal="center" vertical="center" wrapText="1"/>
    </xf>
    <xf numFmtId="0" fontId="40" fillId="9" borderId="226" xfId="0" applyFont="1" applyFill="1" applyBorder="1" applyAlignment="1">
      <alignment horizontal="center" vertical="center" wrapText="1"/>
    </xf>
    <xf numFmtId="0" fontId="40" fillId="9" borderId="122" xfId="0" applyFont="1" applyFill="1" applyBorder="1" applyAlignment="1">
      <alignment horizontal="center" vertical="center" wrapText="1"/>
    </xf>
    <xf numFmtId="0" fontId="40" fillId="9" borderId="227" xfId="0" applyFont="1" applyFill="1" applyBorder="1" applyAlignment="1">
      <alignment horizontal="center" vertical="center" wrapText="1"/>
    </xf>
    <xf numFmtId="0" fontId="29" fillId="9" borderId="5" xfId="0" applyFont="1" applyFill="1" applyBorder="1" applyAlignment="1">
      <alignment horizontal="center" vertical="center" shrinkToFit="1"/>
    </xf>
    <xf numFmtId="0" fontId="29" fillId="9" borderId="6" xfId="0" applyFont="1" applyFill="1" applyBorder="1" applyAlignment="1">
      <alignment horizontal="center" vertical="center" shrinkToFit="1"/>
    </xf>
    <xf numFmtId="0" fontId="29" fillId="9" borderId="7" xfId="0" applyFont="1" applyFill="1" applyBorder="1" applyAlignment="1">
      <alignment horizontal="center" vertical="center" shrinkToFit="1"/>
    </xf>
    <xf numFmtId="0" fontId="29" fillId="9" borderId="226" xfId="0" applyFont="1" applyFill="1" applyBorder="1" applyAlignment="1">
      <alignment horizontal="center" vertical="center" shrinkToFit="1"/>
    </xf>
    <xf numFmtId="0" fontId="29" fillId="9" borderId="122" xfId="0" applyFont="1" applyFill="1" applyBorder="1" applyAlignment="1">
      <alignment horizontal="center" vertical="center" shrinkToFit="1"/>
    </xf>
    <xf numFmtId="0" fontId="29" fillId="9" borderId="227" xfId="0" applyFont="1" applyFill="1" applyBorder="1" applyAlignment="1">
      <alignment horizontal="center" vertical="center" shrinkToFit="1"/>
    </xf>
    <xf numFmtId="0" fontId="40" fillId="9" borderId="4" xfId="0" applyFont="1" applyFill="1" applyBorder="1">
      <alignment vertical="center"/>
    </xf>
    <xf numFmtId="0" fontId="40" fillId="9" borderId="16" xfId="0" applyFont="1" applyFill="1" applyBorder="1">
      <alignment vertical="center"/>
    </xf>
    <xf numFmtId="0" fontId="39" fillId="9" borderId="5" xfId="0" applyFont="1" applyFill="1" applyBorder="1" applyAlignment="1">
      <alignment vertical="center" wrapText="1"/>
    </xf>
    <xf numFmtId="0" fontId="39" fillId="0" borderId="7" xfId="0" applyFont="1" applyBorder="1">
      <alignment vertical="center"/>
    </xf>
    <xf numFmtId="0" fontId="39" fillId="0" borderId="10" xfId="0" applyFont="1" applyBorder="1">
      <alignment vertical="center"/>
    </xf>
    <xf numFmtId="0" fontId="39" fillId="0" borderId="12" xfId="0" applyFont="1" applyBorder="1">
      <alignment vertical="center"/>
    </xf>
    <xf numFmtId="0" fontId="40" fillId="9" borderId="10" xfId="0" applyFont="1" applyFill="1" applyBorder="1" applyAlignment="1">
      <alignment vertical="center" wrapText="1"/>
    </xf>
    <xf numFmtId="0" fontId="40" fillId="9" borderId="16" xfId="0" applyFont="1" applyFill="1" applyBorder="1" applyAlignment="1">
      <alignment vertical="center" shrinkToFit="1"/>
    </xf>
    <xf numFmtId="0" fontId="40" fillId="9" borderId="17" xfId="0" applyFont="1" applyFill="1" applyBorder="1" applyAlignment="1">
      <alignment vertical="center" shrinkToFit="1"/>
    </xf>
    <xf numFmtId="0" fontId="40" fillId="9" borderId="18" xfId="0" applyFont="1" applyFill="1" applyBorder="1" applyAlignment="1">
      <alignment vertical="center" shrinkToFit="1"/>
    </xf>
    <xf numFmtId="0" fontId="67" fillId="6" borderId="17" xfId="2" applyFont="1" applyFill="1" applyBorder="1" applyAlignment="1" applyProtection="1">
      <alignment horizontal="center" vertical="center"/>
    </xf>
    <xf numFmtId="0" fontId="29" fillId="2" borderId="16" xfId="0" applyFont="1" applyFill="1" applyBorder="1" applyAlignment="1" applyProtection="1">
      <alignment horizontal="left" vertical="center"/>
      <protection locked="0"/>
    </xf>
    <xf numFmtId="0" fontId="29" fillId="2" borderId="17" xfId="0" applyFont="1" applyFill="1" applyBorder="1" applyAlignment="1" applyProtection="1">
      <alignment horizontal="left" vertical="center"/>
      <protection locked="0"/>
    </xf>
    <xf numFmtId="0" fontId="29" fillId="2" borderId="18" xfId="0" applyFont="1" applyFill="1" applyBorder="1" applyAlignment="1" applyProtection="1">
      <alignment horizontal="left" vertical="center"/>
      <protection locked="0"/>
    </xf>
    <xf numFmtId="0" fontId="40" fillId="3" borderId="97" xfId="0" applyFont="1" applyFill="1" applyBorder="1" applyAlignment="1" applyProtection="1">
      <alignment vertical="center" wrapText="1"/>
      <protection locked="0"/>
    </xf>
    <xf numFmtId="0" fontId="29" fillId="3" borderId="5" xfId="0" applyFont="1" applyFill="1" applyBorder="1">
      <alignment vertical="center"/>
    </xf>
    <xf numFmtId="0" fontId="29" fillId="3" borderId="6" xfId="0" applyFont="1" applyFill="1" applyBorder="1">
      <alignment vertical="center"/>
    </xf>
    <xf numFmtId="0" fontId="29" fillId="3" borderId="7" xfId="0" applyFont="1" applyFill="1" applyBorder="1">
      <alignment vertical="center"/>
    </xf>
    <xf numFmtId="0" fontId="29" fillId="3" borderId="16" xfId="0" applyFont="1" applyFill="1" applyBorder="1">
      <alignment vertical="center"/>
    </xf>
    <xf numFmtId="0" fontId="29" fillId="3" borderId="17" xfId="0" applyFont="1" applyFill="1" applyBorder="1">
      <alignment vertical="center"/>
    </xf>
    <xf numFmtId="0" fontId="29" fillId="3" borderId="18" xfId="0" applyFont="1" applyFill="1" applyBorder="1">
      <alignment vertical="center"/>
    </xf>
    <xf numFmtId="0" fontId="29" fillId="2" borderId="18" xfId="0" applyFont="1" applyFill="1" applyBorder="1" applyAlignment="1" applyProtection="1">
      <alignment vertical="center" shrinkToFit="1"/>
      <protection locked="0"/>
    </xf>
    <xf numFmtId="0" fontId="29" fillId="9" borderId="6" xfId="0" applyFont="1" applyFill="1" applyBorder="1" applyAlignment="1">
      <alignment horizontal="center" vertical="center" wrapText="1" shrinkToFit="1"/>
    </xf>
    <xf numFmtId="0" fontId="29" fillId="9" borderId="17" xfId="0" applyFont="1" applyFill="1" applyBorder="1" applyAlignment="1">
      <alignment horizontal="center" vertical="center" wrapText="1"/>
    </xf>
    <xf numFmtId="0" fontId="29" fillId="3" borderId="17" xfId="0" applyFont="1" applyFill="1" applyBorder="1" applyAlignment="1" applyProtection="1">
      <alignment horizontal="center" vertical="center" shrinkToFit="1"/>
      <protection locked="0"/>
    </xf>
    <xf numFmtId="0" fontId="29" fillId="3" borderId="18" xfId="0" applyFont="1" applyFill="1" applyBorder="1" applyAlignment="1" applyProtection="1">
      <alignment horizontal="center" vertical="center" shrinkToFit="1"/>
      <protection locked="0"/>
    </xf>
    <xf numFmtId="0" fontId="29" fillId="9" borderId="220" xfId="0" applyFont="1" applyFill="1" applyBorder="1">
      <alignment vertical="center"/>
    </xf>
    <xf numFmtId="0" fontId="29" fillId="3" borderId="17" xfId="0" applyFont="1" applyFill="1" applyBorder="1" applyProtection="1">
      <alignment vertical="center"/>
      <protection locked="0"/>
    </xf>
    <xf numFmtId="0" fontId="29" fillId="3" borderId="18" xfId="0" applyFont="1" applyFill="1" applyBorder="1" applyProtection="1">
      <alignment vertical="center"/>
      <protection locked="0"/>
    </xf>
    <xf numFmtId="0" fontId="29" fillId="0" borderId="221" xfId="0" applyFont="1" applyBorder="1">
      <alignment vertical="center"/>
    </xf>
    <xf numFmtId="0" fontId="29" fillId="0" borderId="222" xfId="0" applyFont="1" applyBorder="1">
      <alignment vertical="center"/>
    </xf>
    <xf numFmtId="0" fontId="29" fillId="3" borderId="24" xfId="0" applyFont="1" applyFill="1" applyBorder="1" applyAlignment="1" applyProtection="1">
      <alignment vertical="center" shrinkToFit="1"/>
      <protection locked="0"/>
    </xf>
    <xf numFmtId="0" fontId="29" fillId="3" borderId="204" xfId="0" applyFont="1" applyFill="1" applyBorder="1" applyAlignment="1" applyProtection="1">
      <alignment vertical="center" shrinkToFit="1"/>
      <protection locked="0"/>
    </xf>
    <xf numFmtId="0" fontId="29" fillId="3" borderId="205" xfId="0" applyFont="1" applyFill="1" applyBorder="1" applyAlignment="1" applyProtection="1">
      <alignment vertical="center" shrinkToFit="1"/>
      <protection locked="0"/>
    </xf>
    <xf numFmtId="0" fontId="29" fillId="3" borderId="206" xfId="0" applyFont="1" applyFill="1" applyBorder="1" applyAlignment="1" applyProtection="1">
      <alignment vertical="center" shrinkToFit="1"/>
      <protection locked="0"/>
    </xf>
    <xf numFmtId="0" fontId="29" fillId="2" borderId="93" xfId="0" applyFont="1" applyFill="1" applyBorder="1" applyAlignment="1" applyProtection="1">
      <alignment vertical="center" shrinkToFit="1"/>
      <protection locked="0"/>
    </xf>
    <xf numFmtId="0" fontId="29" fillId="2" borderId="63" xfId="0" applyFont="1" applyFill="1" applyBorder="1" applyAlignment="1" applyProtection="1">
      <alignment vertical="center" shrinkToFit="1"/>
      <protection locked="0"/>
    </xf>
    <xf numFmtId="0" fontId="29" fillId="2" borderId="94" xfId="0" applyFont="1" applyFill="1" applyBorder="1" applyAlignment="1" applyProtection="1">
      <alignment vertical="center" shrinkToFit="1"/>
      <protection locked="0"/>
    </xf>
    <xf numFmtId="0" fontId="29" fillId="0" borderId="26" xfId="0" applyFont="1" applyBorder="1" applyAlignment="1" applyProtection="1">
      <alignment vertical="center" shrinkToFit="1"/>
      <protection locked="0"/>
    </xf>
    <xf numFmtId="0" fontId="29" fillId="0" borderId="63" xfId="0" applyFont="1" applyBorder="1" applyAlignment="1" applyProtection="1">
      <alignment vertical="center" shrinkToFit="1"/>
      <protection locked="0"/>
    </xf>
    <xf numFmtId="0" fontId="29" fillId="0" borderId="27" xfId="0" applyFont="1" applyBorder="1" applyAlignment="1" applyProtection="1">
      <alignment vertical="center" shrinkToFit="1"/>
      <protection locked="0"/>
    </xf>
    <xf numFmtId="0" fontId="29" fillId="9" borderId="41" xfId="0" applyFont="1" applyFill="1" applyBorder="1" applyAlignment="1">
      <alignment horizontal="center" vertical="center"/>
    </xf>
    <xf numFmtId="0" fontId="29" fillId="9" borderId="13" xfId="0" applyFont="1" applyFill="1" applyBorder="1" applyAlignment="1">
      <alignment vertical="center" wrapText="1"/>
    </xf>
    <xf numFmtId="0" fontId="29" fillId="9" borderId="10" xfId="0" applyFont="1" applyFill="1" applyBorder="1" applyAlignment="1">
      <alignment vertical="center" wrapText="1"/>
    </xf>
    <xf numFmtId="0" fontId="40" fillId="2" borderId="118" xfId="0" applyFont="1" applyFill="1" applyBorder="1" applyAlignment="1" applyProtection="1">
      <alignment vertical="center" wrapText="1"/>
      <protection locked="0"/>
    </xf>
    <xf numFmtId="0" fontId="40" fillId="2" borderId="119" xfId="0" applyFont="1" applyFill="1" applyBorder="1" applyAlignment="1" applyProtection="1">
      <alignment vertical="center" wrapText="1"/>
      <protection locked="0"/>
    </xf>
    <xf numFmtId="0" fontId="40" fillId="2" borderId="120" xfId="0" applyFont="1" applyFill="1" applyBorder="1" applyAlignment="1" applyProtection="1">
      <alignment vertical="center" wrapText="1"/>
      <protection locked="0"/>
    </xf>
    <xf numFmtId="0" fontId="40" fillId="2" borderId="162" xfId="0" applyFont="1" applyFill="1" applyBorder="1" applyAlignment="1" applyProtection="1">
      <alignment vertical="center" wrapText="1"/>
      <protection locked="0"/>
    </xf>
    <xf numFmtId="0" fontId="40" fillId="2" borderId="0" xfId="0" applyFont="1" applyFill="1" applyAlignment="1" applyProtection="1">
      <alignment vertical="center" wrapText="1"/>
      <protection locked="0"/>
    </xf>
    <xf numFmtId="0" fontId="40" fillId="2" borderId="163" xfId="0" applyFont="1" applyFill="1" applyBorder="1" applyAlignment="1" applyProtection="1">
      <alignment vertical="center" wrapText="1"/>
      <protection locked="0"/>
    </xf>
    <xf numFmtId="0" fontId="40" fillId="2" borderId="121" xfId="0" applyFont="1" applyFill="1" applyBorder="1" applyAlignment="1" applyProtection="1">
      <alignment vertical="center" wrapText="1"/>
      <protection locked="0"/>
    </xf>
    <xf numFmtId="0" fontId="40" fillId="2" borderId="122" xfId="0" applyFont="1" applyFill="1" applyBorder="1" applyAlignment="1" applyProtection="1">
      <alignment vertical="center" wrapText="1"/>
      <protection locked="0"/>
    </xf>
    <xf numFmtId="0" fontId="40" fillId="2" borderId="97" xfId="0" applyFont="1" applyFill="1" applyBorder="1" applyAlignment="1" applyProtection="1">
      <alignment vertical="center" wrapText="1"/>
      <protection locked="0"/>
    </xf>
    <xf numFmtId="0" fontId="29" fillId="0" borderId="7" xfId="0" applyFont="1" applyBorder="1">
      <alignment vertical="center"/>
    </xf>
    <xf numFmtId="0" fontId="29" fillId="3" borderId="168" xfId="0" applyFont="1" applyFill="1" applyBorder="1" applyAlignment="1" applyProtection="1">
      <alignment vertical="center" shrinkToFit="1"/>
      <protection locked="0"/>
    </xf>
    <xf numFmtId="0" fontId="29" fillId="2" borderId="111" xfId="0" applyFont="1" applyFill="1" applyBorder="1" applyAlignment="1" applyProtection="1">
      <alignment horizontal="center" vertical="center" wrapText="1"/>
      <protection locked="0"/>
    </xf>
    <xf numFmtId="0" fontId="29" fillId="2" borderId="89" xfId="0" applyFont="1" applyFill="1" applyBorder="1" applyAlignment="1" applyProtection="1">
      <alignment horizontal="center" vertical="center" wrapText="1"/>
      <protection locked="0"/>
    </xf>
    <xf numFmtId="0" fontId="29" fillId="2" borderId="164" xfId="0" applyFont="1" applyFill="1" applyBorder="1" applyAlignment="1" applyProtection="1">
      <alignment horizontal="center" vertical="center" wrapText="1"/>
      <protection locked="0"/>
    </xf>
    <xf numFmtId="0" fontId="29" fillId="2" borderId="4" xfId="0" applyFont="1" applyFill="1" applyBorder="1" applyAlignment="1" applyProtection="1">
      <alignment horizontal="center" vertical="center" wrapText="1" shrinkToFit="1"/>
      <protection locked="0"/>
    </xf>
    <xf numFmtId="0" fontId="29" fillId="0" borderId="4" xfId="0" applyFont="1" applyBorder="1" applyAlignment="1" applyProtection="1">
      <alignment vertical="center" wrapText="1"/>
      <protection locked="0"/>
    </xf>
    <xf numFmtId="0" fontId="29" fillId="9" borderId="11" xfId="0" applyFont="1" applyFill="1" applyBorder="1" applyAlignment="1">
      <alignment vertical="center" wrapText="1"/>
    </xf>
    <xf numFmtId="0" fontId="29" fillId="9" borderId="220" xfId="0" applyFont="1" applyFill="1" applyBorder="1" applyAlignment="1">
      <alignment vertical="center" wrapText="1"/>
    </xf>
    <xf numFmtId="0" fontId="29" fillId="9" borderId="6" xfId="0" applyFont="1" applyFill="1" applyBorder="1" applyAlignment="1">
      <alignment horizontal="center" vertical="center" wrapText="1"/>
    </xf>
    <xf numFmtId="0" fontId="29" fillId="9" borderId="8" xfId="0" applyFont="1" applyFill="1" applyBorder="1" applyAlignment="1">
      <alignment horizontal="center" vertical="center" wrapText="1"/>
    </xf>
    <xf numFmtId="0" fontId="29" fillId="9" borderId="0" xfId="0" applyFont="1" applyFill="1" applyAlignment="1">
      <alignment horizontal="center" vertical="center" wrapText="1"/>
    </xf>
    <xf numFmtId="0" fontId="29" fillId="9" borderId="9" xfId="0" applyFont="1" applyFill="1" applyBorder="1" applyAlignment="1">
      <alignment horizontal="center" vertical="center" wrapText="1"/>
    </xf>
    <xf numFmtId="0" fontId="29" fillId="2" borderId="111" xfId="0" applyFont="1" applyFill="1" applyBorder="1" applyAlignment="1" applyProtection="1">
      <alignment horizontal="center" vertical="center"/>
      <protection locked="0"/>
    </xf>
    <xf numFmtId="0" fontId="29" fillId="2" borderId="89" xfId="0" applyFont="1" applyFill="1" applyBorder="1" applyAlignment="1" applyProtection="1">
      <alignment horizontal="center" vertical="center"/>
      <protection locked="0"/>
    </xf>
    <xf numFmtId="0" fontId="29" fillId="2" borderId="96" xfId="0" applyFont="1" applyFill="1" applyBorder="1" applyAlignment="1" applyProtection="1">
      <alignment horizontal="center" vertical="center"/>
      <protection locked="0"/>
    </xf>
    <xf numFmtId="0" fontId="40" fillId="9" borderId="17" xfId="0" applyFont="1" applyFill="1" applyBorder="1" applyAlignment="1">
      <alignment horizontal="center" vertical="center"/>
    </xf>
    <xf numFmtId="0" fontId="29" fillId="9" borderId="148" xfId="0" applyFont="1" applyFill="1" applyBorder="1" applyAlignment="1">
      <alignment vertical="center" shrinkToFit="1"/>
    </xf>
    <xf numFmtId="0" fontId="29" fillId="9" borderId="149" xfId="0" applyFont="1" applyFill="1" applyBorder="1" applyAlignment="1">
      <alignment vertical="center" shrinkToFit="1"/>
    </xf>
    <xf numFmtId="0" fontId="29" fillId="9" borderId="150" xfId="0" applyFont="1" applyFill="1" applyBorder="1" applyAlignment="1">
      <alignment vertical="center" shrinkToFit="1"/>
    </xf>
    <xf numFmtId="0" fontId="40" fillId="3" borderId="90" xfId="0" applyFont="1" applyFill="1" applyBorder="1" applyAlignment="1" applyProtection="1">
      <alignment vertical="center" wrapText="1"/>
      <protection locked="0"/>
    </xf>
    <xf numFmtId="0" fontId="29" fillId="9" borderId="14" xfId="0" applyFont="1" applyFill="1" applyBorder="1" applyAlignment="1">
      <alignment vertical="center" shrinkToFit="1"/>
    </xf>
    <xf numFmtId="0" fontId="29" fillId="9" borderId="8" xfId="0" applyFont="1" applyFill="1" applyBorder="1" applyAlignment="1">
      <alignment horizontal="center" vertical="center" shrinkToFit="1"/>
    </xf>
    <xf numFmtId="0" fontId="29" fillId="9" borderId="9" xfId="0" applyFont="1" applyFill="1" applyBorder="1" applyAlignment="1">
      <alignment horizontal="center" vertical="center" shrinkToFit="1"/>
    </xf>
    <xf numFmtId="0" fontId="29" fillId="9" borderId="10" xfId="0" applyFont="1" applyFill="1" applyBorder="1" applyAlignment="1">
      <alignment horizontal="center" vertical="center" shrinkToFit="1"/>
    </xf>
    <xf numFmtId="0" fontId="29" fillId="9" borderId="12" xfId="0" applyFont="1" applyFill="1" applyBorder="1" applyAlignment="1">
      <alignment horizontal="center" vertical="center" shrinkToFit="1"/>
    </xf>
    <xf numFmtId="0" fontId="29" fillId="2" borderId="25" xfId="0" applyFont="1" applyFill="1" applyBorder="1" applyAlignment="1" applyProtection="1">
      <alignment horizontal="center" vertical="center"/>
      <protection locked="0"/>
    </xf>
    <xf numFmtId="0" fontId="29" fillId="0" borderId="26" xfId="0" applyFont="1" applyBorder="1" applyAlignment="1" applyProtection="1">
      <alignment horizontal="center" vertical="center"/>
      <protection locked="0"/>
    </xf>
    <xf numFmtId="0" fontId="29" fillId="0" borderId="27" xfId="0" applyFont="1" applyBorder="1" applyAlignment="1" applyProtection="1">
      <alignment horizontal="center" vertical="center"/>
      <protection locked="0"/>
    </xf>
    <xf numFmtId="0" fontId="29" fillId="2" borderId="29" xfId="0" applyFont="1" applyFill="1" applyBorder="1" applyAlignment="1" applyProtection="1">
      <alignment horizontal="center" vertical="center"/>
      <protection locked="0"/>
    </xf>
    <xf numFmtId="0" fontId="29" fillId="0" borderId="30" xfId="0" applyFont="1" applyBorder="1" applyAlignment="1" applyProtection="1">
      <alignment horizontal="center" vertical="center"/>
      <protection locked="0"/>
    </xf>
    <xf numFmtId="0" fontId="29" fillId="0" borderId="31" xfId="0" applyFont="1" applyBorder="1" applyAlignment="1" applyProtection="1">
      <alignment horizontal="center" vertical="center"/>
      <protection locked="0"/>
    </xf>
    <xf numFmtId="0" fontId="29" fillId="2" borderId="38" xfId="0" applyFont="1" applyFill="1" applyBorder="1" applyAlignment="1" applyProtection="1">
      <alignment horizontal="center" vertical="center"/>
      <protection locked="0"/>
    </xf>
    <xf numFmtId="0" fontId="29" fillId="0" borderId="39" xfId="0" applyFont="1" applyBorder="1" applyAlignment="1" applyProtection="1">
      <alignment horizontal="center" vertical="center"/>
      <protection locked="0"/>
    </xf>
    <xf numFmtId="0" fontId="29" fillId="0" borderId="40" xfId="0" applyFont="1" applyBorder="1" applyAlignment="1" applyProtection="1">
      <alignment horizontal="center" vertical="center"/>
      <protection locked="0"/>
    </xf>
    <xf numFmtId="0" fontId="29" fillId="9" borderId="30" xfId="0" applyFont="1" applyFill="1" applyBorder="1">
      <alignment vertical="center"/>
    </xf>
    <xf numFmtId="0" fontId="29" fillId="9" borderId="31" xfId="0" applyFont="1" applyFill="1" applyBorder="1">
      <alignment vertical="center"/>
    </xf>
    <xf numFmtId="0" fontId="29" fillId="9" borderId="28" xfId="0" applyFont="1" applyFill="1" applyBorder="1" applyAlignment="1">
      <alignment vertical="center" shrinkToFit="1"/>
    </xf>
    <xf numFmtId="0" fontId="29" fillId="9" borderId="217" xfId="0" applyFont="1" applyFill="1" applyBorder="1">
      <alignment vertical="center"/>
    </xf>
    <xf numFmtId="0" fontId="29" fillId="9" borderId="218" xfId="0" applyFont="1" applyFill="1" applyBorder="1">
      <alignment vertical="center"/>
    </xf>
    <xf numFmtId="0" fontId="29" fillId="9" borderId="219" xfId="0" applyFont="1" applyFill="1" applyBorder="1">
      <alignment vertical="center"/>
    </xf>
    <xf numFmtId="0" fontId="40" fillId="3" borderId="4" xfId="0" applyFont="1" applyFill="1" applyBorder="1" applyAlignment="1" applyProtection="1">
      <alignment vertical="center" shrinkToFit="1"/>
      <protection locked="0"/>
    </xf>
    <xf numFmtId="0" fontId="40" fillId="3" borderId="16" xfId="0" applyFont="1" applyFill="1" applyBorder="1" applyAlignment="1" applyProtection="1">
      <alignment vertical="center" shrinkToFit="1"/>
      <protection locked="0"/>
    </xf>
    <xf numFmtId="0" fontId="40" fillId="3" borderId="118" xfId="0" applyFont="1" applyFill="1" applyBorder="1" applyAlignment="1" applyProtection="1">
      <alignment vertical="center" wrapText="1"/>
      <protection locked="0"/>
    </xf>
    <xf numFmtId="0" fontId="40" fillId="3" borderId="119" xfId="0" applyFont="1" applyFill="1" applyBorder="1" applyAlignment="1" applyProtection="1">
      <alignment vertical="center" wrapText="1"/>
      <protection locked="0"/>
    </xf>
    <xf numFmtId="0" fontId="40" fillId="3" borderId="120" xfId="0" applyFont="1" applyFill="1" applyBorder="1" applyAlignment="1" applyProtection="1">
      <alignment vertical="center" wrapText="1"/>
      <protection locked="0"/>
    </xf>
    <xf numFmtId="0" fontId="29" fillId="3" borderId="118" xfId="0" applyFont="1" applyFill="1" applyBorder="1" applyAlignment="1" applyProtection="1">
      <alignment vertical="center" shrinkToFit="1"/>
      <protection locked="0"/>
    </xf>
    <xf numFmtId="0" fontId="29" fillId="0" borderId="119" xfId="0" applyFont="1" applyBorder="1" applyAlignment="1" applyProtection="1">
      <alignment vertical="center" shrinkToFit="1"/>
      <protection locked="0"/>
    </xf>
    <xf numFmtId="0" fontId="29" fillId="3" borderId="182" xfId="0" applyFont="1" applyFill="1" applyBorder="1" applyAlignment="1" applyProtection="1">
      <alignment horizontal="center" vertical="center" shrinkToFit="1"/>
      <protection locked="0"/>
    </xf>
    <xf numFmtId="0" fontId="29" fillId="9" borderId="14" xfId="0" applyFont="1" applyFill="1" applyBorder="1" applyAlignment="1">
      <alignment horizontal="center" vertical="center" shrinkToFit="1"/>
    </xf>
    <xf numFmtId="0" fontId="29" fillId="0" borderId="148" xfId="0" applyFont="1" applyBorder="1" applyAlignment="1">
      <alignment horizontal="center" vertical="center"/>
    </xf>
    <xf numFmtId="0" fontId="29" fillId="0" borderId="149" xfId="0" applyFont="1" applyBorder="1" applyAlignment="1">
      <alignment horizontal="center" vertical="center"/>
    </xf>
    <xf numFmtId="0" fontId="29" fillId="0" borderId="150" xfId="0" applyFont="1" applyBorder="1" applyAlignment="1">
      <alignment horizontal="center" vertical="center"/>
    </xf>
    <xf numFmtId="0" fontId="29" fillId="9" borderId="184" xfId="0" applyFont="1" applyFill="1" applyBorder="1">
      <alignment vertical="center"/>
    </xf>
    <xf numFmtId="0" fontId="39" fillId="3" borderId="4"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center" vertical="center"/>
      <protection locked="0"/>
    </xf>
    <xf numFmtId="0" fontId="39" fillId="3" borderId="16" xfId="0" applyFont="1" applyFill="1" applyBorder="1" applyAlignment="1" applyProtection="1">
      <alignment horizontal="center" vertical="center"/>
      <protection locked="0"/>
    </xf>
    <xf numFmtId="0" fontId="29" fillId="2" borderId="16" xfId="0" applyFont="1" applyFill="1" applyBorder="1" applyAlignment="1" applyProtection="1">
      <alignment vertical="center" wrapText="1"/>
      <protection locked="0"/>
    </xf>
    <xf numFmtId="0" fontId="29" fillId="2" borderId="17" xfId="0" applyFont="1" applyFill="1" applyBorder="1" applyAlignment="1" applyProtection="1">
      <alignment vertical="center" wrapText="1"/>
      <protection locked="0"/>
    </xf>
    <xf numFmtId="0" fontId="29" fillId="2" borderId="18" xfId="0" applyFont="1" applyFill="1" applyBorder="1" applyAlignment="1" applyProtection="1">
      <alignment vertical="center" wrapText="1"/>
      <protection locked="0"/>
    </xf>
    <xf numFmtId="0" fontId="39" fillId="9" borderId="4" xfId="0" applyFont="1" applyFill="1" applyBorder="1" applyAlignment="1">
      <alignment vertical="center" wrapText="1"/>
    </xf>
    <xf numFmtId="0" fontId="39" fillId="9" borderId="4" xfId="0" applyFont="1" applyFill="1" applyBorder="1">
      <alignment vertical="center"/>
    </xf>
    <xf numFmtId="0" fontId="29" fillId="3" borderId="291" xfId="0" applyFont="1" applyFill="1" applyBorder="1" applyAlignment="1" applyProtection="1">
      <alignment vertical="center" shrinkToFit="1"/>
      <protection locked="0"/>
    </xf>
    <xf numFmtId="0" fontId="29" fillId="3" borderId="149" xfId="0" applyFont="1" applyFill="1" applyBorder="1" applyAlignment="1" applyProtection="1">
      <alignment vertical="center" shrinkToFit="1"/>
      <protection locked="0"/>
    </xf>
    <xf numFmtId="0" fontId="29" fillId="3" borderId="292" xfId="0" applyFont="1" applyFill="1" applyBorder="1" applyAlignment="1" applyProtection="1">
      <alignment vertical="center" shrinkToFit="1"/>
      <protection locked="0"/>
    </xf>
    <xf numFmtId="0" fontId="29" fillId="3" borderId="116" xfId="0" applyFont="1" applyFill="1" applyBorder="1" applyProtection="1">
      <alignment vertical="center"/>
      <protection locked="0"/>
    </xf>
    <xf numFmtId="0" fontId="29" fillId="3" borderId="117" xfId="0" applyFont="1" applyFill="1" applyBorder="1" applyProtection="1">
      <alignment vertical="center"/>
      <protection locked="0"/>
    </xf>
    <xf numFmtId="0" fontId="29" fillId="2" borderId="291" xfId="0" applyFont="1" applyFill="1" applyBorder="1" applyProtection="1">
      <alignment vertical="center"/>
      <protection locked="0"/>
    </xf>
    <xf numFmtId="0" fontId="29" fillId="2" borderId="149" xfId="0" applyFont="1" applyFill="1" applyBorder="1" applyProtection="1">
      <alignment vertical="center"/>
      <protection locked="0"/>
    </xf>
    <xf numFmtId="0" fontId="29" fillId="2" borderId="292" xfId="0" applyFont="1" applyFill="1" applyBorder="1" applyProtection="1">
      <alignment vertical="center"/>
      <protection locked="0"/>
    </xf>
    <xf numFmtId="0" fontId="29" fillId="2" borderId="116" xfId="0" applyFont="1" applyFill="1" applyBorder="1" applyProtection="1">
      <alignment vertical="center"/>
      <protection locked="0"/>
    </xf>
    <xf numFmtId="0" fontId="29" fillId="2" borderId="117" xfId="0" applyFont="1" applyFill="1" applyBorder="1" applyProtection="1">
      <alignment vertical="center"/>
      <protection locked="0"/>
    </xf>
    <xf numFmtId="0" fontId="29" fillId="3" borderId="5" xfId="0" applyFont="1" applyFill="1" applyBorder="1" applyAlignment="1" applyProtection="1">
      <alignment horizontal="center" vertical="center"/>
      <protection locked="0"/>
    </xf>
    <xf numFmtId="0" fontId="29" fillId="3" borderId="7" xfId="0" applyFont="1" applyFill="1" applyBorder="1" applyAlignment="1" applyProtection="1">
      <alignment horizontal="center" vertical="center"/>
      <protection locked="0"/>
    </xf>
    <xf numFmtId="0" fontId="40" fillId="2" borderId="4" xfId="0" applyFont="1" applyFill="1" applyBorder="1" applyAlignment="1" applyProtection="1">
      <alignment horizontal="center" vertical="center" wrapText="1"/>
      <protection locked="0"/>
    </xf>
    <xf numFmtId="0" fontId="29" fillId="0" borderId="4" xfId="0" applyFont="1" applyBorder="1" applyAlignment="1" applyProtection="1">
      <alignment horizontal="center" vertical="center"/>
      <protection locked="0"/>
    </xf>
    <xf numFmtId="0" fontId="29" fillId="0" borderId="16" xfId="0" applyFont="1" applyBorder="1" applyAlignment="1" applyProtection="1">
      <alignment horizontal="center" vertical="center" shrinkToFit="1"/>
      <protection locked="0"/>
    </xf>
    <xf numFmtId="0" fontId="40" fillId="9" borderId="4" xfId="0" applyFont="1" applyFill="1" applyBorder="1" applyAlignment="1">
      <alignment horizontal="center" vertical="center" wrapText="1" shrinkToFit="1"/>
    </xf>
    <xf numFmtId="0" fontId="40" fillId="9" borderId="4" xfId="0" applyFont="1" applyFill="1" applyBorder="1" applyAlignment="1">
      <alignment horizontal="center" vertical="center" shrinkToFit="1"/>
    </xf>
    <xf numFmtId="0" fontId="39" fillId="9" borderId="14" xfId="0" applyFont="1" applyFill="1" applyBorder="1" applyAlignment="1">
      <alignment horizontal="center" vertical="center" wrapText="1"/>
    </xf>
    <xf numFmtId="0" fontId="39" fillId="9" borderId="14" xfId="0" applyFont="1" applyFill="1" applyBorder="1" applyAlignment="1">
      <alignment horizontal="center" vertical="center"/>
    </xf>
    <xf numFmtId="0" fontId="29" fillId="9" borderId="25" xfId="0" applyFont="1" applyFill="1" applyBorder="1" applyAlignment="1">
      <alignment horizontal="center" vertical="center" wrapText="1"/>
    </xf>
    <xf numFmtId="0" fontId="40" fillId="9" borderId="91" xfId="0" applyFont="1" applyFill="1" applyBorder="1" applyAlignment="1">
      <alignment horizontal="left" vertical="center" wrapText="1"/>
    </xf>
    <xf numFmtId="0" fontId="40" fillId="9" borderId="82" xfId="0" applyFont="1" applyFill="1" applyBorder="1" applyAlignment="1">
      <alignment horizontal="left" vertical="center"/>
    </xf>
    <xf numFmtId="0" fontId="29" fillId="2" borderId="96" xfId="0" applyFont="1" applyFill="1" applyBorder="1" applyAlignment="1" applyProtection="1">
      <alignment horizontal="center" vertical="center" shrinkToFit="1"/>
      <protection locked="0"/>
    </xf>
    <xf numFmtId="0" fontId="29" fillId="2" borderId="79" xfId="0" applyFont="1" applyFill="1" applyBorder="1" applyAlignment="1" applyProtection="1">
      <alignment horizontal="center" vertical="center" shrinkToFit="1"/>
      <protection locked="0"/>
    </xf>
    <xf numFmtId="0" fontId="40" fillId="0" borderId="119" xfId="0" applyFont="1" applyBorder="1" applyProtection="1">
      <alignment vertical="center"/>
      <protection locked="0"/>
    </xf>
    <xf numFmtId="0" fontId="40" fillId="0" borderId="120" xfId="0" applyFont="1" applyBorder="1" applyProtection="1">
      <alignment vertical="center"/>
      <protection locked="0"/>
    </xf>
    <xf numFmtId="0" fontId="40" fillId="0" borderId="122" xfId="0" applyFont="1" applyBorder="1" applyProtection="1">
      <alignment vertical="center"/>
      <protection locked="0"/>
    </xf>
    <xf numFmtId="0" fontId="40" fillId="0" borderId="97" xfId="0" applyFont="1" applyBorder="1" applyProtection="1">
      <alignment vertical="center"/>
      <protection locked="0"/>
    </xf>
    <xf numFmtId="0" fontId="73" fillId="9" borderId="13" xfId="0" applyFont="1" applyFill="1" applyBorder="1">
      <alignment vertical="center"/>
    </xf>
    <xf numFmtId="0" fontId="73" fillId="9" borderId="4" xfId="0" applyFont="1" applyFill="1" applyBorder="1">
      <alignment vertical="center"/>
    </xf>
    <xf numFmtId="0" fontId="29" fillId="9" borderId="4" xfId="0" applyFont="1" applyFill="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29" fillId="3" borderId="31" xfId="0" applyFont="1" applyFill="1" applyBorder="1" applyProtection="1">
      <alignment vertical="center"/>
      <protection locked="0"/>
    </xf>
    <xf numFmtId="0" fontId="29" fillId="3" borderId="28" xfId="0" applyFont="1" applyFill="1" applyBorder="1" applyProtection="1">
      <alignment vertical="center"/>
      <protection locked="0"/>
    </xf>
    <xf numFmtId="0" fontId="39" fillId="9" borderId="91" xfId="0" applyFont="1" applyFill="1" applyBorder="1" applyAlignment="1">
      <alignment vertical="center" shrinkToFit="1"/>
    </xf>
    <xf numFmtId="0" fontId="39" fillId="9" borderId="82" xfId="0" applyFont="1" applyFill="1" applyBorder="1" applyAlignment="1">
      <alignment vertical="center" shrinkToFit="1"/>
    </xf>
    <xf numFmtId="0" fontId="29" fillId="9" borderId="82" xfId="0" applyFont="1" applyFill="1" applyBorder="1" applyAlignment="1">
      <alignment vertical="center" shrinkToFit="1"/>
    </xf>
    <xf numFmtId="0" fontId="40" fillId="2" borderId="111" xfId="0" applyFont="1" applyFill="1" applyBorder="1" applyAlignment="1" applyProtection="1">
      <alignment horizontal="center" vertical="center" shrinkToFit="1"/>
      <protection locked="0"/>
    </xf>
    <xf numFmtId="0" fontId="40" fillId="2" borderId="89" xfId="0" applyFont="1" applyFill="1" applyBorder="1" applyAlignment="1" applyProtection="1">
      <alignment horizontal="center" vertical="center" shrinkToFit="1"/>
      <protection locked="0"/>
    </xf>
    <xf numFmtId="0" fontId="40" fillId="2" borderId="135" xfId="0" applyFont="1" applyFill="1" applyBorder="1" applyAlignment="1" applyProtection="1">
      <alignment vertical="center" shrinkToFit="1"/>
      <protection locked="0"/>
    </xf>
    <xf numFmtId="0" fontId="29" fillId="0" borderId="136" xfId="0" applyFont="1" applyBorder="1" applyAlignment="1" applyProtection="1">
      <alignment vertical="center" shrinkToFit="1"/>
      <protection locked="0"/>
    </xf>
    <xf numFmtId="0" fontId="29" fillId="0" borderId="137" xfId="0" applyFont="1" applyBorder="1" applyAlignment="1" applyProtection="1">
      <alignment vertical="center" shrinkToFit="1"/>
      <protection locked="0"/>
    </xf>
    <xf numFmtId="0" fontId="40" fillId="2" borderId="111" xfId="0" applyFont="1" applyFill="1" applyBorder="1" applyAlignment="1" applyProtection="1">
      <alignment vertical="center" shrinkToFit="1"/>
      <protection locked="0"/>
    </xf>
    <xf numFmtId="0" fontId="29" fillId="0" borderId="16" xfId="0" applyFont="1" applyBorder="1" applyAlignment="1">
      <alignment horizontal="center" vertical="center"/>
    </xf>
    <xf numFmtId="0" fontId="27" fillId="0" borderId="17" xfId="0" applyFont="1" applyBorder="1" applyAlignment="1">
      <alignment vertical="center" shrinkToFit="1"/>
    </xf>
    <xf numFmtId="0" fontId="27" fillId="0" borderId="17" xfId="0" applyFont="1" applyBorder="1">
      <alignment vertical="center"/>
    </xf>
    <xf numFmtId="38" fontId="29" fillId="0" borderId="16" xfId="1" applyFont="1" applyFill="1" applyBorder="1" applyAlignment="1" applyProtection="1">
      <alignment vertical="center"/>
    </xf>
    <xf numFmtId="38" fontId="29" fillId="0" borderId="17" xfId="1" applyFont="1" applyFill="1" applyBorder="1" applyAlignment="1" applyProtection="1">
      <alignment vertical="center"/>
    </xf>
    <xf numFmtId="0" fontId="40" fillId="2" borderId="123" xfId="0" applyFont="1" applyFill="1" applyBorder="1" applyAlignment="1" applyProtection="1">
      <alignment vertical="center" shrinkToFit="1"/>
      <protection locked="0"/>
    </xf>
    <xf numFmtId="0" fontId="29" fillId="0" borderId="124" xfId="0" applyFont="1" applyBorder="1" applyAlignment="1" applyProtection="1">
      <alignment vertical="center" shrinkToFit="1"/>
      <protection locked="0"/>
    </xf>
    <xf numFmtId="0" fontId="29" fillId="0" borderId="125" xfId="0" applyFont="1" applyBorder="1" applyAlignment="1" applyProtection="1">
      <alignment vertical="center" shrinkToFit="1"/>
      <protection locked="0"/>
    </xf>
    <xf numFmtId="0" fontId="40" fillId="9" borderId="6" xfId="0" applyFont="1" applyFill="1" applyBorder="1" applyAlignment="1">
      <alignment horizontal="center" vertical="center"/>
    </xf>
    <xf numFmtId="0" fontId="40" fillId="9" borderId="7" xfId="0" applyFont="1" applyFill="1" applyBorder="1" applyAlignment="1">
      <alignment horizontal="center" vertical="center"/>
    </xf>
    <xf numFmtId="0" fontId="29" fillId="0" borderId="8" xfId="0" applyFont="1" applyBorder="1" applyAlignment="1">
      <alignment horizontal="center" vertical="center"/>
    </xf>
    <xf numFmtId="0" fontId="40" fillId="3" borderId="4"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36" fillId="6" borderId="17" xfId="2" applyFont="1" applyFill="1" applyBorder="1" applyAlignment="1">
      <alignment horizontal="center" vertical="center" shrinkToFit="1"/>
    </xf>
    <xf numFmtId="0" fontId="35" fillId="0" borderId="17" xfId="0" applyFont="1" applyBorder="1" applyAlignment="1">
      <alignment vertical="center" shrinkToFit="1"/>
    </xf>
    <xf numFmtId="0" fontId="35" fillId="0" borderId="17" xfId="0" applyFont="1" applyBorder="1">
      <alignment vertical="center"/>
    </xf>
    <xf numFmtId="0" fontId="12" fillId="0" borderId="18" xfId="0" applyFont="1" applyBorder="1">
      <alignment vertical="center"/>
    </xf>
    <xf numFmtId="0" fontId="70" fillId="9" borderId="16" xfId="0" applyFont="1" applyFill="1" applyBorder="1">
      <alignment vertical="center"/>
    </xf>
    <xf numFmtId="0" fontId="70" fillId="9" borderId="17" xfId="0" applyFont="1" applyFill="1" applyBorder="1">
      <alignment vertical="center"/>
    </xf>
    <xf numFmtId="0" fontId="70" fillId="9" borderId="18" xfId="0" applyFont="1" applyFill="1" applyBorder="1">
      <alignment vertical="center"/>
    </xf>
    <xf numFmtId="0" fontId="70" fillId="9" borderId="14" xfId="0" applyFont="1" applyFill="1" applyBorder="1" applyAlignment="1">
      <alignment horizontal="center" vertical="center"/>
    </xf>
    <xf numFmtId="0" fontId="70" fillId="9" borderId="14" xfId="0" applyFont="1" applyFill="1" applyBorder="1" applyAlignment="1">
      <alignment vertical="center" wrapText="1"/>
    </xf>
    <xf numFmtId="0" fontId="70" fillId="9" borderId="16" xfId="0" applyFont="1" applyFill="1" applyBorder="1" applyAlignment="1">
      <alignment vertical="center" wrapText="1"/>
    </xf>
    <xf numFmtId="0" fontId="70" fillId="9" borderId="17" xfId="0" applyFont="1" applyFill="1" applyBorder="1" applyAlignment="1">
      <alignment vertical="center" wrapText="1"/>
    </xf>
    <xf numFmtId="0" fontId="70" fillId="9" borderId="18" xfId="0" applyFont="1" applyFill="1" applyBorder="1" applyAlignment="1">
      <alignment vertical="center" wrapText="1"/>
    </xf>
    <xf numFmtId="0" fontId="70" fillId="2" borderId="4" xfId="0" applyFont="1" applyFill="1" applyBorder="1" applyAlignment="1">
      <alignment horizontal="center" vertical="center" shrinkToFit="1"/>
    </xf>
    <xf numFmtId="0" fontId="70" fillId="2" borderId="16" xfId="0" applyFont="1" applyFill="1" applyBorder="1" applyAlignment="1">
      <alignment horizontal="center" vertical="center" shrinkToFit="1"/>
    </xf>
    <xf numFmtId="0" fontId="83" fillId="2" borderId="116" xfId="0" applyFont="1" applyFill="1" applyBorder="1" applyAlignment="1">
      <alignment vertical="center" wrapText="1"/>
    </xf>
    <xf numFmtId="0" fontId="83" fillId="2" borderId="81" xfId="0" applyFont="1" applyFill="1" applyBorder="1" applyAlignment="1">
      <alignment vertical="center" wrapText="1"/>
    </xf>
    <xf numFmtId="0" fontId="83" fillId="2" borderId="117" xfId="0" applyFont="1" applyFill="1" applyBorder="1" applyAlignment="1">
      <alignment vertical="center" wrapText="1"/>
    </xf>
    <xf numFmtId="0" fontId="70" fillId="2" borderId="16" xfId="0" applyFont="1" applyFill="1" applyBorder="1" applyAlignment="1" applyProtection="1">
      <alignment vertical="center" shrinkToFit="1"/>
      <protection locked="0"/>
    </xf>
    <xf numFmtId="0" fontId="70" fillId="0" borderId="17" xfId="0" applyFont="1" applyBorder="1" applyAlignment="1" applyProtection="1">
      <alignment vertical="center" shrinkToFit="1"/>
      <protection locked="0"/>
    </xf>
    <xf numFmtId="0" fontId="70" fillId="0" borderId="18" xfId="0" applyFont="1" applyBorder="1" applyAlignment="1" applyProtection="1">
      <alignment vertical="center" shrinkToFit="1"/>
      <protection locked="0"/>
    </xf>
    <xf numFmtId="0" fontId="70" fillId="0" borderId="4" xfId="0" applyFont="1" applyBorder="1">
      <alignment vertical="center"/>
    </xf>
    <xf numFmtId="0" fontId="70" fillId="0" borderId="4" xfId="0" applyFont="1" applyBorder="1" applyAlignment="1">
      <alignment horizontal="center" vertical="center" shrinkToFit="1"/>
    </xf>
    <xf numFmtId="0" fontId="71" fillId="14" borderId="261" xfId="0" applyFont="1" applyFill="1" applyBorder="1" applyAlignment="1">
      <alignment horizontal="center" vertical="center"/>
    </xf>
    <xf numFmtId="0" fontId="71" fillId="14" borderId="262" xfId="0" applyFont="1" applyFill="1" applyBorder="1" applyAlignment="1">
      <alignment horizontal="center" vertical="center"/>
    </xf>
    <xf numFmtId="0" fontId="71" fillId="14" borderId="263" xfId="0" applyFont="1" applyFill="1" applyBorder="1" applyAlignment="1">
      <alignment horizontal="center" vertical="center"/>
    </xf>
    <xf numFmtId="0" fontId="70" fillId="9" borderId="4" xfId="0" applyFont="1" applyFill="1" applyBorder="1">
      <alignment vertical="center"/>
    </xf>
    <xf numFmtId="0" fontId="70" fillId="3" borderId="5" xfId="0" applyFont="1" applyFill="1" applyBorder="1" applyAlignment="1" applyProtection="1">
      <alignment horizontal="center" vertical="center"/>
      <protection locked="0"/>
    </xf>
    <xf numFmtId="0" fontId="70" fillId="3" borderId="7" xfId="0" applyFont="1" applyFill="1" applyBorder="1" applyAlignment="1" applyProtection="1">
      <alignment horizontal="center" vertical="center"/>
      <protection locked="0"/>
    </xf>
    <xf numFmtId="0" fontId="70" fillId="9" borderId="10" xfId="0" applyFont="1" applyFill="1" applyBorder="1">
      <alignment vertical="center"/>
    </xf>
    <xf numFmtId="0" fontId="70" fillId="0" borderId="11" xfId="0" applyFont="1" applyBorder="1">
      <alignment vertical="center"/>
    </xf>
    <xf numFmtId="0" fontId="70" fillId="3" borderId="121" xfId="0" applyFont="1" applyFill="1" applyBorder="1" applyAlignment="1">
      <alignment vertical="center" shrinkToFit="1"/>
    </xf>
    <xf numFmtId="0" fontId="70" fillId="3" borderId="122" xfId="0" applyFont="1" applyFill="1" applyBorder="1" applyAlignment="1">
      <alignment vertical="center" shrinkToFit="1"/>
    </xf>
    <xf numFmtId="0" fontId="70" fillId="3" borderId="97" xfId="0" applyFont="1" applyFill="1" applyBorder="1" applyAlignment="1">
      <alignment vertical="center" shrinkToFit="1"/>
    </xf>
    <xf numFmtId="0" fontId="70" fillId="0" borderId="17" xfId="0" applyFont="1" applyBorder="1">
      <alignment vertical="center"/>
    </xf>
    <xf numFmtId="0" fontId="70" fillId="3" borderId="116" xfId="0" applyFont="1" applyFill="1" applyBorder="1">
      <alignment vertical="center"/>
    </xf>
    <xf numFmtId="0" fontId="70" fillId="3" borderId="117" xfId="0" applyFont="1" applyFill="1" applyBorder="1">
      <alignment vertical="center"/>
    </xf>
    <xf numFmtId="0" fontId="70" fillId="9" borderId="16" xfId="0" applyFont="1" applyFill="1" applyBorder="1" applyAlignment="1">
      <alignment vertical="center" shrinkToFit="1"/>
    </xf>
    <xf numFmtId="0" fontId="70" fillId="0" borderId="17" xfId="0" applyFont="1" applyBorder="1" applyAlignment="1">
      <alignment vertical="center" shrinkToFit="1"/>
    </xf>
    <xf numFmtId="0" fontId="70" fillId="3" borderId="116" xfId="0" applyFont="1" applyFill="1" applyBorder="1" applyAlignment="1">
      <alignment vertical="center" shrinkToFit="1"/>
    </xf>
    <xf numFmtId="0" fontId="70" fillId="3" borderId="117" xfId="0" applyFont="1" applyFill="1" applyBorder="1" applyAlignment="1">
      <alignment vertical="center" shrinkToFit="1"/>
    </xf>
    <xf numFmtId="0" fontId="70" fillId="0" borderId="4" xfId="0" applyFont="1" applyBorder="1" applyAlignment="1">
      <alignment vertical="center" shrinkToFit="1"/>
    </xf>
    <xf numFmtId="0" fontId="70" fillId="3" borderId="111" xfId="0" applyFont="1" applyFill="1" applyBorder="1" applyAlignment="1">
      <alignment horizontal="center" vertical="center"/>
    </xf>
    <xf numFmtId="0" fontId="70" fillId="3" borderId="89" xfId="0" applyFont="1" applyFill="1" applyBorder="1" applyAlignment="1">
      <alignment horizontal="center" vertical="center"/>
    </xf>
    <xf numFmtId="0" fontId="70" fillId="3" borderId="96" xfId="0" applyFont="1" applyFill="1" applyBorder="1" applyAlignment="1">
      <alignment horizontal="center" vertical="center"/>
    </xf>
    <xf numFmtId="0" fontId="70" fillId="9" borderId="184" xfId="0" applyFont="1" applyFill="1" applyBorder="1">
      <alignment vertical="center"/>
    </xf>
    <xf numFmtId="0" fontId="70" fillId="9" borderId="182" xfId="0" applyFont="1" applyFill="1" applyBorder="1">
      <alignment vertical="center"/>
    </xf>
    <xf numFmtId="0" fontId="70" fillId="3" borderId="16" xfId="0" applyFont="1" applyFill="1" applyBorder="1" applyAlignment="1">
      <alignment horizontal="center" vertical="center" shrinkToFit="1"/>
    </xf>
    <xf numFmtId="0" fontId="70" fillId="3" borderId="17" xfId="0" applyFont="1" applyFill="1" applyBorder="1" applyAlignment="1">
      <alignment horizontal="center" vertical="center" shrinkToFit="1"/>
    </xf>
    <xf numFmtId="0" fontId="70" fillId="3" borderId="182" xfId="0" applyFont="1" applyFill="1" applyBorder="1" applyAlignment="1">
      <alignment horizontal="center" vertical="center" shrinkToFit="1"/>
    </xf>
    <xf numFmtId="0" fontId="70" fillId="0" borderId="148" xfId="0" applyFont="1" applyBorder="1" applyAlignment="1">
      <alignment horizontal="center" vertical="center"/>
    </xf>
    <xf numFmtId="0" fontId="70" fillId="0" borderId="149" xfId="0" applyFont="1" applyBorder="1" applyAlignment="1">
      <alignment horizontal="center" vertical="center"/>
    </xf>
    <xf numFmtId="0" fontId="70" fillId="0" borderId="150" xfId="0" applyFont="1" applyBorder="1" applyAlignment="1">
      <alignment horizontal="center" vertical="center"/>
    </xf>
    <xf numFmtId="0" fontId="70" fillId="2" borderId="17" xfId="0" applyFont="1" applyFill="1" applyBorder="1" applyAlignment="1">
      <alignment horizontal="center" vertical="center" shrinkToFit="1"/>
    </xf>
    <xf numFmtId="0" fontId="70" fillId="2" borderId="18" xfId="0" applyFont="1" applyFill="1" applyBorder="1" applyAlignment="1">
      <alignment horizontal="center" vertical="center" shrinkToFit="1"/>
    </xf>
    <xf numFmtId="0" fontId="70" fillId="0" borderId="16" xfId="0" applyFont="1" applyBorder="1" applyAlignment="1">
      <alignment horizontal="center" vertical="center" shrinkToFit="1"/>
    </xf>
    <xf numFmtId="0" fontId="36" fillId="6" borderId="18" xfId="2" applyFont="1" applyFill="1" applyBorder="1" applyAlignment="1">
      <alignment horizontal="center" vertical="center" shrinkToFit="1"/>
    </xf>
    <xf numFmtId="0" fontId="70" fillId="9" borderId="4" xfId="0" applyFont="1" applyFill="1" applyBorder="1" applyAlignment="1">
      <alignment horizontal="center" vertical="center"/>
    </xf>
    <xf numFmtId="0" fontId="70" fillId="9" borderId="4" xfId="0" applyFont="1" applyFill="1" applyBorder="1" applyAlignment="1">
      <alignment vertical="center" shrinkToFit="1"/>
    </xf>
    <xf numFmtId="0" fontId="70" fillId="3" borderId="16" xfId="0" applyFont="1" applyFill="1" applyBorder="1" applyAlignment="1" applyProtection="1">
      <alignment horizontal="center" vertical="center"/>
      <protection locked="0"/>
    </xf>
    <xf numFmtId="0" fontId="70" fillId="3" borderId="18" xfId="0" applyFont="1" applyFill="1" applyBorder="1" applyAlignment="1" applyProtection="1">
      <alignment horizontal="center" vertical="center"/>
      <protection locked="0"/>
    </xf>
    <xf numFmtId="0" fontId="49" fillId="3" borderId="267" xfId="0" applyFont="1" applyFill="1" applyBorder="1" applyAlignment="1" applyProtection="1">
      <alignment vertical="center" wrapText="1"/>
      <protection locked="0"/>
    </xf>
    <xf numFmtId="0" fontId="49" fillId="3" borderId="268" xfId="0" applyFont="1" applyFill="1" applyBorder="1" applyAlignment="1" applyProtection="1">
      <alignment vertical="center" wrapText="1"/>
      <protection locked="0"/>
    </xf>
    <xf numFmtId="0" fontId="49" fillId="3" borderId="269" xfId="0" applyFont="1" applyFill="1" applyBorder="1" applyAlignment="1" applyProtection="1">
      <alignment vertical="center" wrapText="1"/>
      <protection locked="0"/>
    </xf>
    <xf numFmtId="0" fontId="70" fillId="9" borderId="11" xfId="0" applyFont="1" applyFill="1" applyBorder="1">
      <alignment vertical="center"/>
    </xf>
    <xf numFmtId="0" fontId="70" fillId="9" borderId="12" xfId="0" applyFont="1" applyFill="1" applyBorder="1">
      <alignment vertical="center"/>
    </xf>
    <xf numFmtId="0" fontId="70" fillId="3" borderId="116" xfId="0" applyFont="1" applyFill="1" applyBorder="1" applyAlignment="1" applyProtection="1">
      <alignment vertical="center" shrinkToFit="1"/>
      <protection locked="0"/>
    </xf>
    <xf numFmtId="0" fontId="70" fillId="3" borderId="117" xfId="0" applyFont="1" applyFill="1" applyBorder="1" applyAlignment="1" applyProtection="1">
      <alignment vertical="center" shrinkToFit="1"/>
      <protection locked="0"/>
    </xf>
    <xf numFmtId="0" fontId="49" fillId="3" borderId="111" xfId="0" applyFont="1" applyFill="1" applyBorder="1" applyAlignment="1" applyProtection="1">
      <alignment vertical="center" wrapText="1"/>
      <protection locked="0"/>
    </xf>
    <xf numFmtId="0" fontId="49" fillId="3" borderId="89" xfId="0" applyFont="1" applyFill="1" applyBorder="1" applyAlignment="1" applyProtection="1">
      <alignment vertical="center" wrapText="1"/>
      <protection locked="0"/>
    </xf>
    <xf numFmtId="0" fontId="49" fillId="3" borderId="96" xfId="0" applyFont="1" applyFill="1" applyBorder="1" applyAlignment="1" applyProtection="1">
      <alignment vertical="center" wrapText="1"/>
      <protection locked="0"/>
    </xf>
    <xf numFmtId="0" fontId="70" fillId="3" borderId="16" xfId="0" applyFont="1" applyFill="1" applyBorder="1">
      <alignment vertical="center"/>
    </xf>
    <xf numFmtId="0" fontId="70" fillId="3" borderId="17" xfId="0" applyFont="1" applyFill="1" applyBorder="1">
      <alignment vertical="center"/>
    </xf>
    <xf numFmtId="0" fontId="70" fillId="3" borderId="18" xfId="0" applyFont="1" applyFill="1" applyBorder="1">
      <alignment vertical="center"/>
    </xf>
    <xf numFmtId="0" fontId="70" fillId="3" borderId="111" xfId="0" applyFont="1" applyFill="1" applyBorder="1" applyAlignment="1">
      <alignment vertical="center" shrinkToFit="1"/>
    </xf>
    <xf numFmtId="0" fontId="70" fillId="3" borderId="96" xfId="0" applyFont="1" applyFill="1" applyBorder="1" applyAlignment="1">
      <alignment vertical="center" shrinkToFit="1"/>
    </xf>
    <xf numFmtId="0" fontId="70" fillId="9" borderId="16" xfId="0" applyFont="1" applyFill="1" applyBorder="1" applyAlignment="1">
      <alignment horizontal="center" vertical="center"/>
    </xf>
    <xf numFmtId="0" fontId="70" fillId="9" borderId="17" xfId="0" applyFont="1" applyFill="1" applyBorder="1" applyAlignment="1">
      <alignment horizontal="center" vertical="center"/>
    </xf>
    <xf numFmtId="0" fontId="70" fillId="9" borderId="18" xfId="0" applyFont="1" applyFill="1" applyBorder="1" applyAlignment="1">
      <alignment horizontal="center" vertical="center"/>
    </xf>
    <xf numFmtId="0" fontId="70" fillId="9" borderId="14" xfId="0" applyFont="1" applyFill="1" applyBorder="1" applyAlignment="1">
      <alignment horizontal="center" vertical="center" shrinkToFit="1"/>
    </xf>
    <xf numFmtId="0" fontId="70" fillId="2" borderId="16" xfId="0" applyFont="1" applyFill="1" applyBorder="1" applyAlignment="1">
      <alignment vertical="center" wrapText="1"/>
    </xf>
    <xf numFmtId="0" fontId="70" fillId="2" borderId="17" xfId="0" applyFont="1" applyFill="1" applyBorder="1" applyAlignment="1">
      <alignment vertical="center" wrapText="1"/>
    </xf>
    <xf numFmtId="0" fontId="70" fillId="2" borderId="18" xfId="0" applyFont="1" applyFill="1" applyBorder="1" applyAlignment="1">
      <alignment vertical="center" wrapText="1"/>
    </xf>
    <xf numFmtId="0" fontId="70" fillId="0" borderId="4" xfId="0" applyFont="1" applyBorder="1" applyAlignment="1">
      <alignment horizontal="center" vertical="center"/>
    </xf>
    <xf numFmtId="0" fontId="70" fillId="9" borderId="7" xfId="0" applyFont="1" applyFill="1" applyBorder="1" applyAlignment="1">
      <alignment horizontal="center" vertical="center"/>
    </xf>
    <xf numFmtId="0" fontId="70" fillId="9" borderId="16" xfId="0" applyFont="1" applyFill="1" applyBorder="1" applyAlignment="1">
      <alignment horizontal="center" vertical="center" wrapText="1"/>
    </xf>
    <xf numFmtId="0" fontId="70" fillId="9" borderId="17" xfId="0" applyFont="1" applyFill="1" applyBorder="1" applyAlignment="1">
      <alignment horizontal="center" vertical="center" wrapText="1"/>
    </xf>
    <xf numFmtId="0" fontId="70" fillId="9" borderId="18" xfId="0" applyFont="1" applyFill="1" applyBorder="1" applyAlignment="1">
      <alignment horizontal="center" vertical="center" wrapText="1"/>
    </xf>
    <xf numFmtId="0" fontId="70" fillId="9" borderId="14" xfId="0" applyFont="1" applyFill="1" applyBorder="1" applyAlignment="1">
      <alignment horizontal="center" vertical="center" wrapText="1"/>
    </xf>
    <xf numFmtId="0" fontId="29" fillId="2" borderId="16" xfId="0" applyFont="1" applyFill="1" applyBorder="1" applyAlignment="1">
      <alignment horizontal="center" vertical="center" shrinkToFit="1"/>
    </xf>
    <xf numFmtId="0" fontId="29" fillId="2" borderId="17" xfId="0" applyFont="1" applyFill="1" applyBorder="1" applyAlignment="1">
      <alignment horizontal="center" vertical="center" shrinkToFit="1"/>
    </xf>
    <xf numFmtId="0" fontId="29" fillId="2" borderId="18" xfId="0" applyFont="1" applyFill="1" applyBorder="1" applyAlignment="1">
      <alignment horizontal="center" vertical="center" shrinkToFit="1"/>
    </xf>
    <xf numFmtId="0" fontId="39" fillId="3" borderId="4" xfId="0" applyFont="1" applyFill="1" applyBorder="1" applyAlignment="1">
      <alignment horizontal="center" vertical="center" wrapText="1"/>
    </xf>
    <xf numFmtId="0" fontId="39" fillId="3" borderId="4" xfId="0" applyFont="1" applyFill="1" applyBorder="1" applyAlignment="1">
      <alignment horizontal="center" vertical="center"/>
    </xf>
    <xf numFmtId="0" fontId="39" fillId="3" borderId="16" xfId="0" applyFont="1" applyFill="1" applyBorder="1" applyAlignment="1">
      <alignment horizontal="center" vertical="center"/>
    </xf>
    <xf numFmtId="38" fontId="70" fillId="3" borderId="111" xfId="1" applyFont="1" applyFill="1" applyBorder="1" applyAlignment="1" applyProtection="1">
      <alignment vertical="center" shrinkToFit="1"/>
      <protection locked="0"/>
    </xf>
    <xf numFmtId="38" fontId="70" fillId="3" borderId="89" xfId="1" applyFont="1" applyFill="1" applyBorder="1" applyAlignment="1" applyProtection="1">
      <alignment vertical="center" shrinkToFit="1"/>
      <protection locked="0"/>
    </xf>
    <xf numFmtId="38" fontId="70" fillId="3" borderId="96" xfId="1" applyFont="1" applyFill="1" applyBorder="1" applyAlignment="1" applyProtection="1">
      <alignment vertical="center" shrinkToFit="1"/>
      <protection locked="0"/>
    </xf>
    <xf numFmtId="0" fontId="70" fillId="0" borderId="18" xfId="0" applyFont="1" applyBorder="1">
      <alignment vertical="center"/>
    </xf>
    <xf numFmtId="0" fontId="70" fillId="2" borderId="4" xfId="0" applyFont="1" applyFill="1" applyBorder="1" applyAlignment="1" applyProtection="1">
      <alignment horizontal="center" vertical="center"/>
      <protection locked="0"/>
    </xf>
    <xf numFmtId="0" fontId="70" fillId="2" borderId="16" xfId="0" applyFont="1" applyFill="1" applyBorder="1" applyAlignment="1" applyProtection="1">
      <alignment horizontal="center" vertical="center"/>
      <protection locked="0"/>
    </xf>
    <xf numFmtId="0" fontId="70" fillId="2" borderId="17" xfId="0" applyFont="1" applyFill="1" applyBorder="1" applyAlignment="1" applyProtection="1">
      <alignment horizontal="center" vertical="center"/>
      <protection locked="0"/>
    </xf>
    <xf numFmtId="0" fontId="70" fillId="2" borderId="18" xfId="0" applyFont="1" applyFill="1" applyBorder="1" applyAlignment="1" applyProtection="1">
      <alignment horizontal="center" vertical="center"/>
      <protection locked="0"/>
    </xf>
    <xf numFmtId="0" fontId="70" fillId="0" borderId="17" xfId="0" applyFont="1" applyBorder="1" applyAlignment="1">
      <alignment horizontal="center" vertical="center" shrinkToFit="1"/>
    </xf>
    <xf numFmtId="0" fontId="70" fillId="0" borderId="18" xfId="0" applyFont="1" applyBorder="1" applyAlignment="1">
      <alignment horizontal="center" vertical="center" shrinkToFit="1"/>
    </xf>
    <xf numFmtId="0" fontId="70" fillId="9" borderId="4" xfId="0" applyFont="1" applyFill="1" applyBorder="1" applyAlignment="1">
      <alignment vertical="center" wrapText="1"/>
    </xf>
    <xf numFmtId="0" fontId="70" fillId="9" borderId="25" xfId="0" applyFont="1" applyFill="1" applyBorder="1">
      <alignment vertical="center"/>
    </xf>
    <xf numFmtId="0" fontId="70" fillId="9" borderId="26" xfId="0" applyFont="1" applyFill="1" applyBorder="1">
      <alignment vertical="center"/>
    </xf>
    <xf numFmtId="0" fontId="70" fillId="9" borderId="27" xfId="0" applyFont="1" applyFill="1" applyBorder="1">
      <alignment vertical="center"/>
    </xf>
    <xf numFmtId="0" fontId="70" fillId="9" borderId="29" xfId="0" applyFont="1" applyFill="1" applyBorder="1">
      <alignment vertical="center"/>
    </xf>
    <xf numFmtId="0" fontId="70" fillId="9" borderId="30" xfId="0" applyFont="1" applyFill="1" applyBorder="1">
      <alignment vertical="center"/>
    </xf>
    <xf numFmtId="0" fontId="70" fillId="9" borderId="31" xfId="0" applyFont="1" applyFill="1" applyBorder="1">
      <alignment vertical="center"/>
    </xf>
    <xf numFmtId="0" fontId="70" fillId="9" borderId="28" xfId="0" applyFont="1" applyFill="1" applyBorder="1" applyAlignment="1">
      <alignment vertical="center" shrinkToFit="1"/>
    </xf>
    <xf numFmtId="0" fontId="70" fillId="9" borderId="217" xfId="0" applyFont="1" applyFill="1" applyBorder="1">
      <alignment vertical="center"/>
    </xf>
    <xf numFmtId="0" fontId="70" fillId="9" borderId="218" xfId="0" applyFont="1" applyFill="1" applyBorder="1">
      <alignment vertical="center"/>
    </xf>
    <xf numFmtId="0" fontId="70" fillId="9" borderId="219" xfId="0" applyFont="1" applyFill="1" applyBorder="1">
      <alignment vertical="center"/>
    </xf>
    <xf numFmtId="0" fontId="70" fillId="2" borderId="4" xfId="0" applyFont="1" applyFill="1" applyBorder="1" applyAlignment="1" applyProtection="1">
      <alignment horizontal="center" vertical="center" shrinkToFit="1"/>
      <protection locked="0"/>
    </xf>
    <xf numFmtId="0" fontId="70" fillId="2" borderId="16" xfId="0" applyFont="1" applyFill="1" applyBorder="1" applyAlignment="1" applyProtection="1">
      <alignment horizontal="center" vertical="center" shrinkToFit="1"/>
      <protection locked="0"/>
    </xf>
    <xf numFmtId="0" fontId="49" fillId="3" borderId="4" xfId="0" applyFont="1" applyFill="1" applyBorder="1" applyAlignment="1" applyProtection="1">
      <alignment vertical="center" shrinkToFit="1"/>
      <protection locked="0"/>
    </xf>
    <xf numFmtId="0" fontId="49" fillId="3" borderId="16" xfId="0" applyFont="1" applyFill="1" applyBorder="1" applyAlignment="1" applyProtection="1">
      <alignment vertical="center" shrinkToFit="1"/>
      <protection locked="0"/>
    </xf>
    <xf numFmtId="0" fontId="49" fillId="3" borderId="118" xfId="0" applyFont="1" applyFill="1" applyBorder="1" applyAlignment="1" applyProtection="1">
      <alignment vertical="center" wrapText="1"/>
      <protection locked="0"/>
    </xf>
    <xf numFmtId="0" fontId="49" fillId="3" borderId="119" xfId="0" applyFont="1" applyFill="1" applyBorder="1" applyAlignment="1" applyProtection="1">
      <alignment vertical="center" wrapText="1"/>
      <protection locked="0"/>
    </xf>
    <xf numFmtId="0" fontId="49" fillId="3" borderId="120" xfId="0" applyFont="1" applyFill="1" applyBorder="1" applyAlignment="1" applyProtection="1">
      <alignment vertical="center" wrapText="1"/>
      <protection locked="0"/>
    </xf>
    <xf numFmtId="0" fontId="49" fillId="3" borderId="121" xfId="0" applyFont="1" applyFill="1" applyBorder="1" applyAlignment="1" applyProtection="1">
      <alignment vertical="center" wrapText="1"/>
      <protection locked="0"/>
    </xf>
    <xf numFmtId="0" fontId="49" fillId="3" borderId="122" xfId="0" applyFont="1" applyFill="1" applyBorder="1" applyAlignment="1" applyProtection="1">
      <alignment vertical="center" wrapText="1"/>
      <protection locked="0"/>
    </xf>
    <xf numFmtId="0" fontId="49" fillId="3" borderId="97" xfId="0" applyFont="1" applyFill="1" applyBorder="1" applyAlignment="1" applyProtection="1">
      <alignment vertical="center" wrapText="1"/>
      <protection locked="0"/>
    </xf>
    <xf numFmtId="0" fontId="70" fillId="2" borderId="16" xfId="0" applyFont="1" applyFill="1" applyBorder="1" applyProtection="1">
      <alignment vertical="center"/>
      <protection locked="0"/>
    </xf>
    <xf numFmtId="0" fontId="70" fillId="2" borderId="17" xfId="0" applyFont="1" applyFill="1" applyBorder="1" applyProtection="1">
      <alignment vertical="center"/>
      <protection locked="0"/>
    </xf>
    <xf numFmtId="0" fontId="70" fillId="2" borderId="18" xfId="0" applyFont="1" applyFill="1" applyBorder="1" applyProtection="1">
      <alignment vertical="center"/>
      <protection locked="0"/>
    </xf>
    <xf numFmtId="0" fontId="70" fillId="3" borderId="118" xfId="0" applyFont="1" applyFill="1" applyBorder="1" applyAlignment="1">
      <alignment vertical="center" shrinkToFit="1"/>
    </xf>
    <xf numFmtId="0" fontId="70" fillId="0" borderId="119" xfId="0" applyFont="1" applyBorder="1" applyAlignment="1">
      <alignment vertical="center" shrinkToFit="1"/>
    </xf>
    <xf numFmtId="0" fontId="70" fillId="0" borderId="89" xfId="0" applyFont="1" applyBorder="1" applyAlignment="1">
      <alignment vertical="center" shrinkToFit="1"/>
    </xf>
    <xf numFmtId="0" fontId="70" fillId="0" borderId="96" xfId="0" applyFont="1" applyBorder="1" applyAlignment="1">
      <alignment vertical="center" shrinkToFit="1"/>
    </xf>
    <xf numFmtId="0" fontId="62" fillId="6" borderId="18" xfId="2" applyFont="1" applyFill="1" applyBorder="1" applyAlignment="1" applyProtection="1">
      <alignment horizontal="center" vertical="center"/>
    </xf>
    <xf numFmtId="0" fontId="70" fillId="9" borderId="5" xfId="0" applyFont="1" applyFill="1" applyBorder="1" applyAlignment="1">
      <alignment horizontal="center" vertical="center" shrinkToFit="1"/>
    </xf>
    <xf numFmtId="0" fontId="70" fillId="9" borderId="7" xfId="0" applyFont="1" applyFill="1" applyBorder="1" applyAlignment="1">
      <alignment horizontal="center" vertical="center" shrinkToFit="1"/>
    </xf>
    <xf numFmtId="0" fontId="70" fillId="9" borderId="8" xfId="0" applyFont="1" applyFill="1" applyBorder="1" applyAlignment="1">
      <alignment horizontal="center" vertical="center" shrinkToFit="1"/>
    </xf>
    <xf numFmtId="0" fontId="70" fillId="9" borderId="9" xfId="0" applyFont="1" applyFill="1" applyBorder="1" applyAlignment="1">
      <alignment horizontal="center" vertical="center" shrinkToFit="1"/>
    </xf>
    <xf numFmtId="0" fontId="70" fillId="9" borderId="10" xfId="0" applyFont="1" applyFill="1" applyBorder="1" applyAlignment="1">
      <alignment horizontal="center" vertical="center" shrinkToFit="1"/>
    </xf>
    <xf numFmtId="0" fontId="70" fillId="9" borderId="12" xfId="0" applyFont="1" applyFill="1" applyBorder="1" applyAlignment="1">
      <alignment horizontal="center" vertical="center" shrinkToFit="1"/>
    </xf>
    <xf numFmtId="0" fontId="29" fillId="2" borderId="25" xfId="0" applyFont="1" applyFill="1" applyBorder="1" applyAlignment="1">
      <alignment horizontal="center" vertical="center"/>
    </xf>
    <xf numFmtId="0" fontId="29" fillId="2" borderId="38" xfId="0" applyFont="1" applyFill="1" applyBorder="1" applyAlignment="1">
      <alignment horizontal="center" vertical="center"/>
    </xf>
    <xf numFmtId="0" fontId="29" fillId="2" borderId="29" xfId="0" applyFont="1" applyFill="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70" fillId="9" borderId="10" xfId="0" applyFont="1" applyFill="1" applyBorder="1" applyAlignment="1">
      <alignment vertical="center" wrapText="1"/>
    </xf>
    <xf numFmtId="0" fontId="70" fillId="9" borderId="11" xfId="0" applyFont="1" applyFill="1" applyBorder="1" applyAlignment="1">
      <alignment vertical="center" wrapText="1"/>
    </xf>
    <xf numFmtId="0" fontId="70" fillId="9" borderId="220" xfId="0" applyFont="1" applyFill="1" applyBorder="1" applyAlignment="1">
      <alignment vertical="center" wrapText="1"/>
    </xf>
    <xf numFmtId="0" fontId="49" fillId="3" borderId="111" xfId="0" applyFont="1" applyFill="1" applyBorder="1" applyAlignment="1">
      <alignment vertical="center" wrapText="1"/>
    </xf>
    <xf numFmtId="0" fontId="49" fillId="0" borderId="89" xfId="0" applyFont="1" applyBorder="1">
      <alignment vertical="center"/>
    </xf>
    <xf numFmtId="0" fontId="49" fillId="0" borderId="96" xfId="0" applyFont="1" applyBorder="1">
      <alignment vertical="center"/>
    </xf>
    <xf numFmtId="0" fontId="70" fillId="9" borderId="5" xfId="0" applyFont="1" applyFill="1" applyBorder="1" applyAlignment="1">
      <alignment horizontal="center" vertical="center" wrapText="1"/>
    </xf>
    <xf numFmtId="0" fontId="70" fillId="9" borderId="6" xfId="0" applyFont="1" applyFill="1" applyBorder="1" applyAlignment="1">
      <alignment horizontal="center" vertical="center" wrapText="1"/>
    </xf>
    <xf numFmtId="0" fontId="70" fillId="9" borderId="7" xfId="0" applyFont="1" applyFill="1" applyBorder="1" applyAlignment="1">
      <alignment horizontal="center" vertical="center" wrapText="1"/>
    </xf>
    <xf numFmtId="0" fontId="70" fillId="9" borderId="8" xfId="0" applyFont="1" applyFill="1" applyBorder="1" applyAlignment="1">
      <alignment horizontal="center" vertical="center" wrapText="1"/>
    </xf>
    <xf numFmtId="0" fontId="70" fillId="9" borderId="0" xfId="0" applyFont="1" applyFill="1" applyAlignment="1">
      <alignment horizontal="center" vertical="center" wrapText="1"/>
    </xf>
    <xf numFmtId="0" fontId="70" fillId="9" borderId="9" xfId="0" applyFont="1" applyFill="1" applyBorder="1" applyAlignment="1">
      <alignment horizontal="center" vertical="center" wrapText="1"/>
    </xf>
    <xf numFmtId="0" fontId="70" fillId="9" borderId="148" xfId="0" applyFont="1" applyFill="1" applyBorder="1" applyAlignment="1">
      <alignment vertical="center" shrinkToFit="1"/>
    </xf>
    <xf numFmtId="0" fontId="70" fillId="9" borderId="149" xfId="0" applyFont="1" applyFill="1" applyBorder="1" applyAlignment="1">
      <alignment vertical="center" shrinkToFit="1"/>
    </xf>
    <xf numFmtId="0" fontId="70" fillId="9" borderId="150" xfId="0" applyFont="1" applyFill="1" applyBorder="1" applyAlignment="1">
      <alignment vertical="center" shrinkToFit="1"/>
    </xf>
    <xf numFmtId="0" fontId="70" fillId="2" borderId="116" xfId="0" applyFont="1" applyFill="1" applyBorder="1" applyAlignment="1">
      <alignment horizontal="center" vertical="center" wrapText="1"/>
    </xf>
    <xf numFmtId="0" fontId="70" fillId="2" borderId="81" xfId="0" applyFont="1" applyFill="1" applyBorder="1" applyAlignment="1">
      <alignment horizontal="center" vertical="center" wrapText="1"/>
    </xf>
    <xf numFmtId="0" fontId="70" fillId="2" borderId="90" xfId="0" applyFont="1" applyFill="1" applyBorder="1" applyAlignment="1">
      <alignment horizontal="center" vertical="center" wrapText="1"/>
    </xf>
    <xf numFmtId="0" fontId="70" fillId="2" borderId="4" xfId="0" applyFont="1" applyFill="1" applyBorder="1" applyAlignment="1">
      <alignment horizontal="center" vertical="center" wrapText="1" shrinkToFit="1"/>
    </xf>
    <xf numFmtId="0" fontId="70" fillId="0" borderId="4" xfId="0" applyFont="1" applyBorder="1" applyAlignment="1">
      <alignment vertical="center" wrapText="1"/>
    </xf>
    <xf numFmtId="0" fontId="49" fillId="3" borderId="89" xfId="0" applyFont="1" applyFill="1" applyBorder="1" applyAlignment="1">
      <alignment vertical="center" wrapText="1"/>
    </xf>
    <xf numFmtId="0" fontId="70" fillId="0" borderId="89" xfId="0" applyFont="1" applyBorder="1" applyAlignment="1">
      <alignment vertical="center" wrapText="1"/>
    </xf>
    <xf numFmtId="0" fontId="70" fillId="0" borderId="96" xfId="0" applyFont="1" applyBorder="1" applyAlignment="1">
      <alignment vertical="center" wrapText="1"/>
    </xf>
    <xf numFmtId="0" fontId="70" fillId="2" borderId="117" xfId="0" applyFont="1" applyFill="1" applyBorder="1" applyAlignment="1">
      <alignment horizontal="center" vertical="center" wrapText="1"/>
    </xf>
    <xf numFmtId="0" fontId="70" fillId="9" borderId="14" xfId="0" applyFont="1" applyFill="1" applyBorder="1" applyAlignment="1">
      <alignment vertical="center" shrinkToFit="1"/>
    </xf>
    <xf numFmtId="0" fontId="70" fillId="9" borderId="148" xfId="0" applyFont="1" applyFill="1" applyBorder="1" applyAlignment="1">
      <alignment horizontal="center" vertical="center"/>
    </xf>
    <xf numFmtId="0" fontId="70" fillId="9" borderId="149" xfId="0" applyFont="1" applyFill="1" applyBorder="1" applyAlignment="1">
      <alignment horizontal="center" vertical="center"/>
    </xf>
    <xf numFmtId="0" fontId="70" fillId="9" borderId="150" xfId="0" applyFont="1" applyFill="1" applyBorder="1" applyAlignment="1">
      <alignment horizontal="center" vertical="center"/>
    </xf>
    <xf numFmtId="0" fontId="70" fillId="9" borderId="5" xfId="0" applyFont="1" applyFill="1" applyBorder="1" applyAlignment="1">
      <alignment horizontal="center" vertical="center"/>
    </xf>
    <xf numFmtId="0" fontId="70" fillId="9" borderId="6" xfId="0" applyFont="1" applyFill="1" applyBorder="1" applyAlignment="1">
      <alignment horizontal="center" vertical="center"/>
    </xf>
    <xf numFmtId="0" fontId="70" fillId="2" borderId="111" xfId="0" applyFont="1" applyFill="1" applyBorder="1" applyAlignment="1">
      <alignment vertical="center" shrinkToFit="1"/>
    </xf>
    <xf numFmtId="0" fontId="70" fillId="2" borderId="96" xfId="0" applyFont="1" applyFill="1" applyBorder="1" applyAlignment="1">
      <alignment vertical="center" shrinkToFit="1"/>
    </xf>
    <xf numFmtId="0" fontId="70" fillId="2" borderId="111" xfId="0" applyFont="1" applyFill="1" applyBorder="1" applyAlignment="1">
      <alignment horizontal="center" vertical="center"/>
    </xf>
    <xf numFmtId="0" fontId="70" fillId="2" borderId="89" xfId="0" applyFont="1" applyFill="1" applyBorder="1" applyAlignment="1">
      <alignment horizontal="center" vertical="center"/>
    </xf>
    <xf numFmtId="0" fontId="70" fillId="2" borderId="96" xfId="0" applyFont="1" applyFill="1" applyBorder="1" applyAlignment="1">
      <alignment horizontal="center" vertical="center"/>
    </xf>
    <xf numFmtId="0" fontId="49" fillId="9" borderId="16" xfId="0" applyFont="1" applyFill="1" applyBorder="1" applyAlignment="1">
      <alignment horizontal="center" vertical="center" wrapText="1"/>
    </xf>
    <xf numFmtId="0" fontId="70" fillId="9" borderId="13" xfId="0" applyFont="1" applyFill="1" applyBorder="1" applyAlignment="1">
      <alignment vertical="center" wrapText="1"/>
    </xf>
    <xf numFmtId="0" fontId="49" fillId="2" borderId="118" xfId="0" applyFont="1" applyFill="1" applyBorder="1" applyAlignment="1">
      <alignment vertical="center" wrapText="1"/>
    </xf>
    <xf numFmtId="0" fontId="49" fillId="2" borderId="119" xfId="0" applyFont="1" applyFill="1" applyBorder="1" applyAlignment="1">
      <alignment vertical="center" wrapText="1"/>
    </xf>
    <xf numFmtId="0" fontId="49" fillId="2" borderId="120" xfId="0" applyFont="1" applyFill="1" applyBorder="1" applyAlignment="1">
      <alignment vertical="center" wrapText="1"/>
    </xf>
    <xf numFmtId="0" fontId="49" fillId="2" borderId="162" xfId="0" applyFont="1" applyFill="1" applyBorder="1" applyAlignment="1">
      <alignment vertical="center" wrapText="1"/>
    </xf>
    <xf numFmtId="0" fontId="49" fillId="2" borderId="0" xfId="0" applyFont="1" applyFill="1" applyAlignment="1">
      <alignment vertical="center" wrapText="1"/>
    </xf>
    <xf numFmtId="0" fontId="49" fillId="2" borderId="163" xfId="0" applyFont="1" applyFill="1" applyBorder="1" applyAlignment="1">
      <alignment vertical="center" wrapText="1"/>
    </xf>
    <xf numFmtId="0" fontId="49" fillId="2" borderId="121" xfId="0" applyFont="1" applyFill="1" applyBorder="1" applyAlignment="1">
      <alignment vertical="center" wrapText="1"/>
    </xf>
    <xf numFmtId="0" fontId="49" fillId="2" borderId="122" xfId="0" applyFont="1" applyFill="1" applyBorder="1" applyAlignment="1">
      <alignment vertical="center" wrapText="1"/>
    </xf>
    <xf numFmtId="0" fontId="49" fillId="2" borderId="97" xfId="0" applyFont="1" applyFill="1" applyBorder="1" applyAlignment="1">
      <alignment vertical="center" wrapText="1"/>
    </xf>
    <xf numFmtId="0" fontId="70" fillId="2" borderId="4" xfId="0" applyFont="1" applyFill="1" applyBorder="1" applyAlignment="1">
      <alignment horizontal="center" vertical="center"/>
    </xf>
    <xf numFmtId="0" fontId="70" fillId="9" borderId="4" xfId="0" applyFont="1" applyFill="1" applyBorder="1" applyAlignment="1">
      <alignment horizontal="center" vertical="center" wrapText="1"/>
    </xf>
    <xf numFmtId="0" fontId="70" fillId="0" borderId="6" xfId="0" applyFont="1" applyBorder="1">
      <alignment vertical="center"/>
    </xf>
    <xf numFmtId="0" fontId="70" fillId="0" borderId="7" xfId="0" applyFont="1" applyBorder="1">
      <alignment vertical="center"/>
    </xf>
    <xf numFmtId="0" fontId="29" fillId="2" borderId="5" xfId="0" applyFont="1" applyFill="1" applyBorder="1" applyAlignment="1">
      <alignment horizontal="center" vertical="center" shrinkToFit="1"/>
    </xf>
    <xf numFmtId="0" fontId="29" fillId="2" borderId="6" xfId="0" applyFont="1" applyFill="1" applyBorder="1" applyAlignment="1">
      <alignment horizontal="center" vertical="center" shrinkToFit="1"/>
    </xf>
    <xf numFmtId="0" fontId="29" fillId="2" borderId="10" xfId="0" applyFont="1" applyFill="1" applyBorder="1" applyAlignment="1">
      <alignment horizontal="center" vertical="center" shrinkToFit="1"/>
    </xf>
    <xf numFmtId="0" fontId="29" fillId="2" borderId="11" xfId="0" applyFont="1" applyFill="1" applyBorder="1" applyAlignment="1">
      <alignment horizontal="center" vertical="center" shrinkToFit="1"/>
    </xf>
    <xf numFmtId="0" fontId="29" fillId="3" borderId="168" xfId="0" applyFont="1" applyFill="1" applyBorder="1" applyAlignment="1">
      <alignment vertical="center" shrinkToFit="1"/>
    </xf>
    <xf numFmtId="0" fontId="29" fillId="3" borderId="4" xfId="0" applyFont="1" applyFill="1" applyBorder="1" applyAlignment="1">
      <alignment horizontal="center" vertical="center"/>
    </xf>
    <xf numFmtId="0" fontId="29" fillId="3" borderId="18" xfId="0" applyFont="1" applyFill="1" applyBorder="1" applyAlignment="1">
      <alignment horizontal="center" vertical="center"/>
    </xf>
    <xf numFmtId="0" fontId="29" fillId="3" borderId="204" xfId="0" applyFont="1" applyFill="1" applyBorder="1" applyAlignment="1">
      <alignment vertical="center" shrinkToFit="1"/>
    </xf>
    <xf numFmtId="0" fontId="29" fillId="3" borderId="205" xfId="0" applyFont="1" applyFill="1" applyBorder="1" applyAlignment="1">
      <alignment vertical="center" shrinkToFit="1"/>
    </xf>
    <xf numFmtId="0" fontId="29" fillId="3" borderId="206" xfId="0" applyFont="1" applyFill="1" applyBorder="1" applyAlignment="1">
      <alignment vertical="center" shrinkToFit="1"/>
    </xf>
    <xf numFmtId="0" fontId="70" fillId="9" borderId="5" xfId="0" applyFont="1" applyFill="1" applyBorder="1">
      <alignment vertical="center"/>
    </xf>
    <xf numFmtId="0" fontId="70" fillId="9" borderId="6" xfId="0" applyFont="1" applyFill="1" applyBorder="1">
      <alignment vertical="center"/>
    </xf>
    <xf numFmtId="0" fontId="70" fillId="9" borderId="7" xfId="0" applyFont="1" applyFill="1" applyBorder="1">
      <alignment vertical="center"/>
    </xf>
    <xf numFmtId="0" fontId="29" fillId="3" borderId="24" xfId="0" applyFont="1" applyFill="1" applyBorder="1" applyAlignment="1">
      <alignment vertical="center" shrinkToFit="1"/>
    </xf>
    <xf numFmtId="0" fontId="70" fillId="9" borderId="5" xfId="0" applyFont="1" applyFill="1" applyBorder="1" applyAlignment="1">
      <alignment vertical="center" wrapText="1"/>
    </xf>
    <xf numFmtId="0" fontId="70" fillId="9" borderId="6" xfId="0" applyFont="1" applyFill="1" applyBorder="1" applyAlignment="1">
      <alignment vertical="center" wrapText="1"/>
    </xf>
    <xf numFmtId="0" fontId="70" fillId="0" borderId="10" xfId="0" applyFont="1" applyBorder="1">
      <alignment vertical="center"/>
    </xf>
    <xf numFmtId="0" fontId="29" fillId="2" borderId="93" xfId="0" applyFont="1" applyFill="1" applyBorder="1" applyAlignment="1">
      <alignment vertical="center" shrinkToFit="1"/>
    </xf>
    <xf numFmtId="0" fontId="29" fillId="0" borderId="26" xfId="0" applyFont="1" applyBorder="1" applyAlignment="1">
      <alignment vertical="center" shrinkToFit="1"/>
    </xf>
    <xf numFmtId="0" fontId="29" fillId="0" borderId="63" xfId="0" applyFont="1" applyBorder="1" applyAlignment="1">
      <alignment vertical="center" shrinkToFit="1"/>
    </xf>
    <xf numFmtId="0" fontId="29" fillId="0" borderId="27" xfId="0" applyFont="1" applyBorder="1" applyAlignment="1">
      <alignment vertical="center" shrinkToFit="1"/>
    </xf>
    <xf numFmtId="0" fontId="70" fillId="9" borderId="16" xfId="0" applyFont="1" applyFill="1" applyBorder="1" applyAlignment="1">
      <alignment horizontal="center" vertical="center" wrapText="1" shrinkToFit="1"/>
    </xf>
    <xf numFmtId="0" fontId="70" fillId="9" borderId="17" xfId="0" applyFont="1" applyFill="1" applyBorder="1" applyAlignment="1">
      <alignment horizontal="center" vertical="center" wrapText="1" shrinkToFit="1"/>
    </xf>
    <xf numFmtId="0" fontId="70" fillId="9" borderId="18" xfId="0" applyFont="1" applyFill="1" applyBorder="1" applyAlignment="1">
      <alignment horizontal="center" vertical="center" wrapText="1" shrinkToFit="1"/>
    </xf>
    <xf numFmtId="0" fontId="70" fillId="3" borderId="16" xfId="0" applyFont="1" applyFill="1" applyBorder="1" applyProtection="1">
      <alignment vertical="center"/>
      <protection locked="0"/>
    </xf>
    <xf numFmtId="0" fontId="70" fillId="3" borderId="17" xfId="0" applyFont="1" applyFill="1" applyBorder="1" applyProtection="1">
      <alignment vertical="center"/>
      <protection locked="0"/>
    </xf>
    <xf numFmtId="0" fontId="70" fillId="3" borderId="18" xfId="0" applyFont="1" applyFill="1" applyBorder="1" applyProtection="1">
      <alignment vertical="center"/>
      <protection locked="0"/>
    </xf>
    <xf numFmtId="0" fontId="40" fillId="9" borderId="16" xfId="0" applyFont="1" applyFill="1" applyBorder="1" applyAlignment="1">
      <alignment horizontal="center" vertical="center" wrapText="1" shrinkToFit="1"/>
    </xf>
    <xf numFmtId="0" fontId="40" fillId="9" borderId="17" xfId="0" applyFont="1" applyFill="1" applyBorder="1" applyAlignment="1">
      <alignment horizontal="center" vertical="center" wrapText="1" shrinkToFit="1"/>
    </xf>
    <xf numFmtId="0" fontId="40" fillId="9" borderId="18" xfId="0" applyFont="1" applyFill="1" applyBorder="1" applyAlignment="1">
      <alignment horizontal="center" vertical="center" wrapText="1" shrinkToFit="1"/>
    </xf>
    <xf numFmtId="0" fontId="40" fillId="9" borderId="6" xfId="0" applyFont="1" applyFill="1" applyBorder="1" applyAlignment="1">
      <alignment horizontal="center" vertical="center" wrapText="1" shrinkToFit="1"/>
    </xf>
    <xf numFmtId="0" fontId="40" fillId="9" borderId="6" xfId="0" applyFont="1" applyFill="1" applyBorder="1" applyAlignment="1">
      <alignment horizontal="center" vertical="center" shrinkToFit="1"/>
    </xf>
    <xf numFmtId="0" fontId="70" fillId="3" borderId="16" xfId="0" applyFont="1" applyFill="1" applyBorder="1" applyAlignment="1" applyProtection="1">
      <alignment horizontal="center" vertical="center" shrinkToFit="1"/>
      <protection locked="0"/>
    </xf>
    <xf numFmtId="0" fontId="70" fillId="3" borderId="17" xfId="0" applyFont="1" applyFill="1" applyBorder="1" applyAlignment="1" applyProtection="1">
      <alignment horizontal="center" vertical="center" shrinkToFit="1"/>
      <protection locked="0"/>
    </xf>
    <xf numFmtId="0" fontId="70" fillId="3" borderId="18" xfId="0" applyFont="1" applyFill="1" applyBorder="1" applyAlignment="1" applyProtection="1">
      <alignment horizontal="center" vertical="center" shrinkToFit="1"/>
      <protection locked="0"/>
    </xf>
    <xf numFmtId="0" fontId="70" fillId="0" borderId="71" xfId="0" applyFont="1" applyBorder="1">
      <alignment vertical="center"/>
    </xf>
    <xf numFmtId="0" fontId="70" fillId="0" borderId="221" xfId="0" applyFont="1" applyBorder="1">
      <alignment vertical="center"/>
    </xf>
    <xf numFmtId="0" fontId="70" fillId="0" borderId="222" xfId="0" applyFont="1" applyBorder="1">
      <alignment vertical="center"/>
    </xf>
    <xf numFmtId="0" fontId="70" fillId="0" borderId="17" xfId="0" applyFont="1" applyBorder="1" applyAlignment="1">
      <alignment horizontal="center" vertical="center"/>
    </xf>
    <xf numFmtId="0" fontId="70" fillId="0" borderId="18" xfId="0" applyFont="1" applyBorder="1" applyAlignment="1">
      <alignment horizontal="center" vertical="center"/>
    </xf>
    <xf numFmtId="0" fontId="70" fillId="9" borderId="220" xfId="0" applyFont="1" applyFill="1" applyBorder="1">
      <alignment vertical="center"/>
    </xf>
    <xf numFmtId="0" fontId="70" fillId="3" borderId="16" xfId="0" applyFont="1" applyFill="1" applyBorder="1" applyAlignment="1">
      <alignment horizontal="center" vertical="center"/>
    </xf>
    <xf numFmtId="0" fontId="70" fillId="3" borderId="18" xfId="0" applyFont="1" applyFill="1" applyBorder="1" applyAlignment="1">
      <alignment horizontal="center" vertical="center"/>
    </xf>
    <xf numFmtId="0" fontId="70" fillId="9" borderId="4" xfId="0" applyFont="1" applyFill="1" applyBorder="1" applyAlignment="1">
      <alignment horizontal="center" vertical="center" shrinkToFit="1"/>
    </xf>
    <xf numFmtId="0" fontId="70" fillId="9" borderId="16" xfId="0" applyFont="1" applyFill="1" applyBorder="1" applyAlignment="1">
      <alignment horizontal="center" vertical="center" shrinkToFit="1"/>
    </xf>
    <xf numFmtId="0" fontId="70" fillId="9" borderId="17" xfId="0" applyFont="1" applyFill="1" applyBorder="1" applyAlignment="1">
      <alignment vertical="center" shrinkToFit="1"/>
    </xf>
    <xf numFmtId="0" fontId="70" fillId="9" borderId="182" xfId="0" applyFont="1" applyFill="1" applyBorder="1" applyAlignment="1">
      <alignment vertical="center" shrinkToFit="1"/>
    </xf>
    <xf numFmtId="0" fontId="70" fillId="3" borderId="16" xfId="0" applyFont="1" applyFill="1" applyBorder="1" applyAlignment="1" applyProtection="1">
      <alignment vertical="center" shrinkToFit="1"/>
      <protection locked="0"/>
    </xf>
    <xf numFmtId="0" fontId="70" fillId="0" borderId="17" xfId="0" applyFont="1" applyBorder="1" applyProtection="1">
      <alignment vertical="center"/>
      <protection locked="0"/>
    </xf>
    <xf numFmtId="0" fontId="70" fillId="0" borderId="18" xfId="0" applyFont="1" applyBorder="1" applyProtection="1">
      <alignment vertical="center"/>
      <protection locked="0"/>
    </xf>
    <xf numFmtId="0" fontId="49" fillId="9" borderId="16" xfId="0" applyFont="1" applyFill="1" applyBorder="1" applyAlignment="1">
      <alignment vertical="center" shrinkToFit="1"/>
    </xf>
    <xf numFmtId="0" fontId="49" fillId="9" borderId="17" xfId="0" applyFont="1" applyFill="1" applyBorder="1" applyAlignment="1">
      <alignment vertical="center" shrinkToFit="1"/>
    </xf>
    <xf numFmtId="0" fontId="49" fillId="9" borderId="18" xfId="0" applyFont="1" applyFill="1" applyBorder="1" applyAlignment="1">
      <alignment vertical="center" shrinkToFit="1"/>
    </xf>
    <xf numFmtId="0" fontId="62" fillId="6" borderId="17" xfId="2" applyFont="1" applyFill="1" applyBorder="1" applyAlignment="1" applyProtection="1">
      <alignment horizontal="center" vertical="center"/>
    </xf>
    <xf numFmtId="0" fontId="70" fillId="2" borderId="16" xfId="0" applyFont="1" applyFill="1" applyBorder="1" applyAlignment="1" applyProtection="1">
      <alignment horizontal="left" vertical="center"/>
      <protection locked="0"/>
    </xf>
    <xf numFmtId="0" fontId="70" fillId="2" borderId="17" xfId="0" applyFont="1" applyFill="1" applyBorder="1" applyAlignment="1" applyProtection="1">
      <alignment horizontal="left" vertical="center"/>
      <protection locked="0"/>
    </xf>
    <xf numFmtId="0" fontId="70" fillId="2" borderId="18" xfId="0" applyFont="1" applyFill="1" applyBorder="1" applyAlignment="1" applyProtection="1">
      <alignment horizontal="left" vertical="center"/>
      <protection locked="0"/>
    </xf>
    <xf numFmtId="0" fontId="70" fillId="2" borderId="17" xfId="0" applyFont="1" applyFill="1" applyBorder="1" applyAlignment="1" applyProtection="1">
      <alignment vertical="center" shrinkToFit="1"/>
      <protection locked="0"/>
    </xf>
    <xf numFmtId="0" fontId="70" fillId="2" borderId="18" xfId="0" applyFont="1" applyFill="1" applyBorder="1" applyAlignment="1" applyProtection="1">
      <alignment vertical="center" shrinkToFit="1"/>
      <protection locked="0"/>
    </xf>
    <xf numFmtId="0" fontId="70" fillId="3" borderId="5" xfId="0" applyFont="1" applyFill="1" applyBorder="1">
      <alignment vertical="center"/>
    </xf>
    <xf numFmtId="0" fontId="70" fillId="3" borderId="6" xfId="0" applyFont="1" applyFill="1" applyBorder="1">
      <alignment vertical="center"/>
    </xf>
    <xf numFmtId="0" fontId="70" fillId="3" borderId="7" xfId="0" applyFont="1" applyFill="1" applyBorder="1">
      <alignment vertical="center"/>
    </xf>
    <xf numFmtId="0" fontId="70" fillId="3" borderId="143" xfId="0" applyFont="1" applyFill="1" applyBorder="1" applyAlignment="1" applyProtection="1">
      <alignment horizontal="right" vertical="center"/>
      <protection locked="0"/>
    </xf>
    <xf numFmtId="0" fontId="70" fillId="3" borderId="147" xfId="0" applyFont="1" applyFill="1" applyBorder="1" applyAlignment="1" applyProtection="1">
      <alignment horizontal="right" vertical="center"/>
      <protection locked="0"/>
    </xf>
    <xf numFmtId="0" fontId="70" fillId="3" borderId="142" xfId="0" applyFont="1" applyFill="1" applyBorder="1" applyAlignment="1" applyProtection="1">
      <alignment horizontal="right" vertical="center"/>
      <protection locked="0"/>
    </xf>
    <xf numFmtId="0" fontId="70" fillId="3" borderId="146" xfId="0" applyFont="1" applyFill="1" applyBorder="1" applyAlignment="1" applyProtection="1">
      <alignment horizontal="right" vertical="center"/>
      <protection locked="0"/>
    </xf>
    <xf numFmtId="0" fontId="70" fillId="3" borderId="256" xfId="0" applyFont="1" applyFill="1" applyBorder="1" applyAlignment="1" applyProtection="1">
      <alignment horizontal="right" vertical="center"/>
      <protection locked="0"/>
    </xf>
    <xf numFmtId="0" fontId="70" fillId="3" borderId="229" xfId="0" applyFont="1" applyFill="1" applyBorder="1" applyAlignment="1" applyProtection="1">
      <alignment horizontal="right" vertical="center"/>
      <protection locked="0"/>
    </xf>
    <xf numFmtId="0" fontId="49" fillId="9" borderId="10" xfId="0" applyFont="1" applyFill="1" applyBorder="1" applyAlignment="1">
      <alignment vertical="center" wrapText="1"/>
    </xf>
    <xf numFmtId="0" fontId="70" fillId="0" borderId="11" xfId="0" applyFont="1" applyBorder="1" applyAlignment="1">
      <alignment vertical="center" wrapText="1"/>
    </xf>
    <xf numFmtId="0" fontId="49" fillId="9" borderId="4" xfId="0" applyFont="1" applyFill="1" applyBorder="1" applyAlignment="1">
      <alignment vertical="center" wrapText="1"/>
    </xf>
    <xf numFmtId="0" fontId="49" fillId="9" borderId="16" xfId="0" applyFont="1" applyFill="1" applyBorder="1" applyAlignment="1">
      <alignment vertical="center" wrapText="1"/>
    </xf>
    <xf numFmtId="0" fontId="70" fillId="0" borderId="17" xfId="0" applyFont="1" applyBorder="1" applyAlignment="1">
      <alignment vertical="center" wrapText="1"/>
    </xf>
    <xf numFmtId="0" fontId="70" fillId="9" borderId="17" xfId="0" applyFont="1" applyFill="1" applyBorder="1" applyAlignment="1">
      <alignment horizontal="center" vertical="center" shrinkToFit="1"/>
    </xf>
    <xf numFmtId="0" fontId="70" fillId="9" borderId="18" xfId="0" applyFont="1" applyFill="1" applyBorder="1" applyAlignment="1">
      <alignment horizontal="center" vertical="center" shrinkToFit="1"/>
    </xf>
    <xf numFmtId="0" fontId="70" fillId="0" borderId="6" xfId="0" applyFont="1" applyBorder="1" applyAlignment="1">
      <alignment vertical="center" wrapText="1"/>
    </xf>
    <xf numFmtId="0" fontId="70" fillId="0" borderId="10" xfId="0" applyFont="1" applyBorder="1" applyAlignment="1">
      <alignment vertical="center" wrapText="1"/>
    </xf>
    <xf numFmtId="0" fontId="70" fillId="9" borderId="6" xfId="0" applyFont="1" applyFill="1" applyBorder="1" applyAlignment="1">
      <alignment horizontal="center" vertical="center" shrinkToFit="1"/>
    </xf>
    <xf numFmtId="0" fontId="70" fillId="9" borderId="226" xfId="0" applyFont="1" applyFill="1" applyBorder="1" applyAlignment="1">
      <alignment horizontal="center" vertical="center" shrinkToFit="1"/>
    </xf>
    <xf numFmtId="0" fontId="70" fillId="9" borderId="122" xfId="0" applyFont="1" applyFill="1" applyBorder="1" applyAlignment="1">
      <alignment horizontal="center" vertical="center" shrinkToFit="1"/>
    </xf>
    <xf numFmtId="0" fontId="70" fillId="9" borderId="227" xfId="0" applyFont="1" applyFill="1" applyBorder="1" applyAlignment="1">
      <alignment horizontal="center" vertical="center" shrinkToFit="1"/>
    </xf>
    <xf numFmtId="0" fontId="49" fillId="9" borderId="17" xfId="0" applyFont="1" applyFill="1" applyBorder="1" applyAlignment="1">
      <alignment vertical="center" wrapText="1"/>
    </xf>
    <xf numFmtId="0" fontId="49" fillId="9" borderId="18" xfId="0" applyFont="1" applyFill="1" applyBorder="1" applyAlignment="1">
      <alignment vertical="center" wrapText="1"/>
    </xf>
    <xf numFmtId="0" fontId="70" fillId="2" borderId="17" xfId="0" applyFont="1" applyFill="1" applyBorder="1" applyAlignment="1" applyProtection="1">
      <alignment horizontal="center" vertical="center" shrinkToFit="1"/>
      <protection locked="0"/>
    </xf>
    <xf numFmtId="0" fontId="70" fillId="2" borderId="18" xfId="0" applyFont="1" applyFill="1" applyBorder="1" applyAlignment="1" applyProtection="1">
      <alignment horizontal="center" vertical="center" shrinkToFit="1"/>
      <protection locked="0"/>
    </xf>
    <xf numFmtId="0" fontId="70" fillId="3" borderId="131" xfId="0" applyFont="1" applyFill="1" applyBorder="1" applyAlignment="1" applyProtection="1">
      <alignment horizontal="center" vertical="center" shrinkToFit="1"/>
      <protection locked="0"/>
    </xf>
    <xf numFmtId="0" fontId="70" fillId="3" borderId="98" xfId="0" applyFont="1" applyFill="1" applyBorder="1" applyAlignment="1" applyProtection="1">
      <alignment horizontal="center" vertical="center" shrinkToFit="1"/>
      <protection locked="0"/>
    </xf>
    <xf numFmtId="0" fontId="70" fillId="3" borderId="132" xfId="0" applyFont="1" applyFill="1" applyBorder="1" applyAlignment="1" applyProtection="1">
      <alignment horizontal="center" vertical="center" shrinkToFit="1"/>
      <protection locked="0"/>
    </xf>
    <xf numFmtId="0" fontId="70" fillId="3" borderId="31" xfId="0" applyFont="1" applyFill="1" applyBorder="1" applyProtection="1">
      <alignment vertical="center"/>
      <protection locked="0"/>
    </xf>
    <xf numFmtId="0" fontId="70" fillId="3" borderId="28" xfId="0" applyFont="1" applyFill="1" applyBorder="1" applyProtection="1">
      <alignment vertical="center"/>
      <protection locked="0"/>
    </xf>
    <xf numFmtId="0" fontId="62" fillId="6" borderId="17" xfId="2" applyFont="1" applyFill="1" applyBorder="1" applyAlignment="1">
      <alignment horizontal="center" vertical="center" shrinkToFit="1"/>
    </xf>
    <xf numFmtId="0" fontId="62" fillId="6" borderId="18" xfId="2" applyFont="1" applyFill="1" applyBorder="1" applyAlignment="1">
      <alignment horizontal="center" vertical="center" shrinkToFit="1"/>
    </xf>
    <xf numFmtId="0" fontId="70" fillId="3" borderId="138" xfId="0" applyFont="1" applyFill="1" applyBorder="1" applyAlignment="1" applyProtection="1">
      <alignment horizontal="center" vertical="center" shrinkToFit="1"/>
      <protection locked="0"/>
    </xf>
    <xf numFmtId="0" fontId="70" fillId="3" borderId="139" xfId="0" applyFont="1" applyFill="1" applyBorder="1" applyAlignment="1" applyProtection="1">
      <alignment horizontal="center" vertical="center" shrinkToFit="1"/>
      <protection locked="0"/>
    </xf>
    <xf numFmtId="0" fontId="70" fillId="3" borderId="140" xfId="0" applyFont="1" applyFill="1" applyBorder="1" applyAlignment="1" applyProtection="1">
      <alignment horizontal="center" vertical="center" shrinkToFit="1"/>
      <protection locked="0"/>
    </xf>
    <xf numFmtId="0" fontId="70" fillId="3" borderId="40" xfId="0" applyFont="1" applyFill="1" applyBorder="1" applyProtection="1">
      <alignment vertical="center"/>
      <protection locked="0"/>
    </xf>
    <xf numFmtId="0" fontId="70" fillId="3" borderId="37" xfId="0" applyFont="1" applyFill="1" applyBorder="1" applyProtection="1">
      <alignment vertical="center"/>
      <protection locked="0"/>
    </xf>
    <xf numFmtId="0" fontId="70" fillId="3" borderId="40" xfId="0" applyFont="1" applyFill="1" applyBorder="1">
      <alignment vertical="center"/>
    </xf>
    <xf numFmtId="0" fontId="70" fillId="3" borderId="37" xfId="0" applyFont="1" applyFill="1" applyBorder="1">
      <alignment vertical="center"/>
    </xf>
    <xf numFmtId="0" fontId="70" fillId="3" borderId="138" xfId="0" applyFont="1" applyFill="1" applyBorder="1" applyAlignment="1">
      <alignment horizontal="center" vertical="center" shrinkToFit="1"/>
    </xf>
    <xf numFmtId="0" fontId="70" fillId="3" borderId="139" xfId="0" applyFont="1" applyFill="1" applyBorder="1" applyAlignment="1">
      <alignment horizontal="center" vertical="center" shrinkToFit="1"/>
    </xf>
    <xf numFmtId="0" fontId="70" fillId="3" borderId="140" xfId="0" applyFont="1" applyFill="1" applyBorder="1" applyAlignment="1">
      <alignment horizontal="center" vertical="center" shrinkToFit="1"/>
    </xf>
    <xf numFmtId="0" fontId="70" fillId="3" borderId="131" xfId="0" applyFont="1" applyFill="1" applyBorder="1" applyAlignment="1">
      <alignment horizontal="center" vertical="center" shrinkToFit="1"/>
    </xf>
    <xf numFmtId="0" fontId="70" fillId="3" borderId="98" xfId="0" applyFont="1" applyFill="1" applyBorder="1" applyAlignment="1">
      <alignment horizontal="center" vertical="center" shrinkToFit="1"/>
    </xf>
    <xf numFmtId="0" fontId="70" fillId="3" borderId="132" xfId="0" applyFont="1" applyFill="1" applyBorder="1" applyAlignment="1">
      <alignment horizontal="center" vertical="center" shrinkToFit="1"/>
    </xf>
    <xf numFmtId="0" fontId="70" fillId="3" borderId="31" xfId="0" applyFont="1" applyFill="1" applyBorder="1">
      <alignment vertical="center"/>
    </xf>
    <xf numFmtId="0" fontId="70" fillId="3" borderId="28" xfId="0" applyFont="1" applyFill="1" applyBorder="1">
      <alignment vertical="center"/>
    </xf>
    <xf numFmtId="0" fontId="70" fillId="3" borderId="129" xfId="0" applyFont="1" applyFill="1" applyBorder="1" applyAlignment="1">
      <alignment horizontal="center" vertical="center" shrinkToFit="1"/>
    </xf>
    <xf numFmtId="0" fontId="70" fillId="3" borderId="99" xfId="0" applyFont="1" applyFill="1" applyBorder="1" applyAlignment="1">
      <alignment horizontal="center" vertical="center" shrinkToFit="1"/>
    </xf>
    <xf numFmtId="0" fontId="70" fillId="3" borderId="130" xfId="0" applyFont="1" applyFill="1" applyBorder="1" applyAlignment="1">
      <alignment horizontal="center" vertical="center" shrinkToFit="1"/>
    </xf>
    <xf numFmtId="0" fontId="70" fillId="3" borderId="27" xfId="0" applyFont="1" applyFill="1" applyBorder="1">
      <alignment vertical="center"/>
    </xf>
    <xf numFmtId="0" fontId="70" fillId="3" borderId="24" xfId="0" applyFont="1" applyFill="1" applyBorder="1">
      <alignment vertical="center"/>
    </xf>
    <xf numFmtId="0" fontId="70" fillId="5" borderId="223" xfId="0" applyFont="1" applyFill="1" applyBorder="1" applyAlignment="1">
      <alignment horizontal="center" vertical="center"/>
    </xf>
    <xf numFmtId="0" fontId="70" fillId="5" borderId="224" xfId="0" applyFont="1" applyFill="1" applyBorder="1" applyAlignment="1">
      <alignment horizontal="center" vertical="center"/>
    </xf>
    <xf numFmtId="0" fontId="70" fillId="5" borderId="225" xfId="0" applyFont="1" applyFill="1" applyBorder="1" applyAlignment="1">
      <alignment horizontal="center" vertical="center"/>
    </xf>
    <xf numFmtId="0" fontId="70" fillId="2" borderId="4" xfId="0" applyFont="1" applyFill="1" applyBorder="1">
      <alignment vertical="center"/>
    </xf>
    <xf numFmtId="0" fontId="70" fillId="9" borderId="7" xfId="0" applyFont="1" applyFill="1" applyBorder="1" applyAlignment="1">
      <alignment vertical="center" wrapText="1"/>
    </xf>
    <xf numFmtId="0" fontId="70" fillId="9" borderId="148" xfId="0" applyFont="1" applyFill="1" applyBorder="1" applyAlignment="1">
      <alignment vertical="center" wrapText="1"/>
    </xf>
    <xf numFmtId="0" fontId="70" fillId="9" borderId="149" xfId="0" applyFont="1" applyFill="1" applyBorder="1" applyAlignment="1">
      <alignment vertical="center" wrapText="1"/>
    </xf>
    <xf numFmtId="0" fontId="70" fillId="9" borderId="150" xfId="0" applyFont="1" applyFill="1" applyBorder="1" applyAlignment="1">
      <alignment vertical="center" wrapText="1"/>
    </xf>
    <xf numFmtId="0" fontId="70" fillId="3" borderId="111" xfId="0" applyFont="1" applyFill="1" applyBorder="1" applyProtection="1">
      <alignment vertical="center"/>
      <protection locked="0"/>
    </xf>
    <xf numFmtId="0" fontId="70" fillId="3" borderId="89" xfId="0" applyFont="1" applyFill="1" applyBorder="1" applyProtection="1">
      <alignment vertical="center"/>
      <protection locked="0"/>
    </xf>
    <xf numFmtId="0" fontId="70" fillId="3" borderId="96" xfId="0" applyFont="1" applyFill="1" applyBorder="1" applyProtection="1">
      <alignment vertical="center"/>
      <protection locked="0"/>
    </xf>
    <xf numFmtId="0" fontId="70" fillId="2" borderId="16" xfId="0" applyFont="1" applyFill="1" applyBorder="1" applyAlignment="1">
      <alignment horizontal="center" vertical="center"/>
    </xf>
    <xf numFmtId="0" fontId="70" fillId="2" borderId="17" xfId="0" applyFont="1" applyFill="1" applyBorder="1" applyAlignment="1">
      <alignment horizontal="center" vertical="center"/>
    </xf>
    <xf numFmtId="0" fontId="70" fillId="2" borderId="18" xfId="0" applyFont="1" applyFill="1" applyBorder="1" applyAlignment="1">
      <alignment horizontal="center" vertical="center"/>
    </xf>
    <xf numFmtId="0" fontId="70" fillId="9" borderId="109" xfId="0" applyFont="1" applyFill="1" applyBorder="1" applyAlignment="1">
      <alignment horizontal="center" vertical="center"/>
    </xf>
    <xf numFmtId="0" fontId="70" fillId="9" borderId="70" xfId="0" applyFont="1" applyFill="1" applyBorder="1" applyAlignment="1">
      <alignment vertical="center" shrinkToFit="1"/>
    </xf>
    <xf numFmtId="0" fontId="70" fillId="9" borderId="18" xfId="0" applyFont="1" applyFill="1" applyBorder="1" applyAlignment="1">
      <alignment vertical="center" shrinkToFit="1"/>
    </xf>
    <xf numFmtId="0" fontId="70" fillId="3" borderId="68" xfId="0" applyFont="1" applyFill="1" applyBorder="1" applyAlignment="1">
      <alignment horizontal="center" vertical="center"/>
    </xf>
    <xf numFmtId="0" fontId="70" fillId="3" borderId="213" xfId="0" applyFont="1" applyFill="1" applyBorder="1" applyAlignment="1">
      <alignment horizontal="center" vertical="center"/>
    </xf>
    <xf numFmtId="0" fontId="49" fillId="9" borderId="14" xfId="0" applyFont="1" applyFill="1" applyBorder="1" applyAlignment="1">
      <alignment horizontal="center" vertical="center" wrapText="1"/>
    </xf>
    <xf numFmtId="0" fontId="70" fillId="2" borderId="4" xfId="0" applyFont="1" applyFill="1" applyBorder="1" applyAlignment="1">
      <alignment vertical="center" shrinkToFit="1"/>
    </xf>
    <xf numFmtId="0" fontId="70" fillId="2" borderId="68" xfId="0" applyFont="1" applyFill="1" applyBorder="1" applyAlignment="1">
      <alignment horizontal="center" vertical="center"/>
    </xf>
    <xf numFmtId="0" fontId="70" fillId="2" borderId="70" xfId="0" applyFont="1" applyFill="1" applyBorder="1" applyAlignment="1">
      <alignment horizontal="center" vertical="center"/>
    </xf>
    <xf numFmtId="0" fontId="70" fillId="2" borderId="16" xfId="0" applyFont="1" applyFill="1" applyBorder="1">
      <alignment vertical="center"/>
    </xf>
    <xf numFmtId="0" fontId="70" fillId="2" borderId="17" xfId="0" applyFont="1" applyFill="1" applyBorder="1">
      <alignment vertical="center"/>
    </xf>
    <xf numFmtId="0" fontId="70" fillId="2" borderId="18" xfId="0" applyFont="1" applyFill="1" applyBorder="1">
      <alignment vertical="center"/>
    </xf>
    <xf numFmtId="0" fontId="70" fillId="9" borderId="14" xfId="0" applyFont="1" applyFill="1" applyBorder="1">
      <alignment vertical="center"/>
    </xf>
    <xf numFmtId="0" fontId="70" fillId="2" borderId="69" xfId="0" applyFont="1" applyFill="1" applyBorder="1" applyAlignment="1">
      <alignment horizontal="center" vertical="center"/>
    </xf>
    <xf numFmtId="0" fontId="70" fillId="2" borderId="67" xfId="0" applyFont="1" applyFill="1" applyBorder="1" applyAlignment="1">
      <alignment horizontal="center" vertical="center"/>
    </xf>
    <xf numFmtId="0" fontId="70" fillId="9" borderId="68" xfId="0" applyFont="1" applyFill="1" applyBorder="1" applyAlignment="1">
      <alignment horizontal="center" vertical="center"/>
    </xf>
    <xf numFmtId="0" fontId="70" fillId="9" borderId="69" xfId="0" applyFont="1" applyFill="1" applyBorder="1" applyAlignment="1">
      <alignment horizontal="center" vertical="center"/>
    </xf>
    <xf numFmtId="0" fontId="70" fillId="3" borderId="4" xfId="0" applyFont="1" applyFill="1" applyBorder="1" applyAlignment="1">
      <alignment horizontal="center" vertical="center"/>
    </xf>
    <xf numFmtId="0" fontId="70" fillId="9" borderId="67" xfId="0" applyFont="1" applyFill="1" applyBorder="1" applyAlignment="1">
      <alignment horizontal="center" vertical="center"/>
    </xf>
    <xf numFmtId="0" fontId="70" fillId="3" borderId="81" xfId="0" applyFont="1" applyFill="1" applyBorder="1" applyAlignment="1">
      <alignment vertical="center" shrinkToFit="1"/>
    </xf>
    <xf numFmtId="0" fontId="70" fillId="3" borderId="90" xfId="0" applyFont="1" applyFill="1" applyBorder="1" applyAlignment="1">
      <alignment vertical="center" shrinkToFit="1"/>
    </xf>
    <xf numFmtId="0" fontId="70" fillId="9" borderId="68" xfId="0" applyFont="1" applyFill="1" applyBorder="1" applyAlignment="1">
      <alignment vertical="center" shrinkToFit="1"/>
    </xf>
    <xf numFmtId="0" fontId="70" fillId="9" borderId="69" xfId="0" applyFont="1" applyFill="1" applyBorder="1" applyAlignment="1">
      <alignment vertical="center" shrinkToFit="1"/>
    </xf>
    <xf numFmtId="0" fontId="70" fillId="2" borderId="116" xfId="0" applyFont="1" applyFill="1" applyBorder="1" applyAlignment="1">
      <alignment vertical="center" shrinkToFit="1"/>
    </xf>
    <xf numFmtId="0" fontId="70" fillId="2" borderId="81" xfId="0" applyFont="1" applyFill="1" applyBorder="1" applyAlignment="1">
      <alignment vertical="center" shrinkToFit="1"/>
    </xf>
    <xf numFmtId="0" fontId="70" fillId="2" borderId="90" xfId="0" applyFont="1" applyFill="1" applyBorder="1" applyAlignment="1">
      <alignment vertical="center" shrinkToFit="1"/>
    </xf>
    <xf numFmtId="0" fontId="49" fillId="9" borderId="67" xfId="0" applyFont="1" applyFill="1" applyBorder="1" applyAlignment="1">
      <alignment horizontal="center" vertical="center" wrapText="1"/>
    </xf>
    <xf numFmtId="0" fontId="83" fillId="9" borderId="67" xfId="0" applyFont="1" applyFill="1" applyBorder="1" applyAlignment="1">
      <alignment horizontal="center" vertical="center" wrapText="1"/>
    </xf>
    <xf numFmtId="0" fontId="83" fillId="9" borderId="68" xfId="0" applyFont="1" applyFill="1" applyBorder="1" applyAlignment="1">
      <alignment horizontal="center" vertical="center" wrapText="1"/>
    </xf>
    <xf numFmtId="0" fontId="83" fillId="9" borderId="69" xfId="0" applyFont="1" applyFill="1" applyBorder="1" applyAlignment="1">
      <alignment horizontal="center" vertical="center" wrapText="1"/>
    </xf>
    <xf numFmtId="0" fontId="83" fillId="9" borderId="70" xfId="0" applyFont="1" applyFill="1" applyBorder="1" applyAlignment="1">
      <alignment horizontal="center" vertical="center" wrapText="1"/>
    </xf>
    <xf numFmtId="0" fontId="83" fillId="9" borderId="18" xfId="0" applyFont="1" applyFill="1" applyBorder="1" applyAlignment="1">
      <alignment horizontal="center" vertical="center" wrapText="1"/>
    </xf>
    <xf numFmtId="0" fontId="70" fillId="2" borderId="89" xfId="0" applyFont="1" applyFill="1" applyBorder="1" applyAlignment="1">
      <alignment vertical="center" shrinkToFit="1"/>
    </xf>
    <xf numFmtId="0" fontId="70" fillId="9" borderId="8" xfId="0" applyFont="1" applyFill="1" applyBorder="1" applyAlignment="1">
      <alignment horizontal="center" vertical="center"/>
    </xf>
    <xf numFmtId="0" fontId="70" fillId="9" borderId="0" xfId="0" applyFont="1" applyFill="1" applyAlignment="1">
      <alignment horizontal="center" vertical="center"/>
    </xf>
    <xf numFmtId="0" fontId="70" fillId="9" borderId="9" xfId="0" applyFont="1" applyFill="1" applyBorder="1" applyAlignment="1">
      <alignment horizontal="center" vertical="center"/>
    </xf>
    <xf numFmtId="0" fontId="70" fillId="9" borderId="148" xfId="0" applyFont="1" applyFill="1" applyBorder="1">
      <alignment vertical="center"/>
    </xf>
    <xf numFmtId="0" fontId="70" fillId="9" borderId="149" xfId="0" applyFont="1" applyFill="1" applyBorder="1">
      <alignment vertical="center"/>
    </xf>
    <xf numFmtId="0" fontId="70" fillId="9" borderId="150" xfId="0" applyFont="1" applyFill="1" applyBorder="1">
      <alignment vertical="center"/>
    </xf>
    <xf numFmtId="0" fontId="70" fillId="3" borderId="111" xfId="0" applyFont="1" applyFill="1" applyBorder="1" applyAlignment="1" applyProtection="1">
      <alignment horizontal="center" vertical="center" shrinkToFit="1"/>
      <protection locked="0"/>
    </xf>
    <xf numFmtId="0" fontId="70" fillId="3" borderId="89" xfId="0" applyFont="1" applyFill="1" applyBorder="1" applyAlignment="1" applyProtection="1">
      <alignment horizontal="center" vertical="center" shrinkToFit="1"/>
      <protection locked="0"/>
    </xf>
    <xf numFmtId="0" fontId="70" fillId="3" borderId="164" xfId="0" applyFont="1" applyFill="1" applyBorder="1" applyAlignment="1" applyProtection="1">
      <alignment horizontal="center" vertical="center" shrinkToFit="1"/>
      <protection locked="0"/>
    </xf>
    <xf numFmtId="0" fontId="49" fillId="3" borderId="90" xfId="0" applyFont="1" applyFill="1" applyBorder="1" applyAlignment="1" applyProtection="1">
      <alignment horizontal="left" vertical="center" shrinkToFit="1"/>
      <protection locked="0"/>
    </xf>
    <xf numFmtId="0" fontId="49" fillId="3" borderId="89" xfId="0" applyFont="1" applyFill="1" applyBorder="1" applyAlignment="1" applyProtection="1">
      <alignment horizontal="left" vertical="center" shrinkToFit="1"/>
      <protection locked="0"/>
    </xf>
    <xf numFmtId="0" fontId="49" fillId="3" borderId="96" xfId="0" applyFont="1" applyFill="1" applyBorder="1" applyAlignment="1" applyProtection="1">
      <alignment horizontal="left" vertical="center" shrinkToFit="1"/>
      <protection locked="0"/>
    </xf>
    <xf numFmtId="0" fontId="70" fillId="3" borderId="111" xfId="0" applyFont="1" applyFill="1" applyBorder="1" applyAlignment="1">
      <alignment horizontal="center" vertical="center" shrinkToFit="1"/>
    </xf>
    <xf numFmtId="0" fontId="70" fillId="3" borderId="89" xfId="0" applyFont="1" applyFill="1" applyBorder="1" applyAlignment="1">
      <alignment horizontal="center" vertical="center" shrinkToFit="1"/>
    </xf>
    <xf numFmtId="0" fontId="70" fillId="3" borderId="164" xfId="0" applyFont="1" applyFill="1" applyBorder="1" applyAlignment="1">
      <alignment horizontal="center" vertical="center" shrinkToFit="1"/>
    </xf>
    <xf numFmtId="0" fontId="49" fillId="3" borderId="90" xfId="0" applyFont="1" applyFill="1" applyBorder="1" applyAlignment="1">
      <alignment horizontal="left" vertical="center" shrinkToFit="1"/>
    </xf>
    <xf numFmtId="0" fontId="49" fillId="3" borderId="89" xfId="0" applyFont="1" applyFill="1" applyBorder="1" applyAlignment="1">
      <alignment horizontal="left" vertical="center" shrinkToFit="1"/>
    </xf>
    <xf numFmtId="0" fontId="49" fillId="3" borderId="96" xfId="0" applyFont="1" applyFill="1" applyBorder="1" applyAlignment="1">
      <alignment horizontal="left" vertical="center" shrinkToFit="1"/>
    </xf>
    <xf numFmtId="0" fontId="70" fillId="9" borderId="149" xfId="0" applyFont="1" applyFill="1" applyBorder="1" applyAlignment="1">
      <alignment horizontal="center" vertical="center" wrapText="1"/>
    </xf>
    <xf numFmtId="0" fontId="70" fillId="9" borderId="150" xfId="0" applyFont="1" applyFill="1" applyBorder="1" applyAlignment="1">
      <alignment horizontal="center" vertical="center" wrapText="1"/>
    </xf>
    <xf numFmtId="0" fontId="70" fillId="9" borderId="41" xfId="0" applyFont="1" applyFill="1" applyBorder="1">
      <alignment vertical="center"/>
    </xf>
    <xf numFmtId="0" fontId="29" fillId="3" borderId="4" xfId="0" applyFont="1" applyFill="1" applyBorder="1" applyAlignment="1">
      <alignment horizontal="center" vertical="center" wrapText="1"/>
    </xf>
    <xf numFmtId="0" fontId="70" fillId="9" borderId="4" xfId="0" applyFont="1" applyFill="1" applyBorder="1" applyAlignment="1">
      <alignment horizontal="center" vertical="center" wrapText="1" shrinkToFit="1"/>
    </xf>
    <xf numFmtId="0" fontId="70" fillId="3" borderId="111" xfId="0" applyFont="1" applyFill="1" applyBorder="1" applyAlignment="1" applyProtection="1">
      <alignment vertical="center" shrinkToFit="1"/>
      <protection locked="0"/>
    </xf>
    <xf numFmtId="0" fontId="70" fillId="3" borderId="89" xfId="0" applyFont="1" applyFill="1" applyBorder="1" applyAlignment="1" applyProtection="1">
      <alignment vertical="center" shrinkToFit="1"/>
      <protection locked="0"/>
    </xf>
    <xf numFmtId="0" fontId="70" fillId="3" borderId="96" xfId="0" applyFont="1" applyFill="1" applyBorder="1" applyAlignment="1" applyProtection="1">
      <alignment vertical="center" shrinkToFit="1"/>
      <protection locked="0"/>
    </xf>
    <xf numFmtId="38" fontId="70" fillId="3" borderId="79" xfId="1" applyFont="1" applyFill="1" applyBorder="1" applyAlignment="1" applyProtection="1">
      <alignment vertical="center" shrinkToFit="1"/>
      <protection locked="0"/>
    </xf>
    <xf numFmtId="0" fontId="70" fillId="3" borderId="4" xfId="0" applyFont="1" applyFill="1" applyBorder="1" applyProtection="1">
      <alignment vertical="center"/>
      <protection locked="0"/>
    </xf>
    <xf numFmtId="38" fontId="70" fillId="3" borderId="80" xfId="1" applyFont="1" applyFill="1" applyBorder="1" applyAlignment="1" applyProtection="1">
      <alignment vertical="center" shrinkToFit="1"/>
    </xf>
    <xf numFmtId="0" fontId="70" fillId="3" borderId="37" xfId="0" applyFont="1" applyFill="1" applyBorder="1" applyAlignment="1">
      <alignment horizontal="center" vertical="center"/>
    </xf>
    <xf numFmtId="0" fontId="70" fillId="3" borderId="80" xfId="0" applyFont="1" applyFill="1" applyBorder="1" applyAlignment="1">
      <alignment vertical="center" shrinkToFit="1"/>
    </xf>
    <xf numFmtId="0" fontId="70" fillId="3" borderId="113" xfId="0" applyFont="1" applyFill="1" applyBorder="1" applyAlignment="1">
      <alignment vertical="center" shrinkToFit="1"/>
    </xf>
    <xf numFmtId="38" fontId="70" fillId="3" borderId="113" xfId="1" applyFont="1" applyFill="1" applyBorder="1" applyAlignment="1" applyProtection="1">
      <alignment vertical="center" shrinkToFit="1"/>
    </xf>
    <xf numFmtId="0" fontId="70" fillId="3" borderId="28" xfId="0" applyFont="1" applyFill="1" applyBorder="1" applyAlignment="1">
      <alignment horizontal="center" vertical="center"/>
    </xf>
    <xf numFmtId="38" fontId="70" fillId="2" borderId="118" xfId="1" applyFont="1" applyFill="1" applyBorder="1" applyAlignment="1" applyProtection="1">
      <alignment vertical="center" shrinkToFit="1"/>
    </xf>
    <xf numFmtId="38" fontId="70" fillId="2" borderId="119" xfId="1" applyFont="1" applyFill="1" applyBorder="1" applyAlignment="1" applyProtection="1">
      <alignment vertical="center" shrinkToFit="1"/>
    </xf>
    <xf numFmtId="38" fontId="70" fillId="2" borderId="120" xfId="1" applyFont="1" applyFill="1" applyBorder="1" applyAlignment="1" applyProtection="1">
      <alignment vertical="center" shrinkToFit="1"/>
    </xf>
    <xf numFmtId="38" fontId="70" fillId="2" borderId="162" xfId="1" applyFont="1" applyFill="1" applyBorder="1" applyAlignment="1" applyProtection="1">
      <alignment vertical="center" shrinkToFit="1"/>
    </xf>
    <xf numFmtId="38" fontId="70" fillId="2" borderId="0" xfId="1" applyFont="1" applyFill="1" applyBorder="1" applyAlignment="1" applyProtection="1">
      <alignment vertical="center" shrinkToFit="1"/>
    </xf>
    <xf numFmtId="38" fontId="70" fillId="2" borderId="163" xfId="1" applyFont="1" applyFill="1" applyBorder="1" applyAlignment="1" applyProtection="1">
      <alignment vertical="center" shrinkToFit="1"/>
    </xf>
    <xf numFmtId="38" fontId="70" fillId="2" borderId="121" xfId="1" applyFont="1" applyFill="1" applyBorder="1" applyAlignment="1" applyProtection="1">
      <alignment vertical="center" shrinkToFit="1"/>
    </xf>
    <xf numFmtId="38" fontId="70" fillId="2" borderId="122" xfId="1" applyFont="1" applyFill="1" applyBorder="1" applyAlignment="1" applyProtection="1">
      <alignment vertical="center" shrinkToFit="1"/>
    </xf>
    <xf numFmtId="38" fontId="70" fillId="2" borderId="97" xfId="1" applyFont="1" applyFill="1" applyBorder="1" applyAlignment="1" applyProtection="1">
      <alignment vertical="center" shrinkToFit="1"/>
    </xf>
    <xf numFmtId="0" fontId="70" fillId="0" borderId="0" xfId="0" applyFont="1">
      <alignment vertical="center"/>
    </xf>
    <xf numFmtId="0" fontId="70" fillId="3" borderId="112" xfId="0" applyFont="1" applyFill="1" applyBorder="1" applyAlignment="1">
      <alignment vertical="center" shrinkToFit="1"/>
    </xf>
    <xf numFmtId="38" fontId="70" fillId="3" borderId="112" xfId="1" applyFont="1" applyFill="1" applyBorder="1" applyAlignment="1" applyProtection="1">
      <alignment vertical="center" shrinkToFit="1"/>
    </xf>
    <xf numFmtId="0" fontId="70" fillId="3" borderId="24" xfId="0" applyFont="1" applyFill="1" applyBorder="1" applyAlignment="1">
      <alignment horizontal="center" vertical="center"/>
    </xf>
    <xf numFmtId="0" fontId="70" fillId="9" borderId="8" xfId="0" applyFont="1" applyFill="1" applyBorder="1">
      <alignment vertical="center"/>
    </xf>
    <xf numFmtId="0" fontId="70" fillId="9" borderId="0" xfId="0" applyFont="1" applyFill="1">
      <alignment vertical="center"/>
    </xf>
    <xf numFmtId="38" fontId="70" fillId="2" borderId="111" xfId="1" applyFont="1" applyFill="1" applyBorder="1" applyAlignment="1" applyProtection="1">
      <alignment vertical="center"/>
    </xf>
    <xf numFmtId="38" fontId="70" fillId="2" borderId="89" xfId="1" applyFont="1" applyFill="1" applyBorder="1" applyAlignment="1" applyProtection="1">
      <alignment vertical="center"/>
    </xf>
    <xf numFmtId="0" fontId="70" fillId="2" borderId="89" xfId="0" applyFont="1" applyFill="1" applyBorder="1">
      <alignment vertical="center"/>
    </xf>
    <xf numFmtId="38" fontId="70" fillId="2" borderId="111" xfId="1" applyFont="1" applyFill="1" applyBorder="1" applyAlignment="1" applyProtection="1">
      <alignment vertical="center" shrinkToFit="1"/>
    </xf>
    <xf numFmtId="38" fontId="70" fillId="2" borderId="89" xfId="1" applyFont="1" applyFill="1" applyBorder="1" applyAlignment="1" applyProtection="1">
      <alignment vertical="center" shrinkToFit="1"/>
    </xf>
    <xf numFmtId="38" fontId="70" fillId="2" borderId="96" xfId="1" applyFont="1" applyFill="1" applyBorder="1" applyAlignment="1" applyProtection="1">
      <alignment vertical="center" shrinkToFit="1"/>
    </xf>
    <xf numFmtId="0" fontId="70" fillId="5" borderId="65" xfId="0" applyFont="1" applyFill="1" applyBorder="1">
      <alignment vertical="center"/>
    </xf>
    <xf numFmtId="0" fontId="29" fillId="3" borderId="16" xfId="0" applyFont="1" applyFill="1" applyBorder="1" applyAlignment="1">
      <alignment horizontal="center" vertical="center"/>
    </xf>
    <xf numFmtId="0" fontId="29" fillId="3" borderId="116" xfId="0" applyFont="1" applyFill="1" applyBorder="1" applyAlignment="1">
      <alignment vertical="center" shrinkToFit="1"/>
    </xf>
    <xf numFmtId="0" fontId="29" fillId="3" borderId="81" xfId="0" applyFont="1" applyFill="1" applyBorder="1" applyAlignment="1">
      <alignment vertical="center" shrinkToFit="1"/>
    </xf>
    <xf numFmtId="0" fontId="29" fillId="3" borderId="117" xfId="0" applyFont="1" applyFill="1" applyBorder="1" applyAlignment="1">
      <alignment vertical="center" shrinkToFit="1"/>
    </xf>
    <xf numFmtId="0" fontId="49" fillId="9" borderId="4" xfId="0" applyFont="1" applyFill="1" applyBorder="1" applyAlignment="1">
      <alignment horizontal="center" vertical="center" wrapText="1" shrinkToFit="1"/>
    </xf>
    <xf numFmtId="0" fontId="49" fillId="2" borderId="4" xfId="0" applyFont="1" applyFill="1" applyBorder="1" applyAlignment="1">
      <alignment horizontal="center" vertical="center" wrapText="1"/>
    </xf>
    <xf numFmtId="0" fontId="40" fillId="3" borderId="90" xfId="0" applyFont="1" applyFill="1" applyBorder="1" applyAlignment="1">
      <alignment horizontal="center" vertical="center" shrinkToFit="1"/>
    </xf>
    <xf numFmtId="0" fontId="40" fillId="3" borderId="89" xfId="0" applyFont="1" applyFill="1" applyBorder="1" applyAlignment="1">
      <alignment horizontal="center" vertical="center" shrinkToFit="1"/>
    </xf>
    <xf numFmtId="0" fontId="40" fillId="3" borderId="164" xfId="0" applyFont="1" applyFill="1" applyBorder="1" applyAlignment="1">
      <alignment horizontal="center" vertical="center" shrinkToFit="1"/>
    </xf>
    <xf numFmtId="0" fontId="40" fillId="3" borderId="4" xfId="0" applyFont="1" applyFill="1" applyBorder="1" applyAlignment="1">
      <alignment horizontal="center" vertical="center" wrapText="1"/>
    </xf>
    <xf numFmtId="38" fontId="49" fillId="3" borderId="96" xfId="1" applyFont="1" applyFill="1" applyBorder="1" applyAlignment="1" applyProtection="1">
      <alignment vertical="center" shrinkToFit="1"/>
    </xf>
    <xf numFmtId="38" fontId="70" fillId="3" borderId="79" xfId="1" applyFont="1" applyFill="1" applyBorder="1" applyAlignment="1" applyProtection="1">
      <alignment vertical="center" shrinkToFit="1"/>
    </xf>
    <xf numFmtId="0" fontId="49" fillId="9" borderId="5" xfId="0" applyFont="1" applyFill="1" applyBorder="1" applyAlignment="1">
      <alignment horizontal="center" vertical="center" wrapText="1"/>
    </xf>
    <xf numFmtId="0" fontId="70" fillId="0" borderId="8" xfId="0" applyFont="1" applyBorder="1" applyAlignment="1">
      <alignment horizontal="center" vertical="center"/>
    </xf>
    <xf numFmtId="0" fontId="70" fillId="0" borderId="0" xfId="0" applyFont="1" applyAlignment="1">
      <alignment horizontal="center" vertical="center"/>
    </xf>
    <xf numFmtId="0" fontId="70" fillId="0" borderId="9" xfId="0" applyFont="1" applyBorder="1" applyAlignment="1">
      <alignment horizontal="center" vertical="center"/>
    </xf>
    <xf numFmtId="0" fontId="49" fillId="9" borderId="25" xfId="0" applyFont="1" applyFill="1" applyBorder="1" applyAlignment="1">
      <alignment horizontal="center" vertical="center" wrapText="1"/>
    </xf>
    <xf numFmtId="0" fontId="70" fillId="0" borderId="14" xfId="0" applyFont="1" applyBorder="1" applyAlignment="1">
      <alignment horizontal="center" vertical="center"/>
    </xf>
    <xf numFmtId="0" fontId="70" fillId="9" borderId="25" xfId="0" applyFont="1" applyFill="1" applyBorder="1" applyAlignment="1">
      <alignment horizontal="center" vertical="center" wrapText="1"/>
    </xf>
    <xf numFmtId="0" fontId="70" fillId="9" borderId="26" xfId="0" applyFont="1" applyFill="1" applyBorder="1" applyAlignment="1">
      <alignment horizontal="center" vertical="center"/>
    </xf>
    <xf numFmtId="0" fontId="49" fillId="9" borderId="91" xfId="0" applyFont="1" applyFill="1" applyBorder="1" applyAlignment="1">
      <alignment horizontal="left" vertical="center" wrapText="1"/>
    </xf>
    <xf numFmtId="0" fontId="70" fillId="2" borderId="96" xfId="0" applyFont="1" applyFill="1" applyBorder="1" applyAlignment="1">
      <alignment horizontal="center" vertical="center" shrinkToFit="1"/>
    </xf>
    <xf numFmtId="0" fontId="70" fillId="2" borderId="79" xfId="0" applyFont="1" applyFill="1" applyBorder="1" applyAlignment="1">
      <alignment horizontal="center" vertical="center" shrinkToFit="1"/>
    </xf>
    <xf numFmtId="38" fontId="70" fillId="2" borderId="79" xfId="1" applyFont="1" applyFill="1" applyBorder="1" applyAlignment="1" applyProtection="1">
      <alignment vertical="center"/>
    </xf>
    <xf numFmtId="0" fontId="70" fillId="0" borderId="79" xfId="0" applyFont="1" applyBorder="1">
      <alignment vertical="center"/>
    </xf>
    <xf numFmtId="0" fontId="70" fillId="9" borderId="27" xfId="0" applyFont="1" applyFill="1" applyBorder="1" applyAlignment="1">
      <alignment horizontal="center" vertical="center"/>
    </xf>
    <xf numFmtId="0" fontId="70" fillId="0" borderId="14" xfId="0" applyFont="1" applyBorder="1">
      <alignment vertical="center"/>
    </xf>
    <xf numFmtId="0" fontId="70" fillId="9" borderId="82" xfId="0" applyFont="1" applyFill="1" applyBorder="1" applyAlignment="1">
      <alignment vertical="center" shrinkToFit="1"/>
    </xf>
    <xf numFmtId="0" fontId="40" fillId="2" borderId="111" xfId="0" applyFont="1" applyFill="1" applyBorder="1" applyAlignment="1">
      <alignment horizontal="center" vertical="center" shrinkToFit="1"/>
    </xf>
    <xf numFmtId="0" fontId="40" fillId="2" borderId="89" xfId="0" applyFont="1" applyFill="1" applyBorder="1" applyAlignment="1">
      <alignment horizontal="center" vertical="center" shrinkToFit="1"/>
    </xf>
    <xf numFmtId="0" fontId="49" fillId="2" borderId="135" xfId="0" applyFont="1" applyFill="1" applyBorder="1" applyAlignment="1">
      <alignment vertical="center" shrinkToFit="1"/>
    </xf>
    <xf numFmtId="0" fontId="70" fillId="0" borderId="136" xfId="0" applyFont="1" applyBorder="1" applyAlignment="1">
      <alignment vertical="center" shrinkToFit="1"/>
    </xf>
    <xf numFmtId="0" fontId="70" fillId="0" borderId="137" xfId="0" applyFont="1" applyBorder="1" applyAlignment="1">
      <alignment vertical="center" shrinkToFit="1"/>
    </xf>
    <xf numFmtId="0" fontId="49" fillId="2" borderId="111" xfId="0" applyFont="1" applyFill="1" applyBorder="1" applyAlignment="1">
      <alignment vertical="center" shrinkToFit="1"/>
    </xf>
    <xf numFmtId="0" fontId="70" fillId="0" borderId="6" xfId="0" applyFont="1" applyBorder="1" applyAlignment="1">
      <alignment horizontal="center" vertical="center"/>
    </xf>
    <xf numFmtId="0" fontId="70" fillId="0" borderId="10" xfId="0" applyFont="1" applyBorder="1" applyAlignment="1">
      <alignment horizontal="center" vertical="center"/>
    </xf>
    <xf numFmtId="0" fontId="70" fillId="0" borderId="11" xfId="0" applyFont="1" applyBorder="1" applyAlignment="1">
      <alignment horizontal="center" vertical="center"/>
    </xf>
    <xf numFmtId="0" fontId="70" fillId="9" borderId="72" xfId="0" applyFont="1" applyFill="1" applyBorder="1" applyAlignment="1">
      <alignment horizontal="center" vertical="center"/>
    </xf>
    <xf numFmtId="0" fontId="70" fillId="9" borderId="107" xfId="0" applyFont="1" applyFill="1" applyBorder="1" applyAlignment="1">
      <alignment horizontal="center" vertical="center"/>
    </xf>
    <xf numFmtId="0" fontId="49" fillId="2" borderId="123" xfId="0" applyFont="1" applyFill="1" applyBorder="1" applyAlignment="1">
      <alignment vertical="center" shrinkToFit="1"/>
    </xf>
    <xf numFmtId="0" fontId="70" fillId="0" borderId="124" xfId="0" applyFont="1" applyBorder="1" applyAlignment="1">
      <alignment vertical="center" shrinkToFit="1"/>
    </xf>
    <xf numFmtId="0" fontId="70" fillId="0" borderId="125" xfId="0" applyFont="1" applyBorder="1" applyAlignment="1">
      <alignment vertical="center" shrinkToFit="1"/>
    </xf>
    <xf numFmtId="0" fontId="70" fillId="3" borderId="4" xfId="0" applyFont="1" applyFill="1" applyBorder="1" applyAlignment="1" applyProtection="1">
      <alignment horizontal="center" vertical="center" shrinkToFit="1"/>
      <protection locked="0"/>
    </xf>
    <xf numFmtId="0" fontId="70" fillId="0" borderId="4" xfId="0" applyFont="1" applyBorder="1" applyProtection="1">
      <alignment vertical="center"/>
      <protection locked="0"/>
    </xf>
    <xf numFmtId="0" fontId="70" fillId="3" borderId="4" xfId="0" applyFont="1" applyFill="1" applyBorder="1" applyAlignment="1">
      <alignment horizontal="center" vertical="center" shrinkToFit="1"/>
    </xf>
    <xf numFmtId="0" fontId="70" fillId="3" borderId="17" xfId="0" applyFont="1" applyFill="1" applyBorder="1" applyAlignment="1" applyProtection="1">
      <alignment vertical="center" shrinkToFit="1"/>
      <protection locked="0"/>
    </xf>
    <xf numFmtId="0" fontId="36" fillId="6" borderId="17" xfId="2" applyFont="1" applyFill="1" applyBorder="1" applyAlignment="1" applyProtection="1">
      <alignment horizontal="center" vertical="center" shrinkToFit="1"/>
    </xf>
    <xf numFmtId="0" fontId="36" fillId="6" borderId="18" xfId="2" applyFont="1" applyFill="1" applyBorder="1" applyAlignment="1" applyProtection="1">
      <alignment horizontal="center" vertical="center" shrinkToFit="1"/>
    </xf>
    <xf numFmtId="0" fontId="62" fillId="6" borderId="17" xfId="2" applyFont="1" applyFill="1" applyBorder="1" applyAlignment="1" applyProtection="1">
      <alignment horizontal="center" vertical="center" shrinkToFit="1"/>
    </xf>
    <xf numFmtId="0" fontId="62" fillId="0" borderId="17" xfId="2" applyFont="1" applyBorder="1" applyAlignment="1">
      <alignment vertical="center" shrinkToFit="1"/>
    </xf>
    <xf numFmtId="0" fontId="62" fillId="0" borderId="18" xfId="2" applyFont="1" applyBorder="1" applyAlignment="1">
      <alignment vertical="center"/>
    </xf>
    <xf numFmtId="0" fontId="70" fillId="0" borderId="89" xfId="0" applyFont="1" applyBorder="1" applyAlignment="1" applyProtection="1">
      <alignment vertical="center" shrinkToFit="1"/>
      <protection locked="0"/>
    </xf>
    <xf numFmtId="0" fontId="70" fillId="0" borderId="96" xfId="0" applyFont="1" applyBorder="1" applyAlignment="1" applyProtection="1">
      <alignment vertical="center" shrinkToFit="1"/>
      <protection locked="0"/>
    </xf>
    <xf numFmtId="0" fontId="70" fillId="3" borderId="184" xfId="0" applyFont="1" applyFill="1" applyBorder="1" applyAlignment="1" applyProtection="1">
      <alignment horizontal="center" vertical="center"/>
      <protection locked="0"/>
    </xf>
    <xf numFmtId="0" fontId="70" fillId="3" borderId="17" xfId="0" applyFont="1" applyFill="1" applyBorder="1" applyAlignment="1" applyProtection="1">
      <alignment horizontal="center" vertical="center"/>
      <protection locked="0"/>
    </xf>
    <xf numFmtId="0" fontId="70" fillId="3" borderId="5" xfId="0" applyFont="1" applyFill="1" applyBorder="1" applyAlignment="1" applyProtection="1">
      <alignment vertical="center" shrinkToFit="1"/>
      <protection locked="0"/>
    </xf>
    <xf numFmtId="0" fontId="70" fillId="3" borderId="6" xfId="0" applyFont="1" applyFill="1" applyBorder="1" applyAlignment="1" applyProtection="1">
      <alignment vertical="center" shrinkToFit="1"/>
      <protection locked="0"/>
    </xf>
    <xf numFmtId="0" fontId="70" fillId="3" borderId="18" xfId="0" applyFont="1" applyFill="1" applyBorder="1" applyAlignment="1" applyProtection="1">
      <alignment vertical="center" shrinkToFit="1"/>
      <protection locked="0"/>
    </xf>
    <xf numFmtId="0" fontId="49" fillId="9" borderId="17" xfId="0" applyFont="1" applyFill="1" applyBorder="1">
      <alignment vertical="center"/>
    </xf>
    <xf numFmtId="0" fontId="70" fillId="3" borderId="111" xfId="0" applyFont="1" applyFill="1" applyBorder="1" applyAlignment="1" applyProtection="1">
      <alignment horizontal="center" vertical="center"/>
      <protection locked="0"/>
    </xf>
    <xf numFmtId="0" fontId="70" fillId="3" borderId="96" xfId="0" applyFont="1" applyFill="1" applyBorder="1" applyAlignment="1" applyProtection="1">
      <alignment horizontal="center" vertical="center"/>
      <protection locked="0"/>
    </xf>
    <xf numFmtId="0" fontId="70" fillId="3" borderId="184" xfId="0" applyFont="1" applyFill="1" applyBorder="1" applyAlignment="1">
      <alignment horizontal="center" vertical="center"/>
    </xf>
    <xf numFmtId="0" fontId="70" fillId="3" borderId="17" xfId="0" applyFont="1" applyFill="1" applyBorder="1" applyAlignment="1">
      <alignment horizontal="center" vertical="center"/>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49" fillId="9" borderId="17" xfId="0" applyFont="1" applyFill="1" applyBorder="1" applyAlignment="1">
      <alignment horizontal="center" vertical="center" wrapText="1"/>
    </xf>
    <xf numFmtId="0" fontId="49" fillId="9" borderId="18" xfId="0" applyFont="1" applyFill="1" applyBorder="1" applyAlignment="1">
      <alignment horizontal="center" vertical="center" wrapText="1"/>
    </xf>
    <xf numFmtId="0" fontId="49" fillId="3" borderId="79" xfId="0" applyFont="1" applyFill="1" applyBorder="1" applyAlignment="1" applyProtection="1">
      <alignment vertical="center" shrinkToFit="1"/>
      <protection locked="0"/>
    </xf>
    <xf numFmtId="0" fontId="49" fillId="3" borderId="18" xfId="0" applyFont="1" applyFill="1" applyBorder="1" applyAlignment="1" applyProtection="1">
      <alignment horizontal="center" vertical="center" shrinkToFit="1"/>
      <protection locked="0"/>
    </xf>
    <xf numFmtId="0" fontId="49" fillId="3" borderId="4" xfId="0" applyFont="1" applyFill="1" applyBorder="1" applyAlignment="1" applyProtection="1">
      <alignment horizontal="center" vertical="center" shrinkToFit="1"/>
      <protection locked="0"/>
    </xf>
    <xf numFmtId="0" fontId="49" fillId="3" borderId="79" xfId="0" applyFont="1" applyFill="1" applyBorder="1" applyAlignment="1" applyProtection="1">
      <alignment horizontal="center" vertical="center" shrinkToFit="1"/>
      <protection locked="0"/>
    </xf>
    <xf numFmtId="0" fontId="70" fillId="3" borderId="79" xfId="0" applyFont="1" applyFill="1" applyBorder="1" applyAlignment="1" applyProtection="1">
      <alignment vertical="center" shrinkToFit="1"/>
      <protection locked="0"/>
    </xf>
    <xf numFmtId="0" fontId="49" fillId="3" borderId="79" xfId="0" applyFont="1" applyFill="1" applyBorder="1" applyAlignment="1">
      <alignment vertical="center" shrinkToFit="1"/>
    </xf>
    <xf numFmtId="0" fontId="49" fillId="3" borderId="18" xfId="0" applyFont="1" applyFill="1" applyBorder="1" applyAlignment="1">
      <alignment horizontal="center" vertical="center" shrinkToFit="1"/>
    </xf>
    <xf numFmtId="0" fontId="49" fillId="3" borderId="4" xfId="0" applyFont="1" applyFill="1" applyBorder="1" applyAlignment="1">
      <alignment horizontal="center" vertical="center" shrinkToFit="1"/>
    </xf>
    <xf numFmtId="0" fontId="40" fillId="3" borderId="4" xfId="0" applyFont="1" applyFill="1" applyBorder="1" applyAlignment="1">
      <alignment horizontal="center" vertical="center" shrinkToFit="1"/>
    </xf>
    <xf numFmtId="0" fontId="40" fillId="3" borderId="16" xfId="0" applyFont="1" applyFill="1" applyBorder="1" applyAlignment="1">
      <alignment horizontal="center" vertical="center" shrinkToFit="1"/>
    </xf>
    <xf numFmtId="0" fontId="49" fillId="3" borderId="79" xfId="0" applyFont="1" applyFill="1" applyBorder="1" applyAlignment="1">
      <alignment horizontal="center" vertical="center" shrinkToFit="1"/>
    </xf>
    <xf numFmtId="0" fontId="40" fillId="3" borderId="79" xfId="0" applyFont="1" applyFill="1" applyBorder="1" applyAlignment="1">
      <alignment horizontal="center" vertical="center" shrinkToFit="1"/>
    </xf>
    <xf numFmtId="0" fontId="40" fillId="3" borderId="79" xfId="0" applyFont="1" applyFill="1" applyBorder="1" applyAlignment="1">
      <alignment vertical="center" shrinkToFit="1"/>
    </xf>
    <xf numFmtId="0" fontId="70" fillId="3" borderId="79" xfId="0" applyFont="1" applyFill="1" applyBorder="1" applyAlignment="1">
      <alignment vertical="center" shrinkToFit="1"/>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0" fillId="9" borderId="5" xfId="0" applyFill="1" applyBorder="1">
      <alignment vertical="center"/>
    </xf>
    <xf numFmtId="0" fontId="0" fillId="9" borderId="6" xfId="0" applyFill="1" applyBorder="1">
      <alignment vertical="center"/>
    </xf>
    <xf numFmtId="0" fontId="0" fillId="2" borderId="16" xfId="0" applyFill="1" applyBorder="1" applyAlignment="1" applyProtection="1">
      <alignment vertical="center" shrinkToFit="1"/>
      <protection locked="0"/>
    </xf>
    <xf numFmtId="0" fontId="0" fillId="2" borderId="17" xfId="0" applyFill="1" applyBorder="1" applyAlignment="1" applyProtection="1">
      <alignment vertical="center" shrinkToFit="1"/>
      <protection locked="0"/>
    </xf>
    <xf numFmtId="0" fontId="0" fillId="0" borderId="17" xfId="0" applyBorder="1" applyAlignment="1" applyProtection="1">
      <alignment vertical="center" shrinkToFit="1"/>
      <protection locked="0"/>
    </xf>
    <xf numFmtId="0" fontId="0" fillId="0" borderId="18" xfId="0" applyBorder="1" applyAlignment="1" applyProtection="1">
      <alignment vertical="center" shrinkToFit="1"/>
      <protection locked="0"/>
    </xf>
    <xf numFmtId="0" fontId="0" fillId="9" borderId="4" xfId="0" applyFill="1" applyBorder="1" applyAlignment="1">
      <alignment horizontal="left" vertical="center" shrinkToFit="1"/>
    </xf>
    <xf numFmtId="0" fontId="0" fillId="3" borderId="4" xfId="0" applyFill="1" applyBorder="1" applyAlignment="1" applyProtection="1">
      <alignment horizontal="left" vertical="center" shrinkToFit="1"/>
      <protection locked="0"/>
    </xf>
    <xf numFmtId="0" fontId="70" fillId="0" borderId="16" xfId="0" applyFont="1" applyBorder="1" applyAlignment="1">
      <alignment horizontal="center" vertical="center"/>
    </xf>
    <xf numFmtId="0" fontId="29" fillId="2" borderId="16" xfId="0" applyFont="1" applyFill="1" applyBorder="1" applyAlignment="1">
      <alignment horizontal="center" vertical="center"/>
    </xf>
    <xf numFmtId="0" fontId="29" fillId="2" borderId="17" xfId="0" applyFont="1" applyFill="1" applyBorder="1" applyAlignment="1">
      <alignment horizontal="center" vertical="center"/>
    </xf>
    <xf numFmtId="0" fontId="29" fillId="2" borderId="182" xfId="0" applyFont="1" applyFill="1" applyBorder="1" applyAlignment="1">
      <alignment horizontal="center" vertical="center"/>
    </xf>
    <xf numFmtId="0" fontId="83" fillId="3" borderId="116" xfId="0" applyFont="1" applyFill="1" applyBorder="1" applyAlignment="1" applyProtection="1">
      <alignment vertical="center" shrinkToFit="1"/>
      <protection locked="0"/>
    </xf>
    <xf numFmtId="0" fontId="83" fillId="3" borderId="81" xfId="0" applyFont="1" applyFill="1" applyBorder="1" applyAlignment="1" applyProtection="1">
      <alignment vertical="center" shrinkToFit="1"/>
      <protection locked="0"/>
    </xf>
    <xf numFmtId="0" fontId="83" fillId="3" borderId="117" xfId="0" applyFont="1" applyFill="1" applyBorder="1" applyAlignment="1" applyProtection="1">
      <alignment vertical="center" shrinkToFit="1"/>
      <protection locked="0"/>
    </xf>
    <xf numFmtId="40" fontId="70" fillId="2" borderId="111" xfId="1" applyNumberFormat="1" applyFont="1" applyFill="1" applyBorder="1" applyAlignment="1" applyProtection="1">
      <alignment vertical="center"/>
    </xf>
    <xf numFmtId="40" fontId="70" fillId="2" borderId="89" xfId="1" applyNumberFormat="1" applyFont="1" applyFill="1" applyBorder="1" applyAlignment="1" applyProtection="1">
      <alignment vertical="center"/>
    </xf>
    <xf numFmtId="40" fontId="70" fillId="2" borderId="96" xfId="1" applyNumberFormat="1" applyFont="1" applyFill="1" applyBorder="1" applyAlignment="1" applyProtection="1">
      <alignment vertical="center"/>
    </xf>
    <xf numFmtId="40" fontId="70" fillId="0" borderId="16" xfId="1" applyNumberFormat="1" applyFont="1" applyFill="1" applyBorder="1" applyAlignment="1" applyProtection="1">
      <alignment vertical="center"/>
    </xf>
    <xf numFmtId="40" fontId="70" fillId="0" borderId="17" xfId="1" applyNumberFormat="1" applyFont="1" applyFill="1" applyBorder="1" applyAlignment="1" applyProtection="1">
      <alignment vertical="center"/>
    </xf>
    <xf numFmtId="0" fontId="70" fillId="2" borderId="111" xfId="0" applyFont="1" applyFill="1" applyBorder="1">
      <alignment vertical="center"/>
    </xf>
    <xf numFmtId="0" fontId="70" fillId="2" borderId="96" xfId="0" applyFont="1" applyFill="1" applyBorder="1">
      <alignment vertical="center"/>
    </xf>
    <xf numFmtId="38" fontId="70" fillId="0" borderId="16" xfId="1" applyFont="1" applyFill="1" applyBorder="1" applyAlignment="1" applyProtection="1">
      <alignment vertical="center"/>
    </xf>
    <xf numFmtId="38" fontId="70" fillId="0" borderId="17" xfId="1" applyFont="1" applyFill="1" applyBorder="1" applyAlignment="1" applyProtection="1">
      <alignment vertical="center"/>
    </xf>
    <xf numFmtId="0" fontId="29" fillId="2" borderId="18" xfId="0" applyFont="1" applyFill="1" applyBorder="1" applyAlignment="1">
      <alignment horizontal="center" vertical="center"/>
    </xf>
    <xf numFmtId="0" fontId="3" fillId="0" borderId="286" xfId="0" applyFont="1" applyBorder="1" applyAlignment="1">
      <alignment horizontal="left" vertical="center" wrapText="1"/>
    </xf>
    <xf numFmtId="0" fontId="83" fillId="0" borderId="5" xfId="0" applyFont="1" applyBorder="1" applyAlignment="1">
      <alignment horizontal="right" vertical="center"/>
    </xf>
    <xf numFmtId="0" fontId="83" fillId="0" borderId="10" xfId="0" applyFont="1" applyBorder="1" applyAlignment="1">
      <alignment horizontal="right" vertical="center"/>
    </xf>
    <xf numFmtId="0" fontId="83" fillId="3" borderId="129" xfId="0" applyFont="1" applyFill="1" applyBorder="1" applyAlignment="1">
      <alignment vertical="center" shrinkToFit="1"/>
    </xf>
    <xf numFmtId="0" fontId="70" fillId="0" borderId="99" xfId="0" applyFont="1" applyBorder="1" applyAlignment="1">
      <alignment vertical="center" shrinkToFit="1"/>
    </xf>
    <xf numFmtId="0" fontId="70" fillId="0" borderId="130" xfId="0" applyFont="1" applyBorder="1" applyAlignment="1">
      <alignment vertical="center" shrinkToFit="1"/>
    </xf>
    <xf numFmtId="0" fontId="83" fillId="3" borderId="131" xfId="0" applyFont="1" applyFill="1" applyBorder="1" applyAlignment="1">
      <alignment vertical="center" shrinkToFit="1"/>
    </xf>
    <xf numFmtId="0" fontId="70" fillId="0" borderId="98" xfId="0" applyFont="1" applyBorder="1" applyAlignment="1">
      <alignment vertical="center" shrinkToFit="1"/>
    </xf>
    <xf numFmtId="0" fontId="70" fillId="0" borderId="132" xfId="0" applyFont="1" applyBorder="1" applyAlignment="1">
      <alignment vertical="center" shrinkToFit="1"/>
    </xf>
    <xf numFmtId="0" fontId="70" fillId="2" borderId="118" xfId="0" applyFont="1" applyFill="1" applyBorder="1">
      <alignment vertical="center"/>
    </xf>
    <xf numFmtId="0" fontId="70" fillId="2" borderId="120" xfId="0" applyFont="1" applyFill="1" applyBorder="1">
      <alignment vertical="center"/>
    </xf>
    <xf numFmtId="0" fontId="70" fillId="0" borderId="96" xfId="0" applyFont="1" applyBorder="1">
      <alignment vertical="center"/>
    </xf>
    <xf numFmtId="0" fontId="70" fillId="9" borderId="4" xfId="0" applyFont="1" applyFill="1" applyBorder="1" applyAlignment="1">
      <alignment vertical="top" wrapText="1"/>
    </xf>
    <xf numFmtId="0" fontId="70" fillId="9" borderId="4" xfId="0" applyFont="1" applyFill="1" applyBorder="1" applyAlignment="1">
      <alignment vertical="top"/>
    </xf>
    <xf numFmtId="0" fontId="70" fillId="11" borderId="77" xfId="0" applyFont="1" applyFill="1" applyBorder="1">
      <alignment vertical="center"/>
    </xf>
    <xf numFmtId="0" fontId="70" fillId="0" borderId="288" xfId="0" applyFont="1" applyBorder="1">
      <alignment vertical="center"/>
    </xf>
    <xf numFmtId="0" fontId="70" fillId="0" borderId="66" xfId="0" applyFont="1" applyBorder="1">
      <alignment vertical="center"/>
    </xf>
    <xf numFmtId="0" fontId="70" fillId="0" borderId="100" xfId="0" applyFont="1" applyBorder="1">
      <alignment vertical="center"/>
    </xf>
    <xf numFmtId="0" fontId="70" fillId="0" borderId="289" xfId="0" applyFont="1" applyBorder="1">
      <alignment vertical="center"/>
    </xf>
    <xf numFmtId="0" fontId="70" fillId="0" borderId="290" xfId="0" applyFont="1" applyBorder="1">
      <alignment vertical="center"/>
    </xf>
    <xf numFmtId="0" fontId="70" fillId="11" borderId="66" xfId="0" applyFont="1" applyFill="1" applyBorder="1">
      <alignment vertical="center"/>
    </xf>
    <xf numFmtId="0" fontId="70" fillId="0" borderId="64" xfId="0" applyFont="1" applyBorder="1">
      <alignment vertical="center"/>
    </xf>
    <xf numFmtId="0" fontId="70" fillId="3" borderId="111" xfId="0" applyFont="1" applyFill="1" applyBorder="1">
      <alignment vertical="center"/>
    </xf>
    <xf numFmtId="0" fontId="70" fillId="3" borderId="96" xfId="0" applyFont="1" applyFill="1" applyBorder="1">
      <alignment vertical="center"/>
    </xf>
    <xf numFmtId="0" fontId="70" fillId="0" borderId="7" xfId="0" applyFont="1" applyBorder="1" applyAlignment="1">
      <alignment horizontal="center" vertical="center"/>
    </xf>
    <xf numFmtId="0" fontId="70" fillId="0" borderId="16" xfId="0" applyFont="1" applyBorder="1">
      <alignment vertical="center"/>
    </xf>
    <xf numFmtId="0" fontId="70" fillId="3" borderId="14" xfId="0" applyFont="1" applyFill="1" applyBorder="1" applyAlignment="1">
      <alignment vertical="center" shrinkToFit="1"/>
    </xf>
    <xf numFmtId="0" fontId="49" fillId="3" borderId="126" xfId="0" applyFont="1" applyFill="1" applyBorder="1" applyAlignment="1" applyProtection="1">
      <alignment vertical="center" shrinkToFit="1"/>
      <protection locked="0"/>
    </xf>
    <xf numFmtId="0" fontId="49" fillId="3" borderId="127" xfId="0" applyFont="1" applyFill="1" applyBorder="1" applyAlignment="1" applyProtection="1">
      <alignment vertical="center" shrinkToFit="1"/>
      <protection locked="0"/>
    </xf>
    <xf numFmtId="0" fontId="49" fillId="3" borderId="128" xfId="0" applyFont="1" applyFill="1" applyBorder="1" applyAlignment="1" applyProtection="1">
      <alignment vertical="center" shrinkToFit="1"/>
      <protection locked="0"/>
    </xf>
    <xf numFmtId="38" fontId="70" fillId="0" borderId="16" xfId="1" applyFont="1" applyFill="1" applyBorder="1" applyAlignment="1" applyProtection="1">
      <alignment vertical="center" shrinkToFit="1"/>
    </xf>
    <xf numFmtId="38" fontId="70" fillId="0" borderId="17" xfId="1" applyFont="1" applyFill="1" applyBorder="1" applyAlignment="1" applyProtection="1">
      <alignment vertical="center" shrinkToFit="1"/>
    </xf>
    <xf numFmtId="0" fontId="29" fillId="3" borderId="79" xfId="0" applyFont="1" applyFill="1" applyBorder="1" applyAlignment="1">
      <alignment vertical="center" shrinkToFit="1"/>
    </xf>
    <xf numFmtId="38" fontId="29" fillId="3" borderId="79" xfId="1" applyFont="1" applyFill="1" applyBorder="1" applyAlignment="1" applyProtection="1">
      <alignment vertical="center" shrinkToFit="1"/>
    </xf>
    <xf numFmtId="0" fontId="70" fillId="9" borderId="4" xfId="0" applyFont="1" applyFill="1" applyBorder="1" applyAlignment="1">
      <alignment vertical="center" textRotation="255"/>
    </xf>
    <xf numFmtId="0" fontId="70" fillId="9" borderId="24" xfId="0" applyFont="1" applyFill="1" applyBorder="1">
      <alignment vertical="center"/>
    </xf>
    <xf numFmtId="0" fontId="70" fillId="9" borderId="28" xfId="0" applyFont="1" applyFill="1" applyBorder="1">
      <alignment vertical="center"/>
    </xf>
    <xf numFmtId="0" fontId="70" fillId="2" borderId="13" xfId="0" applyFont="1" applyFill="1" applyBorder="1" applyAlignment="1">
      <alignment horizontal="center" vertical="center"/>
    </xf>
    <xf numFmtId="0" fontId="70" fillId="2" borderId="13" xfId="0" applyFont="1" applyFill="1" applyBorder="1">
      <alignment vertical="center"/>
    </xf>
    <xf numFmtId="0" fontId="49" fillId="3" borderId="121" xfId="0" applyFont="1" applyFill="1" applyBorder="1" applyAlignment="1">
      <alignment vertical="center" wrapText="1"/>
    </xf>
    <xf numFmtId="0" fontId="49" fillId="3" borderId="122" xfId="0" applyFont="1" applyFill="1" applyBorder="1" applyAlignment="1">
      <alignment vertical="center" wrapText="1"/>
    </xf>
    <xf numFmtId="0" fontId="70" fillId="3" borderId="89" xfId="0" applyFont="1" applyFill="1" applyBorder="1">
      <alignment vertical="center"/>
    </xf>
    <xf numFmtId="0" fontId="70" fillId="9" borderId="16" xfId="0" applyFont="1" applyFill="1" applyBorder="1" applyAlignment="1">
      <alignment vertical="center" wrapText="1" shrinkToFit="1"/>
    </xf>
    <xf numFmtId="0" fontId="70" fillId="9" borderId="17" xfId="0" applyFont="1" applyFill="1" applyBorder="1" applyAlignment="1">
      <alignment vertical="center" wrapText="1" shrinkToFit="1"/>
    </xf>
    <xf numFmtId="0" fontId="70" fillId="9" borderId="18" xfId="0" applyFont="1" applyFill="1" applyBorder="1" applyAlignment="1">
      <alignment vertical="center" wrapText="1" shrinkToFit="1"/>
    </xf>
    <xf numFmtId="0" fontId="70" fillId="0" borderId="18" xfId="0" applyFont="1" applyBorder="1" applyAlignment="1">
      <alignment vertical="center" shrinkToFit="1"/>
    </xf>
    <xf numFmtId="0" fontId="0" fillId="0" borderId="4" xfId="0" applyBorder="1">
      <alignment vertical="center"/>
    </xf>
    <xf numFmtId="0" fontId="0" fillId="0" borderId="4" xfId="0" applyBorder="1" applyAlignment="1">
      <alignment horizontal="center" vertical="center" shrinkToFit="1"/>
    </xf>
    <xf numFmtId="0" fontId="70" fillId="3" borderId="14" xfId="0" applyFont="1" applyFill="1" applyBorder="1">
      <alignment vertical="center"/>
    </xf>
    <xf numFmtId="0" fontId="70" fillId="3" borderId="4" xfId="0" applyFont="1" applyFill="1" applyBorder="1">
      <alignment vertical="center"/>
    </xf>
    <xf numFmtId="0" fontId="49" fillId="3" borderId="118" xfId="0" applyFont="1" applyFill="1" applyBorder="1" applyAlignment="1">
      <alignment vertical="center" wrapText="1"/>
    </xf>
    <xf numFmtId="0" fontId="49" fillId="3" borderId="119" xfId="0" applyFont="1" applyFill="1" applyBorder="1" applyAlignment="1">
      <alignment vertical="center" wrapText="1"/>
    </xf>
    <xf numFmtId="0" fontId="49" fillId="0" borderId="119" xfId="0" applyFont="1" applyBorder="1">
      <alignment vertical="center"/>
    </xf>
    <xf numFmtId="0" fontId="49" fillId="0" borderId="120" xfId="0" applyFont="1" applyBorder="1">
      <alignment vertical="center"/>
    </xf>
    <xf numFmtId="0" fontId="49" fillId="0" borderId="122" xfId="0" applyFont="1" applyBorder="1">
      <alignment vertical="center"/>
    </xf>
    <xf numFmtId="0" fontId="49" fillId="0" borderId="97" xfId="0" applyFont="1" applyBorder="1">
      <alignment vertical="center"/>
    </xf>
    <xf numFmtId="0" fontId="70" fillId="2" borderId="173" xfId="0" applyFont="1" applyFill="1" applyBorder="1" applyAlignment="1">
      <alignment vertical="center" shrinkToFit="1"/>
    </xf>
    <xf numFmtId="0" fontId="70" fillId="2" borderId="174" xfId="0" applyFont="1" applyFill="1" applyBorder="1" applyAlignment="1">
      <alignment vertical="center" shrinkToFit="1"/>
    </xf>
    <xf numFmtId="0" fontId="70" fillId="0" borderId="174" xfId="0" applyFont="1" applyBorder="1" applyAlignment="1">
      <alignment vertical="center" shrinkToFit="1"/>
    </xf>
    <xf numFmtId="0" fontId="70" fillId="0" borderId="175" xfId="0" applyFont="1" applyBorder="1" applyAlignment="1">
      <alignment vertical="center" shrinkToFit="1"/>
    </xf>
    <xf numFmtId="0" fontId="70" fillId="2" borderId="14" xfId="0" applyFont="1" applyFill="1" applyBorder="1">
      <alignment vertical="center"/>
    </xf>
    <xf numFmtId="0" fontId="70" fillId="9" borderId="30" xfId="0" applyFont="1" applyFill="1" applyBorder="1" applyAlignment="1">
      <alignment vertical="center" shrinkToFit="1"/>
    </xf>
    <xf numFmtId="0" fontId="70" fillId="0" borderId="30" xfId="0" applyFont="1" applyBorder="1">
      <alignment vertical="center"/>
    </xf>
    <xf numFmtId="0" fontId="40" fillId="3" borderId="111" xfId="0" applyFont="1" applyFill="1" applyBorder="1" applyAlignment="1">
      <alignment vertical="center" shrinkToFit="1"/>
    </xf>
    <xf numFmtId="0" fontId="29" fillId="3" borderId="17" xfId="0" applyFont="1" applyFill="1" applyBorder="1" applyAlignment="1">
      <alignment horizontal="center" vertical="center"/>
    </xf>
    <xf numFmtId="0" fontId="62" fillId="6" borderId="18" xfId="2" applyFont="1" applyFill="1" applyBorder="1" applyAlignment="1" applyProtection="1">
      <alignment horizontal="center" vertical="center" shrinkToFit="1"/>
    </xf>
    <xf numFmtId="0" fontId="70" fillId="0" borderId="14" xfId="0" applyFont="1" applyBorder="1" applyAlignment="1">
      <alignment vertical="center" shrinkToFit="1"/>
    </xf>
    <xf numFmtId="0" fontId="70" fillId="9" borderId="16" xfId="0" applyFont="1" applyFill="1" applyBorder="1" applyAlignment="1">
      <alignment horizontal="center" vertical="top"/>
    </xf>
    <xf numFmtId="0" fontId="70" fillId="9" borderId="182" xfId="0" applyFont="1" applyFill="1" applyBorder="1" applyAlignment="1">
      <alignment horizontal="center" vertical="top"/>
    </xf>
    <xf numFmtId="0" fontId="29" fillId="3" borderId="111" xfId="0" applyFont="1" applyFill="1" applyBorder="1" applyAlignment="1">
      <alignment vertical="center" shrinkToFit="1"/>
    </xf>
    <xf numFmtId="0" fontId="29" fillId="3" borderId="89" xfId="0" applyFont="1" applyFill="1" applyBorder="1" applyAlignment="1">
      <alignment vertical="center" shrinkToFit="1"/>
    </xf>
    <xf numFmtId="0" fontId="29" fillId="3" borderId="96" xfId="0" applyFont="1" applyFill="1" applyBorder="1" applyAlignment="1">
      <alignment vertical="center" shrinkToFit="1"/>
    </xf>
    <xf numFmtId="0" fontId="29" fillId="3" borderId="79" xfId="0" applyFont="1" applyFill="1" applyBorder="1">
      <alignment vertical="center"/>
    </xf>
    <xf numFmtId="0" fontId="29" fillId="3" borderId="138" xfId="0" applyFont="1" applyFill="1" applyBorder="1" applyAlignment="1">
      <alignment vertical="center" shrinkToFit="1"/>
    </xf>
    <xf numFmtId="0" fontId="29" fillId="3" borderId="139" xfId="0" applyFont="1" applyFill="1" applyBorder="1" applyAlignment="1">
      <alignment vertical="center" shrinkToFit="1"/>
    </xf>
    <xf numFmtId="0" fontId="29" fillId="3" borderId="140" xfId="0" applyFont="1" applyFill="1" applyBorder="1" applyAlignment="1">
      <alignment vertical="center" shrinkToFit="1"/>
    </xf>
    <xf numFmtId="0" fontId="29" fillId="3" borderId="80" xfId="0" applyFont="1" applyFill="1" applyBorder="1">
      <alignment vertical="center"/>
    </xf>
    <xf numFmtId="0" fontId="29" fillId="3" borderId="37" xfId="0" applyFont="1" applyFill="1" applyBorder="1" applyAlignment="1">
      <alignment horizontal="center" vertical="center"/>
    </xf>
    <xf numFmtId="0" fontId="29" fillId="3" borderId="131" xfId="0" applyFont="1" applyFill="1" applyBorder="1" applyAlignment="1">
      <alignment vertical="center" shrinkToFit="1"/>
    </xf>
    <xf numFmtId="0" fontId="29" fillId="3" borderId="98" xfId="0" applyFont="1" applyFill="1" applyBorder="1" applyAlignment="1">
      <alignment vertical="center" shrinkToFit="1"/>
    </xf>
    <xf numFmtId="0" fontId="29" fillId="3" borderId="132" xfId="0" applyFont="1" applyFill="1" applyBorder="1" applyAlignment="1">
      <alignment vertical="center" shrinkToFit="1"/>
    </xf>
    <xf numFmtId="0" fontId="29" fillId="3" borderId="114" xfId="0" applyFont="1" applyFill="1" applyBorder="1">
      <alignment vertical="center"/>
    </xf>
    <xf numFmtId="0" fontId="29" fillId="3" borderId="28" xfId="0" applyFont="1" applyFill="1" applyBorder="1" applyAlignment="1">
      <alignment horizontal="center" vertical="center"/>
    </xf>
    <xf numFmtId="0" fontId="29" fillId="2" borderId="24" xfId="0" applyFont="1" applyFill="1" applyBorder="1" applyAlignment="1">
      <alignment horizontal="center" vertical="center"/>
    </xf>
    <xf numFmtId="0" fontId="29" fillId="3" borderId="24" xfId="0" applyFont="1" applyFill="1" applyBorder="1" applyAlignment="1">
      <alignment horizontal="center" vertical="center"/>
    </xf>
    <xf numFmtId="0" fontId="29" fillId="3" borderId="113" xfId="0" applyFont="1" applyFill="1" applyBorder="1">
      <alignment vertical="center"/>
    </xf>
    <xf numFmtId="0" fontId="29" fillId="2" borderId="129" xfId="0" applyFont="1" applyFill="1" applyBorder="1" applyAlignment="1">
      <alignment vertical="center" shrinkToFit="1"/>
    </xf>
    <xf numFmtId="0" fontId="29" fillId="2" borderId="99" xfId="0" applyFont="1" applyFill="1" applyBorder="1" applyAlignment="1">
      <alignment vertical="center" shrinkToFit="1"/>
    </xf>
    <xf numFmtId="0" fontId="29" fillId="2" borderId="130" xfId="0" applyFont="1" applyFill="1" applyBorder="1" applyAlignment="1">
      <alignment vertical="center" shrinkToFit="1"/>
    </xf>
    <xf numFmtId="0" fontId="29" fillId="2" borderId="115" xfId="0" applyFont="1" applyFill="1" applyBorder="1">
      <alignment vertical="center"/>
    </xf>
    <xf numFmtId="0" fontId="70" fillId="9" borderId="5" xfId="0" applyFont="1" applyFill="1" applyBorder="1" applyAlignment="1">
      <alignment horizontal="center" vertical="top"/>
    </xf>
    <xf numFmtId="0" fontId="70" fillId="9" borderId="6" xfId="0" applyFont="1" applyFill="1" applyBorder="1" applyAlignment="1">
      <alignment horizontal="center" vertical="top"/>
    </xf>
    <xf numFmtId="0" fontId="29" fillId="2" borderId="112" xfId="0" applyFont="1" applyFill="1" applyBorder="1">
      <alignment vertical="center"/>
    </xf>
    <xf numFmtId="49" fontId="70" fillId="9" borderId="4" xfId="0" applyNumberFormat="1" applyFont="1" applyFill="1" applyBorder="1" applyAlignment="1">
      <alignment horizontal="center" vertical="center"/>
    </xf>
    <xf numFmtId="49" fontId="70" fillId="9" borderId="16" xfId="0" applyNumberFormat="1" applyFont="1" applyFill="1" applyBorder="1" applyAlignment="1">
      <alignment horizontal="center" vertical="center"/>
    </xf>
    <xf numFmtId="0" fontId="29" fillId="2" borderId="111" xfId="0" applyFont="1" applyFill="1" applyBorder="1">
      <alignment vertical="center"/>
    </xf>
    <xf numFmtId="0" fontId="29" fillId="2" borderId="96" xfId="0" applyFont="1" applyFill="1" applyBorder="1">
      <alignment vertical="center"/>
    </xf>
    <xf numFmtId="178" fontId="70" fillId="0" borderId="16" xfId="0" applyNumberFormat="1" applyFont="1" applyBorder="1">
      <alignment vertical="center"/>
    </xf>
    <xf numFmtId="178" fontId="70" fillId="0" borderId="17" xfId="0" applyNumberFormat="1" applyFont="1" applyBorder="1">
      <alignment vertical="center"/>
    </xf>
    <xf numFmtId="0" fontId="70" fillId="2" borderId="4" xfId="0" applyFont="1" applyFill="1" applyBorder="1" applyAlignment="1" applyProtection="1">
      <alignment vertical="center" shrinkToFit="1"/>
      <protection locked="0"/>
    </xf>
    <xf numFmtId="0" fontId="70" fillId="0" borderId="4" xfId="0" applyFont="1" applyBorder="1" applyAlignment="1" applyProtection="1">
      <alignment vertical="center" shrinkToFit="1"/>
      <protection locked="0"/>
    </xf>
    <xf numFmtId="0" fontId="70" fillId="0" borderId="226" xfId="0" applyFont="1" applyBorder="1" applyAlignment="1">
      <alignment horizontal="center" vertical="center"/>
    </xf>
    <xf numFmtId="0" fontId="70" fillId="0" borderId="122" xfId="0" applyFont="1" applyBorder="1" applyAlignment="1">
      <alignment horizontal="center" vertical="center"/>
    </xf>
    <xf numFmtId="0" fontId="70" fillId="0" borderId="227" xfId="0" applyFont="1" applyBorder="1" applyAlignment="1">
      <alignment horizontal="center" vertical="center"/>
    </xf>
    <xf numFmtId="0" fontId="70" fillId="9" borderId="182" xfId="0" applyFont="1" applyFill="1" applyBorder="1" applyAlignment="1">
      <alignment vertical="center" wrapText="1"/>
    </xf>
    <xf numFmtId="38" fontId="70" fillId="3" borderId="111" xfId="1" applyFont="1" applyFill="1" applyBorder="1" applyAlignment="1" applyProtection="1">
      <alignment vertical="center" shrinkToFit="1"/>
    </xf>
    <xf numFmtId="38" fontId="70" fillId="3" borderId="89" xfId="1" applyFont="1" applyFill="1" applyBorder="1" applyAlignment="1" applyProtection="1">
      <alignment vertical="center" shrinkToFit="1"/>
    </xf>
    <xf numFmtId="38" fontId="70" fillId="3" borderId="96" xfId="1" applyFont="1" applyFill="1" applyBorder="1" applyAlignment="1" applyProtection="1">
      <alignment vertical="center" shrinkToFit="1"/>
    </xf>
    <xf numFmtId="0" fontId="70" fillId="3" borderId="119" xfId="0" applyFont="1" applyFill="1" applyBorder="1" applyAlignment="1" applyProtection="1">
      <alignment horizontal="center" vertical="center" wrapText="1"/>
      <protection locked="0"/>
    </xf>
    <xf numFmtId="0" fontId="70" fillId="3" borderId="120" xfId="0" applyFont="1" applyFill="1" applyBorder="1" applyAlignment="1" applyProtection="1">
      <alignment horizontal="center" vertical="center" wrapText="1"/>
      <protection locked="0"/>
    </xf>
    <xf numFmtId="0" fontId="70" fillId="0" borderId="162" xfId="0" applyFont="1" applyBorder="1" applyAlignment="1" applyProtection="1">
      <alignment vertical="center" wrapText="1"/>
      <protection locked="0"/>
    </xf>
    <xf numFmtId="0" fontId="70" fillId="0" borderId="0" xfId="0" applyFont="1" applyAlignment="1" applyProtection="1">
      <alignment vertical="center" wrapText="1"/>
      <protection locked="0"/>
    </xf>
    <xf numFmtId="0" fontId="70" fillId="0" borderId="163" xfId="0" applyFont="1" applyBorder="1" applyAlignment="1" applyProtection="1">
      <alignment vertical="center" wrapText="1"/>
      <protection locked="0"/>
    </xf>
    <xf numFmtId="0" fontId="70" fillId="0" borderId="121" xfId="0" applyFont="1" applyBorder="1" applyAlignment="1" applyProtection="1">
      <alignment vertical="center" wrapText="1"/>
      <protection locked="0"/>
    </xf>
    <xf numFmtId="0" fontId="70" fillId="0" borderId="122" xfId="0" applyFont="1" applyBorder="1" applyAlignment="1" applyProtection="1">
      <alignment vertical="center" wrapText="1"/>
      <protection locked="0"/>
    </xf>
    <xf numFmtId="0" fontId="70" fillId="0" borderId="97" xfId="0" applyFont="1" applyBorder="1" applyAlignment="1" applyProtection="1">
      <alignment vertical="center" wrapText="1"/>
      <protection locked="0"/>
    </xf>
    <xf numFmtId="0" fontId="29" fillId="2" borderId="5" xfId="0" applyFont="1" applyFill="1" applyBorder="1" applyAlignment="1">
      <alignment horizontal="center" vertical="center"/>
    </xf>
    <xf numFmtId="0" fontId="29" fillId="3" borderId="118" xfId="0" applyFont="1" applyFill="1" applyBorder="1" applyAlignment="1">
      <alignment vertical="center" wrapText="1"/>
    </xf>
    <xf numFmtId="0" fontId="29" fillId="3" borderId="119" xfId="0" applyFont="1" applyFill="1" applyBorder="1" applyAlignment="1">
      <alignment vertical="center" wrapText="1"/>
    </xf>
    <xf numFmtId="0" fontId="29" fillId="0" borderId="119" xfId="0" applyFont="1" applyBorder="1" applyAlignment="1">
      <alignment vertical="center" wrapText="1"/>
    </xf>
    <xf numFmtId="0" fontId="29" fillId="0" borderId="89" xfId="0" applyFont="1" applyBorder="1" applyAlignment="1">
      <alignment vertical="center" wrapText="1"/>
    </xf>
    <xf numFmtId="0" fontId="29" fillId="0" borderId="96" xfId="0" applyFont="1" applyBorder="1" applyAlignment="1">
      <alignment vertical="center" wrapText="1"/>
    </xf>
    <xf numFmtId="0" fontId="29" fillId="3" borderId="16" xfId="0" applyFont="1" applyFill="1" applyBorder="1" applyAlignment="1">
      <alignment vertical="center" shrinkToFit="1"/>
    </xf>
    <xf numFmtId="0" fontId="29" fillId="3" borderId="17" xfId="0" applyFont="1" applyFill="1" applyBorder="1" applyAlignment="1">
      <alignment vertical="center" shrinkToFit="1"/>
    </xf>
    <xf numFmtId="0" fontId="29" fillId="3" borderId="122" xfId="0" applyFont="1" applyFill="1" applyBorder="1" applyAlignment="1">
      <alignment vertical="center" wrapText="1" shrinkToFit="1"/>
    </xf>
    <xf numFmtId="0" fontId="29" fillId="0" borderId="122" xfId="0" applyFont="1" applyBorder="1" applyAlignment="1">
      <alignment vertical="center" shrinkToFit="1"/>
    </xf>
    <xf numFmtId="0" fontId="29" fillId="0" borderId="122" xfId="0" applyFont="1" applyBorder="1">
      <alignment vertical="center"/>
    </xf>
    <xf numFmtId="0" fontId="29" fillId="0" borderId="97" xfId="0" applyFont="1" applyBorder="1">
      <alignment vertical="center"/>
    </xf>
    <xf numFmtId="0" fontId="49" fillId="3" borderId="111" xfId="0" applyFont="1" applyFill="1" applyBorder="1" applyAlignment="1">
      <alignment vertical="center" shrinkToFit="1"/>
    </xf>
    <xf numFmtId="0" fontId="49" fillId="3" borderId="89" xfId="0" applyFont="1" applyFill="1" applyBorder="1" applyAlignment="1">
      <alignment vertical="center" shrinkToFit="1"/>
    </xf>
    <xf numFmtId="0" fontId="49" fillId="3" borderId="96" xfId="0" applyFont="1" applyFill="1" applyBorder="1" applyAlignment="1">
      <alignment vertical="center" shrinkToFit="1"/>
    </xf>
    <xf numFmtId="0" fontId="70" fillId="3" borderId="135" xfId="0" applyFont="1" applyFill="1" applyBorder="1" applyAlignment="1">
      <alignment vertical="center" shrinkToFit="1"/>
    </xf>
    <xf numFmtId="0" fontId="70" fillId="3" borderId="136" xfId="0" applyFont="1" applyFill="1" applyBorder="1" applyAlignment="1">
      <alignment vertical="center" shrinkToFit="1"/>
    </xf>
    <xf numFmtId="0" fontId="70" fillId="3" borderId="137" xfId="0" applyFont="1" applyFill="1" applyBorder="1" applyAlignment="1">
      <alignment vertical="center" shrinkToFit="1"/>
    </xf>
    <xf numFmtId="38" fontId="29" fillId="2" borderId="111" xfId="1" applyFont="1" applyFill="1" applyBorder="1" applyAlignment="1" applyProtection="1">
      <alignment vertical="center"/>
    </xf>
    <xf numFmtId="38" fontId="29" fillId="2" borderId="89" xfId="1" applyFont="1" applyFill="1" applyBorder="1" applyAlignment="1" applyProtection="1">
      <alignment vertical="center"/>
    </xf>
    <xf numFmtId="38" fontId="29" fillId="2" borderId="96" xfId="1" applyFont="1" applyFill="1" applyBorder="1" applyAlignment="1" applyProtection="1">
      <alignment vertical="center"/>
    </xf>
    <xf numFmtId="0" fontId="70" fillId="9" borderId="15" xfId="0" applyFont="1" applyFill="1" applyBorder="1" applyAlignment="1">
      <alignment horizontal="center" vertical="center"/>
    </xf>
    <xf numFmtId="0" fontId="70" fillId="9" borderId="13" xfId="0" applyFont="1" applyFill="1" applyBorder="1" applyAlignment="1">
      <alignment horizontal="center" vertical="center"/>
    </xf>
    <xf numFmtId="0" fontId="70" fillId="9" borderId="41" xfId="0" applyFont="1" applyFill="1" applyBorder="1" applyAlignment="1">
      <alignment vertical="center" textRotation="255"/>
    </xf>
    <xf numFmtId="0" fontId="49" fillId="3" borderId="118" xfId="0" applyFont="1" applyFill="1" applyBorder="1" applyAlignment="1" applyProtection="1">
      <alignment horizontal="left" vertical="center" wrapText="1"/>
      <protection locked="0"/>
    </xf>
    <xf numFmtId="0" fontId="49" fillId="3" borderId="119" xfId="0" applyFont="1" applyFill="1" applyBorder="1" applyAlignment="1" applyProtection="1">
      <alignment horizontal="left" vertical="center" wrapText="1"/>
      <protection locked="0"/>
    </xf>
    <xf numFmtId="0" fontId="49" fillId="3" borderId="162" xfId="0" applyFont="1" applyFill="1" applyBorder="1" applyAlignment="1" applyProtection="1">
      <alignment horizontal="left" vertical="center" wrapText="1"/>
      <protection locked="0"/>
    </xf>
    <xf numFmtId="0" fontId="49" fillId="3" borderId="0" xfId="0" applyFont="1" applyFill="1" applyAlignment="1" applyProtection="1">
      <alignment horizontal="left" vertical="center" wrapText="1"/>
      <protection locked="0"/>
    </xf>
    <xf numFmtId="0" fontId="49" fillId="3" borderId="121" xfId="0" applyFont="1" applyFill="1" applyBorder="1" applyAlignment="1" applyProtection="1">
      <alignment horizontal="left" vertical="center" wrapText="1"/>
      <protection locked="0"/>
    </xf>
    <xf numFmtId="0" fontId="49" fillId="3" borderId="122" xfId="0" applyFont="1" applyFill="1" applyBorder="1" applyAlignment="1" applyProtection="1">
      <alignment horizontal="left" vertical="center" wrapText="1"/>
      <protection locked="0"/>
    </xf>
    <xf numFmtId="0" fontId="49" fillId="3" borderId="253" xfId="0" applyFont="1" applyFill="1" applyBorder="1" applyAlignment="1" applyProtection="1">
      <alignment horizontal="left" vertical="center" wrapText="1"/>
      <protection locked="0"/>
    </xf>
    <xf numFmtId="0" fontId="49" fillId="3" borderId="202" xfId="0" applyFont="1" applyFill="1" applyBorder="1" applyAlignment="1" applyProtection="1">
      <alignment horizontal="left" vertical="center" wrapText="1"/>
      <protection locked="0"/>
    </xf>
    <xf numFmtId="0" fontId="49" fillId="3" borderId="203" xfId="0" applyFont="1" applyFill="1" applyBorder="1" applyAlignment="1" applyProtection="1">
      <alignment horizontal="left" vertical="center" wrapText="1"/>
      <protection locked="0"/>
    </xf>
    <xf numFmtId="0" fontId="70" fillId="3" borderId="96" xfId="0" applyFont="1" applyFill="1" applyBorder="1" applyAlignment="1" applyProtection="1">
      <alignment horizontal="center" vertical="center" shrinkToFit="1"/>
      <protection locked="0"/>
    </xf>
    <xf numFmtId="0" fontId="70" fillId="3" borderId="118" xfId="0" applyFont="1" applyFill="1" applyBorder="1" applyAlignment="1" applyProtection="1">
      <alignment horizontal="center" vertical="center" shrinkToFit="1"/>
      <protection locked="0"/>
    </xf>
    <xf numFmtId="0" fontId="70" fillId="3" borderId="119" xfId="0" applyFont="1" applyFill="1" applyBorder="1" applyAlignment="1" applyProtection="1">
      <alignment horizontal="center" vertical="center" shrinkToFit="1"/>
      <protection locked="0"/>
    </xf>
    <xf numFmtId="0" fontId="49" fillId="3" borderId="131" xfId="0" applyFont="1" applyFill="1" applyBorder="1" applyAlignment="1" applyProtection="1">
      <alignment horizontal="left" vertical="center" shrinkToFit="1"/>
      <protection locked="0"/>
    </xf>
    <xf numFmtId="0" fontId="49" fillId="3" borderId="98" xfId="0" applyFont="1" applyFill="1" applyBorder="1" applyAlignment="1" applyProtection="1">
      <alignment horizontal="left" vertical="center" shrinkToFit="1"/>
      <protection locked="0"/>
    </xf>
    <xf numFmtId="0" fontId="49" fillId="3" borderId="132" xfId="0" applyFont="1" applyFill="1" applyBorder="1" applyAlignment="1" applyProtection="1">
      <alignment horizontal="left" vertical="center" shrinkToFit="1"/>
      <protection locked="0"/>
    </xf>
    <xf numFmtId="0" fontId="40" fillId="3" borderId="118" xfId="0" applyFont="1" applyFill="1" applyBorder="1" applyAlignment="1">
      <alignment horizontal="left" vertical="center" wrapText="1"/>
    </xf>
    <xf numFmtId="0" fontId="40" fillId="3" borderId="119" xfId="0" applyFont="1" applyFill="1" applyBorder="1" applyAlignment="1">
      <alignment horizontal="left" vertical="center" wrapText="1"/>
    </xf>
    <xf numFmtId="0" fontId="40" fillId="3" borderId="120" xfId="0" applyFont="1" applyFill="1" applyBorder="1" applyAlignment="1">
      <alignment horizontal="left" vertical="center" wrapText="1"/>
    </xf>
    <xf numFmtId="0" fontId="40" fillId="3" borderId="162" xfId="0" applyFont="1" applyFill="1" applyBorder="1" applyAlignment="1">
      <alignment horizontal="left" vertical="center" wrapText="1"/>
    </xf>
    <xf numFmtId="0" fontId="40" fillId="3" borderId="0" xfId="0" applyFont="1" applyFill="1" applyAlignment="1">
      <alignment horizontal="left" vertical="center" wrapText="1"/>
    </xf>
    <xf numFmtId="0" fontId="40" fillId="3" borderId="163" xfId="0" applyFont="1" applyFill="1" applyBorder="1" applyAlignment="1">
      <alignment horizontal="left" vertical="center" wrapText="1"/>
    </xf>
    <xf numFmtId="0" fontId="40" fillId="3" borderId="121" xfId="0" applyFont="1" applyFill="1" applyBorder="1" applyAlignment="1">
      <alignment horizontal="left" vertical="center" wrapText="1"/>
    </xf>
    <xf numFmtId="0" fontId="40" fillId="3" borderId="122" xfId="0" applyFont="1" applyFill="1" applyBorder="1" applyAlignment="1">
      <alignment horizontal="left" vertical="center" wrapText="1"/>
    </xf>
    <xf numFmtId="0" fontId="40" fillId="3" borderId="97" xfId="0" applyFont="1" applyFill="1" applyBorder="1" applyAlignment="1">
      <alignment horizontal="left" vertical="center" wrapText="1"/>
    </xf>
    <xf numFmtId="0" fontId="40" fillId="3" borderId="253" xfId="0" applyFont="1" applyFill="1" applyBorder="1" applyAlignment="1">
      <alignment horizontal="left" vertical="center" wrapText="1"/>
    </xf>
    <xf numFmtId="0" fontId="40" fillId="3" borderId="202" xfId="0" applyFont="1" applyFill="1" applyBorder="1" applyAlignment="1">
      <alignment horizontal="left" vertical="center" wrapText="1"/>
    </xf>
    <xf numFmtId="0" fontId="40" fillId="3" borderId="203" xfId="0" applyFont="1" applyFill="1" applyBorder="1" applyAlignment="1">
      <alignment horizontal="left" vertical="center" wrapText="1"/>
    </xf>
    <xf numFmtId="0" fontId="39" fillId="3" borderId="5" xfId="0" applyFont="1" applyFill="1" applyBorder="1" applyAlignment="1">
      <alignment horizontal="center" vertical="center" wrapText="1"/>
    </xf>
    <xf numFmtId="0" fontId="39" fillId="3" borderId="285" xfId="0" applyFont="1" applyFill="1" applyBorder="1" applyAlignment="1">
      <alignment horizontal="center" vertical="center" wrapText="1"/>
    </xf>
    <xf numFmtId="0" fontId="39" fillId="3" borderId="8" xfId="0" applyFont="1" applyFill="1" applyBorder="1" applyAlignment="1">
      <alignment horizontal="center" vertical="center" wrapText="1"/>
    </xf>
    <xf numFmtId="0" fontId="39" fillId="3" borderId="286"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3" borderId="287" xfId="0" applyFont="1" applyFill="1" applyBorder="1" applyAlignment="1">
      <alignment horizontal="center" vertical="center" wrapText="1"/>
    </xf>
    <xf numFmtId="57" fontId="29" fillId="3" borderId="111" xfId="0" applyNumberFormat="1" applyFont="1" applyFill="1" applyBorder="1" applyAlignment="1">
      <alignment horizontal="center" vertical="center" shrinkToFit="1"/>
    </xf>
    <xf numFmtId="57" fontId="29" fillId="3" borderId="96" xfId="0" applyNumberFormat="1" applyFont="1" applyFill="1" applyBorder="1" applyAlignment="1">
      <alignment horizontal="center" vertical="center" shrinkToFit="1"/>
    </xf>
    <xf numFmtId="0" fontId="29" fillId="3" borderId="111" xfId="0" applyFont="1" applyFill="1" applyBorder="1" applyAlignment="1">
      <alignment horizontal="center" vertical="center" shrinkToFit="1"/>
    </xf>
    <xf numFmtId="0" fontId="29" fillId="3" borderId="89" xfId="0" applyFont="1" applyFill="1" applyBorder="1" applyAlignment="1">
      <alignment horizontal="center" vertical="center" shrinkToFit="1"/>
    </xf>
    <xf numFmtId="0" fontId="29" fillId="3" borderId="164" xfId="0" applyFont="1" applyFill="1" applyBorder="1" applyAlignment="1">
      <alignment horizontal="center" vertical="center" shrinkToFit="1"/>
    </xf>
    <xf numFmtId="0" fontId="40" fillId="3" borderId="131" xfId="0" applyFont="1" applyFill="1" applyBorder="1" applyAlignment="1">
      <alignment horizontal="left" vertical="center" shrinkToFit="1"/>
    </xf>
    <xf numFmtId="0" fontId="40" fillId="3" borderId="98" xfId="0" applyFont="1" applyFill="1" applyBorder="1" applyAlignment="1">
      <alignment horizontal="left" vertical="center" shrinkToFit="1"/>
    </xf>
    <xf numFmtId="0" fontId="40" fillId="3" borderId="132" xfId="0" applyFont="1" applyFill="1" applyBorder="1" applyAlignment="1">
      <alignment horizontal="left" vertical="center" shrinkToFit="1"/>
    </xf>
    <xf numFmtId="0" fontId="29" fillId="3" borderId="111" xfId="0" applyFont="1" applyFill="1" applyBorder="1" applyAlignment="1">
      <alignment horizontal="center" vertical="center"/>
    </xf>
    <xf numFmtId="0" fontId="29" fillId="3" borderId="89" xfId="0" applyFont="1" applyFill="1" applyBorder="1" applyAlignment="1">
      <alignment horizontal="center" vertical="center"/>
    </xf>
    <xf numFmtId="0" fontId="29" fillId="3" borderId="96" xfId="0" applyFont="1" applyFill="1" applyBorder="1" applyAlignment="1">
      <alignment horizontal="center" vertical="center"/>
    </xf>
    <xf numFmtId="0" fontId="70" fillId="9" borderId="38" xfId="0" applyFont="1" applyFill="1" applyBorder="1" applyAlignment="1">
      <alignment horizontal="center" vertical="center"/>
    </xf>
    <xf numFmtId="0" fontId="70" fillId="9" borderId="39" xfId="0" applyFont="1" applyFill="1" applyBorder="1" applyAlignment="1">
      <alignment horizontal="center" vertical="center"/>
    </xf>
    <xf numFmtId="0" fontId="70" fillId="9" borderId="40" xfId="0" applyFont="1" applyFill="1" applyBorder="1" applyAlignment="1">
      <alignment horizontal="center" vertical="center"/>
    </xf>
    <xf numFmtId="0" fontId="70" fillId="9" borderId="217" xfId="0" applyFont="1" applyFill="1" applyBorder="1" applyAlignment="1">
      <alignment horizontal="center" vertical="center"/>
    </xf>
    <xf numFmtId="0" fontId="70" fillId="9" borderId="218" xfId="0" applyFont="1" applyFill="1" applyBorder="1" applyAlignment="1">
      <alignment horizontal="center" vertical="center"/>
    </xf>
    <xf numFmtId="0" fontId="70" fillId="9" borderId="219" xfId="0" applyFont="1" applyFill="1" applyBorder="1" applyAlignment="1">
      <alignment horizontal="center" vertical="center"/>
    </xf>
    <xf numFmtId="0" fontId="70" fillId="9" borderId="91" xfId="0" applyFont="1" applyFill="1" applyBorder="1" applyAlignment="1">
      <alignment horizontal="center" vertical="center"/>
    </xf>
    <xf numFmtId="0" fontId="70" fillId="9" borderId="82" xfId="0" applyFont="1" applyFill="1" applyBorder="1" applyAlignment="1">
      <alignment horizontal="center" vertical="center"/>
    </xf>
    <xf numFmtId="0" fontId="70" fillId="9" borderId="30" xfId="0" applyFont="1" applyFill="1" applyBorder="1" applyAlignment="1">
      <alignment horizontal="center" vertical="center"/>
    </xf>
    <xf numFmtId="0" fontId="70" fillId="9" borderId="31" xfId="0" applyFont="1" applyFill="1" applyBorder="1" applyAlignment="1">
      <alignment horizontal="center" vertical="center"/>
    </xf>
    <xf numFmtId="0" fontId="70" fillId="2" borderId="16" xfId="0" applyFont="1" applyFill="1" applyBorder="1" applyAlignment="1">
      <alignment horizontal="center" vertical="center" wrapText="1"/>
    </xf>
    <xf numFmtId="0" fontId="70" fillId="2" borderId="18" xfId="0" applyFont="1" applyFill="1" applyBorder="1" applyAlignment="1">
      <alignment horizontal="center" vertical="center" wrapText="1"/>
    </xf>
    <xf numFmtId="0" fontId="70" fillId="2" borderId="17" xfId="0" applyFont="1" applyFill="1" applyBorder="1" applyAlignment="1">
      <alignment horizontal="center" vertical="center" wrapText="1"/>
    </xf>
    <xf numFmtId="0" fontId="70" fillId="9" borderId="226" xfId="0" applyFont="1" applyFill="1" applyBorder="1" applyAlignment="1">
      <alignment horizontal="center" vertical="center"/>
    </xf>
    <xf numFmtId="0" fontId="70" fillId="9" borderId="122" xfId="0" applyFont="1" applyFill="1" applyBorder="1" applyAlignment="1">
      <alignment horizontal="center" vertical="center"/>
    </xf>
    <xf numFmtId="0" fontId="70" fillId="9" borderId="227" xfId="0" applyFont="1" applyFill="1" applyBorder="1" applyAlignment="1">
      <alignment horizontal="center" vertical="center"/>
    </xf>
    <xf numFmtId="0" fontId="70" fillId="9" borderId="93" xfId="0" applyFont="1" applyFill="1" applyBorder="1" applyAlignment="1">
      <alignment horizontal="center" vertical="center"/>
    </xf>
    <xf numFmtId="0" fontId="70" fillId="9" borderId="63" xfId="0" applyFont="1" applyFill="1" applyBorder="1" applyAlignment="1">
      <alignment horizontal="center" vertical="center"/>
    </xf>
    <xf numFmtId="0" fontId="70" fillId="9" borderId="94" xfId="0" applyFont="1" applyFill="1" applyBorder="1" applyAlignment="1">
      <alignment horizontal="center" vertical="center"/>
    </xf>
    <xf numFmtId="0" fontId="70" fillId="9" borderId="25" xfId="0" applyFont="1" applyFill="1" applyBorder="1" applyAlignment="1">
      <alignment horizontal="center" vertical="center"/>
    </xf>
    <xf numFmtId="0" fontId="70" fillId="9" borderId="5" xfId="0" applyFont="1" applyFill="1" applyBorder="1" applyAlignment="1">
      <alignment horizontal="left" vertical="center"/>
    </xf>
    <xf numFmtId="0" fontId="70" fillId="9" borderId="6" xfId="0" applyFont="1" applyFill="1" applyBorder="1" applyAlignment="1">
      <alignment horizontal="left" vertical="center"/>
    </xf>
    <xf numFmtId="0" fontId="70" fillId="9" borderId="7" xfId="0" applyFont="1" applyFill="1" applyBorder="1" applyAlignment="1">
      <alignment horizontal="left" vertical="center"/>
    </xf>
    <xf numFmtId="0" fontId="70" fillId="9" borderId="16" xfId="0" applyFont="1" applyFill="1" applyBorder="1" applyAlignment="1">
      <alignment horizontal="left" vertical="center" wrapText="1"/>
    </xf>
    <xf numFmtId="0" fontId="70" fillId="9" borderId="18" xfId="0" applyFont="1" applyFill="1" applyBorder="1" applyAlignment="1">
      <alignment horizontal="left" vertical="center" wrapText="1"/>
    </xf>
    <xf numFmtId="0" fontId="70" fillId="9" borderId="17" xfId="0" applyFont="1" applyFill="1" applyBorder="1" applyAlignment="1">
      <alignment horizontal="left" vertical="center" wrapText="1"/>
    </xf>
    <xf numFmtId="0" fontId="70" fillId="2" borderId="13" xfId="0" applyFont="1" applyFill="1" applyBorder="1" applyAlignment="1">
      <alignment horizontal="center" vertical="center" shrinkToFit="1"/>
    </xf>
    <xf numFmtId="0" fontId="70" fillId="3" borderId="13" xfId="0" applyFont="1" applyFill="1" applyBorder="1" applyAlignment="1" applyProtection="1">
      <alignment horizontal="center" vertical="center" shrinkToFit="1"/>
      <protection locked="0"/>
    </xf>
    <xf numFmtId="0" fontId="29" fillId="2" borderId="116" xfId="0" applyFont="1" applyFill="1" applyBorder="1" applyAlignment="1">
      <alignment horizontal="center" vertical="center"/>
    </xf>
    <xf numFmtId="0" fontId="29" fillId="2" borderId="81" xfId="0" applyFont="1" applyFill="1" applyBorder="1" applyAlignment="1">
      <alignment horizontal="center" vertical="center"/>
    </xf>
    <xf numFmtId="0" fontId="29" fillId="2" borderId="117" xfId="0" applyFont="1" applyFill="1" applyBorder="1" applyAlignment="1">
      <alignment horizontal="center" vertical="center"/>
    </xf>
    <xf numFmtId="0" fontId="70" fillId="3" borderId="116" xfId="0" applyFont="1" applyFill="1" applyBorder="1" applyAlignment="1" applyProtection="1">
      <alignment horizontal="center" vertical="center"/>
      <protection locked="0"/>
    </xf>
    <xf numFmtId="0" fontId="70" fillId="3" borderId="81" xfId="0" applyFont="1" applyFill="1" applyBorder="1" applyAlignment="1" applyProtection="1">
      <alignment horizontal="center" vertical="center"/>
      <protection locked="0"/>
    </xf>
    <xf numFmtId="0" fontId="70" fillId="3" borderId="117" xfId="0" applyFont="1" applyFill="1" applyBorder="1" applyAlignment="1" applyProtection="1">
      <alignment horizontal="center" vertical="center"/>
      <protection locked="0"/>
    </xf>
    <xf numFmtId="0" fontId="70" fillId="0" borderId="0" xfId="0" applyFont="1" applyAlignment="1">
      <alignment vertical="center" shrinkToFit="1"/>
    </xf>
    <xf numFmtId="0" fontId="70" fillId="3" borderId="93" xfId="0" applyFont="1" applyFill="1" applyBorder="1" applyAlignment="1" applyProtection="1">
      <alignment horizontal="center" vertical="center"/>
      <protection locked="0"/>
    </xf>
    <xf numFmtId="0" fontId="70" fillId="3" borderId="63" xfId="0" applyFont="1" applyFill="1" applyBorder="1" applyAlignment="1" applyProtection="1">
      <alignment horizontal="center" vertical="center"/>
      <protection locked="0"/>
    </xf>
    <xf numFmtId="0" fontId="70" fillId="3" borderId="94" xfId="0" applyFont="1" applyFill="1" applyBorder="1" applyAlignment="1" applyProtection="1">
      <alignment horizontal="center" vertical="center"/>
      <protection locked="0"/>
    </xf>
    <xf numFmtId="0" fontId="49" fillId="3" borderId="29" xfId="0" applyFont="1" applyFill="1" applyBorder="1" applyAlignment="1" applyProtection="1">
      <alignment horizontal="center" vertical="center" wrapText="1"/>
      <protection locked="0"/>
    </xf>
    <xf numFmtId="0" fontId="49" fillId="3" borderId="30" xfId="0" applyFont="1" applyFill="1" applyBorder="1" applyAlignment="1" applyProtection="1">
      <alignment horizontal="center" vertical="center" wrapText="1"/>
      <protection locked="0"/>
    </xf>
    <xf numFmtId="0" fontId="49" fillId="3" borderId="31" xfId="0" applyFont="1" applyFill="1" applyBorder="1" applyAlignment="1" applyProtection="1">
      <alignment horizontal="center" vertical="center" wrapText="1"/>
      <protection locked="0"/>
    </xf>
    <xf numFmtId="0" fontId="70" fillId="3" borderId="126" xfId="0" applyFont="1" applyFill="1" applyBorder="1" applyAlignment="1" applyProtection="1">
      <alignment horizontal="center" vertical="center"/>
      <protection locked="0"/>
    </xf>
    <xf numFmtId="0" fontId="70" fillId="3" borderId="127" xfId="0" applyFont="1" applyFill="1" applyBorder="1" applyAlignment="1" applyProtection="1">
      <alignment horizontal="center" vertical="center"/>
      <protection locked="0"/>
    </xf>
    <xf numFmtId="0" fontId="70" fillId="3" borderId="128" xfId="0" applyFont="1" applyFill="1" applyBorder="1" applyAlignment="1" applyProtection="1">
      <alignment horizontal="center" vertical="center"/>
      <protection locked="0"/>
    </xf>
    <xf numFmtId="0" fontId="83" fillId="3" borderId="116" xfId="0" applyFont="1" applyFill="1" applyBorder="1" applyAlignment="1" applyProtection="1">
      <alignment horizontal="center" vertical="center" wrapText="1"/>
      <protection locked="0"/>
    </xf>
    <xf numFmtId="0" fontId="83" fillId="3" borderId="81" xfId="0" applyFont="1" applyFill="1" applyBorder="1" applyAlignment="1" applyProtection="1">
      <alignment horizontal="center" vertical="center" wrapText="1"/>
      <protection locked="0"/>
    </xf>
    <xf numFmtId="0" fontId="83" fillId="3" borderId="117" xfId="0" applyFont="1" applyFill="1" applyBorder="1" applyAlignment="1" applyProtection="1">
      <alignment horizontal="center" vertical="center" wrapText="1"/>
      <protection locked="0"/>
    </xf>
    <xf numFmtId="0" fontId="70" fillId="3" borderId="169" xfId="0" applyFont="1" applyFill="1" applyBorder="1" applyAlignment="1" applyProtection="1">
      <alignment horizontal="center" vertical="center" shrinkToFit="1"/>
      <protection locked="0"/>
    </xf>
    <xf numFmtId="0" fontId="70" fillId="3" borderId="170" xfId="0" applyFont="1" applyFill="1" applyBorder="1" applyAlignment="1" applyProtection="1">
      <alignment horizontal="center" vertical="center"/>
      <protection locked="0"/>
    </xf>
    <xf numFmtId="0" fontId="70" fillId="3" borderId="171" xfId="0" applyFont="1" applyFill="1" applyBorder="1" applyAlignment="1" applyProtection="1">
      <alignment horizontal="center" vertical="center"/>
      <protection locked="0"/>
    </xf>
    <xf numFmtId="0" fontId="70" fillId="3" borderId="172" xfId="0" applyFont="1" applyFill="1" applyBorder="1" applyAlignment="1" applyProtection="1">
      <alignment horizontal="center" vertical="center"/>
      <protection locked="0"/>
    </xf>
    <xf numFmtId="0" fontId="29" fillId="3" borderId="38" xfId="0" applyFont="1" applyFill="1" applyBorder="1" applyAlignment="1">
      <alignment horizontal="center" vertical="center"/>
    </xf>
    <xf numFmtId="0" fontId="29" fillId="3" borderId="39" xfId="0" applyFont="1" applyFill="1" applyBorder="1" applyAlignment="1">
      <alignment horizontal="center" vertical="center"/>
    </xf>
    <xf numFmtId="0" fontId="29" fillId="3" borderId="40" xfId="0" applyFont="1" applyFill="1" applyBorder="1" applyAlignment="1">
      <alignment horizontal="center" vertical="center"/>
    </xf>
    <xf numFmtId="0" fontId="29" fillId="3" borderId="279" xfId="0" applyFont="1" applyFill="1" applyBorder="1" applyAlignment="1">
      <alignment horizontal="center" vertical="center"/>
    </xf>
    <xf numFmtId="0" fontId="40" fillId="3" borderId="29" xfId="0" applyFont="1" applyFill="1" applyBorder="1" applyAlignment="1">
      <alignment horizontal="center" vertical="center" wrapText="1"/>
    </xf>
    <xf numFmtId="0" fontId="40" fillId="3" borderId="30"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39" fillId="3" borderId="38" xfId="0" applyFont="1" applyFill="1" applyBorder="1" applyAlignment="1">
      <alignment horizontal="center" vertical="center" wrapText="1" shrinkToFit="1"/>
    </xf>
    <xf numFmtId="0" fontId="39" fillId="3" borderId="39" xfId="0" applyFont="1" applyFill="1" applyBorder="1" applyAlignment="1">
      <alignment horizontal="center" vertical="center" wrapText="1" shrinkToFit="1"/>
    </xf>
    <xf numFmtId="0" fontId="39" fillId="3" borderId="40" xfId="0" applyFont="1" applyFill="1" applyBorder="1" applyAlignment="1">
      <alignment horizontal="center" vertical="center" wrapText="1" shrinkToFit="1"/>
    </xf>
    <xf numFmtId="0" fontId="29" fillId="3" borderId="281" xfId="0" applyFont="1" applyFill="1" applyBorder="1" applyAlignment="1">
      <alignment horizontal="center" vertical="center"/>
    </xf>
    <xf numFmtId="0" fontId="29" fillId="3" borderId="282" xfId="0" applyFont="1" applyFill="1" applyBorder="1" applyAlignment="1">
      <alignment horizontal="center" vertical="center"/>
    </xf>
    <xf numFmtId="0" fontId="29" fillId="3" borderId="284" xfId="0" applyFont="1" applyFill="1" applyBorder="1" applyAlignment="1">
      <alignment horizontal="center" vertical="center"/>
    </xf>
    <xf numFmtId="0" fontId="29" fillId="3" borderId="283" xfId="0" applyFont="1" applyFill="1" applyBorder="1" applyAlignment="1">
      <alignment horizontal="center" vertical="center"/>
    </xf>
    <xf numFmtId="0" fontId="39" fillId="3" borderId="25" xfId="0" applyFont="1" applyFill="1" applyBorder="1" applyAlignment="1">
      <alignment horizontal="center" vertical="center" wrapText="1" shrinkToFit="1"/>
    </xf>
    <xf numFmtId="0" fontId="39" fillId="3" borderId="26" xfId="0" applyFont="1" applyFill="1" applyBorder="1" applyAlignment="1">
      <alignment horizontal="center" vertical="center" wrapText="1" shrinkToFit="1"/>
    </xf>
    <xf numFmtId="0" fontId="39" fillId="3" borderId="27" xfId="0" applyFont="1" applyFill="1" applyBorder="1" applyAlignment="1">
      <alignment horizontal="center" vertical="center" wrapText="1" shrinkToFit="1"/>
    </xf>
    <xf numFmtId="0" fontId="39" fillId="3" borderId="111" xfId="0" applyFont="1" applyFill="1" applyBorder="1" applyAlignment="1">
      <alignment horizontal="center" vertical="center" wrapText="1"/>
    </xf>
    <xf numFmtId="0" fontId="39" fillId="3" borderId="89" xfId="0" applyFont="1" applyFill="1" applyBorder="1" applyAlignment="1">
      <alignment horizontal="center" vertical="center" wrapText="1"/>
    </xf>
    <xf numFmtId="0" fontId="39" fillId="3" borderId="96" xfId="0" applyFont="1" applyFill="1" applyBorder="1" applyAlignment="1">
      <alignment horizontal="center" vertical="center" wrapText="1"/>
    </xf>
    <xf numFmtId="0" fontId="39" fillId="3" borderId="280" xfId="0" applyFont="1" applyFill="1" applyBorder="1" applyAlignment="1">
      <alignment horizontal="center" vertical="center" wrapText="1"/>
    </xf>
    <xf numFmtId="0" fontId="39" fillId="3" borderId="217" xfId="0" applyFont="1" applyFill="1" applyBorder="1" applyAlignment="1">
      <alignment horizontal="center" vertical="center" wrapText="1" shrinkToFit="1"/>
    </xf>
    <xf numFmtId="0" fontId="39" fillId="3" borderId="218" xfId="0" applyFont="1" applyFill="1" applyBorder="1" applyAlignment="1">
      <alignment horizontal="center" vertical="center" wrapText="1" shrinkToFit="1"/>
    </xf>
    <xf numFmtId="0" fontId="39" fillId="3" borderId="219" xfId="0" applyFont="1" applyFill="1" applyBorder="1" applyAlignment="1">
      <alignment horizontal="center" vertical="center" wrapText="1" shrinkToFit="1"/>
    </xf>
    <xf numFmtId="0" fontId="29" fillId="3" borderId="272" xfId="0" applyFont="1" applyFill="1" applyBorder="1" applyAlignment="1">
      <alignment horizontal="center" vertical="center"/>
    </xf>
    <xf numFmtId="0" fontId="29" fillId="3" borderId="273" xfId="0" applyFont="1" applyFill="1" applyBorder="1" applyAlignment="1">
      <alignment horizontal="center" vertical="center"/>
    </xf>
    <xf numFmtId="0" fontId="29" fillId="3" borderId="274" xfId="0" applyFont="1" applyFill="1" applyBorder="1" applyAlignment="1">
      <alignment horizontal="center" vertical="center"/>
    </xf>
    <xf numFmtId="0" fontId="29" fillId="3" borderId="275" xfId="0" applyFont="1" applyFill="1" applyBorder="1" applyAlignment="1">
      <alignment horizontal="center" vertical="center"/>
    </xf>
    <xf numFmtId="0" fontId="29" fillId="3" borderId="276" xfId="0" applyFont="1" applyFill="1" applyBorder="1" applyAlignment="1">
      <alignment horizontal="center" vertical="center"/>
    </xf>
    <xf numFmtId="0" fontId="29" fillId="3" borderId="181" xfId="0" applyFont="1" applyFill="1" applyBorder="1" applyAlignment="1">
      <alignment horizontal="center" vertical="center"/>
    </xf>
    <xf numFmtId="0" fontId="29" fillId="3" borderId="277" xfId="0" applyFont="1" applyFill="1" applyBorder="1" applyAlignment="1">
      <alignment horizontal="center" vertical="center"/>
    </xf>
    <xf numFmtId="0" fontId="29" fillId="3" borderId="278" xfId="0" applyFont="1" applyFill="1" applyBorder="1" applyAlignment="1">
      <alignment horizontal="center" vertical="center"/>
    </xf>
    <xf numFmtId="0" fontId="29" fillId="3" borderId="173" xfId="0" applyFont="1" applyFill="1" applyBorder="1" applyAlignment="1">
      <alignment horizontal="center" vertical="center" shrinkToFit="1"/>
    </xf>
    <xf numFmtId="0" fontId="29" fillId="3" borderId="174" xfId="0" applyFont="1" applyFill="1" applyBorder="1" applyAlignment="1">
      <alignment horizontal="center" vertical="center" shrinkToFit="1"/>
    </xf>
    <xf numFmtId="0" fontId="29" fillId="3" borderId="175" xfId="0" applyFont="1" applyFill="1" applyBorder="1" applyAlignment="1">
      <alignment horizontal="center" vertical="center" shrinkToFit="1"/>
    </xf>
    <xf numFmtId="0" fontId="29" fillId="3" borderId="271" xfId="0" applyFont="1" applyFill="1" applyBorder="1" applyAlignment="1">
      <alignment horizontal="center" vertical="center" shrinkToFit="1"/>
    </xf>
    <xf numFmtId="0" fontId="83" fillId="3" borderId="38" xfId="0" applyFont="1" applyFill="1" applyBorder="1" applyAlignment="1" applyProtection="1">
      <alignment horizontal="center" vertical="center" wrapText="1" shrinkToFit="1"/>
      <protection locked="0"/>
    </xf>
    <xf numFmtId="0" fontId="83" fillId="3" borderId="39" xfId="0" applyFont="1" applyFill="1" applyBorder="1" applyAlignment="1" applyProtection="1">
      <alignment horizontal="center" vertical="center" wrapText="1" shrinkToFit="1"/>
      <protection locked="0"/>
    </xf>
    <xf numFmtId="0" fontId="83" fillId="3" borderId="40" xfId="0" applyFont="1" applyFill="1" applyBorder="1" applyAlignment="1" applyProtection="1">
      <alignment horizontal="center" vertical="center" wrapText="1" shrinkToFit="1"/>
      <protection locked="0"/>
    </xf>
    <xf numFmtId="0" fontId="83" fillId="3" borderId="25" xfId="0" applyFont="1" applyFill="1" applyBorder="1" applyAlignment="1" applyProtection="1">
      <alignment horizontal="center" vertical="center" wrapText="1" shrinkToFit="1"/>
      <protection locked="0"/>
    </xf>
    <xf numFmtId="0" fontId="83" fillId="3" borderId="26" xfId="0" applyFont="1" applyFill="1" applyBorder="1" applyAlignment="1" applyProtection="1">
      <alignment horizontal="center" vertical="center" wrapText="1" shrinkToFit="1"/>
      <protection locked="0"/>
    </xf>
    <xf numFmtId="0" fontId="83" fillId="3" borderId="27" xfId="0" applyFont="1" applyFill="1" applyBorder="1" applyAlignment="1" applyProtection="1">
      <alignment horizontal="center" vertical="center" wrapText="1" shrinkToFit="1"/>
      <protection locked="0"/>
    </xf>
    <xf numFmtId="0" fontId="70" fillId="9" borderId="5" xfId="0" applyFont="1" applyFill="1" applyBorder="1" applyAlignment="1">
      <alignment horizontal="center" vertical="center" textRotation="255"/>
    </xf>
    <xf numFmtId="0" fontId="70" fillId="0" borderId="8" xfId="0" applyFont="1" applyBorder="1" applyAlignment="1">
      <alignment vertical="center" textRotation="255"/>
    </xf>
    <xf numFmtId="0" fontId="70" fillId="0" borderId="10" xfId="0" applyFont="1" applyBorder="1" applyAlignment="1">
      <alignment vertical="center" textRotation="255"/>
    </xf>
    <xf numFmtId="0" fontId="83" fillId="3" borderId="217" xfId="0" applyFont="1" applyFill="1" applyBorder="1" applyAlignment="1" applyProtection="1">
      <alignment horizontal="center" vertical="center" wrapText="1" shrinkToFit="1"/>
      <protection locked="0"/>
    </xf>
    <xf numFmtId="0" fontId="83" fillId="3" borderId="218" xfId="0" applyFont="1" applyFill="1" applyBorder="1" applyAlignment="1" applyProtection="1">
      <alignment horizontal="center" vertical="center" wrapText="1" shrinkToFit="1"/>
      <protection locked="0"/>
    </xf>
    <xf numFmtId="0" fontId="83" fillId="3" borderId="219" xfId="0" applyFont="1" applyFill="1" applyBorder="1" applyAlignment="1" applyProtection="1">
      <alignment horizontal="center" vertical="center" wrapText="1" shrinkToFit="1"/>
      <protection locked="0"/>
    </xf>
    <xf numFmtId="0" fontId="70" fillId="3" borderId="133" xfId="0" applyFont="1" applyFill="1" applyBorder="1" applyAlignment="1" applyProtection="1">
      <alignment horizontal="center" vertical="center"/>
      <protection locked="0"/>
    </xf>
    <xf numFmtId="0" fontId="70" fillId="3" borderId="159" xfId="0" applyFont="1" applyFill="1" applyBorder="1" applyAlignment="1" applyProtection="1">
      <alignment horizontal="center" vertical="center"/>
      <protection locked="0"/>
    </xf>
    <xf numFmtId="0" fontId="70" fillId="3" borderId="160" xfId="0" applyFont="1" applyFill="1" applyBorder="1" applyAlignment="1" applyProtection="1">
      <alignment horizontal="center" vertical="center"/>
      <protection locked="0"/>
    </xf>
    <xf numFmtId="0" fontId="70" fillId="3" borderId="214" xfId="0" applyFont="1" applyFill="1" applyBorder="1" applyAlignment="1" applyProtection="1">
      <alignment horizontal="center" vertical="center"/>
      <protection locked="0"/>
    </xf>
    <xf numFmtId="0" fontId="70" fillId="3" borderId="215" xfId="0" applyFont="1" applyFill="1" applyBorder="1" applyAlignment="1" applyProtection="1">
      <alignment horizontal="center" vertical="center"/>
      <protection locked="0"/>
    </xf>
    <xf numFmtId="0" fontId="70" fillId="3" borderId="216" xfId="0" applyFont="1" applyFill="1" applyBorder="1" applyAlignment="1" applyProtection="1">
      <alignment horizontal="center" vertical="center"/>
      <protection locked="0"/>
    </xf>
    <xf numFmtId="0" fontId="29" fillId="3" borderId="93" xfId="0" applyFont="1" applyFill="1" applyBorder="1" applyAlignment="1">
      <alignment horizontal="center" vertical="center"/>
    </xf>
    <xf numFmtId="0" fontId="29" fillId="3" borderId="63" xfId="0" applyFont="1" applyFill="1" applyBorder="1" applyAlignment="1">
      <alignment horizontal="center" vertical="center"/>
    </xf>
    <xf numFmtId="0" fontId="29" fillId="3" borderId="94" xfId="0" applyFont="1" applyFill="1" applyBorder="1" applyAlignment="1">
      <alignment horizontal="center" vertical="center"/>
    </xf>
    <xf numFmtId="0" fontId="39" fillId="3" borderId="116" xfId="0" applyFont="1" applyFill="1" applyBorder="1" applyAlignment="1">
      <alignment horizontal="center" vertical="center" wrapText="1"/>
    </xf>
    <xf numFmtId="0" fontId="39" fillId="3" borderId="81" xfId="0" applyFont="1" applyFill="1" applyBorder="1" applyAlignment="1">
      <alignment horizontal="center" vertical="center" wrapText="1"/>
    </xf>
    <xf numFmtId="0" fontId="39" fillId="3" borderId="117" xfId="0" applyFont="1" applyFill="1" applyBorder="1" applyAlignment="1">
      <alignment horizontal="center" vertical="center" wrapText="1"/>
    </xf>
    <xf numFmtId="0" fontId="29" fillId="3" borderId="133" xfId="0" applyFont="1" applyFill="1" applyBorder="1" applyAlignment="1">
      <alignment horizontal="center" vertical="center"/>
    </xf>
    <xf numFmtId="0" fontId="29" fillId="3" borderId="159" xfId="0" applyFont="1" applyFill="1" applyBorder="1" applyAlignment="1">
      <alignment horizontal="center" vertical="center"/>
    </xf>
    <xf numFmtId="0" fontId="29" fillId="3" borderId="160" xfId="0" applyFont="1" applyFill="1" applyBorder="1" applyAlignment="1">
      <alignment horizontal="center" vertical="center"/>
    </xf>
    <xf numFmtId="0" fontId="29" fillId="3" borderId="126" xfId="0" applyFont="1" applyFill="1" applyBorder="1" applyAlignment="1">
      <alignment horizontal="center" vertical="center"/>
    </xf>
    <xf numFmtId="0" fontId="29" fillId="3" borderId="127" xfId="0" applyFont="1" applyFill="1" applyBorder="1" applyAlignment="1">
      <alignment horizontal="center" vertical="center"/>
    </xf>
    <xf numFmtId="0" fontId="29" fillId="3" borderId="128" xfId="0" applyFont="1" applyFill="1" applyBorder="1" applyAlignment="1">
      <alignment horizontal="center" vertical="center"/>
    </xf>
    <xf numFmtId="179" fontId="70" fillId="0" borderId="67" xfId="5" applyNumberFormat="1" applyFont="1" applyFill="1" applyBorder="1" applyAlignment="1" applyProtection="1">
      <alignment vertical="center"/>
    </xf>
    <xf numFmtId="179" fontId="70" fillId="0" borderId="68" xfId="5" applyNumberFormat="1" applyFont="1" applyFill="1" applyBorder="1" applyAlignment="1" applyProtection="1">
      <alignment vertical="center"/>
    </xf>
    <xf numFmtId="0" fontId="70" fillId="9" borderId="4" xfId="0" applyFont="1" applyFill="1" applyBorder="1" applyAlignment="1">
      <alignment horizontal="left" vertical="center"/>
    </xf>
    <xf numFmtId="0" fontId="70" fillId="2" borderId="118" xfId="0" applyFont="1" applyFill="1" applyBorder="1" applyProtection="1">
      <alignment vertical="center"/>
      <protection locked="0"/>
    </xf>
    <xf numFmtId="0" fontId="70" fillId="0" borderId="120" xfId="0" applyFont="1" applyBorder="1" applyProtection="1">
      <alignment vertical="center"/>
      <protection locked="0"/>
    </xf>
    <xf numFmtId="0" fontId="70" fillId="2" borderId="79" xfId="0" applyFont="1" applyFill="1" applyBorder="1" applyProtection="1">
      <alignment vertical="center"/>
      <protection locked="0"/>
    </xf>
    <xf numFmtId="0" fontId="70" fillId="9" borderId="16" xfId="0" applyFont="1" applyFill="1" applyBorder="1" applyAlignment="1">
      <alignment horizontal="left" vertical="center"/>
    </xf>
    <xf numFmtId="0" fontId="29" fillId="3" borderId="16" xfId="0" applyFont="1" applyFill="1" applyBorder="1" applyAlignment="1">
      <alignment horizontal="center" vertical="center" shrinkToFit="1"/>
    </xf>
    <xf numFmtId="0" fontId="70" fillId="0" borderId="12" xfId="0" applyFont="1" applyBorder="1" applyAlignment="1">
      <alignment horizontal="center" vertical="center"/>
    </xf>
    <xf numFmtId="0" fontId="29" fillId="2" borderId="151" xfId="0" applyFont="1" applyFill="1" applyBorder="1">
      <alignment vertical="center"/>
    </xf>
    <xf numFmtId="0" fontId="29" fillId="2" borderId="152" xfId="0" applyFont="1" applyFill="1" applyBorder="1">
      <alignment vertical="center"/>
    </xf>
    <xf numFmtId="0" fontId="70" fillId="9" borderId="15" xfId="0" applyFont="1" applyFill="1" applyBorder="1" applyAlignment="1">
      <alignment vertical="center" textRotation="255"/>
    </xf>
    <xf numFmtId="0" fontId="70" fillId="9" borderId="13" xfId="0" applyFont="1" applyFill="1" applyBorder="1" applyAlignment="1">
      <alignment vertical="center" textRotation="255"/>
    </xf>
    <xf numFmtId="0" fontId="29" fillId="2" borderId="161" xfId="0" applyFont="1" applyFill="1" applyBorder="1">
      <alignment vertical="center"/>
    </xf>
    <xf numFmtId="0" fontId="29" fillId="2" borderId="95" xfId="0" applyFont="1" applyFill="1" applyBorder="1">
      <alignment vertical="center"/>
    </xf>
    <xf numFmtId="0" fontId="29" fillId="2" borderId="151" xfId="0" applyFont="1" applyFill="1" applyBorder="1" applyAlignment="1">
      <alignment horizontal="center" vertical="center"/>
    </xf>
    <xf numFmtId="0" fontId="29" fillId="2" borderId="201" xfId="0" applyFont="1" applyFill="1" applyBorder="1" applyAlignment="1">
      <alignment horizontal="center" vertical="center"/>
    </xf>
    <xf numFmtId="0" fontId="29" fillId="0" borderId="201" xfId="0" applyFont="1" applyBorder="1" applyAlignment="1">
      <alignment horizontal="center" vertical="center"/>
    </xf>
    <xf numFmtId="0" fontId="29" fillId="0" borderId="152" xfId="0" applyFont="1" applyBorder="1" applyAlignment="1">
      <alignment horizontal="center" vertical="center"/>
    </xf>
    <xf numFmtId="0" fontId="12" fillId="0" borderId="17" xfId="0" applyFont="1" applyBorder="1">
      <alignment vertical="center"/>
    </xf>
    <xf numFmtId="0" fontId="76" fillId="2" borderId="116" xfId="0" applyFont="1" applyFill="1" applyBorder="1" applyAlignment="1" applyProtection="1">
      <alignment horizontal="center" vertical="center"/>
      <protection locked="0"/>
    </xf>
    <xf numFmtId="0" fontId="76" fillId="2" borderId="81" xfId="0" applyFont="1" applyFill="1" applyBorder="1" applyAlignment="1" applyProtection="1">
      <alignment horizontal="center" vertical="center"/>
      <protection locked="0"/>
    </xf>
    <xf numFmtId="0" fontId="76" fillId="2" borderId="117" xfId="0" applyFont="1" applyFill="1" applyBorder="1" applyAlignment="1" applyProtection="1">
      <alignment horizontal="center" vertical="center"/>
      <protection locked="0"/>
    </xf>
    <xf numFmtId="0" fontId="32" fillId="2" borderId="116" xfId="0" applyFont="1" applyFill="1" applyBorder="1" applyAlignment="1">
      <alignment vertical="center" shrinkToFit="1"/>
    </xf>
    <xf numFmtId="0" fontId="32" fillId="2" borderId="81" xfId="0" applyFont="1" applyFill="1" applyBorder="1" applyAlignment="1">
      <alignment vertical="center" shrinkToFit="1"/>
    </xf>
    <xf numFmtId="0" fontId="32" fillId="2" borderId="117" xfId="0" applyFont="1" applyFill="1" applyBorder="1" applyAlignment="1">
      <alignment vertical="center" shrinkToFit="1"/>
    </xf>
    <xf numFmtId="0" fontId="0" fillId="6" borderId="110" xfId="0" applyFill="1" applyBorder="1" applyAlignment="1">
      <alignment horizontal="center" vertical="center" shrinkToFit="1"/>
    </xf>
    <xf numFmtId="0" fontId="0" fillId="6" borderId="76" xfId="0" applyFill="1" applyBorder="1" applyAlignment="1">
      <alignment horizontal="center" vertical="center" shrinkToFit="1"/>
    </xf>
    <xf numFmtId="0" fontId="0" fillId="6" borderId="103" xfId="0" applyFill="1" applyBorder="1" applyAlignment="1">
      <alignment horizontal="center" vertical="center" shrinkToFit="1"/>
    </xf>
    <xf numFmtId="0" fontId="7" fillId="0" borderId="4" xfId="0" applyFont="1" applyBorder="1" applyAlignment="1">
      <alignment horizontal="center" vertical="center"/>
    </xf>
    <xf numFmtId="0" fontId="0" fillId="0" borderId="4" xfId="0" applyBorder="1" applyAlignment="1">
      <alignment horizontal="center" vertical="center"/>
    </xf>
    <xf numFmtId="0" fontId="8" fillId="0" borderId="16" xfId="0" applyFont="1"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46" fillId="6" borderId="104" xfId="0" applyFont="1" applyFill="1" applyBorder="1" applyAlignment="1">
      <alignment horizontal="center" vertical="center" shrinkToFit="1"/>
    </xf>
    <xf numFmtId="0" fontId="46" fillId="6" borderId="45" xfId="0" applyFont="1" applyFill="1" applyBorder="1" applyAlignment="1">
      <alignment horizontal="center" vertical="center" shrinkToFit="1"/>
    </xf>
    <xf numFmtId="0" fontId="0" fillId="6" borderId="45" xfId="0" applyFill="1" applyBorder="1" applyAlignment="1">
      <alignment horizontal="center" vertical="center" shrinkToFit="1"/>
    </xf>
    <xf numFmtId="0" fontId="0" fillId="6" borderId="44" xfId="0" applyFill="1" applyBorder="1">
      <alignment vertical="center"/>
    </xf>
    <xf numFmtId="0" fontId="0" fillId="0" borderId="23" xfId="0" applyBorder="1">
      <alignment vertical="center"/>
    </xf>
    <xf numFmtId="0" fontId="0" fillId="0" borderId="21" xfId="0" applyBorder="1">
      <alignment vertical="center"/>
    </xf>
    <xf numFmtId="0" fontId="0" fillId="0" borderId="2" xfId="0" applyBorder="1">
      <alignment vertical="center"/>
    </xf>
    <xf numFmtId="0" fontId="6" fillId="6" borderId="19" xfId="0" applyFont="1" applyFill="1" applyBorder="1" applyAlignment="1">
      <alignment horizontal="center" vertical="center" shrinkToFit="1"/>
    </xf>
    <xf numFmtId="0" fontId="0" fillId="0" borderId="1" xfId="0" applyBorder="1" applyAlignment="1">
      <alignment horizontal="center" vertical="center" shrinkToFit="1"/>
    </xf>
    <xf numFmtId="0" fontId="6" fillId="8" borderId="19" xfId="0" applyFont="1" applyFill="1" applyBorder="1" applyAlignment="1">
      <alignment horizontal="center" vertical="center" shrinkToFit="1"/>
    </xf>
    <xf numFmtId="0" fontId="6" fillId="7" borderId="19" xfId="0" applyFont="1" applyFill="1" applyBorder="1" applyAlignment="1">
      <alignment horizontal="center" vertical="center" shrinkToFit="1"/>
    </xf>
    <xf numFmtId="0" fontId="0" fillId="0" borderId="1" xfId="0" applyBorder="1">
      <alignment vertical="center"/>
    </xf>
    <xf numFmtId="0" fontId="29" fillId="9" borderId="188" xfId="0" applyFont="1" applyFill="1" applyBorder="1" applyAlignment="1">
      <alignment vertical="center" wrapText="1"/>
    </xf>
    <xf numFmtId="0" fontId="29" fillId="9" borderId="189" xfId="0" applyFont="1" applyFill="1" applyBorder="1">
      <alignment vertical="center"/>
    </xf>
    <xf numFmtId="0" fontId="29" fillId="9" borderId="190" xfId="0" applyFont="1" applyFill="1" applyBorder="1">
      <alignment vertical="center"/>
    </xf>
    <xf numFmtId="0" fontId="0" fillId="7" borderId="110" xfId="0" applyFill="1" applyBorder="1" applyAlignment="1">
      <alignment horizontal="center" vertical="center"/>
    </xf>
    <xf numFmtId="0" fontId="0" fillId="7" borderId="76" xfId="0" applyFill="1" applyBorder="1" applyAlignment="1">
      <alignment horizontal="center" vertical="center"/>
    </xf>
    <xf numFmtId="0" fontId="0" fillId="7" borderId="103" xfId="0" applyFill="1" applyBorder="1" applyAlignment="1">
      <alignment horizontal="center" vertical="center"/>
    </xf>
    <xf numFmtId="0" fontId="32" fillId="0" borderId="30" xfId="0" applyFont="1" applyBorder="1" applyAlignment="1">
      <alignment vertical="center" shrinkToFit="1"/>
    </xf>
    <xf numFmtId="0" fontId="29" fillId="0" borderId="30" xfId="0" applyFont="1" applyBorder="1" applyAlignment="1">
      <alignment vertical="center" shrinkToFit="1"/>
    </xf>
    <xf numFmtId="0" fontId="68" fillId="6" borderId="16" xfId="2" applyFont="1" applyFill="1" applyBorder="1" applyAlignment="1" applyProtection="1">
      <alignment horizontal="center" vertical="center"/>
    </xf>
    <xf numFmtId="0" fontId="68" fillId="6" borderId="17" xfId="2" applyFont="1" applyFill="1" applyBorder="1" applyAlignment="1" applyProtection="1">
      <alignment horizontal="center" vertical="center"/>
    </xf>
    <xf numFmtId="0" fontId="68" fillId="0" borderId="17" xfId="2" applyFont="1" applyBorder="1" applyProtection="1">
      <alignment vertical="center"/>
    </xf>
    <xf numFmtId="0" fontId="68" fillId="0" borderId="18" xfId="2" applyFont="1" applyBorder="1" applyProtection="1">
      <alignment vertical="center"/>
    </xf>
    <xf numFmtId="0" fontId="41" fillId="0" borderId="5" xfId="0" applyFont="1" applyBorder="1" applyAlignment="1">
      <alignment vertical="center" wrapText="1"/>
    </xf>
    <xf numFmtId="0" fontId="0" fillId="0" borderId="6" xfId="0" applyBorder="1">
      <alignment vertical="center"/>
    </xf>
    <xf numFmtId="0" fontId="0" fillId="0" borderId="7" xfId="0" applyBorder="1">
      <alignment vertical="center"/>
    </xf>
    <xf numFmtId="0" fontId="0" fillId="0" borderId="11" xfId="0" applyBorder="1">
      <alignment vertical="center"/>
    </xf>
    <xf numFmtId="0" fontId="0" fillId="0" borderId="12" xfId="0" applyBorder="1">
      <alignment vertical="center"/>
    </xf>
    <xf numFmtId="0" fontId="32" fillId="0" borderId="5" xfId="0" applyFont="1" applyBorder="1" applyAlignment="1">
      <alignment vertical="center" shrinkToFit="1"/>
    </xf>
    <xf numFmtId="0" fontId="31" fillId="0" borderId="6" xfId="0" applyFont="1" applyBorder="1" applyAlignment="1">
      <alignment vertical="center" shrinkToFit="1"/>
    </xf>
    <xf numFmtId="0" fontId="0" fillId="0" borderId="7" xfId="0" applyBorder="1" applyAlignment="1">
      <alignment vertical="center" shrinkToFit="1"/>
    </xf>
    <xf numFmtId="0" fontId="31" fillId="0" borderId="10" xfId="0" applyFont="1" applyBorder="1" applyAlignment="1">
      <alignment vertical="center" shrinkToFit="1"/>
    </xf>
    <xf numFmtId="0" fontId="31" fillId="0" borderId="11" xfId="0" applyFont="1" applyBorder="1" applyAlignment="1">
      <alignment vertical="center" shrinkToFit="1"/>
    </xf>
    <xf numFmtId="0" fontId="0" fillId="0" borderId="12" xfId="0" applyBorder="1" applyAlignment="1">
      <alignment vertical="center" shrinkToFit="1"/>
    </xf>
    <xf numFmtId="0" fontId="32" fillId="0" borderId="63" xfId="0" applyFont="1" applyBorder="1" applyAlignment="1">
      <alignment vertical="center" shrinkToFit="1"/>
    </xf>
    <xf numFmtId="0" fontId="29" fillId="0" borderId="63" xfId="0" applyFont="1" applyBorder="1">
      <alignment vertical="center"/>
    </xf>
    <xf numFmtId="0" fontId="32" fillId="0" borderId="39" xfId="0" applyFont="1" applyBorder="1" applyAlignment="1">
      <alignment vertical="center" shrinkToFit="1"/>
    </xf>
    <xf numFmtId="0" fontId="29" fillId="0" borderId="39" xfId="0" applyFont="1" applyBorder="1" applyAlignment="1">
      <alignment vertical="center" shrinkToFit="1"/>
    </xf>
    <xf numFmtId="0" fontId="29" fillId="0" borderId="39" xfId="0" applyFont="1" applyBorder="1">
      <alignment vertical="center"/>
    </xf>
    <xf numFmtId="0" fontId="17" fillId="0" borderId="0" xfId="3" quotePrefix="1" applyFont="1" applyAlignment="1">
      <alignment horizontal="center" vertical="center"/>
    </xf>
    <xf numFmtId="0" fontId="16" fillId="0" borderId="0" xfId="3" applyFont="1">
      <alignment vertical="center"/>
    </xf>
    <xf numFmtId="0" fontId="42" fillId="3" borderId="19" xfId="3" applyFont="1" applyFill="1" applyBorder="1" applyAlignment="1" applyProtection="1">
      <alignment vertical="center" wrapText="1"/>
      <protection locked="0"/>
    </xf>
    <xf numFmtId="0" fontId="0" fillId="3" borderId="20" xfId="0" applyFill="1" applyBorder="1" applyAlignment="1" applyProtection="1">
      <alignment vertical="center" wrapText="1"/>
      <protection locked="0"/>
    </xf>
    <xf numFmtId="0" fontId="0" fillId="3" borderId="1" xfId="0" applyFill="1" applyBorder="1" applyAlignment="1" applyProtection="1">
      <alignment vertical="center" wrapText="1"/>
      <protection locked="0"/>
    </xf>
    <xf numFmtId="0" fontId="56" fillId="0" borderId="16" xfId="3" applyFont="1" applyBorder="1" applyAlignment="1">
      <alignment horizontal="center" vertical="center" shrinkToFit="1"/>
    </xf>
    <xf numFmtId="0" fontId="38" fillId="0" borderId="18" xfId="0" applyFont="1" applyBorder="1" applyAlignment="1">
      <alignment horizontal="center" vertical="center" shrinkToFit="1"/>
    </xf>
    <xf numFmtId="0" fontId="10" fillId="3" borderId="19" xfId="0" applyFont="1" applyFill="1" applyBorder="1" applyAlignment="1" applyProtection="1">
      <alignment horizontal="left" vertical="center" shrinkToFit="1"/>
      <protection locked="0"/>
    </xf>
    <xf numFmtId="0" fontId="10" fillId="3" borderId="20" xfId="0" applyFont="1" applyFill="1" applyBorder="1" applyAlignment="1" applyProtection="1">
      <alignment horizontal="left" vertical="center" shrinkToFit="1"/>
      <protection locked="0"/>
    </xf>
    <xf numFmtId="0" fontId="0" fillId="3" borderId="20" xfId="0" applyFill="1" applyBorder="1" applyAlignment="1" applyProtection="1">
      <alignment horizontal="left" vertical="center" shrinkToFit="1"/>
      <protection locked="0"/>
    </xf>
    <xf numFmtId="0" fontId="0" fillId="3" borderId="1" xfId="0" applyFill="1" applyBorder="1" applyAlignment="1" applyProtection="1">
      <alignment horizontal="left" vertical="center" shrinkToFit="1"/>
      <protection locked="0"/>
    </xf>
    <xf numFmtId="0" fontId="10" fillId="9" borderId="19" xfId="0" applyFont="1" applyFill="1"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93" fillId="9" borderId="19" xfId="0" applyFont="1" applyFill="1" applyBorder="1" applyAlignment="1">
      <alignment horizontal="center" vertical="center"/>
    </xf>
    <xf numFmtId="0" fontId="70" fillId="0" borderId="1" xfId="0" applyFont="1" applyBorder="1" applyAlignment="1">
      <alignment horizontal="center" vertical="center"/>
    </xf>
    <xf numFmtId="0" fontId="10" fillId="3" borderId="1" xfId="0" applyFont="1" applyFill="1" applyBorder="1" applyAlignment="1" applyProtection="1">
      <alignment horizontal="left" vertical="center" shrinkToFit="1"/>
      <protection locked="0"/>
    </xf>
    <xf numFmtId="0" fontId="38" fillId="0" borderId="16" xfId="0" applyFont="1" applyBorder="1" applyAlignment="1">
      <alignment horizontal="center" vertical="center" shrinkToFit="1"/>
    </xf>
    <xf numFmtId="0" fontId="38" fillId="0" borderId="17" xfId="0" applyFont="1" applyBorder="1" applyAlignment="1">
      <alignment horizontal="center" vertical="center" shrinkToFit="1"/>
    </xf>
    <xf numFmtId="0" fontId="10" fillId="9"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1" xfId="0" applyBorder="1" applyAlignment="1">
      <alignment horizontal="center" vertical="center" wrapText="1"/>
    </xf>
    <xf numFmtId="0" fontId="70" fillId="3" borderId="81" xfId="0" applyFont="1" applyFill="1" applyBorder="1" applyAlignment="1" applyProtection="1">
      <alignment vertical="center" shrinkToFit="1"/>
      <protection locked="0"/>
    </xf>
    <xf numFmtId="0" fontId="70" fillId="3" borderId="90" xfId="0" applyFont="1" applyFill="1" applyBorder="1" applyAlignment="1" applyProtection="1">
      <alignment vertical="center" shrinkToFit="1"/>
      <protection locked="0"/>
    </xf>
    <xf numFmtId="0" fontId="49" fillId="3" borderId="116" xfId="0" applyFont="1" applyFill="1" applyBorder="1" applyAlignment="1" applyProtection="1">
      <alignment vertical="center" wrapText="1"/>
      <protection locked="0"/>
    </xf>
    <xf numFmtId="0" fontId="49" fillId="3" borderId="81" xfId="0" applyFont="1" applyFill="1" applyBorder="1" applyAlignment="1" applyProtection="1">
      <alignment vertical="center" wrapText="1"/>
      <protection locked="0"/>
    </xf>
    <xf numFmtId="0" fontId="49" fillId="3" borderId="117" xfId="0" applyFont="1" applyFill="1" applyBorder="1" applyAlignment="1" applyProtection="1">
      <alignment vertical="center" wrapText="1"/>
      <protection locked="0"/>
    </xf>
    <xf numFmtId="0" fontId="76" fillId="0" borderId="16" xfId="0" applyFont="1" applyBorder="1" applyAlignment="1">
      <alignment horizontal="center" vertical="center" shrinkToFit="1"/>
    </xf>
    <xf numFmtId="0" fontId="76" fillId="0" borderId="17" xfId="0" applyFont="1" applyBorder="1" applyAlignment="1">
      <alignment horizontal="center" vertical="center" shrinkToFit="1"/>
    </xf>
    <xf numFmtId="0" fontId="76" fillId="0" borderId="18" xfId="0" applyFont="1" applyBorder="1" applyAlignment="1">
      <alignment horizontal="center" vertical="center" shrinkToFit="1"/>
    </xf>
    <xf numFmtId="0" fontId="70" fillId="3" borderId="4" xfId="0" applyFont="1" applyFill="1" applyBorder="1" applyAlignment="1" applyProtection="1">
      <alignment horizontal="center" vertical="center"/>
      <protection locked="0"/>
    </xf>
    <xf numFmtId="0" fontId="18" fillId="9" borderId="16" xfId="0" applyFont="1" applyFill="1" applyBorder="1" applyAlignment="1">
      <alignment horizontal="left" vertical="center" wrapText="1" shrinkToFit="1"/>
    </xf>
    <xf numFmtId="0" fontId="18" fillId="9" borderId="18" xfId="0" applyFont="1" applyFill="1" applyBorder="1" applyAlignment="1">
      <alignment horizontal="left" vertical="center" shrinkToFit="1"/>
    </xf>
    <xf numFmtId="0" fontId="70" fillId="3" borderId="178" xfId="0" applyFont="1" applyFill="1" applyBorder="1" applyAlignment="1" applyProtection="1">
      <alignment vertical="center" shrinkToFit="1"/>
      <protection locked="0"/>
    </xf>
    <xf numFmtId="0" fontId="70" fillId="3" borderId="179" xfId="0" applyFont="1" applyFill="1" applyBorder="1" applyAlignment="1" applyProtection="1">
      <alignment vertical="center" shrinkToFit="1"/>
      <protection locked="0"/>
    </xf>
    <xf numFmtId="0" fontId="70" fillId="3" borderId="234" xfId="0" applyFont="1" applyFill="1" applyBorder="1" applyAlignment="1" applyProtection="1">
      <alignment vertical="center" shrinkToFit="1"/>
      <protection locked="0"/>
    </xf>
    <xf numFmtId="0" fontId="70" fillId="3" borderId="164" xfId="0" applyFont="1" applyFill="1" applyBorder="1" applyAlignment="1" applyProtection="1">
      <alignment vertical="center" shrinkToFit="1"/>
      <protection locked="0"/>
    </xf>
    <xf numFmtId="0" fontId="49" fillId="3" borderId="16" xfId="0" applyFont="1" applyFill="1" applyBorder="1" applyAlignment="1" applyProtection="1">
      <alignment horizontal="left" vertical="center" wrapText="1"/>
      <protection locked="0"/>
    </xf>
    <xf numFmtId="0" fontId="49" fillId="3" borderId="17" xfId="0" applyFont="1" applyFill="1" applyBorder="1" applyAlignment="1" applyProtection="1">
      <alignment horizontal="left" vertical="center" wrapText="1"/>
      <protection locked="0"/>
    </xf>
    <xf numFmtId="0" fontId="49" fillId="3" borderId="18" xfId="0" applyFont="1" applyFill="1" applyBorder="1" applyAlignment="1" applyProtection="1">
      <alignment horizontal="left" vertical="center" wrapText="1"/>
      <protection locked="0"/>
    </xf>
    <xf numFmtId="0" fontId="49" fillId="3" borderId="81" xfId="0" applyFont="1" applyFill="1" applyBorder="1" applyProtection="1">
      <alignment vertical="center"/>
      <protection locked="0"/>
    </xf>
    <xf numFmtId="0" fontId="49" fillId="3" borderId="117" xfId="0" applyFont="1" applyFill="1" applyBorder="1" applyProtection="1">
      <alignment vertical="center"/>
      <protection locked="0"/>
    </xf>
    <xf numFmtId="0" fontId="70" fillId="3" borderId="73" xfId="0" applyFont="1" applyFill="1" applyBorder="1" applyAlignment="1" applyProtection="1">
      <alignment horizontal="center" vertical="center"/>
      <protection locked="0"/>
    </xf>
    <xf numFmtId="0" fontId="70" fillId="3" borderId="37" xfId="0" applyFont="1" applyFill="1" applyBorder="1" applyAlignment="1" applyProtection="1">
      <alignment horizontal="center" vertical="center"/>
      <protection locked="0"/>
    </xf>
    <xf numFmtId="0" fontId="70" fillId="3" borderId="131" xfId="0" applyFont="1" applyFill="1" applyBorder="1" applyAlignment="1" applyProtection="1">
      <alignment horizontal="center" vertical="center"/>
      <protection locked="0"/>
    </xf>
    <xf numFmtId="0" fontId="70" fillId="3" borderId="132" xfId="0" applyFont="1" applyFill="1" applyBorder="1" applyAlignment="1" applyProtection="1">
      <alignment horizontal="center" vertical="center"/>
      <protection locked="0"/>
    </xf>
    <xf numFmtId="0" fontId="70" fillId="3" borderId="28" xfId="0" applyFont="1" applyFill="1" applyBorder="1" applyAlignment="1" applyProtection="1">
      <alignment horizontal="center" vertical="center"/>
      <protection locked="0"/>
    </xf>
    <xf numFmtId="0" fontId="70" fillId="3" borderId="129" xfId="0" applyFont="1" applyFill="1" applyBorder="1" applyAlignment="1" applyProtection="1">
      <alignment horizontal="center" vertical="center"/>
      <protection locked="0"/>
    </xf>
    <xf numFmtId="0" fontId="70" fillId="3" borderId="130" xfId="0" applyFont="1" applyFill="1" applyBorder="1" applyAlignment="1" applyProtection="1">
      <alignment horizontal="center" vertical="center"/>
      <protection locked="0"/>
    </xf>
    <xf numFmtId="0" fontId="70" fillId="3" borderId="129" xfId="0" applyFont="1" applyFill="1" applyBorder="1" applyAlignment="1" applyProtection="1">
      <alignment horizontal="center" vertical="center" shrinkToFit="1"/>
      <protection locked="0"/>
    </xf>
    <xf numFmtId="0" fontId="70" fillId="3" borderId="99" xfId="0" applyFont="1" applyFill="1" applyBorder="1" applyAlignment="1" applyProtection="1">
      <alignment horizontal="center" vertical="center" shrinkToFit="1"/>
      <protection locked="0"/>
    </xf>
    <xf numFmtId="0" fontId="70" fillId="3" borderId="130" xfId="0" applyFont="1" applyFill="1" applyBorder="1" applyAlignment="1" applyProtection="1">
      <alignment horizontal="center" vertical="center" shrinkToFit="1"/>
      <protection locked="0"/>
    </xf>
    <xf numFmtId="0" fontId="70" fillId="3" borderId="24" xfId="0" applyFont="1" applyFill="1" applyBorder="1" applyAlignment="1" applyProtection="1">
      <alignment horizontal="center" vertical="center"/>
      <protection locked="0"/>
    </xf>
    <xf numFmtId="0" fontId="70" fillId="3" borderId="138" xfId="0" applyFont="1" applyFill="1" applyBorder="1" applyAlignment="1" applyProtection="1">
      <alignment horizontal="center" vertical="center"/>
      <protection locked="0"/>
    </xf>
    <xf numFmtId="0" fontId="70" fillId="3" borderId="140" xfId="0" applyFont="1" applyFill="1" applyBorder="1" applyAlignment="1" applyProtection="1">
      <alignment horizontal="center" vertical="center"/>
      <protection locked="0"/>
    </xf>
    <xf numFmtId="0" fontId="70" fillId="0" borderId="6" xfId="0" applyFont="1" applyBorder="1" applyAlignment="1">
      <alignment horizontal="center" vertical="center" shrinkToFit="1"/>
    </xf>
    <xf numFmtId="0" fontId="70" fillId="3" borderId="89" xfId="0" applyFont="1" applyFill="1" applyBorder="1" applyAlignment="1" applyProtection="1">
      <alignment horizontal="center" vertical="center"/>
      <protection locked="0"/>
    </xf>
    <xf numFmtId="0" fontId="70" fillId="3" borderId="31" xfId="0" applyFont="1" applyFill="1" applyBorder="1" applyAlignment="1" applyProtection="1">
      <alignment horizontal="center" vertical="center"/>
      <protection locked="0"/>
    </xf>
    <xf numFmtId="0" fontId="70" fillId="3" borderId="99" xfId="0" applyFont="1" applyFill="1" applyBorder="1" applyAlignment="1" applyProtection="1">
      <alignment horizontal="center" vertical="center"/>
      <protection locked="0"/>
    </xf>
    <xf numFmtId="0" fontId="70" fillId="3" borderId="27" xfId="0" applyFont="1" applyFill="1" applyBorder="1" applyAlignment="1" applyProtection="1">
      <alignment horizontal="center" vertical="center"/>
      <protection locked="0"/>
    </xf>
    <xf numFmtId="0" fontId="70" fillId="3" borderId="139" xfId="0" applyFont="1" applyFill="1" applyBorder="1" applyAlignment="1" applyProtection="1">
      <alignment horizontal="center" vertical="center"/>
      <protection locked="0"/>
    </xf>
    <xf numFmtId="0" fontId="70" fillId="3" borderId="40" xfId="0" applyFont="1" applyFill="1" applyBorder="1" applyAlignment="1" applyProtection="1">
      <alignment horizontal="center" vertical="center"/>
      <protection locked="0"/>
    </xf>
    <xf numFmtId="0" fontId="70" fillId="3" borderId="291" xfId="0" applyFont="1" applyFill="1" applyBorder="1" applyAlignment="1" applyProtection="1">
      <alignment horizontal="center" vertical="center"/>
      <protection locked="0"/>
    </xf>
    <xf numFmtId="0" fontId="70" fillId="3" borderId="149" xfId="0" applyFont="1" applyFill="1" applyBorder="1" applyAlignment="1" applyProtection="1">
      <alignment horizontal="center" vertical="center"/>
      <protection locked="0"/>
    </xf>
    <xf numFmtId="0" fontId="70" fillId="3" borderId="292" xfId="0" applyFont="1" applyFill="1" applyBorder="1" applyAlignment="1" applyProtection="1">
      <alignment horizontal="center" vertical="center"/>
      <protection locked="0"/>
    </xf>
    <xf numFmtId="0" fontId="70" fillId="3" borderId="98" xfId="0" applyFont="1" applyFill="1" applyBorder="1" applyAlignment="1" applyProtection="1">
      <alignment horizontal="center" vertical="center"/>
      <protection locked="0"/>
    </xf>
    <xf numFmtId="0" fontId="0" fillId="0" borderId="91" xfId="0" applyBorder="1" applyAlignment="1">
      <alignment horizontal="right" vertical="center" textRotation="255" shrinkToFit="1"/>
    </xf>
    <xf numFmtId="0" fontId="0" fillId="0" borderId="8" xfId="0" applyBorder="1" applyAlignment="1">
      <alignment horizontal="right" vertical="center" textRotation="255" shrinkToFit="1"/>
    </xf>
  </cellXfs>
  <cellStyles count="7">
    <cellStyle name="パーセント" xfId="5" builtinId="5"/>
    <cellStyle name="ハイパーリンク" xfId="2" builtinId="8"/>
    <cellStyle name="桁区切り" xfId="1" builtinId="6"/>
    <cellStyle name="桁区切り 2" xfId="4" xr:uid="{52DC2607-8A8E-4080-A410-F88F834A4116}"/>
    <cellStyle name="標準" xfId="0" builtinId="0"/>
    <cellStyle name="標準 2" xfId="3" xr:uid="{1D925AC8-972A-4FB8-B375-C6C55B770140}"/>
    <cellStyle name="標準 3" xfId="6" xr:uid="{4FA569CB-E3DC-465F-9B98-98019BCCB7C8}"/>
  </cellStyles>
  <dxfs count="1">
    <dxf>
      <fill>
        <patternFill>
          <bgColor rgb="FF00B050"/>
        </patternFill>
      </fill>
    </dxf>
  </dxfs>
  <tableStyles count="0" defaultTableStyle="TableStyleMedium2" defaultPivotStyle="PivotStyleLight16"/>
  <colors>
    <mruColors>
      <color rgb="FFCCFF99"/>
      <color rgb="FFFFCCCC"/>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32</xdr:col>
      <xdr:colOff>122093</xdr:colOff>
      <xdr:row>39</xdr:row>
      <xdr:rowOff>121433</xdr:rowOff>
    </xdr:from>
    <xdr:to>
      <xdr:col>47</xdr:col>
      <xdr:colOff>621610</xdr:colOff>
      <xdr:row>68</xdr:row>
      <xdr:rowOff>132290</xdr:rowOff>
    </xdr:to>
    <xdr:pic>
      <xdr:nvPicPr>
        <xdr:cNvPr id="2" name="図 1">
          <a:extLst>
            <a:ext uri="{FF2B5EF4-FFF2-40B4-BE49-F238E27FC236}">
              <a16:creationId xmlns:a16="http://schemas.microsoft.com/office/drawing/2014/main" id="{312EB96E-D03E-4786-BCED-2D5BA6CA6A15}"/>
            </a:ext>
          </a:extLst>
        </xdr:cNvPr>
        <xdr:cNvPicPr>
          <a:picLocks noChangeAspect="1"/>
        </xdr:cNvPicPr>
      </xdr:nvPicPr>
      <xdr:blipFill>
        <a:blip xmlns:r="http://schemas.openxmlformats.org/officeDocument/2006/relationships" r:embed="rId1"/>
        <a:stretch>
          <a:fillRect/>
        </a:stretch>
      </xdr:blipFill>
      <xdr:spPr>
        <a:xfrm>
          <a:off x="19718193" y="12316608"/>
          <a:ext cx="8459242" cy="6237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86478</xdr:colOff>
      <xdr:row>1</xdr:row>
      <xdr:rowOff>97117</xdr:rowOff>
    </xdr:from>
    <xdr:to>
      <xdr:col>19</xdr:col>
      <xdr:colOff>26339</xdr:colOff>
      <xdr:row>46</xdr:row>
      <xdr:rowOff>150954</xdr:rowOff>
    </xdr:to>
    <xdr:pic>
      <xdr:nvPicPr>
        <xdr:cNvPr id="5" name="図 4">
          <a:extLst>
            <a:ext uri="{FF2B5EF4-FFF2-40B4-BE49-F238E27FC236}">
              <a16:creationId xmlns:a16="http://schemas.microsoft.com/office/drawing/2014/main" id="{EB2C56DD-929F-4F3C-BB14-E8DAD20FB47C}"/>
            </a:ext>
          </a:extLst>
        </xdr:cNvPr>
        <xdr:cNvPicPr>
          <a:picLocks noChangeAspect="1"/>
        </xdr:cNvPicPr>
      </xdr:nvPicPr>
      <xdr:blipFill>
        <a:blip xmlns:r="http://schemas.openxmlformats.org/officeDocument/2006/relationships" r:embed="rId1"/>
        <a:stretch>
          <a:fillRect/>
        </a:stretch>
      </xdr:blipFill>
      <xdr:spPr>
        <a:xfrm>
          <a:off x="86478" y="253999"/>
          <a:ext cx="11437096" cy="7113543"/>
        </a:xfrm>
        <a:prstGeom prst="rect">
          <a:avLst/>
        </a:prstGeom>
      </xdr:spPr>
    </xdr:pic>
    <xdr:clientData/>
  </xdr:twoCellAnchor>
  <xdr:twoCellAnchor editAs="oneCell">
    <xdr:from>
      <xdr:col>0</xdr:col>
      <xdr:colOff>67233</xdr:colOff>
      <xdr:row>105</xdr:row>
      <xdr:rowOff>89647</xdr:rowOff>
    </xdr:from>
    <xdr:to>
      <xdr:col>19</xdr:col>
      <xdr:colOff>29700</xdr:colOff>
      <xdr:row>157</xdr:row>
      <xdr:rowOff>121398</xdr:rowOff>
    </xdr:to>
    <xdr:pic>
      <xdr:nvPicPr>
        <xdr:cNvPr id="7" name="図 6">
          <a:extLst>
            <a:ext uri="{FF2B5EF4-FFF2-40B4-BE49-F238E27FC236}">
              <a16:creationId xmlns:a16="http://schemas.microsoft.com/office/drawing/2014/main" id="{B9542C08-0327-72D9-ADD9-42EBAC8BF9FC}"/>
            </a:ext>
          </a:extLst>
        </xdr:cNvPr>
        <xdr:cNvPicPr>
          <a:picLocks noChangeAspect="1"/>
        </xdr:cNvPicPr>
      </xdr:nvPicPr>
      <xdr:blipFill>
        <a:blip xmlns:r="http://schemas.openxmlformats.org/officeDocument/2006/relationships" r:embed="rId2"/>
        <a:stretch>
          <a:fillRect/>
        </a:stretch>
      </xdr:blipFill>
      <xdr:spPr>
        <a:xfrm>
          <a:off x="67233" y="17286941"/>
          <a:ext cx="11601643" cy="8584454"/>
        </a:xfrm>
        <a:prstGeom prst="rect">
          <a:avLst/>
        </a:prstGeom>
      </xdr:spPr>
    </xdr:pic>
    <xdr:clientData/>
  </xdr:twoCellAnchor>
  <xdr:twoCellAnchor>
    <xdr:from>
      <xdr:col>0</xdr:col>
      <xdr:colOff>67234</xdr:colOff>
      <xdr:row>1</xdr:row>
      <xdr:rowOff>104588</xdr:rowOff>
    </xdr:from>
    <xdr:to>
      <xdr:col>19</xdr:col>
      <xdr:colOff>37353</xdr:colOff>
      <xdr:row>47</xdr:row>
      <xdr:rowOff>59765</xdr:rowOff>
    </xdr:to>
    <xdr:sp macro="" textlink="">
      <xdr:nvSpPr>
        <xdr:cNvPr id="8" name="正方形/長方形 7">
          <a:extLst>
            <a:ext uri="{FF2B5EF4-FFF2-40B4-BE49-F238E27FC236}">
              <a16:creationId xmlns:a16="http://schemas.microsoft.com/office/drawing/2014/main" id="{745C98A6-3762-0E40-656A-7D7B06028644}"/>
            </a:ext>
          </a:extLst>
        </xdr:cNvPr>
        <xdr:cNvSpPr/>
      </xdr:nvSpPr>
      <xdr:spPr>
        <a:xfrm>
          <a:off x="67234" y="268941"/>
          <a:ext cx="11609295" cy="751541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64064</xdr:colOff>
      <xdr:row>49</xdr:row>
      <xdr:rowOff>104028</xdr:rowOff>
    </xdr:from>
    <xdr:to>
      <xdr:col>19</xdr:col>
      <xdr:colOff>33618</xdr:colOff>
      <xdr:row>103</xdr:row>
      <xdr:rowOff>145676</xdr:rowOff>
    </xdr:to>
    <xdr:sp macro="" textlink="">
      <xdr:nvSpPr>
        <xdr:cNvPr id="9" name="正方形/長方形 8">
          <a:extLst>
            <a:ext uri="{FF2B5EF4-FFF2-40B4-BE49-F238E27FC236}">
              <a16:creationId xmlns:a16="http://schemas.microsoft.com/office/drawing/2014/main" id="{A3878BA6-59A8-4C82-93E2-9993C44DE25B}"/>
            </a:ext>
          </a:extLst>
        </xdr:cNvPr>
        <xdr:cNvSpPr/>
      </xdr:nvSpPr>
      <xdr:spPr>
        <a:xfrm>
          <a:off x="64064" y="7981763"/>
          <a:ext cx="11466789" cy="851329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0</xdr:col>
      <xdr:colOff>97118</xdr:colOff>
      <xdr:row>50</xdr:row>
      <xdr:rowOff>37352</xdr:rowOff>
    </xdr:from>
    <xdr:to>
      <xdr:col>18</xdr:col>
      <xdr:colOff>534497</xdr:colOff>
      <xdr:row>102</xdr:row>
      <xdr:rowOff>76236</xdr:rowOff>
    </xdr:to>
    <xdr:pic>
      <xdr:nvPicPr>
        <xdr:cNvPr id="11" name="図 10">
          <a:extLst>
            <a:ext uri="{FF2B5EF4-FFF2-40B4-BE49-F238E27FC236}">
              <a16:creationId xmlns:a16="http://schemas.microsoft.com/office/drawing/2014/main" id="{FBFAD831-179C-A2D0-AACA-41E315A771D1}"/>
            </a:ext>
          </a:extLst>
        </xdr:cNvPr>
        <xdr:cNvPicPr>
          <a:picLocks noChangeAspect="1"/>
        </xdr:cNvPicPr>
      </xdr:nvPicPr>
      <xdr:blipFill>
        <a:blip xmlns:r="http://schemas.openxmlformats.org/officeDocument/2006/relationships" r:embed="rId3"/>
        <a:stretch>
          <a:fillRect/>
        </a:stretch>
      </xdr:blipFill>
      <xdr:spPr>
        <a:xfrm>
          <a:off x="97118" y="8254999"/>
          <a:ext cx="11463967" cy="8585237"/>
        </a:xfrm>
        <a:prstGeom prst="rect">
          <a:avLst/>
        </a:prstGeom>
      </xdr:spPr>
    </xdr:pic>
    <xdr:clientData/>
  </xdr:twoCellAnchor>
  <xdr:twoCellAnchor>
    <xdr:from>
      <xdr:col>0</xdr:col>
      <xdr:colOff>88531</xdr:colOff>
      <xdr:row>105</xdr:row>
      <xdr:rowOff>30443</xdr:rowOff>
    </xdr:from>
    <xdr:to>
      <xdr:col>19</xdr:col>
      <xdr:colOff>33618</xdr:colOff>
      <xdr:row>159</xdr:row>
      <xdr:rowOff>7472</xdr:rowOff>
    </xdr:to>
    <xdr:sp macro="" textlink="">
      <xdr:nvSpPr>
        <xdr:cNvPr id="12" name="正方形/長方形 11">
          <a:extLst>
            <a:ext uri="{FF2B5EF4-FFF2-40B4-BE49-F238E27FC236}">
              <a16:creationId xmlns:a16="http://schemas.microsoft.com/office/drawing/2014/main" id="{EEA02127-D391-4561-83D9-26B603FE3FEE}"/>
            </a:ext>
          </a:extLst>
        </xdr:cNvPr>
        <xdr:cNvSpPr/>
      </xdr:nvSpPr>
      <xdr:spPr>
        <a:xfrm>
          <a:off x="88531" y="16637561"/>
          <a:ext cx="11442322" cy="844867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220942</xdr:colOff>
      <xdr:row>44</xdr:row>
      <xdr:rowOff>144182</xdr:rowOff>
    </xdr:from>
    <xdr:to>
      <xdr:col>18</xdr:col>
      <xdr:colOff>512295</xdr:colOff>
      <xdr:row>46</xdr:row>
      <xdr:rowOff>144183</xdr:rowOff>
    </xdr:to>
    <xdr:sp macro="" textlink="">
      <xdr:nvSpPr>
        <xdr:cNvPr id="3" name="テキスト ボックス 2">
          <a:extLst>
            <a:ext uri="{FF2B5EF4-FFF2-40B4-BE49-F238E27FC236}">
              <a16:creationId xmlns:a16="http://schemas.microsoft.com/office/drawing/2014/main" id="{5C77E04D-1F97-AFA7-4942-387E29693497}"/>
            </a:ext>
          </a:extLst>
        </xdr:cNvPr>
        <xdr:cNvSpPr txBox="1"/>
      </xdr:nvSpPr>
      <xdr:spPr>
        <a:xfrm>
          <a:off x="8692589" y="7237506"/>
          <a:ext cx="2711824"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lang="ja-JP" altLang="en-US" sz="800" b="0" i="0" u="none" strike="noStrike" baseline="0">
              <a:solidFill>
                <a:schemeClr val="dk1"/>
              </a:solidFill>
              <a:latin typeface="+mn-lt"/>
              <a:ea typeface="+mn-ea"/>
              <a:cs typeface="+mn-cs"/>
            </a:rPr>
            <a:t> </a:t>
          </a:r>
          <a:r>
            <a:rPr lang="ja-JP" altLang="en-US" sz="800" b="1" i="0" u="none" strike="noStrike" baseline="0">
              <a:solidFill>
                <a:schemeClr val="dk1"/>
              </a:solidFill>
              <a:latin typeface="+mn-lt"/>
              <a:ea typeface="+mn-ea"/>
              <a:cs typeface="+mn-cs"/>
            </a:rPr>
            <a:t>私立学校法の改正について（文部科学省）」より</a:t>
          </a:r>
          <a:endParaRPr kumimoji="1" lang="en-US" altLang="ja-JP" sz="800"/>
        </a:p>
      </xdr:txBody>
    </xdr:sp>
    <xdr:clientData/>
  </xdr:twoCellAnchor>
  <xdr:twoCellAnchor>
    <xdr:from>
      <xdr:col>14</xdr:col>
      <xdr:colOff>459441</xdr:colOff>
      <xdr:row>102</xdr:row>
      <xdr:rowOff>56030</xdr:rowOff>
    </xdr:from>
    <xdr:to>
      <xdr:col>19</xdr:col>
      <xdr:colOff>148852</xdr:colOff>
      <xdr:row>104</xdr:row>
      <xdr:rowOff>56030</xdr:rowOff>
    </xdr:to>
    <xdr:sp macro="" textlink="">
      <xdr:nvSpPr>
        <xdr:cNvPr id="6" name="テキスト ボックス 5">
          <a:extLst>
            <a:ext uri="{FF2B5EF4-FFF2-40B4-BE49-F238E27FC236}">
              <a16:creationId xmlns:a16="http://schemas.microsoft.com/office/drawing/2014/main" id="{86D79523-26AF-4FE2-9884-B045BEC68395}"/>
            </a:ext>
          </a:extLst>
        </xdr:cNvPr>
        <xdr:cNvSpPr txBox="1"/>
      </xdr:nvSpPr>
      <xdr:spPr>
        <a:xfrm>
          <a:off x="8931088" y="16058030"/>
          <a:ext cx="2714999"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lang="ja-JP" altLang="en-US" sz="800" b="0" i="0" u="none" strike="noStrike" baseline="0">
              <a:solidFill>
                <a:schemeClr val="dk1"/>
              </a:solidFill>
              <a:latin typeface="+mn-lt"/>
              <a:ea typeface="+mn-ea"/>
              <a:cs typeface="+mn-cs"/>
            </a:rPr>
            <a:t> </a:t>
          </a:r>
          <a:r>
            <a:rPr lang="ja-JP" altLang="en-US" sz="800" b="1" i="0" u="none" strike="noStrike" baseline="0">
              <a:solidFill>
                <a:schemeClr val="dk1"/>
              </a:solidFill>
              <a:latin typeface="+mn-lt"/>
              <a:ea typeface="+mn-ea"/>
              <a:cs typeface="+mn-cs"/>
            </a:rPr>
            <a:t>私立学校法の改正について（文部科学省）」より</a:t>
          </a:r>
          <a:endParaRPr kumimoji="1" lang="en-US" altLang="ja-JP" sz="800"/>
        </a:p>
      </xdr:txBody>
    </xdr:sp>
    <xdr:clientData/>
  </xdr:twoCellAnchor>
  <xdr:twoCellAnchor>
    <xdr:from>
      <xdr:col>14</xdr:col>
      <xdr:colOff>437029</xdr:colOff>
      <xdr:row>157</xdr:row>
      <xdr:rowOff>67235</xdr:rowOff>
    </xdr:from>
    <xdr:to>
      <xdr:col>19</xdr:col>
      <xdr:colOff>120090</xdr:colOff>
      <xdr:row>159</xdr:row>
      <xdr:rowOff>67235</xdr:rowOff>
    </xdr:to>
    <xdr:sp macro="" textlink="">
      <xdr:nvSpPr>
        <xdr:cNvPr id="10" name="テキスト ボックス 9">
          <a:extLst>
            <a:ext uri="{FF2B5EF4-FFF2-40B4-BE49-F238E27FC236}">
              <a16:creationId xmlns:a16="http://schemas.microsoft.com/office/drawing/2014/main" id="{0B3C9B33-09E5-47B5-B8C8-AFE1B3FC6AF3}"/>
            </a:ext>
          </a:extLst>
        </xdr:cNvPr>
        <xdr:cNvSpPr txBox="1"/>
      </xdr:nvSpPr>
      <xdr:spPr>
        <a:xfrm>
          <a:off x="8908676" y="24641735"/>
          <a:ext cx="2708649"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lang="ja-JP" altLang="en-US" sz="800" b="0" i="0" u="none" strike="noStrike" baseline="0">
              <a:solidFill>
                <a:schemeClr val="dk1"/>
              </a:solidFill>
              <a:latin typeface="+mn-lt"/>
              <a:ea typeface="+mn-ea"/>
              <a:cs typeface="+mn-cs"/>
            </a:rPr>
            <a:t> </a:t>
          </a:r>
          <a:r>
            <a:rPr lang="ja-JP" altLang="en-US" sz="800" b="1" i="0" u="none" strike="noStrike" baseline="0">
              <a:solidFill>
                <a:schemeClr val="dk1"/>
              </a:solidFill>
              <a:latin typeface="+mn-lt"/>
              <a:ea typeface="+mn-ea"/>
              <a:cs typeface="+mn-cs"/>
            </a:rPr>
            <a:t>私立学校法の改正について（文部科学省）」より</a:t>
          </a:r>
          <a:endParaRPr kumimoji="1" lang="en-US" altLang="ja-JP" sz="800"/>
        </a:p>
      </xdr:txBody>
    </xdr:sp>
    <xdr:clientData/>
  </xdr:twoCellAnchor>
  <xdr:twoCellAnchor>
    <xdr:from>
      <xdr:col>0</xdr:col>
      <xdr:colOff>324970</xdr:colOff>
      <xdr:row>2</xdr:row>
      <xdr:rowOff>104028</xdr:rowOff>
    </xdr:from>
    <xdr:to>
      <xdr:col>1</xdr:col>
      <xdr:colOff>358588</xdr:colOff>
      <xdr:row>5</xdr:row>
      <xdr:rowOff>112059</xdr:rowOff>
    </xdr:to>
    <xdr:sp macro="" textlink="">
      <xdr:nvSpPr>
        <xdr:cNvPr id="2" name="テキスト ボックス 1">
          <a:extLst>
            <a:ext uri="{FF2B5EF4-FFF2-40B4-BE49-F238E27FC236}">
              <a16:creationId xmlns:a16="http://schemas.microsoft.com/office/drawing/2014/main" id="{1D3CB245-2991-A6FB-5146-62B633C4D579}"/>
            </a:ext>
          </a:extLst>
        </xdr:cNvPr>
        <xdr:cNvSpPr txBox="1"/>
      </xdr:nvSpPr>
      <xdr:spPr>
        <a:xfrm>
          <a:off x="324970" y="608293"/>
          <a:ext cx="638736" cy="47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rPr>
            <a:t>①</a:t>
          </a:r>
          <a:endParaRPr kumimoji="1" lang="ja-JP" altLang="en-US" sz="1600" b="1">
            <a:solidFill>
              <a:schemeClr val="bg1"/>
            </a:solidFill>
          </a:endParaRPr>
        </a:p>
      </xdr:txBody>
    </xdr:sp>
    <xdr:clientData/>
  </xdr:twoCellAnchor>
  <xdr:twoCellAnchor>
    <xdr:from>
      <xdr:col>0</xdr:col>
      <xdr:colOff>291353</xdr:colOff>
      <xdr:row>51</xdr:row>
      <xdr:rowOff>0</xdr:rowOff>
    </xdr:from>
    <xdr:to>
      <xdr:col>1</xdr:col>
      <xdr:colOff>318621</xdr:colOff>
      <xdr:row>54</xdr:row>
      <xdr:rowOff>8031</xdr:rowOff>
    </xdr:to>
    <xdr:sp macro="" textlink="">
      <xdr:nvSpPr>
        <xdr:cNvPr id="13" name="テキスト ボックス 12">
          <a:extLst>
            <a:ext uri="{FF2B5EF4-FFF2-40B4-BE49-F238E27FC236}">
              <a16:creationId xmlns:a16="http://schemas.microsoft.com/office/drawing/2014/main" id="{14BB984F-5FD0-44E4-B4B6-E6A49002D09D}"/>
            </a:ext>
          </a:extLst>
        </xdr:cNvPr>
        <xdr:cNvSpPr txBox="1"/>
      </xdr:nvSpPr>
      <xdr:spPr>
        <a:xfrm>
          <a:off x="291353" y="8191500"/>
          <a:ext cx="632386" cy="47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rPr>
            <a:t>②</a:t>
          </a:r>
          <a:endParaRPr kumimoji="1" lang="ja-JP" altLang="en-US" sz="1600" b="1">
            <a:solidFill>
              <a:schemeClr val="bg1"/>
            </a:solidFill>
          </a:endParaRPr>
        </a:p>
      </xdr:txBody>
    </xdr:sp>
    <xdr:clientData/>
  </xdr:twoCellAnchor>
  <xdr:twoCellAnchor>
    <xdr:from>
      <xdr:col>0</xdr:col>
      <xdr:colOff>168088</xdr:colOff>
      <xdr:row>106</xdr:row>
      <xdr:rowOff>56029</xdr:rowOff>
    </xdr:from>
    <xdr:to>
      <xdr:col>1</xdr:col>
      <xdr:colOff>195356</xdr:colOff>
      <xdr:row>109</xdr:row>
      <xdr:rowOff>64060</xdr:rowOff>
    </xdr:to>
    <xdr:sp macro="" textlink="">
      <xdr:nvSpPr>
        <xdr:cNvPr id="15" name="テキスト ボックス 14">
          <a:extLst>
            <a:ext uri="{FF2B5EF4-FFF2-40B4-BE49-F238E27FC236}">
              <a16:creationId xmlns:a16="http://schemas.microsoft.com/office/drawing/2014/main" id="{8C663EBF-4E39-4DEB-B1DC-806C2CF6B5F5}"/>
            </a:ext>
          </a:extLst>
        </xdr:cNvPr>
        <xdr:cNvSpPr txBox="1"/>
      </xdr:nvSpPr>
      <xdr:spPr>
        <a:xfrm>
          <a:off x="168088" y="16820029"/>
          <a:ext cx="632386" cy="47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rPr>
            <a:t>③①</a:t>
          </a:r>
          <a:endParaRPr kumimoji="1" lang="ja-JP" altLang="en-US" sz="16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172693</xdr:colOff>
      <xdr:row>0</xdr:row>
      <xdr:rowOff>115957</xdr:rowOff>
    </xdr:from>
    <xdr:to>
      <xdr:col>17</xdr:col>
      <xdr:colOff>248479</xdr:colOff>
      <xdr:row>22</xdr:row>
      <xdr:rowOff>154195</xdr:rowOff>
    </xdr:to>
    <xdr:sp macro="" textlink="">
      <xdr:nvSpPr>
        <xdr:cNvPr id="2" name="正方形/長方形 1">
          <a:extLst>
            <a:ext uri="{FF2B5EF4-FFF2-40B4-BE49-F238E27FC236}">
              <a16:creationId xmlns:a16="http://schemas.microsoft.com/office/drawing/2014/main" id="{5F5F8DB3-7BC4-00E1-10DC-2866B3E703E1}"/>
            </a:ext>
          </a:extLst>
        </xdr:cNvPr>
        <xdr:cNvSpPr/>
      </xdr:nvSpPr>
      <xdr:spPr>
        <a:xfrm>
          <a:off x="172693" y="115957"/>
          <a:ext cx="5459482" cy="41878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121064</xdr:colOff>
      <xdr:row>99</xdr:row>
      <xdr:rowOff>104497</xdr:rowOff>
    </xdr:from>
    <xdr:to>
      <xdr:col>17</xdr:col>
      <xdr:colOff>265043</xdr:colOff>
      <xdr:row>137</xdr:row>
      <xdr:rowOff>74543</xdr:rowOff>
    </xdr:to>
    <xdr:sp macro="" textlink="">
      <xdr:nvSpPr>
        <xdr:cNvPr id="3" name="正方形/長方形 2">
          <a:extLst>
            <a:ext uri="{FF2B5EF4-FFF2-40B4-BE49-F238E27FC236}">
              <a16:creationId xmlns:a16="http://schemas.microsoft.com/office/drawing/2014/main" id="{CAE26622-83BA-45D4-A04E-3D39F717260C}"/>
            </a:ext>
          </a:extLst>
        </xdr:cNvPr>
        <xdr:cNvSpPr/>
      </xdr:nvSpPr>
      <xdr:spPr>
        <a:xfrm>
          <a:off x="121064" y="18409062"/>
          <a:ext cx="5527675" cy="746580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140804</xdr:colOff>
      <xdr:row>71</xdr:row>
      <xdr:rowOff>66261</xdr:rowOff>
    </xdr:from>
    <xdr:to>
      <xdr:col>17</xdr:col>
      <xdr:colOff>265043</xdr:colOff>
      <xdr:row>98</xdr:row>
      <xdr:rowOff>0</xdr:rowOff>
    </xdr:to>
    <xdr:sp macro="" textlink="">
      <xdr:nvSpPr>
        <xdr:cNvPr id="4" name="正方形/長方形 3">
          <a:extLst>
            <a:ext uri="{FF2B5EF4-FFF2-40B4-BE49-F238E27FC236}">
              <a16:creationId xmlns:a16="http://schemas.microsoft.com/office/drawing/2014/main" id="{068A6C65-867F-4B11-9559-B9F2D6FDBEA8}"/>
            </a:ext>
          </a:extLst>
        </xdr:cNvPr>
        <xdr:cNvSpPr/>
      </xdr:nvSpPr>
      <xdr:spPr>
        <a:xfrm>
          <a:off x="140804" y="13011978"/>
          <a:ext cx="5507935" cy="512693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162477</xdr:colOff>
      <xdr:row>24</xdr:row>
      <xdr:rowOff>102566</xdr:rowOff>
    </xdr:from>
    <xdr:to>
      <xdr:col>17</xdr:col>
      <xdr:colOff>265043</xdr:colOff>
      <xdr:row>69</xdr:row>
      <xdr:rowOff>140804</xdr:rowOff>
    </xdr:to>
    <xdr:sp macro="" textlink="">
      <xdr:nvSpPr>
        <xdr:cNvPr id="5" name="正方形/長方形 4">
          <a:extLst>
            <a:ext uri="{FF2B5EF4-FFF2-40B4-BE49-F238E27FC236}">
              <a16:creationId xmlns:a16="http://schemas.microsoft.com/office/drawing/2014/main" id="{4B4B89B4-C481-4808-B94D-8291E753CB40}"/>
            </a:ext>
          </a:extLst>
        </xdr:cNvPr>
        <xdr:cNvSpPr/>
      </xdr:nvSpPr>
      <xdr:spPr>
        <a:xfrm>
          <a:off x="162477" y="4931327"/>
          <a:ext cx="5486262" cy="927334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3432174</xdr:colOff>
      <xdr:row>215</xdr:row>
      <xdr:rowOff>215900</xdr:rowOff>
    </xdr:from>
    <xdr:to>
      <xdr:col>3</xdr:col>
      <xdr:colOff>8117993</xdr:colOff>
      <xdr:row>222</xdr:row>
      <xdr:rowOff>190498</xdr:rowOff>
    </xdr:to>
    <xdr:pic>
      <xdr:nvPicPr>
        <xdr:cNvPr id="3" name="図 2">
          <a:extLst>
            <a:ext uri="{FF2B5EF4-FFF2-40B4-BE49-F238E27FC236}">
              <a16:creationId xmlns:a16="http://schemas.microsoft.com/office/drawing/2014/main" id="{DE4C468E-65C1-7186-0BBC-56366091E965}"/>
            </a:ext>
          </a:extLst>
        </xdr:cNvPr>
        <xdr:cNvPicPr>
          <a:picLocks noChangeAspect="1"/>
        </xdr:cNvPicPr>
      </xdr:nvPicPr>
      <xdr:blipFill>
        <a:blip xmlns:r="http://schemas.openxmlformats.org/officeDocument/2006/relationships" r:embed="rId1"/>
        <a:stretch>
          <a:fillRect/>
        </a:stretch>
      </xdr:blipFill>
      <xdr:spPr>
        <a:xfrm>
          <a:off x="4594224" y="43116500"/>
          <a:ext cx="4685819" cy="15081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stf/seisakunitsuite/bunya/koyou_roudou/koyoukintou/seisaku06/index.html" TargetMode="External"/><Relationship Id="rId2" Type="http://schemas.openxmlformats.org/officeDocument/2006/relationships/hyperlink" Target="https://www.mext.go.jp/a_menu/shisetu/shuppan/1291462.htm" TargetMode="External"/><Relationship Id="rId1" Type="http://schemas.openxmlformats.org/officeDocument/2006/relationships/hyperlink" Target="https://www.cfa.go.jp/policies/child-safety/effort/anzen_kanri/" TargetMode="External"/><Relationship Id="rId6" Type="http://schemas.openxmlformats.org/officeDocument/2006/relationships/printerSettings" Target="../printerSettings/printerSettings1.bin"/><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outou/shiritsu/mext_00001.html" TargetMode="External"/></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cfa.go.jp/policies/child-safety/effort/anzen_kanri/" TargetMode="External"/><Relationship Id="rId7" Type="http://schemas.openxmlformats.org/officeDocument/2006/relationships/printerSettings" Target="../printerSettings/printerSettings10.bin"/><Relationship Id="rId2" Type="http://schemas.openxmlformats.org/officeDocument/2006/relationships/hyperlink" Target="https://anzenkyouiku.mext.go.jp/anzentenken/index.html" TargetMode="External"/><Relationship Id="rId1" Type="http://schemas.openxmlformats.org/officeDocument/2006/relationships/hyperlink" Target="https://www.mext.go.jp/a_menu/kenko/hoken/1292482.htm" TargetMode="External"/><Relationship Id="rId6" Type="http://schemas.openxmlformats.org/officeDocument/2006/relationships/hyperlink" Target="https://www.mext.go.jp/a_menu/shotou/gakko-hyoka/08050824.htm" TargetMode="External"/><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enko/hoken/129248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hlw.go.jp/stf/seisakunitsuite/bunya/koyou_roudou/koyoukintou/seisaku06/index.html" TargetMode="External"/><Relationship Id="rId2" Type="http://schemas.openxmlformats.org/officeDocument/2006/relationships/hyperlink" Target="https://www.mext.go.jp/a_menu/shisetu/shuppan/1291462.htm" TargetMode="External"/><Relationship Id="rId1" Type="http://schemas.openxmlformats.org/officeDocument/2006/relationships/hyperlink" Target="https://www.cfa.go.jp/policies/child-safety/effort/anzen_kanri/" TargetMode="External"/><Relationship Id="rId6" Type="http://schemas.openxmlformats.org/officeDocument/2006/relationships/printerSettings" Target="../printerSettings/printerSettings3.bin"/><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outou/shiritsu/mext_00001.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D7C7-D145-42B6-B21D-0AEAA15C8F74}">
  <sheetPr codeName="Sheet1">
    <pageSetUpPr fitToPage="1"/>
  </sheetPr>
  <dimension ref="A1:AM1497"/>
  <sheetViews>
    <sheetView showGridLines="0" view="pageBreakPreview" zoomScaleNormal="100" zoomScaleSheetLayoutView="100" workbookViewId="0">
      <selection activeCell="AA1045" sqref="AA1045"/>
    </sheetView>
  </sheetViews>
  <sheetFormatPr defaultColWidth="8.7265625" defaultRowHeight="13" x14ac:dyDescent="0.2"/>
  <cols>
    <col min="1" max="1" width="2.90625" style="90" customWidth="1"/>
    <col min="2" max="2" width="3.6328125" style="90" customWidth="1"/>
    <col min="3" max="3" width="4.08984375" style="90" customWidth="1"/>
    <col min="4" max="40" width="4.6328125" style="90" customWidth="1"/>
    <col min="41" max="16384" width="8.7265625" style="90"/>
  </cols>
  <sheetData>
    <row r="1" spans="3:25" ht="44.5" customHeight="1" x14ac:dyDescent="0.2">
      <c r="X1" s="288" t="s">
        <v>1881</v>
      </c>
      <c r="Y1" s="424">
        <v>8</v>
      </c>
    </row>
    <row r="2" spans="3:25" ht="22.5" customHeight="1" x14ac:dyDescent="0.2">
      <c r="R2" s="786" t="s">
        <v>575</v>
      </c>
      <c r="S2" s="786"/>
      <c r="T2" s="976"/>
      <c r="U2" s="1222"/>
      <c r="V2" s="1223"/>
      <c r="W2" s="1224"/>
    </row>
    <row r="3" spans="3:25" ht="22.5" customHeight="1" x14ac:dyDescent="0.2">
      <c r="R3" s="786" t="s">
        <v>1621</v>
      </c>
      <c r="S3" s="786"/>
      <c r="T3" s="786"/>
      <c r="U3" s="844"/>
      <c r="V3" s="844"/>
      <c r="W3" s="844"/>
    </row>
    <row r="4" spans="3:25" ht="59.15" customHeight="1" x14ac:dyDescent="0.2"/>
    <row r="5" spans="3:25" ht="32.5" x14ac:dyDescent="0.2">
      <c r="C5" s="1226" t="str">
        <f>"令和"&amp;Y1&amp;"年度　施設型給付受給園調査票"</f>
        <v>令和8年度　施設型給付受給園調査票</v>
      </c>
      <c r="D5" s="1227"/>
      <c r="E5" s="1227"/>
      <c r="F5" s="1227"/>
      <c r="G5" s="1227"/>
      <c r="H5" s="1227"/>
      <c r="I5" s="1227"/>
      <c r="J5" s="1227"/>
      <c r="K5" s="1227"/>
      <c r="L5" s="1227"/>
      <c r="M5" s="1227"/>
      <c r="N5" s="1227"/>
      <c r="O5" s="1227"/>
      <c r="P5" s="1227"/>
      <c r="Q5" s="1227"/>
      <c r="R5" s="1227"/>
      <c r="S5" s="1227"/>
      <c r="T5" s="1227"/>
      <c r="U5" s="1227"/>
      <c r="V5" s="1227"/>
      <c r="W5" s="1227"/>
    </row>
    <row r="6" spans="3:25" ht="21" x14ac:dyDescent="0.2">
      <c r="C6" s="905"/>
      <c r="D6" s="906"/>
      <c r="E6" s="906"/>
      <c r="F6" s="906"/>
      <c r="G6" s="906"/>
      <c r="H6" s="906"/>
      <c r="I6" s="906"/>
      <c r="J6" s="906"/>
      <c r="K6" s="906"/>
      <c r="L6" s="906"/>
      <c r="M6" s="906"/>
      <c r="N6" s="906"/>
      <c r="O6" s="906"/>
      <c r="P6" s="906"/>
      <c r="Q6" s="906"/>
      <c r="R6" s="906"/>
      <c r="S6" s="906"/>
      <c r="T6" s="906"/>
      <c r="U6" s="906"/>
      <c r="V6" s="906"/>
      <c r="W6" s="906"/>
    </row>
    <row r="7" spans="3:25" ht="127" customHeight="1" x14ac:dyDescent="0.2">
      <c r="C7" s="907" t="s">
        <v>1622</v>
      </c>
      <c r="D7" s="908"/>
      <c r="E7" s="908"/>
      <c r="F7" s="908"/>
      <c r="G7" s="908"/>
      <c r="H7" s="908"/>
      <c r="I7" s="908"/>
      <c r="J7" s="908"/>
      <c r="K7" s="908"/>
      <c r="L7" s="908"/>
      <c r="M7" s="908"/>
      <c r="N7" s="908"/>
      <c r="O7" s="908"/>
      <c r="P7" s="908"/>
      <c r="Q7" s="908"/>
      <c r="R7" s="908"/>
      <c r="S7" s="908"/>
      <c r="T7" s="908"/>
      <c r="U7" s="908"/>
      <c r="V7" s="908"/>
      <c r="W7" s="908"/>
    </row>
    <row r="8" spans="3:25" ht="29.15" customHeight="1" x14ac:dyDescent="0.2">
      <c r="M8" s="1210" t="s">
        <v>33</v>
      </c>
      <c r="N8" s="1210"/>
      <c r="O8" s="1210"/>
      <c r="P8" s="1225"/>
      <c r="Q8" s="1206"/>
      <c r="R8" s="1207"/>
      <c r="S8" s="1207"/>
      <c r="T8" s="1207"/>
      <c r="U8" s="1207"/>
      <c r="V8" s="1207"/>
      <c r="W8" s="1207"/>
      <c r="X8" s="1208"/>
    </row>
    <row r="9" spans="3:25" ht="29.15" customHeight="1" x14ac:dyDescent="0.2">
      <c r="M9" s="1210" t="s">
        <v>623</v>
      </c>
      <c r="N9" s="1210"/>
      <c r="O9" s="1210"/>
      <c r="P9" s="1225"/>
      <c r="Q9" s="1206"/>
      <c r="R9" s="1207"/>
      <c r="S9" s="1207"/>
      <c r="T9" s="1207"/>
      <c r="U9" s="1207"/>
      <c r="V9" s="1207"/>
      <c r="W9" s="1207"/>
      <c r="X9" s="1208"/>
    </row>
    <row r="10" spans="3:25" ht="29.15" customHeight="1" x14ac:dyDescent="0.2">
      <c r="M10" s="1228" t="s">
        <v>628</v>
      </c>
      <c r="N10" s="1210" t="s">
        <v>624</v>
      </c>
      <c r="O10" s="1210"/>
      <c r="P10" s="1225"/>
      <c r="Q10" s="1206"/>
      <c r="R10" s="1207"/>
      <c r="S10" s="1207"/>
      <c r="T10" s="1207"/>
      <c r="U10" s="1207"/>
      <c r="V10" s="1207"/>
      <c r="W10" s="1207"/>
      <c r="X10" s="1208"/>
    </row>
    <row r="11" spans="3:25" ht="29.15" customHeight="1" x14ac:dyDescent="0.2">
      <c r="M11" s="1228"/>
      <c r="N11" s="1210" t="s">
        <v>625</v>
      </c>
      <c r="O11" s="1210"/>
      <c r="P11" s="1225"/>
      <c r="Q11" s="1206"/>
      <c r="R11" s="1207"/>
      <c r="S11" s="1207"/>
      <c r="T11" s="1207"/>
      <c r="U11" s="1207"/>
      <c r="V11" s="1207"/>
      <c r="W11" s="1207"/>
      <c r="X11" s="1208"/>
    </row>
    <row r="12" spans="3:25" ht="29.15" customHeight="1" x14ac:dyDescent="0.2">
      <c r="M12" s="1228"/>
      <c r="N12" s="1210" t="s">
        <v>626</v>
      </c>
      <c r="O12" s="1210"/>
      <c r="P12" s="1225"/>
      <c r="Q12" s="1206"/>
      <c r="R12" s="1207"/>
      <c r="S12" s="1207"/>
      <c r="T12" s="1207"/>
      <c r="U12" s="1207"/>
      <c r="V12" s="1207"/>
      <c r="W12" s="1207"/>
      <c r="X12" s="1208"/>
    </row>
    <row r="13" spans="3:25" ht="29.15" customHeight="1" x14ac:dyDescent="0.2">
      <c r="M13" s="1228"/>
      <c r="N13" s="1210" t="s">
        <v>627</v>
      </c>
      <c r="O13" s="1210"/>
      <c r="P13" s="1225"/>
      <c r="Q13" s="1206"/>
      <c r="R13" s="1207"/>
      <c r="S13" s="1207"/>
      <c r="T13" s="1207"/>
      <c r="U13" s="1207"/>
      <c r="V13" s="1207"/>
      <c r="W13" s="1207"/>
      <c r="X13" s="1208"/>
    </row>
    <row r="14" spans="3:25" ht="32.15" customHeight="1" x14ac:dyDescent="0.2">
      <c r="M14" s="1209" t="s">
        <v>1623</v>
      </c>
      <c r="N14" s="1210"/>
      <c r="O14" s="1210"/>
      <c r="P14" s="1210"/>
      <c r="Q14" s="351" t="s">
        <v>629</v>
      </c>
      <c r="R14" s="1206"/>
      <c r="S14" s="1208"/>
      <c r="T14" s="352" t="s">
        <v>392</v>
      </c>
      <c r="U14" s="1206"/>
      <c r="V14" s="1207"/>
      <c r="W14" s="1207"/>
      <c r="X14" s="1208"/>
    </row>
    <row r="15" spans="3:25" ht="27.65" customHeight="1" x14ac:dyDescent="0.2">
      <c r="M15" s="353"/>
      <c r="N15" s="353"/>
      <c r="O15" s="353"/>
      <c r="P15" s="353"/>
      <c r="Q15" s="354"/>
      <c r="R15" s="353"/>
      <c r="S15" s="353"/>
      <c r="T15" s="353"/>
      <c r="U15" s="353"/>
      <c r="V15" s="353"/>
      <c r="W15" s="353"/>
      <c r="X15" s="353"/>
    </row>
    <row r="16" spans="3:25" ht="27.65" customHeight="1" x14ac:dyDescent="0.2">
      <c r="M16" s="1209" t="s">
        <v>1624</v>
      </c>
      <c r="N16" s="1209"/>
      <c r="O16" s="1209"/>
      <c r="P16" s="1209"/>
      <c r="Q16" s="1211"/>
      <c r="R16" s="1210"/>
      <c r="S16" s="1210"/>
      <c r="T16" s="1210"/>
      <c r="U16" s="1210"/>
      <c r="V16" s="1210"/>
      <c r="W16" s="1210"/>
      <c r="X16" s="1210"/>
    </row>
    <row r="17" spans="2:24" ht="27.65" customHeight="1" x14ac:dyDescent="0.2">
      <c r="M17" s="1210"/>
      <c r="N17" s="1210"/>
      <c r="O17" s="1210"/>
      <c r="P17" s="1210"/>
      <c r="Q17" s="1211"/>
      <c r="R17" s="1210"/>
      <c r="S17" s="1210"/>
      <c r="T17" s="1210"/>
      <c r="U17" s="1210"/>
      <c r="V17" s="1210"/>
      <c r="W17" s="1210"/>
      <c r="X17" s="1210"/>
    </row>
    <row r="18" spans="2:24" ht="27.65" customHeight="1" x14ac:dyDescent="0.2">
      <c r="M18" s="1210"/>
      <c r="N18" s="1210"/>
      <c r="O18" s="1210"/>
      <c r="P18" s="1210"/>
      <c r="Q18" s="1211"/>
      <c r="R18" s="1210"/>
      <c r="S18" s="1210"/>
      <c r="T18" s="1210"/>
      <c r="U18" s="1210"/>
      <c r="V18" s="1210"/>
      <c r="W18" s="1210"/>
      <c r="X18" s="1210"/>
    </row>
    <row r="20" spans="2:24" ht="14" x14ac:dyDescent="0.2">
      <c r="M20" s="353" t="s">
        <v>1016</v>
      </c>
    </row>
    <row r="23" spans="2:24" ht="14" x14ac:dyDescent="0.2">
      <c r="B23" s="356" t="s">
        <v>1625</v>
      </c>
    </row>
    <row r="24" spans="2:24" ht="14" x14ac:dyDescent="0.2">
      <c r="B24" s="356"/>
      <c r="C24" s="578" t="s">
        <v>1581</v>
      </c>
    </row>
    <row r="25" spans="2:24" ht="14" x14ac:dyDescent="0.2">
      <c r="B25" s="356"/>
    </row>
    <row r="26" spans="2:24" ht="17.5" customHeight="1" x14ac:dyDescent="0.2">
      <c r="C26" s="90" t="s">
        <v>1582</v>
      </c>
    </row>
    <row r="27" spans="2:24" ht="17.5" customHeight="1" x14ac:dyDescent="0.2">
      <c r="C27" s="90" t="s">
        <v>1583</v>
      </c>
    </row>
    <row r="28" spans="2:24" ht="23.5" customHeight="1" x14ac:dyDescent="0.2"/>
    <row r="29" spans="2:24" ht="22" customHeight="1" x14ac:dyDescent="0.2">
      <c r="D29" s="579"/>
      <c r="E29" s="579"/>
      <c r="F29" s="90" t="s">
        <v>630</v>
      </c>
      <c r="J29" s="90" t="s">
        <v>1596</v>
      </c>
    </row>
    <row r="30" spans="2:24" ht="7.5" customHeight="1" x14ac:dyDescent="0.2"/>
    <row r="31" spans="2:24" ht="22" customHeight="1" x14ac:dyDescent="0.2">
      <c r="D31" s="580"/>
      <c r="E31" s="580"/>
      <c r="F31" s="90" t="s">
        <v>843</v>
      </c>
      <c r="J31" s="90" t="s">
        <v>1597</v>
      </c>
    </row>
    <row r="32" spans="2:24" ht="7.5" customHeight="1" x14ac:dyDescent="0.2"/>
    <row r="33" spans="1:24" ht="22" customHeight="1" x14ac:dyDescent="0.2">
      <c r="D33" s="269"/>
      <c r="E33" s="320"/>
      <c r="F33" s="90" t="s">
        <v>631</v>
      </c>
      <c r="J33" s="90" t="s">
        <v>1598</v>
      </c>
    </row>
    <row r="34" spans="1:24" ht="7.5" customHeight="1" x14ac:dyDescent="0.2"/>
    <row r="35" spans="1:24" ht="22" customHeight="1" x14ac:dyDescent="0.2">
      <c r="D35" s="581"/>
      <c r="E35" s="582"/>
      <c r="F35" s="90" t="s">
        <v>632</v>
      </c>
      <c r="J35" s="90" t="s">
        <v>1599</v>
      </c>
    </row>
    <row r="36" spans="1:24" ht="7" customHeight="1" x14ac:dyDescent="0.2"/>
    <row r="37" spans="1:24" ht="22" customHeight="1" x14ac:dyDescent="0.2">
      <c r="D37" s="1229" t="s">
        <v>711</v>
      </c>
      <c r="E37" s="1230"/>
      <c r="F37" s="90" t="s">
        <v>844</v>
      </c>
      <c r="J37" s="90" t="s">
        <v>1600</v>
      </c>
      <c r="K37" s="90" t="s">
        <v>1601</v>
      </c>
    </row>
    <row r="38" spans="1:24" ht="22" customHeight="1" x14ac:dyDescent="0.2">
      <c r="E38" s="364"/>
      <c r="K38" s="88" t="s">
        <v>1626</v>
      </c>
    </row>
    <row r="39" spans="1:24" ht="22" customHeight="1" x14ac:dyDescent="0.2">
      <c r="E39" s="364"/>
      <c r="K39" s="88" t="s">
        <v>1250</v>
      </c>
    </row>
    <row r="41" spans="1:24" ht="13" customHeight="1" x14ac:dyDescent="0.2"/>
    <row r="42" spans="1:24" ht="15.65" customHeight="1" x14ac:dyDescent="0.2">
      <c r="P42" s="1140" t="s">
        <v>33</v>
      </c>
      <c r="Q42" s="1140"/>
      <c r="R42" s="1140"/>
      <c r="S42" s="885">
        <f>$Q$8</f>
        <v>0</v>
      </c>
      <c r="T42" s="885"/>
      <c r="U42" s="885"/>
      <c r="V42" s="885"/>
      <c r="W42" s="885"/>
      <c r="X42" s="885"/>
    </row>
    <row r="43" spans="1:24" ht="16.5" x14ac:dyDescent="0.2">
      <c r="A43" s="583" t="s">
        <v>34</v>
      </c>
    </row>
    <row r="44" spans="1:24" ht="16.5" customHeight="1" x14ac:dyDescent="0.2">
      <c r="B44" s="356" t="s">
        <v>13</v>
      </c>
    </row>
    <row r="45" spans="1:24" ht="16.5" customHeight="1" x14ac:dyDescent="0.2">
      <c r="C45" s="89" t="s">
        <v>799</v>
      </c>
    </row>
    <row r="46" spans="1:24" ht="16.5" customHeight="1" x14ac:dyDescent="0.2">
      <c r="D46" s="90" t="s">
        <v>928</v>
      </c>
    </row>
    <row r="47" spans="1:24" ht="16.5" customHeight="1" x14ac:dyDescent="0.2">
      <c r="D47" s="976" t="s">
        <v>929</v>
      </c>
      <c r="E47" s="967"/>
      <c r="F47" s="967"/>
      <c r="G47" s="968"/>
      <c r="H47" s="269" t="s">
        <v>16</v>
      </c>
      <c r="I47" s="305"/>
      <c r="J47" s="305"/>
      <c r="K47" s="305"/>
      <c r="L47" s="584"/>
      <c r="M47" s="305" t="s">
        <v>17</v>
      </c>
      <c r="N47" s="320"/>
    </row>
    <row r="48" spans="1:24" ht="16.5" customHeight="1" x14ac:dyDescent="0.2">
      <c r="D48" s="976" t="s">
        <v>15</v>
      </c>
      <c r="E48" s="967"/>
      <c r="F48" s="967"/>
      <c r="G48" s="968"/>
      <c r="H48" s="269" t="s">
        <v>260</v>
      </c>
      <c r="I48" s="305"/>
      <c r="J48" s="305"/>
      <c r="K48" s="585"/>
      <c r="L48" s="584"/>
      <c r="M48" s="586" t="s">
        <v>19</v>
      </c>
      <c r="N48" s="320"/>
    </row>
    <row r="49" spans="3:15" ht="9.65" customHeight="1" x14ac:dyDescent="0.2">
      <c r="G49" s="89"/>
    </row>
    <row r="50" spans="3:15" ht="16.5" customHeight="1" x14ac:dyDescent="0.2">
      <c r="D50" s="90" t="s">
        <v>14</v>
      </c>
    </row>
    <row r="51" spans="3:15" ht="16.5" customHeight="1" x14ac:dyDescent="0.2">
      <c r="E51" s="90" t="str">
        <f>"令和"&amp;Y1-1&amp;"年度資産総額"</f>
        <v>令和7年度資産総額</v>
      </c>
      <c r="H51" s="272"/>
      <c r="I51" s="272"/>
      <c r="J51" s="272"/>
      <c r="K51" s="272"/>
      <c r="L51" s="272"/>
      <c r="M51" s="272"/>
      <c r="N51" s="272"/>
    </row>
    <row r="52" spans="3:15" ht="16.5" customHeight="1" x14ac:dyDescent="0.2">
      <c r="D52" s="785" t="s">
        <v>0</v>
      </c>
      <c r="E52" s="785"/>
      <c r="F52" s="785"/>
      <c r="G52" s="785"/>
      <c r="H52" s="216" t="s">
        <v>20</v>
      </c>
      <c r="I52" s="587">
        <f>Y1</f>
        <v>8</v>
      </c>
      <c r="J52" s="263" t="s">
        <v>21</v>
      </c>
      <c r="K52" s="263">
        <v>3</v>
      </c>
      <c r="L52" s="305" t="s">
        <v>22</v>
      </c>
      <c r="M52" s="263">
        <v>31</v>
      </c>
      <c r="N52" s="320" t="s">
        <v>23</v>
      </c>
    </row>
    <row r="53" spans="3:15" ht="16.5" customHeight="1" x14ac:dyDescent="0.2">
      <c r="D53" s="785" t="s">
        <v>1</v>
      </c>
      <c r="E53" s="785"/>
      <c r="F53" s="785"/>
      <c r="G53" s="785"/>
      <c r="H53" s="269" t="s">
        <v>20</v>
      </c>
      <c r="I53" s="731">
        <f>Y1</f>
        <v>8</v>
      </c>
      <c r="J53" s="305" t="s">
        <v>21</v>
      </c>
      <c r="K53" s="584"/>
      <c r="L53" s="588" t="s">
        <v>22</v>
      </c>
      <c r="M53" s="584"/>
      <c r="N53" s="383" t="s">
        <v>23</v>
      </c>
    </row>
    <row r="54" spans="3:15" ht="6" customHeight="1" x14ac:dyDescent="0.2">
      <c r="D54" s="261"/>
      <c r="E54" s="261"/>
      <c r="F54" s="261"/>
      <c r="G54" s="261"/>
    </row>
    <row r="55" spans="3:15" ht="16.5" customHeight="1" x14ac:dyDescent="0.2">
      <c r="E55" s="90" t="s">
        <v>2</v>
      </c>
    </row>
    <row r="56" spans="3:15" ht="16.5" customHeight="1" x14ac:dyDescent="0.2">
      <c r="D56" s="785" t="s">
        <v>0</v>
      </c>
      <c r="E56" s="785"/>
      <c r="F56" s="785"/>
      <c r="G56" s="785"/>
      <c r="H56" s="584"/>
      <c r="I56" s="584"/>
      <c r="J56" s="588" t="s">
        <v>21</v>
      </c>
      <c r="K56" s="584"/>
      <c r="L56" s="588" t="s">
        <v>22</v>
      </c>
      <c r="M56" s="584"/>
      <c r="N56" s="383" t="s">
        <v>23</v>
      </c>
    </row>
    <row r="57" spans="3:15" ht="16.5" customHeight="1" x14ac:dyDescent="0.2">
      <c r="D57" s="785" t="s">
        <v>1</v>
      </c>
      <c r="E57" s="785"/>
      <c r="F57" s="785"/>
      <c r="G57" s="785"/>
      <c r="H57" s="584"/>
      <c r="I57" s="584"/>
      <c r="J57" s="588" t="s">
        <v>21</v>
      </c>
      <c r="K57" s="584"/>
      <c r="L57" s="588" t="s">
        <v>22</v>
      </c>
      <c r="M57" s="584"/>
      <c r="N57" s="383" t="s">
        <v>23</v>
      </c>
    </row>
    <row r="58" spans="3:15" ht="16.5" customHeight="1" x14ac:dyDescent="0.2">
      <c r="D58" s="88"/>
      <c r="E58" s="88" t="s">
        <v>1790</v>
      </c>
    </row>
    <row r="59" spans="3:15" ht="16.5" customHeight="1" x14ac:dyDescent="0.2">
      <c r="D59" s="88"/>
      <c r="E59" s="88" t="s">
        <v>1730</v>
      </c>
    </row>
    <row r="60" spans="3:15" ht="16.5" customHeight="1" x14ac:dyDescent="0.2">
      <c r="D60" s="88"/>
      <c r="E60" s="88" t="s">
        <v>1495</v>
      </c>
    </row>
    <row r="61" spans="3:15" ht="10" customHeight="1" x14ac:dyDescent="0.2">
      <c r="C61" s="88" t="s">
        <v>155</v>
      </c>
      <c r="D61" s="88"/>
    </row>
    <row r="62" spans="3:15" ht="16.5" customHeight="1" x14ac:dyDescent="0.2">
      <c r="C62" s="89" t="s">
        <v>1496</v>
      </c>
    </row>
    <row r="63" spans="3:15" ht="16.5" customHeight="1" x14ac:dyDescent="0.2">
      <c r="D63" s="785" t="s">
        <v>3</v>
      </c>
      <c r="E63" s="785"/>
      <c r="F63" s="785"/>
      <c r="G63" s="785"/>
      <c r="H63" s="785"/>
      <c r="I63" s="589" t="s">
        <v>20</v>
      </c>
      <c r="J63" s="584"/>
      <c r="K63" s="588" t="s">
        <v>21</v>
      </c>
      <c r="L63" s="584"/>
      <c r="M63" s="588" t="s">
        <v>22</v>
      </c>
      <c r="N63" s="584"/>
      <c r="O63" s="383" t="s">
        <v>23</v>
      </c>
    </row>
    <row r="64" spans="3:15" ht="16.5" customHeight="1" x14ac:dyDescent="0.2">
      <c r="D64" s="785" t="s">
        <v>4</v>
      </c>
      <c r="E64" s="785"/>
      <c r="F64" s="785"/>
      <c r="G64" s="785"/>
      <c r="H64" s="785"/>
      <c r="I64" s="589" t="s">
        <v>20</v>
      </c>
      <c r="J64" s="584"/>
      <c r="K64" s="588" t="s">
        <v>21</v>
      </c>
      <c r="L64" s="584"/>
      <c r="M64" s="588" t="s">
        <v>22</v>
      </c>
      <c r="N64" s="584"/>
      <c r="O64" s="383" t="s">
        <v>23</v>
      </c>
    </row>
    <row r="65" spans="2:24" ht="16.5" customHeight="1" x14ac:dyDescent="0.2">
      <c r="E65" s="88" t="s">
        <v>930</v>
      </c>
    </row>
    <row r="66" spans="2:24" ht="16.5" customHeight="1" x14ac:dyDescent="0.2">
      <c r="E66" s="88" t="s">
        <v>876</v>
      </c>
    </row>
    <row r="67" spans="2:24" ht="16.5" customHeight="1" x14ac:dyDescent="0.2">
      <c r="E67" s="88" t="s">
        <v>1434</v>
      </c>
    </row>
    <row r="68" spans="2:24" ht="16.5" customHeight="1" x14ac:dyDescent="0.2"/>
    <row r="69" spans="2:24" ht="16.5" customHeight="1" x14ac:dyDescent="0.2">
      <c r="B69" s="356" t="s">
        <v>1619</v>
      </c>
      <c r="C69" s="89"/>
    </row>
    <row r="70" spans="2:24" ht="16.5" customHeight="1" x14ac:dyDescent="0.2">
      <c r="B70" s="89"/>
      <c r="C70" s="89" t="s">
        <v>48</v>
      </c>
    </row>
    <row r="71" spans="2:24" ht="16.5" customHeight="1" x14ac:dyDescent="0.2">
      <c r="D71" s="268" t="s">
        <v>547</v>
      </c>
      <c r="E71" s="379"/>
      <c r="F71" s="380"/>
      <c r="G71" s="269"/>
      <c r="H71" s="381" t="s">
        <v>25</v>
      </c>
      <c r="I71" s="382" t="s">
        <v>27</v>
      </c>
      <c r="J71" s="584"/>
      <c r="K71" s="383" t="s">
        <v>18</v>
      </c>
    </row>
    <row r="72" spans="2:24" ht="16.5" customHeight="1" x14ac:dyDescent="0.2">
      <c r="D72" s="268" t="s">
        <v>548</v>
      </c>
      <c r="E72" s="379"/>
      <c r="F72" s="380"/>
      <c r="G72" s="269"/>
      <c r="H72" s="381" t="s">
        <v>25</v>
      </c>
      <c r="I72" s="382" t="s">
        <v>27</v>
      </c>
      <c r="J72" s="584"/>
      <c r="K72" s="383" t="s">
        <v>18</v>
      </c>
    </row>
    <row r="73" spans="2:24" ht="16.5" customHeight="1" x14ac:dyDescent="0.2">
      <c r="D73" s="268" t="s">
        <v>549</v>
      </c>
      <c r="E73" s="379"/>
      <c r="F73" s="380"/>
      <c r="G73" s="269"/>
      <c r="H73" s="381" t="s">
        <v>25</v>
      </c>
      <c r="I73" s="382" t="s">
        <v>27</v>
      </c>
      <c r="J73" s="584"/>
      <c r="K73" s="383" t="s">
        <v>18</v>
      </c>
    </row>
    <row r="74" spans="2:24" ht="16.5" customHeight="1" x14ac:dyDescent="0.2">
      <c r="D74" s="384" t="s">
        <v>909</v>
      </c>
    </row>
    <row r="75" spans="2:24" ht="16.5" customHeight="1" x14ac:dyDescent="0.2">
      <c r="E75" s="976" t="s">
        <v>550</v>
      </c>
      <c r="F75" s="968"/>
      <c r="G75" s="269"/>
      <c r="H75" s="381" t="s">
        <v>927</v>
      </c>
      <c r="I75" s="382" t="s">
        <v>27</v>
      </c>
      <c r="J75" s="743"/>
      <c r="K75" s="383" t="s">
        <v>1405</v>
      </c>
      <c r="N75" s="1212" t="s">
        <v>1251</v>
      </c>
      <c r="O75" s="1213"/>
      <c r="P75" s="1213"/>
      <c r="Q75" s="1213"/>
      <c r="R75" s="1213"/>
      <c r="S75" s="1213"/>
      <c r="T75" s="1213"/>
      <c r="U75" s="1213"/>
      <c r="V75" s="967"/>
      <c r="W75" s="968"/>
    </row>
    <row r="76" spans="2:24" ht="9.65" customHeight="1" x14ac:dyDescent="0.2">
      <c r="L76" s="326"/>
      <c r="N76" s="88" t="s">
        <v>1252</v>
      </c>
      <c r="V76" s="590"/>
    </row>
    <row r="77" spans="2:24" ht="16.5" customHeight="1" x14ac:dyDescent="0.2">
      <c r="C77" s="89" t="s">
        <v>1497</v>
      </c>
    </row>
    <row r="78" spans="2:24" ht="40" customHeight="1" x14ac:dyDescent="0.2">
      <c r="D78" s="268" t="s">
        <v>28</v>
      </c>
      <c r="E78" s="379"/>
      <c r="F78" s="380"/>
      <c r="G78" s="839" t="s">
        <v>5</v>
      </c>
      <c r="H78" s="1140"/>
      <c r="I78" s="839" t="s">
        <v>44</v>
      </c>
      <c r="J78" s="1140"/>
      <c r="K78" s="1301" t="s">
        <v>1791</v>
      </c>
      <c r="L78" s="1316"/>
      <c r="M78" s="886" t="s">
        <v>1498</v>
      </c>
      <c r="N78" s="903"/>
      <c r="O78" s="903"/>
      <c r="P78" s="903"/>
      <c r="Q78" s="903"/>
      <c r="R78" s="903"/>
      <c r="S78" s="904"/>
      <c r="T78" s="1200" t="s">
        <v>1234</v>
      </c>
      <c r="U78" s="860"/>
      <c r="V78" s="861"/>
      <c r="W78" s="886" t="s">
        <v>31</v>
      </c>
      <c r="X78" s="1238"/>
    </row>
    <row r="79" spans="2:24" ht="16.5" customHeight="1" x14ac:dyDescent="0.2">
      <c r="D79" s="1231" t="s">
        <v>36</v>
      </c>
      <c r="E79" s="392" t="s">
        <v>6</v>
      </c>
      <c r="F79" s="392"/>
      <c r="G79" s="1233"/>
      <c r="H79" s="90" t="s">
        <v>32</v>
      </c>
      <c r="I79" s="1233"/>
      <c r="J79" s="90" t="s">
        <v>32</v>
      </c>
      <c r="K79" s="1253"/>
      <c r="L79" s="968" t="s">
        <v>32</v>
      </c>
      <c r="M79" s="591"/>
      <c r="N79" s="592"/>
      <c r="O79" s="593"/>
      <c r="P79" s="283" t="s">
        <v>29</v>
      </c>
      <c r="Q79" s="594"/>
      <c r="R79" s="595"/>
      <c r="S79" s="596"/>
      <c r="T79" s="287" t="s">
        <v>39</v>
      </c>
      <c r="U79" s="263"/>
      <c r="V79" s="263"/>
      <c r="W79" s="933"/>
      <c r="X79" s="933"/>
    </row>
    <row r="80" spans="2:24" ht="16.5" customHeight="1" x14ac:dyDescent="0.2">
      <c r="D80" s="1231"/>
      <c r="E80" s="390"/>
      <c r="F80" s="390"/>
      <c r="G80" s="1234"/>
      <c r="H80" s="272"/>
      <c r="I80" s="1234"/>
      <c r="J80" s="272"/>
      <c r="K80" s="1254"/>
      <c r="L80" s="968"/>
      <c r="M80" s="288" t="s">
        <v>30</v>
      </c>
      <c r="N80" s="743"/>
      <c r="O80" s="289" t="s">
        <v>35</v>
      </c>
      <c r="P80" s="272"/>
      <c r="Q80" s="272"/>
      <c r="R80" s="272"/>
      <c r="S80" s="290"/>
      <c r="T80" s="291" t="s">
        <v>40</v>
      </c>
      <c r="W80" s="933"/>
      <c r="X80" s="933"/>
    </row>
    <row r="81" spans="4:39" ht="16.5" customHeight="1" x14ac:dyDescent="0.2">
      <c r="D81" s="1231"/>
      <c r="E81" s="392" t="s">
        <v>877</v>
      </c>
      <c r="F81" s="392"/>
      <c r="G81" s="1220"/>
      <c r="H81" s="90" t="s">
        <v>32</v>
      </c>
      <c r="I81" s="1220"/>
      <c r="J81" s="90" t="s">
        <v>32</v>
      </c>
      <c r="K81" s="1255"/>
      <c r="L81" s="967"/>
      <c r="M81" s="584"/>
      <c r="N81" s="742"/>
      <c r="O81" s="584"/>
      <c r="P81" s="283" t="s">
        <v>29</v>
      </c>
      <c r="Q81" s="594"/>
      <c r="R81" s="595"/>
      <c r="S81" s="596"/>
      <c r="T81" s="216"/>
      <c r="W81" s="933"/>
      <c r="X81" s="933"/>
    </row>
    <row r="82" spans="4:39" ht="16.5" customHeight="1" x14ac:dyDescent="0.2">
      <c r="D82" s="1231"/>
      <c r="E82" s="390" t="s">
        <v>878</v>
      </c>
      <c r="F82" s="390"/>
      <c r="G82" s="1221"/>
      <c r="H82" s="272"/>
      <c r="I82" s="1221"/>
      <c r="J82" s="272"/>
      <c r="K82" s="1255"/>
      <c r="L82" s="968"/>
      <c r="M82" s="293" t="s">
        <v>30</v>
      </c>
      <c r="N82" s="743"/>
      <c r="O82" s="294" t="s">
        <v>35</v>
      </c>
      <c r="P82" s="272"/>
      <c r="Q82" s="272"/>
      <c r="R82" s="272"/>
      <c r="S82" s="290"/>
      <c r="T82" s="216"/>
      <c r="U82" s="584"/>
      <c r="V82" s="90" t="s">
        <v>21</v>
      </c>
      <c r="W82" s="933"/>
      <c r="X82" s="933"/>
    </row>
    <row r="83" spans="4:39" ht="16.5" hidden="1" customHeight="1" x14ac:dyDescent="0.2">
      <c r="D83" s="1231"/>
      <c r="E83" s="295"/>
      <c r="F83" s="295"/>
      <c r="G83" s="1577"/>
      <c r="H83" s="295"/>
      <c r="I83" s="1257"/>
      <c r="J83" s="295"/>
      <c r="K83" s="1255"/>
      <c r="L83" s="968"/>
      <c r="M83" s="296"/>
      <c r="N83" s="297"/>
      <c r="O83" s="298"/>
      <c r="P83" s="299"/>
      <c r="Q83" s="296"/>
      <c r="R83" s="297"/>
      <c r="S83" s="298"/>
      <c r="T83" s="216"/>
      <c r="W83" s="1579"/>
      <c r="X83" s="1579"/>
    </row>
    <row r="84" spans="4:39" ht="16.5" hidden="1" customHeight="1" x14ac:dyDescent="0.2">
      <c r="D84" s="1232"/>
      <c r="E84" s="300"/>
      <c r="F84" s="300"/>
      <c r="G84" s="1578"/>
      <c r="H84" s="300"/>
      <c r="I84" s="1258"/>
      <c r="J84" s="300"/>
      <c r="K84" s="1255"/>
      <c r="L84" s="968"/>
      <c r="M84" s="301"/>
      <c r="N84" s="302"/>
      <c r="O84" s="303"/>
      <c r="P84" s="300"/>
      <c r="Q84" s="300"/>
      <c r="R84" s="300"/>
      <c r="S84" s="304"/>
      <c r="T84" s="216"/>
      <c r="W84" s="1579"/>
      <c r="X84" s="1579"/>
    </row>
    <row r="85" spans="4:39" ht="16.5" customHeight="1" x14ac:dyDescent="0.2">
      <c r="D85" s="902" t="s">
        <v>37</v>
      </c>
      <c r="E85" s="887"/>
      <c r="F85" s="1218"/>
      <c r="G85" s="1239" t="s">
        <v>41</v>
      </c>
      <c r="H85" s="1240"/>
      <c r="I85" s="1220"/>
      <c r="J85" s="90" t="s">
        <v>32</v>
      </c>
      <c r="K85" s="1255"/>
      <c r="L85" s="967"/>
      <c r="M85" s="584"/>
      <c r="N85" s="742"/>
      <c r="O85" s="584"/>
      <c r="P85" s="283" t="s">
        <v>29</v>
      </c>
      <c r="Q85" s="594"/>
      <c r="R85" s="595"/>
      <c r="S85" s="596"/>
      <c r="T85" s="216"/>
      <c r="U85" s="584"/>
      <c r="V85" s="90" t="s">
        <v>22</v>
      </c>
      <c r="W85" s="933"/>
      <c r="X85" s="933"/>
      <c r="AG85" s="289"/>
      <c r="AM85" s="289"/>
    </row>
    <row r="86" spans="4:39" ht="16.5" customHeight="1" x14ac:dyDescent="0.2">
      <c r="D86" s="888"/>
      <c r="E86" s="889"/>
      <c r="F86" s="1219"/>
      <c r="G86" s="1241"/>
      <c r="H86" s="1242"/>
      <c r="I86" s="1221"/>
      <c r="J86" s="272"/>
      <c r="K86" s="1256"/>
      <c r="L86" s="968"/>
      <c r="M86" s="288" t="s">
        <v>30</v>
      </c>
      <c r="N86" s="743"/>
      <c r="O86" s="289" t="s">
        <v>35</v>
      </c>
      <c r="P86" s="272"/>
      <c r="Q86" s="272"/>
      <c r="R86" s="272"/>
      <c r="S86" s="290"/>
      <c r="T86" s="216"/>
      <c r="U86" s="584"/>
      <c r="V86" s="90" t="s">
        <v>23</v>
      </c>
      <c r="W86" s="933"/>
      <c r="X86" s="933"/>
    </row>
    <row r="87" spans="4:39" ht="16.5" customHeight="1" x14ac:dyDescent="0.2">
      <c r="D87" s="902" t="s">
        <v>38</v>
      </c>
      <c r="E87" s="887"/>
      <c r="F87" s="1218"/>
      <c r="G87" s="1220"/>
      <c r="H87" s="90" t="s">
        <v>32</v>
      </c>
      <c r="I87" s="1220"/>
      <c r="J87" s="90" t="s">
        <v>32</v>
      </c>
      <c r="K87" s="1243" t="s">
        <v>879</v>
      </c>
      <c r="L87" s="1240"/>
      <c r="M87" s="584"/>
      <c r="N87" s="742"/>
      <c r="O87" s="584"/>
      <c r="P87" s="283" t="s">
        <v>29</v>
      </c>
      <c r="Q87" s="594"/>
      <c r="R87" s="595"/>
      <c r="S87" s="596"/>
      <c r="T87" s="216"/>
      <c r="W87" s="933"/>
      <c r="X87" s="933"/>
    </row>
    <row r="88" spans="4:39" ht="16.5" customHeight="1" x14ac:dyDescent="0.2">
      <c r="D88" s="888"/>
      <c r="E88" s="889"/>
      <c r="F88" s="1219"/>
      <c r="G88" s="1221"/>
      <c r="H88" s="272"/>
      <c r="I88" s="1221"/>
      <c r="J88" s="272"/>
      <c r="K88" s="1241"/>
      <c r="L88" s="1242"/>
      <c r="M88" s="293" t="s">
        <v>30</v>
      </c>
      <c r="N88" s="743"/>
      <c r="O88" s="294" t="s">
        <v>35</v>
      </c>
      <c r="P88" s="272"/>
      <c r="Q88" s="272"/>
      <c r="R88" s="272"/>
      <c r="S88" s="290"/>
      <c r="T88" s="271"/>
      <c r="U88" s="272"/>
      <c r="V88" s="272"/>
      <c r="W88" s="933"/>
      <c r="X88" s="933"/>
    </row>
    <row r="89" spans="4:39" ht="16.5" customHeight="1" x14ac:dyDescent="0.2">
      <c r="E89" s="88" t="s">
        <v>1499</v>
      </c>
    </row>
    <row r="90" spans="4:39" ht="16.5" customHeight="1" x14ac:dyDescent="0.2">
      <c r="E90" s="88"/>
      <c r="F90" s="88" t="s">
        <v>990</v>
      </c>
    </row>
    <row r="91" spans="4:39" ht="16.5" customHeight="1" x14ac:dyDescent="0.2">
      <c r="E91" s="88" t="s">
        <v>1500</v>
      </c>
    </row>
    <row r="92" spans="4:39" ht="16.5" customHeight="1" x14ac:dyDescent="0.2">
      <c r="E92" s="88"/>
      <c r="F92" s="88" t="s">
        <v>981</v>
      </c>
    </row>
    <row r="93" spans="4:39" ht="16.5" customHeight="1" x14ac:dyDescent="0.2">
      <c r="E93" s="88" t="s">
        <v>880</v>
      </c>
    </row>
    <row r="94" spans="4:39" ht="16.5" customHeight="1" x14ac:dyDescent="0.2">
      <c r="E94" s="88" t="s">
        <v>1435</v>
      </c>
    </row>
    <row r="95" spans="4:39" ht="9.65" customHeight="1" x14ac:dyDescent="0.2"/>
    <row r="96" spans="4:39" ht="16" customHeight="1" x14ac:dyDescent="0.2">
      <c r="P96" s="1140" t="s">
        <v>33</v>
      </c>
      <c r="Q96" s="1140"/>
      <c r="R96" s="1140"/>
      <c r="S96" s="885">
        <f>$Q$8</f>
        <v>0</v>
      </c>
      <c r="T96" s="885"/>
      <c r="U96" s="885"/>
      <c r="V96" s="885"/>
      <c r="W96" s="885"/>
      <c r="X96" s="885"/>
    </row>
    <row r="97" spans="3:13" ht="16.5" customHeight="1" x14ac:dyDescent="0.2">
      <c r="C97" s="89" t="s">
        <v>881</v>
      </c>
    </row>
    <row r="98" spans="3:13" ht="15" customHeight="1" x14ac:dyDescent="0.2">
      <c r="D98" s="420" t="s">
        <v>42</v>
      </c>
    </row>
    <row r="99" spans="3:13" ht="19" customHeight="1" x14ac:dyDescent="0.2">
      <c r="D99" s="788" t="s">
        <v>910</v>
      </c>
      <c r="E99" s="975"/>
      <c r="F99" s="988"/>
      <c r="G99" s="777"/>
      <c r="H99" s="778"/>
      <c r="I99" s="778"/>
      <c r="J99" s="778"/>
      <c r="K99" s="778"/>
      <c r="L99" s="778"/>
      <c r="M99" s="779"/>
    </row>
    <row r="100" spans="3:13" ht="15" customHeight="1" x14ac:dyDescent="0.2">
      <c r="E100" s="384" t="s">
        <v>1259</v>
      </c>
    </row>
    <row r="101" spans="3:13" ht="16.5" customHeight="1" x14ac:dyDescent="0.2">
      <c r="D101" s="976" t="s">
        <v>26</v>
      </c>
      <c r="E101" s="977"/>
      <c r="F101" s="978"/>
      <c r="G101" s="395" t="s">
        <v>27</v>
      </c>
      <c r="H101" s="743"/>
      <c r="I101" s="305" t="s">
        <v>19</v>
      </c>
      <c r="J101" s="263"/>
      <c r="K101" s="305"/>
      <c r="L101" s="263"/>
      <c r="M101" s="320"/>
    </row>
    <row r="102" spans="3:13" ht="16.5" customHeight="1" x14ac:dyDescent="0.2">
      <c r="D102" s="976" t="s">
        <v>1561</v>
      </c>
      <c r="E102" s="977"/>
      <c r="F102" s="978"/>
      <c r="G102" s="269" t="s">
        <v>20</v>
      </c>
      <c r="H102" s="743"/>
      <c r="I102" s="305" t="s">
        <v>21</v>
      </c>
      <c r="J102" s="743"/>
      <c r="K102" s="305" t="s">
        <v>22</v>
      </c>
      <c r="L102" s="743"/>
      <c r="M102" s="320" t="s">
        <v>23</v>
      </c>
    </row>
    <row r="103" spans="3:13" ht="16.5" customHeight="1" x14ac:dyDescent="0.2">
      <c r="D103" s="976" t="s">
        <v>261</v>
      </c>
      <c r="E103" s="977"/>
      <c r="F103" s="978"/>
      <c r="G103" s="269" t="s">
        <v>20</v>
      </c>
      <c r="H103" s="743"/>
      <c r="I103" s="305" t="s">
        <v>21</v>
      </c>
      <c r="J103" s="743"/>
      <c r="K103" s="305" t="s">
        <v>22</v>
      </c>
      <c r="L103" s="743"/>
      <c r="M103" s="320" t="s">
        <v>23</v>
      </c>
    </row>
    <row r="104" spans="3:13" ht="9.65" customHeight="1" x14ac:dyDescent="0.2">
      <c r="J104" s="89"/>
    </row>
    <row r="105" spans="3:13" ht="15" customHeight="1" x14ac:dyDescent="0.2">
      <c r="D105" s="420" t="s">
        <v>43</v>
      </c>
    </row>
    <row r="106" spans="3:13" ht="19" customHeight="1" x14ac:dyDescent="0.2">
      <c r="D106" s="976" t="s">
        <v>911</v>
      </c>
      <c r="E106" s="977"/>
      <c r="F106" s="978"/>
      <c r="G106" s="777"/>
      <c r="H106" s="778"/>
      <c r="I106" s="778"/>
      <c r="J106" s="778"/>
      <c r="K106" s="778"/>
      <c r="L106" s="778"/>
      <c r="M106" s="779"/>
    </row>
    <row r="107" spans="3:13" ht="15" customHeight="1" x14ac:dyDescent="0.2">
      <c r="E107" s="384" t="s">
        <v>1233</v>
      </c>
    </row>
    <row r="108" spans="3:13" ht="16.5" customHeight="1" x14ac:dyDescent="0.2">
      <c r="D108" s="976" t="s">
        <v>26</v>
      </c>
      <c r="E108" s="977"/>
      <c r="F108" s="978"/>
      <c r="G108" s="395" t="s">
        <v>27</v>
      </c>
      <c r="H108" s="743"/>
      <c r="I108" s="305" t="s">
        <v>19</v>
      </c>
      <c r="J108" s="263"/>
      <c r="K108" s="305"/>
      <c r="L108" s="263"/>
      <c r="M108" s="320"/>
    </row>
    <row r="109" spans="3:13" ht="16.5" customHeight="1" x14ac:dyDescent="0.2">
      <c r="D109" s="976" t="s">
        <v>1561</v>
      </c>
      <c r="E109" s="977"/>
      <c r="F109" s="978"/>
      <c r="G109" s="269" t="s">
        <v>20</v>
      </c>
      <c r="H109" s="743"/>
      <c r="I109" s="305" t="s">
        <v>21</v>
      </c>
      <c r="J109" s="743"/>
      <c r="K109" s="305" t="s">
        <v>22</v>
      </c>
      <c r="L109" s="743"/>
      <c r="M109" s="320" t="s">
        <v>23</v>
      </c>
    </row>
    <row r="110" spans="3:13" ht="13.5" customHeight="1" x14ac:dyDescent="0.2">
      <c r="E110" s="88" t="s">
        <v>1580</v>
      </c>
    </row>
    <row r="111" spans="3:13" ht="13.5" customHeight="1" x14ac:dyDescent="0.2">
      <c r="E111" s="88" t="s">
        <v>882</v>
      </c>
    </row>
    <row r="112" spans="3:13" ht="9.65" customHeight="1" x14ac:dyDescent="0.2"/>
    <row r="113" spans="3:22" ht="16.5" customHeight="1" x14ac:dyDescent="0.2">
      <c r="C113" s="89" t="s">
        <v>1436</v>
      </c>
    </row>
    <row r="114" spans="3:22" ht="19" customHeight="1" x14ac:dyDescent="0.2">
      <c r="D114" s="785" t="s">
        <v>1585</v>
      </c>
      <c r="E114" s="805"/>
      <c r="F114" s="805"/>
      <c r="G114" s="805"/>
      <c r="H114" s="805"/>
      <c r="I114" s="805"/>
      <c r="J114" s="777"/>
      <c r="K114" s="778"/>
      <c r="L114" s="778"/>
      <c r="M114" s="778"/>
      <c r="N114" s="779"/>
    </row>
    <row r="115" spans="3:22" ht="19" customHeight="1" x14ac:dyDescent="0.2">
      <c r="D115" s="785" t="s">
        <v>262</v>
      </c>
      <c r="E115" s="805"/>
      <c r="F115" s="805"/>
      <c r="G115" s="805"/>
      <c r="H115" s="805"/>
      <c r="I115" s="805"/>
      <c r="J115" s="1235"/>
      <c r="K115" s="1236"/>
      <c r="L115" s="797"/>
      <c r="M115" s="797"/>
      <c r="N115" s="941"/>
    </row>
    <row r="116" spans="3:22" ht="15" customHeight="1" x14ac:dyDescent="0.2">
      <c r="E116" s="88" t="s">
        <v>1562</v>
      </c>
    </row>
    <row r="117" spans="3:22" ht="15" customHeight="1" x14ac:dyDescent="0.2">
      <c r="E117" s="1198" t="s">
        <v>1437</v>
      </c>
      <c r="F117" s="1199"/>
      <c r="G117" s="1199"/>
      <c r="H117" s="1199"/>
      <c r="I117" s="1199"/>
      <c r="J117" s="1199"/>
      <c r="K117" s="1199"/>
      <c r="L117" s="1199"/>
      <c r="M117" s="1199"/>
      <c r="N117" s="1199"/>
      <c r="O117" s="1199"/>
      <c r="P117" s="1199"/>
      <c r="Q117" s="1199"/>
      <c r="R117" s="1199"/>
      <c r="S117" s="1199"/>
      <c r="T117" s="1199"/>
      <c r="U117" s="1199"/>
      <c r="V117" s="773"/>
    </row>
    <row r="118" spans="3:22" ht="9.65" customHeight="1" x14ac:dyDescent="0.2"/>
    <row r="119" spans="3:22" ht="16.5" customHeight="1" x14ac:dyDescent="0.2">
      <c r="C119" s="89" t="s">
        <v>1022</v>
      </c>
    </row>
    <row r="120" spans="3:22" ht="16.5" customHeight="1" x14ac:dyDescent="0.2">
      <c r="C120" s="89"/>
      <c r="D120" s="1264" t="s">
        <v>1563</v>
      </c>
      <c r="E120" s="1264"/>
      <c r="F120" s="1264"/>
      <c r="G120" s="1264"/>
      <c r="H120" s="1264"/>
      <c r="I120" s="1264"/>
      <c r="J120" s="1264"/>
      <c r="K120" s="1264"/>
      <c r="L120" s="1264"/>
      <c r="M120" s="1264"/>
      <c r="N120" s="1264"/>
      <c r="O120" s="1264"/>
      <c r="P120" s="1264"/>
      <c r="Q120" s="1264"/>
      <c r="R120" s="853"/>
      <c r="S120" s="584"/>
      <c r="T120" s="320" t="s">
        <v>32</v>
      </c>
    </row>
    <row r="121" spans="3:22" ht="16.5" customHeight="1" x14ac:dyDescent="0.2">
      <c r="C121" s="89"/>
      <c r="D121" s="1264" t="s">
        <v>1564</v>
      </c>
      <c r="E121" s="1264"/>
      <c r="F121" s="1264"/>
      <c r="G121" s="1264"/>
      <c r="H121" s="1264"/>
      <c r="I121" s="1264"/>
      <c r="J121" s="1264"/>
      <c r="K121" s="1264"/>
      <c r="L121" s="1264"/>
      <c r="M121" s="1264"/>
      <c r="N121" s="1264"/>
      <c r="O121" s="1264"/>
      <c r="P121" s="1264"/>
      <c r="Q121" s="1264"/>
      <c r="R121" s="853"/>
      <c r="S121" s="584"/>
      <c r="T121" s="320" t="s">
        <v>32</v>
      </c>
    </row>
    <row r="122" spans="3:22" ht="16.5" customHeight="1" x14ac:dyDescent="0.2">
      <c r="C122" s="89"/>
      <c r="D122" s="1264" t="s">
        <v>1602</v>
      </c>
      <c r="E122" s="1264"/>
      <c r="F122" s="1264"/>
      <c r="G122" s="1264"/>
      <c r="H122" s="1264"/>
      <c r="I122" s="1264"/>
      <c r="J122" s="1264"/>
      <c r="K122" s="1264"/>
      <c r="L122" s="1264"/>
      <c r="M122" s="1264"/>
      <c r="N122" s="1264"/>
      <c r="O122" s="1264"/>
      <c r="P122" s="1264"/>
      <c r="Q122" s="1264"/>
      <c r="R122" s="853"/>
      <c r="S122" s="584"/>
      <c r="T122" s="320" t="s">
        <v>32</v>
      </c>
    </row>
    <row r="123" spans="3:22" ht="16.5" customHeight="1" x14ac:dyDescent="0.2">
      <c r="C123" s="89"/>
    </row>
    <row r="124" spans="3:22" ht="37" customHeight="1" x14ac:dyDescent="0.2">
      <c r="D124" s="268" t="s">
        <v>47</v>
      </c>
      <c r="E124" s="379"/>
      <c r="F124" s="379"/>
      <c r="G124" s="379"/>
      <c r="H124" s="379"/>
      <c r="I124" s="886" t="s">
        <v>44</v>
      </c>
      <c r="J124" s="919"/>
      <c r="K124" s="886" t="s">
        <v>1501</v>
      </c>
      <c r="L124" s="903"/>
      <c r="M124" s="903"/>
      <c r="N124" s="903"/>
      <c r="O124" s="903"/>
      <c r="P124" s="903"/>
      <c r="Q124" s="904"/>
      <c r="R124" s="1200" t="s">
        <v>1234</v>
      </c>
      <c r="S124" s="860"/>
      <c r="T124" s="861"/>
      <c r="U124" s="886" t="s">
        <v>31</v>
      </c>
      <c r="V124" s="1238"/>
    </row>
    <row r="125" spans="3:22" ht="15" customHeight="1" x14ac:dyDescent="0.2">
      <c r="D125" s="1231" t="s">
        <v>46</v>
      </c>
      <c r="E125" s="392" t="s">
        <v>1603</v>
      </c>
      <c r="F125" s="392"/>
      <c r="G125" s="392"/>
      <c r="H125" s="392"/>
      <c r="I125" s="1205"/>
      <c r="J125" s="396" t="s">
        <v>32</v>
      </c>
      <c r="K125" s="591"/>
      <c r="L125" s="592"/>
      <c r="M125" s="593"/>
      <c r="N125" s="283" t="s">
        <v>29</v>
      </c>
      <c r="O125" s="594"/>
      <c r="P125" s="595"/>
      <c r="Q125" s="596"/>
      <c r="R125" s="287" t="s">
        <v>39</v>
      </c>
      <c r="S125" s="263"/>
      <c r="T125" s="263"/>
      <c r="U125" s="933"/>
      <c r="V125" s="933"/>
    </row>
    <row r="126" spans="3:22" ht="15" customHeight="1" x14ac:dyDescent="0.2">
      <c r="D126" s="1231"/>
      <c r="E126" s="403"/>
      <c r="F126" s="390"/>
      <c r="G126" s="390"/>
      <c r="H126" s="390"/>
      <c r="I126" s="1205"/>
      <c r="J126" s="290"/>
      <c r="K126" s="293" t="s">
        <v>30</v>
      </c>
      <c r="L126" s="743"/>
      <c r="M126" s="294" t="s">
        <v>35</v>
      </c>
      <c r="N126" s="272"/>
      <c r="O126" s="272"/>
      <c r="P126" s="272"/>
      <c r="Q126" s="290"/>
      <c r="R126" s="291" t="s">
        <v>40</v>
      </c>
      <c r="U126" s="933"/>
      <c r="V126" s="933"/>
    </row>
    <row r="127" spans="3:22" ht="15" customHeight="1" x14ac:dyDescent="0.2">
      <c r="D127" s="1231"/>
      <c r="E127" s="406" t="s">
        <v>1604</v>
      </c>
      <c r="F127" s="407"/>
      <c r="G127" s="408"/>
      <c r="H127" s="408"/>
      <c r="I127" s="597"/>
      <c r="J127" s="396" t="s">
        <v>32</v>
      </c>
      <c r="K127" s="591"/>
      <c r="L127" s="592"/>
      <c r="M127" s="593"/>
      <c r="N127" s="283" t="s">
        <v>29</v>
      </c>
      <c r="O127" s="594"/>
      <c r="P127" s="595"/>
      <c r="Q127" s="596"/>
      <c r="R127" s="216"/>
      <c r="S127" s="584"/>
      <c r="T127" s="90" t="s">
        <v>21</v>
      </c>
      <c r="U127" s="933"/>
      <c r="V127" s="933"/>
    </row>
    <row r="128" spans="3:22" ht="15" customHeight="1" x14ac:dyDescent="0.2">
      <c r="D128" s="1231"/>
      <c r="E128" s="403" t="s">
        <v>45</v>
      </c>
      <c r="F128" s="410"/>
      <c r="G128" s="390"/>
      <c r="H128" s="390"/>
      <c r="I128" s="598"/>
      <c r="J128" s="290"/>
      <c r="K128" s="293" t="s">
        <v>30</v>
      </c>
      <c r="L128" s="743"/>
      <c r="M128" s="294" t="s">
        <v>35</v>
      </c>
      <c r="N128" s="272"/>
      <c r="O128" s="272"/>
      <c r="P128" s="272"/>
      <c r="Q128" s="290"/>
      <c r="R128" s="216"/>
      <c r="S128" s="584"/>
      <c r="T128" s="90" t="s">
        <v>22</v>
      </c>
      <c r="U128" s="933"/>
      <c r="V128" s="933"/>
    </row>
    <row r="129" spans="3:25" ht="15" hidden="1" customHeight="1" x14ac:dyDescent="0.2">
      <c r="D129" s="1231"/>
      <c r="E129" s="412" t="s">
        <v>7</v>
      </c>
      <c r="F129" s="413"/>
      <c r="G129" s="412"/>
      <c r="H129" s="412"/>
      <c r="I129" s="1205"/>
      <c r="J129" s="396" t="s">
        <v>32</v>
      </c>
      <c r="K129" s="296"/>
      <c r="L129" s="297"/>
      <c r="M129" s="298"/>
      <c r="N129" s="299"/>
      <c r="O129" s="296"/>
      <c r="P129" s="297"/>
      <c r="Q129" s="298"/>
      <c r="R129" s="216"/>
      <c r="U129" s="1237" t="s">
        <v>769</v>
      </c>
      <c r="V129" s="1237"/>
    </row>
    <row r="130" spans="3:25" ht="15" hidden="1" customHeight="1" x14ac:dyDescent="0.2">
      <c r="D130" s="1231"/>
      <c r="E130" s="414"/>
      <c r="F130" s="415"/>
      <c r="G130" s="415"/>
      <c r="H130" s="415"/>
      <c r="I130" s="1205"/>
      <c r="J130" s="290"/>
      <c r="K130" s="416"/>
      <c r="L130" s="302"/>
      <c r="M130" s="417"/>
      <c r="N130" s="300"/>
      <c r="O130" s="300"/>
      <c r="P130" s="300"/>
      <c r="Q130" s="304"/>
      <c r="R130" s="216"/>
      <c r="S130" s="278">
        <v>6</v>
      </c>
      <c r="T130" s="90" t="s">
        <v>22</v>
      </c>
      <c r="U130" s="1237"/>
      <c r="V130" s="1237"/>
    </row>
    <row r="131" spans="3:25" ht="15" customHeight="1" x14ac:dyDescent="0.2">
      <c r="D131" s="1244"/>
      <c r="E131" s="392" t="s">
        <v>8</v>
      </c>
      <c r="F131" s="418"/>
      <c r="G131" s="392"/>
      <c r="H131" s="392"/>
      <c r="I131" s="1205"/>
      <c r="J131" s="396" t="s">
        <v>32</v>
      </c>
      <c r="K131" s="591"/>
      <c r="L131" s="592"/>
      <c r="M131" s="593"/>
      <c r="N131" s="283" t="s">
        <v>29</v>
      </c>
      <c r="O131" s="594"/>
      <c r="P131" s="595"/>
      <c r="Q131" s="596"/>
      <c r="R131" s="216"/>
      <c r="S131" s="584"/>
      <c r="T131" s="90" t="s">
        <v>23</v>
      </c>
      <c r="U131" s="933"/>
      <c r="V131" s="933"/>
    </row>
    <row r="132" spans="3:25" ht="15" customHeight="1" x14ac:dyDescent="0.2">
      <c r="D132" s="1245"/>
      <c r="E132" s="403"/>
      <c r="F132" s="390"/>
      <c r="G132" s="390"/>
      <c r="H132" s="390"/>
      <c r="I132" s="1205"/>
      <c r="J132" s="290"/>
      <c r="K132" s="293" t="s">
        <v>30</v>
      </c>
      <c r="L132" s="743"/>
      <c r="M132" s="294" t="s">
        <v>35</v>
      </c>
      <c r="N132" s="272"/>
      <c r="O132" s="272"/>
      <c r="P132" s="272"/>
      <c r="Q132" s="290"/>
      <c r="R132" s="271"/>
      <c r="S132" s="272"/>
      <c r="T132" s="290"/>
      <c r="U132" s="933"/>
      <c r="V132" s="933"/>
    </row>
    <row r="133" spans="3:25" ht="13.5" customHeight="1" x14ac:dyDescent="0.2">
      <c r="E133" s="1171" t="s">
        <v>1565</v>
      </c>
      <c r="F133" s="1171"/>
      <c r="G133" s="1171"/>
      <c r="H133" s="1171"/>
      <c r="I133" s="1171"/>
      <c r="J133" s="1171"/>
      <c r="K133" s="1171"/>
      <c r="L133" s="1171"/>
      <c r="M133" s="1171"/>
      <c r="N133" s="1171"/>
      <c r="O133" s="1171"/>
      <c r="P133" s="1171"/>
      <c r="Q133" s="1171"/>
      <c r="R133" s="1171"/>
      <c r="S133" s="1171"/>
      <c r="T133" s="1171"/>
      <c r="U133" s="1171"/>
      <c r="V133" s="1171"/>
      <c r="W133" s="1171"/>
      <c r="X133" s="1171"/>
      <c r="Y133" s="1171"/>
    </row>
    <row r="134" spans="3:25" ht="13.5" customHeight="1" x14ac:dyDescent="0.2">
      <c r="E134" s="88" t="s">
        <v>1438</v>
      </c>
    </row>
    <row r="135" spans="3:25" ht="13.5" customHeight="1" x14ac:dyDescent="0.2">
      <c r="E135" s="88" t="s">
        <v>982</v>
      </c>
    </row>
    <row r="136" spans="3:25" ht="13.5" customHeight="1" x14ac:dyDescent="0.2">
      <c r="E136" s="88" t="s">
        <v>1439</v>
      </c>
    </row>
    <row r="137" spans="3:25" ht="10" customHeight="1" x14ac:dyDescent="0.2"/>
    <row r="138" spans="3:25" ht="16.5" customHeight="1" x14ac:dyDescent="0.2">
      <c r="C138" s="89" t="s">
        <v>1034</v>
      </c>
    </row>
    <row r="139" spans="3:25" ht="15.65" customHeight="1" x14ac:dyDescent="0.2">
      <c r="C139" s="89"/>
      <c r="D139" s="420" t="s">
        <v>1433</v>
      </c>
    </row>
    <row r="140" spans="3:25" ht="16.5" customHeight="1" x14ac:dyDescent="0.2">
      <c r="D140" s="268" t="s">
        <v>1643</v>
      </c>
      <c r="E140" s="379"/>
      <c r="F140" s="379"/>
      <c r="G140" s="379"/>
      <c r="H140" s="379"/>
      <c r="I140" s="379"/>
      <c r="J140" s="379"/>
      <c r="K140" s="379"/>
      <c r="L140" s="379"/>
      <c r="M140" s="421"/>
      <c r="N140" s="1216"/>
      <c r="O140" s="1217"/>
      <c r="P140" s="320" t="s">
        <v>49</v>
      </c>
    </row>
    <row r="141" spans="3:25" ht="16.5" customHeight="1" x14ac:dyDescent="0.2">
      <c r="D141" s="268" t="s">
        <v>1502</v>
      </c>
      <c r="E141" s="379"/>
      <c r="F141" s="379"/>
      <c r="G141" s="379"/>
      <c r="H141" s="379"/>
      <c r="I141" s="379"/>
      <c r="J141" s="379"/>
      <c r="K141" s="379"/>
      <c r="L141" s="379"/>
      <c r="M141" s="422"/>
      <c r="N141" s="966">
        <f>I125+I127+I128+I131</f>
        <v>0</v>
      </c>
      <c r="O141" s="967"/>
      <c r="P141" s="320" t="s">
        <v>49</v>
      </c>
    </row>
    <row r="142" spans="3:25" ht="16.5" customHeight="1" x14ac:dyDescent="0.2">
      <c r="D142" s="268" t="s">
        <v>1393</v>
      </c>
      <c r="E142" s="379"/>
      <c r="F142" s="379"/>
      <c r="G142" s="379"/>
      <c r="H142" s="379"/>
      <c r="I142" s="379"/>
      <c r="J142" s="379"/>
      <c r="K142" s="379"/>
      <c r="L142" s="379"/>
      <c r="M142" s="422"/>
      <c r="N142" s="1214" t="e">
        <f>N140/N141</f>
        <v>#DIV/0!</v>
      </c>
      <c r="O142" s="1215"/>
      <c r="P142" s="423" t="e">
        <f>IF(N142&lt;=1/3,"○","×")</f>
        <v>#DIV/0!</v>
      </c>
    </row>
    <row r="143" spans="3:25" ht="16" customHeight="1" x14ac:dyDescent="0.2">
      <c r="C143" s="89"/>
      <c r="D143" s="420" t="s">
        <v>1395</v>
      </c>
    </row>
    <row r="144" spans="3:25" ht="16.5" customHeight="1" x14ac:dyDescent="0.2">
      <c r="D144" s="268" t="s">
        <v>1440</v>
      </c>
      <c r="E144" s="379"/>
      <c r="F144" s="379"/>
      <c r="G144" s="379"/>
      <c r="H144" s="379"/>
      <c r="I144" s="379"/>
      <c r="J144" s="379"/>
      <c r="K144" s="379"/>
      <c r="L144" s="379"/>
      <c r="M144" s="421"/>
      <c r="N144" s="1216"/>
      <c r="O144" s="1217"/>
      <c r="P144" s="320" t="s">
        <v>49</v>
      </c>
    </row>
    <row r="145" spans="3:25" ht="16.5" customHeight="1" x14ac:dyDescent="0.2">
      <c r="D145" s="268" t="s">
        <v>1502</v>
      </c>
      <c r="E145" s="379"/>
      <c r="F145" s="379"/>
      <c r="G145" s="379"/>
      <c r="H145" s="379"/>
      <c r="I145" s="379"/>
      <c r="J145" s="379"/>
      <c r="K145" s="379"/>
      <c r="L145" s="379"/>
      <c r="M145" s="422"/>
      <c r="N145" s="966">
        <f>I125+I127+I128+I131</f>
        <v>0</v>
      </c>
      <c r="O145" s="967"/>
      <c r="P145" s="320" t="s">
        <v>49</v>
      </c>
    </row>
    <row r="146" spans="3:25" ht="16.5" customHeight="1" x14ac:dyDescent="0.2">
      <c r="D146" s="268" t="s">
        <v>1441</v>
      </c>
      <c r="E146" s="379"/>
      <c r="F146" s="379"/>
      <c r="G146" s="379"/>
      <c r="H146" s="379"/>
      <c r="I146" s="379"/>
      <c r="J146" s="379"/>
      <c r="K146" s="379"/>
      <c r="L146" s="379"/>
      <c r="M146" s="422"/>
      <c r="N146" s="1214" t="e">
        <f>N144/N145</f>
        <v>#DIV/0!</v>
      </c>
      <c r="O146" s="1215"/>
      <c r="P146" s="423" t="e">
        <f>IF(N146&lt;=0.5,"○","×")</f>
        <v>#DIV/0!</v>
      </c>
    </row>
    <row r="147" spans="3:25" ht="16.5" customHeight="1" x14ac:dyDescent="0.2">
      <c r="E147" s="1198" t="s">
        <v>1566</v>
      </c>
      <c r="F147" s="1199"/>
      <c r="G147" s="1199"/>
      <c r="H147" s="1199"/>
      <c r="I147" s="1199"/>
      <c r="J147" s="1199"/>
      <c r="K147" s="1199"/>
      <c r="L147" s="1199"/>
      <c r="M147" s="1199"/>
      <c r="N147" s="1199"/>
      <c r="O147" s="1199"/>
      <c r="P147" s="1199"/>
      <c r="Q147" s="1199"/>
      <c r="R147" s="1199"/>
      <c r="S147" s="1199"/>
      <c r="T147" s="1199"/>
      <c r="U147" s="1199"/>
      <c r="V147" s="1199"/>
      <c r="W147" s="1199"/>
      <c r="X147" s="1199"/>
    </row>
    <row r="148" spans="3:25" ht="16.5" customHeight="1" x14ac:dyDescent="0.2">
      <c r="E148" s="1198" t="s">
        <v>1567</v>
      </c>
      <c r="F148" s="1199"/>
      <c r="G148" s="1199"/>
      <c r="H148" s="1199"/>
      <c r="I148" s="1199"/>
      <c r="J148" s="1199"/>
      <c r="K148" s="1199"/>
      <c r="L148" s="1199"/>
      <c r="M148" s="1199"/>
      <c r="N148" s="1199"/>
      <c r="O148" s="1199"/>
      <c r="P148" s="1199"/>
      <c r="Q148" s="1199"/>
      <c r="R148" s="1199"/>
      <c r="S148" s="1199"/>
      <c r="T148" s="1199"/>
      <c r="U148" s="1199"/>
      <c r="V148" s="1199"/>
      <c r="W148" s="1199"/>
      <c r="X148" s="1199"/>
      <c r="Y148" s="773"/>
    </row>
    <row r="149" spans="3:25" ht="16.5" customHeight="1" x14ac:dyDescent="0.2">
      <c r="E149" s="1198" t="s">
        <v>1568</v>
      </c>
      <c r="F149" s="1199"/>
      <c r="G149" s="1199"/>
      <c r="H149" s="1199"/>
      <c r="I149" s="1199"/>
      <c r="J149" s="1199"/>
      <c r="K149" s="1199"/>
      <c r="L149" s="1199"/>
      <c r="M149" s="1199"/>
      <c r="N149" s="1199"/>
      <c r="O149" s="1199"/>
      <c r="P149" s="1199"/>
      <c r="Q149" s="1199"/>
      <c r="R149" s="1199"/>
      <c r="S149" s="1199"/>
      <c r="T149" s="1199"/>
      <c r="U149" s="1199"/>
      <c r="V149" s="1199"/>
      <c r="W149" s="1199"/>
      <c r="X149" s="1199"/>
      <c r="Y149" s="773"/>
    </row>
    <row r="150" spans="3:25" ht="10" customHeight="1" x14ac:dyDescent="0.2"/>
    <row r="151" spans="3:25" ht="16.5" customHeight="1" x14ac:dyDescent="0.2">
      <c r="C151" s="89" t="s">
        <v>1569</v>
      </c>
    </row>
    <row r="152" spans="3:25" ht="16.5" customHeight="1" x14ac:dyDescent="0.2">
      <c r="D152" s="1264" t="s">
        <v>1570</v>
      </c>
      <c r="E152" s="1264"/>
      <c r="F152" s="1264"/>
      <c r="G152" s="1264"/>
      <c r="H152" s="1264"/>
      <c r="I152" s="933"/>
      <c r="J152" s="933"/>
    </row>
    <row r="153" spans="3:25" ht="16.5" customHeight="1" x14ac:dyDescent="0.2">
      <c r="D153" s="1264" t="s">
        <v>1571</v>
      </c>
      <c r="E153" s="1264"/>
      <c r="F153" s="1264"/>
      <c r="G153" s="1264"/>
      <c r="H153" s="1264"/>
      <c r="I153" s="933"/>
      <c r="J153" s="933"/>
    </row>
    <row r="154" spans="3:25" ht="16.5" customHeight="1" x14ac:dyDescent="0.2">
      <c r="D154" s="424"/>
      <c r="E154" s="424" t="s">
        <v>1572</v>
      </c>
      <c r="F154" s="424"/>
      <c r="G154" s="424"/>
      <c r="H154" s="424"/>
      <c r="I154" s="587"/>
      <c r="J154" s="587"/>
    </row>
    <row r="155" spans="3:25" ht="16.5" customHeight="1" x14ac:dyDescent="0.2">
      <c r="D155" s="424"/>
      <c r="E155" s="1201" t="s">
        <v>1605</v>
      </c>
      <c r="F155" s="1201"/>
      <c r="G155" s="1201"/>
      <c r="H155" s="1201"/>
      <c r="I155" s="1201"/>
      <c r="J155" s="1201"/>
      <c r="K155" s="1201"/>
      <c r="L155" s="1201"/>
      <c r="M155" s="1201"/>
      <c r="N155" s="1201"/>
      <c r="O155" s="1201"/>
      <c r="P155" s="1201"/>
      <c r="Q155" s="1201"/>
      <c r="R155" s="1201"/>
      <c r="S155" s="1201"/>
      <c r="T155" s="1201"/>
      <c r="U155" s="1201"/>
      <c r="V155" s="1201"/>
      <c r="W155" s="1201"/>
      <c r="X155" s="1201"/>
      <c r="Y155" s="1201"/>
    </row>
    <row r="156" spans="3:25" ht="16" customHeight="1" x14ac:dyDescent="0.2">
      <c r="P156" s="1140" t="s">
        <v>33</v>
      </c>
      <c r="Q156" s="1140"/>
      <c r="R156" s="1140"/>
      <c r="S156" s="885">
        <f>$Q$8</f>
        <v>0</v>
      </c>
      <c r="T156" s="885"/>
      <c r="U156" s="885"/>
      <c r="V156" s="885"/>
      <c r="W156" s="885"/>
      <c r="X156" s="885"/>
    </row>
    <row r="157" spans="3:25" ht="16.5" customHeight="1" x14ac:dyDescent="0.2">
      <c r="C157" s="89" t="s">
        <v>1573</v>
      </c>
    </row>
    <row r="158" spans="3:25" ht="15" customHeight="1" x14ac:dyDescent="0.2">
      <c r="D158" s="90" t="s">
        <v>889</v>
      </c>
      <c r="E158" s="90" t="s">
        <v>890</v>
      </c>
    </row>
    <row r="159" spans="3:25" ht="16.5" customHeight="1" x14ac:dyDescent="0.2">
      <c r="D159" s="1250" t="s">
        <v>1792</v>
      </c>
      <c r="E159" s="1118"/>
      <c r="F159" s="1118"/>
      <c r="G159" s="1118"/>
      <c r="H159" s="1118"/>
      <c r="I159" s="1118"/>
      <c r="J159" s="1118"/>
      <c r="K159" s="1118"/>
      <c r="L159" s="1118"/>
      <c r="M159" s="1118"/>
      <c r="N159" s="1118"/>
      <c r="O159" s="1118"/>
      <c r="P159" s="1118"/>
      <c r="Q159" s="1118"/>
      <c r="R159" s="1119"/>
      <c r="S159" s="354" t="s">
        <v>668</v>
      </c>
      <c r="T159" s="801" t="s">
        <v>885</v>
      </c>
      <c r="U159" s="802"/>
      <c r="V159" s="802"/>
      <c r="W159" s="802"/>
      <c r="X159" s="802"/>
      <c r="Y159" s="1249"/>
    </row>
    <row r="160" spans="3:25" ht="15" customHeight="1" x14ac:dyDescent="0.2">
      <c r="D160" s="90" t="s">
        <v>983</v>
      </c>
      <c r="E160" s="90" t="s">
        <v>1035</v>
      </c>
    </row>
    <row r="161" spans="2:25" ht="15" customHeight="1" x14ac:dyDescent="0.2">
      <c r="E161" s="1251" t="s">
        <v>845</v>
      </c>
      <c r="F161" s="1252"/>
      <c r="G161" s="1252"/>
      <c r="H161" s="90" t="s">
        <v>1413</v>
      </c>
    </row>
    <row r="162" spans="2:25" ht="15" customHeight="1" x14ac:dyDescent="0.2">
      <c r="E162" s="90" t="s">
        <v>891</v>
      </c>
    </row>
    <row r="163" spans="2:25" ht="3" customHeight="1" x14ac:dyDescent="0.2"/>
    <row r="164" spans="2:25" ht="19" customHeight="1" x14ac:dyDescent="0.2">
      <c r="D164" s="268" t="s">
        <v>50</v>
      </c>
      <c r="E164" s="379"/>
      <c r="F164" s="379"/>
      <c r="G164" s="379"/>
      <c r="H164" s="421"/>
      <c r="I164" s="939"/>
      <c r="J164" s="797"/>
      <c r="K164" s="797"/>
      <c r="L164" s="797"/>
      <c r="M164" s="797"/>
      <c r="N164" s="797"/>
      <c r="O164" s="797"/>
      <c r="P164" s="797"/>
      <c r="Q164" s="797"/>
      <c r="R164" s="941"/>
    </row>
    <row r="165" spans="2:25" ht="16" customHeight="1" x14ac:dyDescent="0.2">
      <c r="P165" s="587"/>
      <c r="Q165" s="587"/>
      <c r="R165" s="587"/>
      <c r="S165" s="599"/>
      <c r="T165" s="599"/>
      <c r="U165" s="599"/>
      <c r="V165" s="599"/>
      <c r="W165" s="599"/>
      <c r="X165" s="599"/>
    </row>
    <row r="166" spans="2:25" ht="16.5" customHeight="1" x14ac:dyDescent="0.2">
      <c r="B166" s="356" t="s">
        <v>1503</v>
      </c>
    </row>
    <row r="167" spans="2:25" ht="16.5" customHeight="1" x14ac:dyDescent="0.2">
      <c r="C167" s="89" t="str">
        <f>"（１）理事会の開催状況、議題並びに議事録の記載内容　(令和"&amp;Y1-1&amp;"年度～令和"&amp;Y1&amp;"年度に既に開催した理事会)"</f>
        <v>（１）理事会の開催状況、議題並びに議事録の記載内容　(令和7年度～令和8年度に既に開催した理事会)</v>
      </c>
    </row>
    <row r="168" spans="2:25" ht="16.5" customHeight="1" x14ac:dyDescent="0.2">
      <c r="E168" s="88" t="s">
        <v>1442</v>
      </c>
    </row>
    <row r="169" spans="2:25" ht="16.5" customHeight="1" x14ac:dyDescent="0.2">
      <c r="D169" s="230" t="s">
        <v>73</v>
      </c>
      <c r="E169" s="406"/>
      <c r="F169" s="408"/>
      <c r="G169" s="408"/>
      <c r="H169" s="408"/>
      <c r="I169" s="408"/>
      <c r="J169" s="408"/>
      <c r="K169" s="600"/>
      <c r="L169" s="601"/>
      <c r="M169" s="602"/>
      <c r="N169" s="600"/>
      <c r="O169" s="601"/>
      <c r="P169" s="602"/>
      <c r="Q169" s="600"/>
      <c r="R169" s="601"/>
      <c r="S169" s="602"/>
      <c r="T169" s="600"/>
      <c r="U169" s="601"/>
      <c r="V169" s="602"/>
      <c r="W169" s="600"/>
      <c r="X169" s="601"/>
      <c r="Y169" s="602"/>
    </row>
    <row r="170" spans="2:25" ht="16.5" customHeight="1" x14ac:dyDescent="0.2">
      <c r="D170" s="231" t="s">
        <v>892</v>
      </c>
      <c r="E170" s="442"/>
      <c r="F170" s="443"/>
      <c r="G170" s="443"/>
      <c r="H170" s="443"/>
      <c r="I170" s="443"/>
      <c r="J170" s="443"/>
      <c r="K170" s="603"/>
      <c r="L170" s="604"/>
      <c r="M170" s="605"/>
      <c r="N170" s="603"/>
      <c r="O170" s="604"/>
      <c r="P170" s="605"/>
      <c r="Q170" s="603"/>
      <c r="R170" s="604"/>
      <c r="S170" s="605"/>
      <c r="T170" s="603"/>
      <c r="U170" s="604"/>
      <c r="V170" s="605"/>
      <c r="W170" s="603"/>
      <c r="X170" s="604"/>
      <c r="Y170" s="605"/>
    </row>
    <row r="171" spans="2:25" ht="16.5" customHeight="1" x14ac:dyDescent="0.2">
      <c r="D171" s="230" t="s">
        <v>871</v>
      </c>
      <c r="E171" s="406"/>
      <c r="F171" s="408"/>
      <c r="G171" s="408"/>
      <c r="H171" s="408"/>
      <c r="I171" s="408"/>
      <c r="J171" s="408"/>
      <c r="K171" s="1202"/>
      <c r="L171" s="1203"/>
      <c r="M171" s="1204"/>
      <c r="N171" s="1202"/>
      <c r="O171" s="1203"/>
      <c r="P171" s="1204"/>
      <c r="Q171" s="1202"/>
      <c r="R171" s="1203"/>
      <c r="S171" s="1204"/>
      <c r="T171" s="1202"/>
      <c r="U171" s="1203"/>
      <c r="V171" s="1204"/>
      <c r="W171" s="1202"/>
      <c r="X171" s="1203"/>
      <c r="Y171" s="1204"/>
    </row>
    <row r="172" spans="2:25" ht="16.5" customHeight="1" x14ac:dyDescent="0.2">
      <c r="D172" s="231" t="s">
        <v>873</v>
      </c>
      <c r="E172" s="442"/>
      <c r="F172" s="443"/>
      <c r="G172" s="443"/>
      <c r="H172" s="443"/>
      <c r="I172" s="443"/>
      <c r="J172" s="443"/>
      <c r="K172" s="1195"/>
      <c r="L172" s="1196"/>
      <c r="M172" s="1197"/>
      <c r="N172" s="1195"/>
      <c r="O172" s="1196"/>
      <c r="P172" s="1197"/>
      <c r="Q172" s="1195"/>
      <c r="R172" s="1196"/>
      <c r="S172" s="1197"/>
      <c r="T172" s="1195"/>
      <c r="U172" s="1196"/>
      <c r="V172" s="1197"/>
      <c r="W172" s="1195"/>
      <c r="X172" s="1196"/>
      <c r="Y172" s="1197"/>
    </row>
    <row r="173" spans="2:25" ht="30" customHeight="1" x14ac:dyDescent="0.2">
      <c r="D173" s="1246" t="s">
        <v>1266</v>
      </c>
      <c r="E173" s="1158" t="s">
        <v>1267</v>
      </c>
      <c r="F173" s="1188"/>
      <c r="G173" s="1188"/>
      <c r="H173" s="1188"/>
      <c r="I173" s="1188"/>
      <c r="J173" s="1189"/>
      <c r="K173" s="1143"/>
      <c r="L173" s="1144"/>
      <c r="M173" s="1145"/>
      <c r="N173" s="1143"/>
      <c r="O173" s="1144"/>
      <c r="P173" s="1145"/>
      <c r="Q173" s="1143"/>
      <c r="R173" s="1144"/>
      <c r="S173" s="1145"/>
      <c r="T173" s="1143"/>
      <c r="U173" s="1144"/>
      <c r="V173" s="1145"/>
      <c r="W173" s="1143"/>
      <c r="X173" s="1144"/>
      <c r="Y173" s="1145"/>
    </row>
    <row r="174" spans="2:25" ht="30" customHeight="1" x14ac:dyDescent="0.2">
      <c r="D174" s="1247"/>
      <c r="E174" s="1024" t="s">
        <v>1268</v>
      </c>
      <c r="F174" s="1025"/>
      <c r="G174" s="1025"/>
      <c r="H174" s="1025"/>
      <c r="I174" s="1025"/>
      <c r="J174" s="1026"/>
      <c r="K174" s="1027"/>
      <c r="L174" s="1028"/>
      <c r="M174" s="1029"/>
      <c r="N174" s="1027"/>
      <c r="O174" s="1028"/>
      <c r="P174" s="1029"/>
      <c r="Q174" s="1027"/>
      <c r="R174" s="1028"/>
      <c r="S174" s="1029"/>
      <c r="T174" s="1027"/>
      <c r="U174" s="1028"/>
      <c r="V174" s="1029"/>
      <c r="W174" s="1027"/>
      <c r="X174" s="1028"/>
      <c r="Y174" s="1029"/>
    </row>
    <row r="175" spans="2:25" ht="30" customHeight="1" x14ac:dyDescent="0.2">
      <c r="D175" s="1247"/>
      <c r="E175" s="1024" t="s">
        <v>1269</v>
      </c>
      <c r="F175" s="1025"/>
      <c r="G175" s="1025"/>
      <c r="H175" s="1025"/>
      <c r="I175" s="1025"/>
      <c r="J175" s="1026"/>
      <c r="K175" s="1027"/>
      <c r="L175" s="1028"/>
      <c r="M175" s="1029"/>
      <c r="N175" s="1027"/>
      <c r="O175" s="1028"/>
      <c r="P175" s="1029"/>
      <c r="Q175" s="1027"/>
      <c r="R175" s="1028"/>
      <c r="S175" s="1029"/>
      <c r="T175" s="1027"/>
      <c r="U175" s="1028"/>
      <c r="V175" s="1029"/>
      <c r="W175" s="1027"/>
      <c r="X175" s="1028"/>
      <c r="Y175" s="1029"/>
    </row>
    <row r="176" spans="2:25" ht="30" customHeight="1" x14ac:dyDescent="0.2">
      <c r="D176" s="1247"/>
      <c r="E176" s="1024" t="s">
        <v>1270</v>
      </c>
      <c r="F176" s="1025"/>
      <c r="G176" s="1025"/>
      <c r="H176" s="1025"/>
      <c r="I176" s="1025"/>
      <c r="J176" s="1026"/>
      <c r="K176" s="1027"/>
      <c r="L176" s="1028"/>
      <c r="M176" s="1029"/>
      <c r="N176" s="1027"/>
      <c r="O176" s="1028"/>
      <c r="P176" s="1029"/>
      <c r="Q176" s="1027"/>
      <c r="R176" s="1028"/>
      <c r="S176" s="1029"/>
      <c r="T176" s="1027"/>
      <c r="U176" s="1028"/>
      <c r="V176" s="1029"/>
      <c r="W176" s="1027"/>
      <c r="X176" s="1028"/>
      <c r="Y176" s="1029"/>
    </row>
    <row r="177" spans="4:25" ht="30" customHeight="1" x14ac:dyDescent="0.2">
      <c r="D177" s="1247"/>
      <c r="E177" s="1024" t="s">
        <v>1271</v>
      </c>
      <c r="F177" s="1025"/>
      <c r="G177" s="1025"/>
      <c r="H177" s="1025"/>
      <c r="I177" s="1025"/>
      <c r="J177" s="1026"/>
      <c r="K177" s="1166"/>
      <c r="L177" s="1167"/>
      <c r="M177" s="1168"/>
      <c r="N177" s="1166"/>
      <c r="O177" s="1167"/>
      <c r="P177" s="1168"/>
      <c r="Q177" s="1166"/>
      <c r="R177" s="1167"/>
      <c r="S177" s="1168"/>
      <c r="T177" s="1166"/>
      <c r="U177" s="1167"/>
      <c r="V177" s="1168"/>
      <c r="W177" s="1166"/>
      <c r="X177" s="1167"/>
      <c r="Y177" s="1168"/>
    </row>
    <row r="178" spans="4:25" ht="36.65" customHeight="1" x14ac:dyDescent="0.2">
      <c r="D178" s="1248"/>
      <c r="E178" s="1191" t="s">
        <v>1265</v>
      </c>
      <c r="F178" s="1192"/>
      <c r="G178" s="1192"/>
      <c r="H178" s="1192"/>
      <c r="I178" s="1192"/>
      <c r="J178" s="1193"/>
      <c r="K178" s="1030"/>
      <c r="L178" s="1031"/>
      <c r="M178" s="1032"/>
      <c r="N178" s="1030"/>
      <c r="O178" s="1031"/>
      <c r="P178" s="1032"/>
      <c r="Q178" s="1030"/>
      <c r="R178" s="1031"/>
      <c r="S178" s="1032"/>
      <c r="T178" s="1030"/>
      <c r="U178" s="1031"/>
      <c r="V178" s="1032"/>
      <c r="W178" s="1030"/>
      <c r="X178" s="1031"/>
      <c r="Y178" s="1032"/>
    </row>
    <row r="179" spans="4:25" ht="16.5" customHeight="1" x14ac:dyDescent="0.2">
      <c r="D179" s="998" t="s">
        <v>9</v>
      </c>
      <c r="E179" s="983" t="s">
        <v>10</v>
      </c>
      <c r="F179" s="999"/>
      <c r="G179" s="999"/>
      <c r="H179" s="999"/>
      <c r="I179" s="999"/>
      <c r="J179" s="1000"/>
      <c r="K179" s="1001"/>
      <c r="L179" s="1002"/>
      <c r="M179" s="1003"/>
      <c r="N179" s="1001"/>
      <c r="O179" s="1002"/>
      <c r="P179" s="1003"/>
      <c r="Q179" s="1001"/>
      <c r="R179" s="1002"/>
      <c r="S179" s="1003"/>
      <c r="T179" s="1001"/>
      <c r="U179" s="1002"/>
      <c r="V179" s="1003"/>
      <c r="W179" s="1001"/>
      <c r="X179" s="1002"/>
      <c r="Y179" s="1003"/>
    </row>
    <row r="180" spans="4:25" ht="16.5" customHeight="1" x14ac:dyDescent="0.2">
      <c r="D180" s="998"/>
      <c r="E180" s="1004" t="s">
        <v>1443</v>
      </c>
      <c r="F180" s="1004"/>
      <c r="G180" s="1004"/>
      <c r="H180" s="1004"/>
      <c r="I180" s="1004"/>
      <c r="J180" s="1004"/>
      <c r="K180" s="1001"/>
      <c r="L180" s="1002"/>
      <c r="M180" s="1003"/>
      <c r="N180" s="1001"/>
      <c r="O180" s="1002"/>
      <c r="P180" s="1003"/>
      <c r="Q180" s="1001"/>
      <c r="R180" s="1002"/>
      <c r="S180" s="1003"/>
      <c r="T180" s="1001"/>
      <c r="U180" s="1002"/>
      <c r="V180" s="1003"/>
      <c r="W180" s="1001"/>
      <c r="X180" s="1002"/>
      <c r="Y180" s="1003"/>
    </row>
    <row r="181" spans="4:25" ht="16.5" customHeight="1" x14ac:dyDescent="0.2">
      <c r="D181" s="998"/>
      <c r="E181" s="1004" t="s">
        <v>11</v>
      </c>
      <c r="F181" s="1004"/>
      <c r="G181" s="1004"/>
      <c r="H181" s="1004"/>
      <c r="I181" s="1004"/>
      <c r="J181" s="1004"/>
      <c r="K181" s="1001"/>
      <c r="L181" s="1002"/>
      <c r="M181" s="1003"/>
      <c r="N181" s="1001"/>
      <c r="O181" s="1002"/>
      <c r="P181" s="1003"/>
      <c r="Q181" s="1001"/>
      <c r="R181" s="1002"/>
      <c r="S181" s="1003"/>
      <c r="T181" s="1001"/>
      <c r="U181" s="1002"/>
      <c r="V181" s="1003"/>
      <c r="W181" s="1001"/>
      <c r="X181" s="1002"/>
      <c r="Y181" s="1003"/>
    </row>
    <row r="182" spans="4:25" ht="26.5" customHeight="1" x14ac:dyDescent="0.2">
      <c r="D182" s="998"/>
      <c r="E182" s="1169" t="s">
        <v>984</v>
      </c>
      <c r="F182" s="1169"/>
      <c r="G182" s="1169"/>
      <c r="H182" s="1169"/>
      <c r="I182" s="1169"/>
      <c r="J182" s="1169"/>
      <c r="K182" s="1115"/>
      <c r="L182" s="1116"/>
      <c r="M182" s="1117"/>
      <c r="N182" s="1115"/>
      <c r="O182" s="1116"/>
      <c r="P182" s="1117"/>
      <c r="Q182" s="1115"/>
      <c r="R182" s="1116"/>
      <c r="S182" s="1117"/>
      <c r="T182" s="1115"/>
      <c r="U182" s="1116"/>
      <c r="V182" s="1117"/>
      <c r="W182" s="1115"/>
      <c r="X182" s="1116"/>
      <c r="Y182" s="1117"/>
    </row>
    <row r="183" spans="4:25" ht="16.5" customHeight="1" x14ac:dyDescent="0.2">
      <c r="E183" s="88"/>
    </row>
    <row r="184" spans="4:25" ht="16.5" customHeight="1" x14ac:dyDescent="0.2">
      <c r="D184" s="230" t="s">
        <v>73</v>
      </c>
      <c r="E184" s="406"/>
      <c r="F184" s="408"/>
      <c r="G184" s="408"/>
      <c r="H184" s="408"/>
      <c r="I184" s="408"/>
      <c r="J184" s="408"/>
      <c r="K184" s="600"/>
      <c r="L184" s="601"/>
      <c r="M184" s="602"/>
      <c r="N184" s="600"/>
      <c r="O184" s="601"/>
      <c r="P184" s="602"/>
      <c r="Q184" s="600"/>
      <c r="R184" s="601"/>
      <c r="S184" s="602"/>
      <c r="T184" s="600"/>
      <c r="U184" s="601"/>
      <c r="V184" s="602"/>
      <c r="W184" s="600"/>
      <c r="X184" s="601"/>
      <c r="Y184" s="602"/>
    </row>
    <row r="185" spans="4:25" ht="16.5" customHeight="1" x14ac:dyDescent="0.2">
      <c r="D185" s="231" t="s">
        <v>892</v>
      </c>
      <c r="E185" s="442"/>
      <c r="F185" s="443"/>
      <c r="G185" s="443"/>
      <c r="H185" s="443"/>
      <c r="I185" s="443"/>
      <c r="J185" s="443"/>
      <c r="K185" s="603"/>
      <c r="L185" s="604"/>
      <c r="M185" s="605"/>
      <c r="N185" s="603"/>
      <c r="O185" s="604"/>
      <c r="P185" s="605"/>
      <c r="Q185" s="603"/>
      <c r="R185" s="604"/>
      <c r="S185" s="605"/>
      <c r="T185" s="603"/>
      <c r="U185" s="604"/>
      <c r="V185" s="605"/>
      <c r="W185" s="603"/>
      <c r="X185" s="604"/>
      <c r="Y185" s="605"/>
    </row>
    <row r="186" spans="4:25" ht="16.5" customHeight="1" x14ac:dyDescent="0.2">
      <c r="D186" s="230" t="s">
        <v>871</v>
      </c>
      <c r="E186" s="406"/>
      <c r="F186" s="408"/>
      <c r="G186" s="408"/>
      <c r="H186" s="408"/>
      <c r="I186" s="408"/>
      <c r="J186" s="408"/>
      <c r="K186" s="1202"/>
      <c r="L186" s="1203"/>
      <c r="M186" s="1204"/>
      <c r="N186" s="1202"/>
      <c r="O186" s="1203"/>
      <c r="P186" s="1204"/>
      <c r="Q186" s="1202"/>
      <c r="R186" s="1203"/>
      <c r="S186" s="1204"/>
      <c r="T186" s="1202"/>
      <c r="U186" s="1203"/>
      <c r="V186" s="1204"/>
      <c r="W186" s="1202"/>
      <c r="X186" s="1203"/>
      <c r="Y186" s="1204"/>
    </row>
    <row r="187" spans="4:25" ht="16.5" customHeight="1" x14ac:dyDescent="0.2">
      <c r="D187" s="231" t="s">
        <v>873</v>
      </c>
      <c r="E187" s="442"/>
      <c r="F187" s="443"/>
      <c r="G187" s="443"/>
      <c r="H187" s="443"/>
      <c r="I187" s="443"/>
      <c r="J187" s="443"/>
      <c r="K187" s="1195"/>
      <c r="L187" s="1196"/>
      <c r="M187" s="1197"/>
      <c r="N187" s="1195"/>
      <c r="O187" s="1196"/>
      <c r="P187" s="1197"/>
      <c r="Q187" s="1195"/>
      <c r="R187" s="1196"/>
      <c r="S187" s="1197"/>
      <c r="T187" s="1195"/>
      <c r="U187" s="1196"/>
      <c r="V187" s="1197"/>
      <c r="W187" s="1195"/>
      <c r="X187" s="1196"/>
      <c r="Y187" s="1197"/>
    </row>
    <row r="188" spans="4:25" ht="30" customHeight="1" x14ac:dyDescent="0.2">
      <c r="D188" s="1246" t="s">
        <v>1266</v>
      </c>
      <c r="E188" s="1158" t="s">
        <v>1267</v>
      </c>
      <c r="F188" s="1188"/>
      <c r="G188" s="1188"/>
      <c r="H188" s="1188"/>
      <c r="I188" s="1188"/>
      <c r="J188" s="1189"/>
      <c r="K188" s="1143"/>
      <c r="L188" s="1144"/>
      <c r="M188" s="1145"/>
      <c r="N188" s="1143"/>
      <c r="O188" s="1144"/>
      <c r="P188" s="1145"/>
      <c r="Q188" s="1143"/>
      <c r="R188" s="1144"/>
      <c r="S188" s="1145"/>
      <c r="T188" s="1143"/>
      <c r="U188" s="1144"/>
      <c r="V188" s="1145"/>
      <c r="W188" s="1143"/>
      <c r="X188" s="1144"/>
      <c r="Y188" s="1145"/>
    </row>
    <row r="189" spans="4:25" ht="30" customHeight="1" x14ac:dyDescent="0.2">
      <c r="D189" s="1247"/>
      <c r="E189" s="1024" t="s">
        <v>1268</v>
      </c>
      <c r="F189" s="1025"/>
      <c r="G189" s="1025"/>
      <c r="H189" s="1025"/>
      <c r="I189" s="1025"/>
      <c r="J189" s="1026"/>
      <c r="K189" s="1027"/>
      <c r="L189" s="1028"/>
      <c r="M189" s="1029"/>
      <c r="N189" s="1027"/>
      <c r="O189" s="1028"/>
      <c r="P189" s="1029"/>
      <c r="Q189" s="1027"/>
      <c r="R189" s="1028"/>
      <c r="S189" s="1029"/>
      <c r="T189" s="1027"/>
      <c r="U189" s="1028"/>
      <c r="V189" s="1029"/>
      <c r="W189" s="1027"/>
      <c r="X189" s="1028"/>
      <c r="Y189" s="1029"/>
    </row>
    <row r="190" spans="4:25" ht="30" customHeight="1" x14ac:dyDescent="0.2">
      <c r="D190" s="1247"/>
      <c r="E190" s="1024" t="s">
        <v>1269</v>
      </c>
      <c r="F190" s="1025"/>
      <c r="G190" s="1025"/>
      <c r="H190" s="1025"/>
      <c r="I190" s="1025"/>
      <c r="J190" s="1026"/>
      <c r="K190" s="1027"/>
      <c r="L190" s="1028"/>
      <c r="M190" s="1029"/>
      <c r="N190" s="1027"/>
      <c r="O190" s="1028"/>
      <c r="P190" s="1029"/>
      <c r="Q190" s="1027"/>
      <c r="R190" s="1028"/>
      <c r="S190" s="1029"/>
      <c r="T190" s="1027"/>
      <c r="U190" s="1028"/>
      <c r="V190" s="1029"/>
      <c r="W190" s="1027"/>
      <c r="X190" s="1028"/>
      <c r="Y190" s="1029"/>
    </row>
    <row r="191" spans="4:25" ht="30" customHeight="1" x14ac:dyDescent="0.2">
      <c r="D191" s="1247"/>
      <c r="E191" s="1024" t="s">
        <v>1270</v>
      </c>
      <c r="F191" s="1025"/>
      <c r="G191" s="1025"/>
      <c r="H191" s="1025"/>
      <c r="I191" s="1025"/>
      <c r="J191" s="1026"/>
      <c r="K191" s="1027"/>
      <c r="L191" s="1028"/>
      <c r="M191" s="1029"/>
      <c r="N191" s="1027"/>
      <c r="O191" s="1028"/>
      <c r="P191" s="1029"/>
      <c r="Q191" s="1027"/>
      <c r="R191" s="1028"/>
      <c r="S191" s="1029"/>
      <c r="T191" s="1027"/>
      <c r="U191" s="1028"/>
      <c r="V191" s="1029"/>
      <c r="W191" s="1027"/>
      <c r="X191" s="1028"/>
      <c r="Y191" s="1029"/>
    </row>
    <row r="192" spans="4:25" ht="30" customHeight="1" x14ac:dyDescent="0.2">
      <c r="D192" s="1247"/>
      <c r="E192" s="1024" t="s">
        <v>1271</v>
      </c>
      <c r="F192" s="1025"/>
      <c r="G192" s="1025"/>
      <c r="H192" s="1025"/>
      <c r="I192" s="1025"/>
      <c r="J192" s="1026"/>
      <c r="K192" s="1166"/>
      <c r="L192" s="1167"/>
      <c r="M192" s="1168"/>
      <c r="N192" s="1166"/>
      <c r="O192" s="1167"/>
      <c r="P192" s="1168"/>
      <c r="Q192" s="1166"/>
      <c r="R192" s="1167"/>
      <c r="S192" s="1168"/>
      <c r="T192" s="1166"/>
      <c r="U192" s="1167"/>
      <c r="V192" s="1168"/>
      <c r="W192" s="1166"/>
      <c r="X192" s="1167"/>
      <c r="Y192" s="1168"/>
    </row>
    <row r="193" spans="3:25" ht="36.65" customHeight="1" x14ac:dyDescent="0.2">
      <c r="D193" s="1248"/>
      <c r="E193" s="1191" t="s">
        <v>1265</v>
      </c>
      <c r="F193" s="1192"/>
      <c r="G193" s="1192"/>
      <c r="H193" s="1192"/>
      <c r="I193" s="1192"/>
      <c r="J193" s="1193"/>
      <c r="K193" s="1030"/>
      <c r="L193" s="1031"/>
      <c r="M193" s="1032"/>
      <c r="N193" s="1030"/>
      <c r="O193" s="1031"/>
      <c r="P193" s="1032"/>
      <c r="Q193" s="1030"/>
      <c r="R193" s="1031"/>
      <c r="S193" s="1032"/>
      <c r="T193" s="1030"/>
      <c r="U193" s="1031"/>
      <c r="V193" s="1032"/>
      <c r="W193" s="1030"/>
      <c r="X193" s="1031"/>
      <c r="Y193" s="1032"/>
    </row>
    <row r="194" spans="3:25" ht="16.5" customHeight="1" x14ac:dyDescent="0.2">
      <c r="D194" s="998" t="s">
        <v>9</v>
      </c>
      <c r="E194" s="983" t="s">
        <v>10</v>
      </c>
      <c r="F194" s="999"/>
      <c r="G194" s="999"/>
      <c r="H194" s="999"/>
      <c r="I194" s="999"/>
      <c r="J194" s="1000"/>
      <c r="K194" s="1001"/>
      <c r="L194" s="1002"/>
      <c r="M194" s="1003"/>
      <c r="N194" s="1001"/>
      <c r="O194" s="1002"/>
      <c r="P194" s="1003"/>
      <c r="Q194" s="1001"/>
      <c r="R194" s="1002"/>
      <c r="S194" s="1003"/>
      <c r="T194" s="1001"/>
      <c r="U194" s="1002"/>
      <c r="V194" s="1003"/>
      <c r="W194" s="1001"/>
      <c r="X194" s="1002"/>
      <c r="Y194" s="1003"/>
    </row>
    <row r="195" spans="3:25" ht="16.5" customHeight="1" x14ac:dyDescent="0.2">
      <c r="D195" s="998"/>
      <c r="E195" s="1004" t="s">
        <v>1443</v>
      </c>
      <c r="F195" s="1004"/>
      <c r="G195" s="1004"/>
      <c r="H195" s="1004"/>
      <c r="I195" s="1004"/>
      <c r="J195" s="1004"/>
      <c r="K195" s="1001"/>
      <c r="L195" s="1002"/>
      <c r="M195" s="1003"/>
      <c r="N195" s="1001"/>
      <c r="O195" s="1002"/>
      <c r="P195" s="1003"/>
      <c r="Q195" s="1001"/>
      <c r="R195" s="1002"/>
      <c r="S195" s="1003"/>
      <c r="T195" s="1001"/>
      <c r="U195" s="1002"/>
      <c r="V195" s="1003"/>
      <c r="W195" s="1001"/>
      <c r="X195" s="1002"/>
      <c r="Y195" s="1003"/>
    </row>
    <row r="196" spans="3:25" ht="16.5" customHeight="1" x14ac:dyDescent="0.2">
      <c r="D196" s="998"/>
      <c r="E196" s="1004" t="s">
        <v>11</v>
      </c>
      <c r="F196" s="1004"/>
      <c r="G196" s="1004"/>
      <c r="H196" s="1004"/>
      <c r="I196" s="1004"/>
      <c r="J196" s="1004"/>
      <c r="K196" s="1001"/>
      <c r="L196" s="1002"/>
      <c r="M196" s="1003"/>
      <c r="N196" s="1001"/>
      <c r="O196" s="1002"/>
      <c r="P196" s="1003"/>
      <c r="Q196" s="1001"/>
      <c r="R196" s="1002"/>
      <c r="S196" s="1003"/>
      <c r="T196" s="1001"/>
      <c r="U196" s="1002"/>
      <c r="V196" s="1003"/>
      <c r="W196" s="1001"/>
      <c r="X196" s="1002"/>
      <c r="Y196" s="1003"/>
    </row>
    <row r="197" spans="3:25" ht="26.5" customHeight="1" x14ac:dyDescent="0.2">
      <c r="D197" s="998"/>
      <c r="E197" s="1169" t="s">
        <v>984</v>
      </c>
      <c r="F197" s="1169"/>
      <c r="G197" s="1169"/>
      <c r="H197" s="1169"/>
      <c r="I197" s="1169"/>
      <c r="J197" s="1169"/>
      <c r="K197" s="1115"/>
      <c r="L197" s="1116"/>
      <c r="M197" s="1117"/>
      <c r="N197" s="1115"/>
      <c r="O197" s="1116"/>
      <c r="P197" s="1117"/>
      <c r="Q197" s="1115"/>
      <c r="R197" s="1116"/>
      <c r="S197" s="1117"/>
      <c r="T197" s="1115"/>
      <c r="U197" s="1116"/>
      <c r="V197" s="1117"/>
      <c r="W197" s="1115"/>
      <c r="X197" s="1116"/>
      <c r="Y197" s="1117"/>
    </row>
    <row r="198" spans="3:25" ht="16.5" customHeight="1" x14ac:dyDescent="0.2">
      <c r="E198" s="88" t="s">
        <v>75</v>
      </c>
    </row>
    <row r="199" spans="3:25" ht="16.5" customHeight="1" x14ac:dyDescent="0.2">
      <c r="E199" s="88" t="s">
        <v>1574</v>
      </c>
    </row>
    <row r="200" spans="3:25" ht="16.5" customHeight="1" x14ac:dyDescent="0.2">
      <c r="E200" s="88" t="s">
        <v>1308</v>
      </c>
    </row>
    <row r="201" spans="3:25" ht="10.5" customHeight="1" x14ac:dyDescent="0.2"/>
    <row r="202" spans="3:25" ht="16" customHeight="1" x14ac:dyDescent="0.2">
      <c r="P202" s="1140" t="s">
        <v>33</v>
      </c>
      <c r="Q202" s="1140"/>
      <c r="R202" s="1140"/>
      <c r="S202" s="885">
        <f>$Q$8</f>
        <v>0</v>
      </c>
      <c r="T202" s="885"/>
      <c r="U202" s="885"/>
      <c r="V202" s="885"/>
      <c r="W202" s="885"/>
      <c r="X202" s="885"/>
    </row>
    <row r="203" spans="3:25" ht="16" customHeight="1" x14ac:dyDescent="0.2">
      <c r="P203" s="587"/>
      <c r="Q203" s="587"/>
      <c r="R203" s="587"/>
      <c r="S203" s="599"/>
      <c r="T203" s="599"/>
      <c r="U203" s="599"/>
      <c r="V203" s="599"/>
      <c r="W203" s="599"/>
      <c r="X203" s="599"/>
    </row>
    <row r="204" spans="3:25" ht="16.5" customHeight="1" x14ac:dyDescent="0.2">
      <c r="C204" s="89" t="str">
        <f>"（２）評議員会の開催状況、議題並びに議事録記載内容　(令和"&amp;Y1-1&amp;"年度～令和"&amp;Y1&amp;"年度に既に開催した評議員会)"</f>
        <v>（２）評議員会の開催状況、議題並びに議事録記載内容　(令和7年度～令和8年度に既に開催した評議員会)</v>
      </c>
    </row>
    <row r="205" spans="3:25" ht="16.5" customHeight="1" x14ac:dyDescent="0.2">
      <c r="C205" s="89"/>
      <c r="E205" s="88" t="s">
        <v>1521</v>
      </c>
    </row>
    <row r="206" spans="3:25" ht="16.5" customHeight="1" x14ac:dyDescent="0.2">
      <c r="E206" s="88" t="s">
        <v>1442</v>
      </c>
    </row>
    <row r="207" spans="3:25" ht="16.5" customHeight="1" x14ac:dyDescent="0.2">
      <c r="D207" s="230" t="s">
        <v>73</v>
      </c>
      <c r="E207" s="406"/>
      <c r="F207" s="408"/>
      <c r="G207" s="408"/>
      <c r="H207" s="408"/>
      <c r="I207" s="408"/>
      <c r="J207" s="408"/>
      <c r="K207" s="600"/>
      <c r="L207" s="601"/>
      <c r="M207" s="602"/>
      <c r="N207" s="600"/>
      <c r="O207" s="601"/>
      <c r="P207" s="602"/>
      <c r="Q207" s="600"/>
      <c r="R207" s="601"/>
      <c r="S207" s="602"/>
      <c r="T207" s="600"/>
      <c r="U207" s="601"/>
      <c r="V207" s="602"/>
      <c r="W207" s="600"/>
      <c r="X207" s="601"/>
      <c r="Y207" s="602"/>
    </row>
    <row r="208" spans="3:25" ht="16.5" customHeight="1" x14ac:dyDescent="0.2">
      <c r="D208" s="231" t="s">
        <v>892</v>
      </c>
      <c r="E208" s="442"/>
      <c r="F208" s="443"/>
      <c r="G208" s="443"/>
      <c r="H208" s="443"/>
      <c r="I208" s="443"/>
      <c r="J208" s="443"/>
      <c r="K208" s="603"/>
      <c r="L208" s="604"/>
      <c r="M208" s="605"/>
      <c r="N208" s="603"/>
      <c r="O208" s="604"/>
      <c r="P208" s="605"/>
      <c r="Q208" s="603"/>
      <c r="R208" s="604"/>
      <c r="S208" s="605"/>
      <c r="T208" s="603"/>
      <c r="U208" s="604"/>
      <c r="V208" s="605"/>
      <c r="W208" s="603"/>
      <c r="X208" s="604"/>
      <c r="Y208" s="605"/>
    </row>
    <row r="209" spans="4:25" ht="16.5" customHeight="1" x14ac:dyDescent="0.2">
      <c r="D209" s="268" t="s">
        <v>886</v>
      </c>
      <c r="E209" s="379"/>
      <c r="F209" s="379"/>
      <c r="G209" s="379"/>
      <c r="H209" s="379"/>
      <c r="I209" s="379"/>
      <c r="J209" s="380"/>
      <c r="K209" s="1194"/>
      <c r="L209" s="1194"/>
      <c r="M209" s="1194"/>
      <c r="N209" s="1194"/>
      <c r="O209" s="1194"/>
      <c r="P209" s="1194"/>
      <c r="Q209" s="1194"/>
      <c r="R209" s="1194"/>
      <c r="S209" s="1194"/>
      <c r="T209" s="1194"/>
      <c r="U209" s="1194"/>
      <c r="V209" s="1194"/>
      <c r="W209" s="1194"/>
      <c r="X209" s="1194"/>
      <c r="Y209" s="1194"/>
    </row>
    <row r="210" spans="4:25" ht="16.5" customHeight="1" x14ac:dyDescent="0.2">
      <c r="D210" s="406" t="s">
        <v>872</v>
      </c>
      <c r="E210" s="408"/>
      <c r="F210" s="408"/>
      <c r="G210" s="408"/>
      <c r="H210" s="408"/>
      <c r="I210" s="408"/>
      <c r="J210" s="408"/>
      <c r="K210" s="1175"/>
      <c r="L210" s="1176"/>
      <c r="M210" s="1177"/>
      <c r="N210" s="1175"/>
      <c r="O210" s="1176"/>
      <c r="P210" s="1177"/>
      <c r="Q210" s="1175"/>
      <c r="R210" s="1176"/>
      <c r="S210" s="1177"/>
      <c r="T210" s="1175"/>
      <c r="U210" s="1176"/>
      <c r="V210" s="1177"/>
      <c r="W210" s="1175"/>
      <c r="X210" s="1176"/>
      <c r="Y210" s="1177"/>
    </row>
    <row r="211" spans="4:25" ht="16.5" customHeight="1" x14ac:dyDescent="0.2">
      <c r="D211" s="442" t="s">
        <v>873</v>
      </c>
      <c r="E211" s="443"/>
      <c r="F211" s="443"/>
      <c r="G211" s="443"/>
      <c r="H211" s="443"/>
      <c r="I211" s="443"/>
      <c r="J211" s="443"/>
      <c r="K211" s="1172"/>
      <c r="L211" s="1173"/>
      <c r="M211" s="1174"/>
      <c r="N211" s="1172"/>
      <c r="O211" s="1173"/>
      <c r="P211" s="1174"/>
      <c r="Q211" s="1172"/>
      <c r="R211" s="1173"/>
      <c r="S211" s="1174"/>
      <c r="T211" s="1172"/>
      <c r="U211" s="1173"/>
      <c r="V211" s="1174"/>
      <c r="W211" s="1172"/>
      <c r="X211" s="1173"/>
      <c r="Y211" s="1174"/>
    </row>
    <row r="212" spans="4:25" ht="33" customHeight="1" x14ac:dyDescent="0.2">
      <c r="D212" s="1246" t="s">
        <v>1266</v>
      </c>
      <c r="E212" s="1158" t="s">
        <v>1267</v>
      </c>
      <c r="F212" s="1188"/>
      <c r="G212" s="1188"/>
      <c r="H212" s="1188"/>
      <c r="I212" s="1188"/>
      <c r="J212" s="1189"/>
      <c r="K212" s="1143"/>
      <c r="L212" s="1144"/>
      <c r="M212" s="1145"/>
      <c r="N212" s="1143"/>
      <c r="O212" s="1144"/>
      <c r="P212" s="1145"/>
      <c r="Q212" s="1143"/>
      <c r="R212" s="1144"/>
      <c r="S212" s="1145"/>
      <c r="T212" s="1143"/>
      <c r="U212" s="1144"/>
      <c r="V212" s="1145"/>
      <c r="W212" s="1143"/>
      <c r="X212" s="1144"/>
      <c r="Y212" s="1145"/>
    </row>
    <row r="213" spans="4:25" ht="33" customHeight="1" x14ac:dyDescent="0.2">
      <c r="D213" s="1247"/>
      <c r="E213" s="1024" t="s">
        <v>1268</v>
      </c>
      <c r="F213" s="1025"/>
      <c r="G213" s="1025"/>
      <c r="H213" s="1025"/>
      <c r="I213" s="1025"/>
      <c r="J213" s="1026"/>
      <c r="K213" s="1027"/>
      <c r="L213" s="1028"/>
      <c r="M213" s="1029"/>
      <c r="N213" s="1027"/>
      <c r="O213" s="1028"/>
      <c r="P213" s="1029"/>
      <c r="Q213" s="1027"/>
      <c r="R213" s="1028"/>
      <c r="S213" s="1029"/>
      <c r="T213" s="1027"/>
      <c r="U213" s="1028"/>
      <c r="V213" s="1029"/>
      <c r="W213" s="1027"/>
      <c r="X213" s="1028"/>
      <c r="Y213" s="1029"/>
    </row>
    <row r="214" spans="4:25" ht="33" customHeight="1" x14ac:dyDescent="0.2">
      <c r="D214" s="1247"/>
      <c r="E214" s="1024" t="s">
        <v>1269</v>
      </c>
      <c r="F214" s="1025"/>
      <c r="G214" s="1025"/>
      <c r="H214" s="1025"/>
      <c r="I214" s="1025"/>
      <c r="J214" s="1026"/>
      <c r="K214" s="1027"/>
      <c r="L214" s="1028"/>
      <c r="M214" s="1029"/>
      <c r="N214" s="1027"/>
      <c r="O214" s="1028"/>
      <c r="P214" s="1029"/>
      <c r="Q214" s="1027"/>
      <c r="R214" s="1028"/>
      <c r="S214" s="1029"/>
      <c r="T214" s="1027"/>
      <c r="U214" s="1028"/>
      <c r="V214" s="1029"/>
      <c r="W214" s="1027"/>
      <c r="X214" s="1028"/>
      <c r="Y214" s="1029"/>
    </row>
    <row r="215" spans="4:25" ht="33" customHeight="1" x14ac:dyDescent="0.2">
      <c r="D215" s="1247"/>
      <c r="E215" s="1024" t="s">
        <v>1270</v>
      </c>
      <c r="F215" s="1025"/>
      <c r="G215" s="1025"/>
      <c r="H215" s="1025"/>
      <c r="I215" s="1025"/>
      <c r="J215" s="1026"/>
      <c r="K215" s="1027"/>
      <c r="L215" s="1028"/>
      <c r="M215" s="1029"/>
      <c r="N215" s="1027"/>
      <c r="O215" s="1028"/>
      <c r="P215" s="1029"/>
      <c r="Q215" s="1027"/>
      <c r="R215" s="1028"/>
      <c r="S215" s="1029"/>
      <c r="T215" s="1027"/>
      <c r="U215" s="1028"/>
      <c r="V215" s="1029"/>
      <c r="W215" s="1027"/>
      <c r="X215" s="1028"/>
      <c r="Y215" s="1029"/>
    </row>
    <row r="216" spans="4:25" ht="33" customHeight="1" x14ac:dyDescent="0.2">
      <c r="D216" s="1247"/>
      <c r="E216" s="1024" t="s">
        <v>1271</v>
      </c>
      <c r="F216" s="1025"/>
      <c r="G216" s="1025"/>
      <c r="H216" s="1025"/>
      <c r="I216" s="1025"/>
      <c r="J216" s="1026"/>
      <c r="K216" s="1166"/>
      <c r="L216" s="1167"/>
      <c r="M216" s="1168"/>
      <c r="N216" s="1166"/>
      <c r="O216" s="1167"/>
      <c r="P216" s="1168"/>
      <c r="Q216" s="1166"/>
      <c r="R216" s="1167"/>
      <c r="S216" s="1168"/>
      <c r="T216" s="1166"/>
      <c r="U216" s="1167"/>
      <c r="V216" s="1168"/>
      <c r="W216" s="1166"/>
      <c r="X216" s="1167"/>
      <c r="Y216" s="1168"/>
    </row>
    <row r="217" spans="4:25" ht="36" customHeight="1" x14ac:dyDescent="0.2">
      <c r="D217" s="1248"/>
      <c r="E217" s="1191" t="s">
        <v>1265</v>
      </c>
      <c r="F217" s="1192"/>
      <c r="G217" s="1192"/>
      <c r="H217" s="1192"/>
      <c r="I217" s="1192"/>
      <c r="J217" s="1193"/>
      <c r="K217" s="1030"/>
      <c r="L217" s="1031"/>
      <c r="M217" s="1032"/>
      <c r="N217" s="1030"/>
      <c r="O217" s="1031"/>
      <c r="P217" s="1032"/>
      <c r="Q217" s="1030"/>
      <c r="R217" s="1031"/>
      <c r="S217" s="1032"/>
      <c r="T217" s="1030"/>
      <c r="U217" s="1031"/>
      <c r="V217" s="1032"/>
      <c r="W217" s="1030"/>
      <c r="X217" s="1031"/>
      <c r="Y217" s="1032"/>
    </row>
    <row r="218" spans="4:25" ht="16.5" customHeight="1" x14ac:dyDescent="0.2">
      <c r="D218" s="1141" t="s">
        <v>9</v>
      </c>
      <c r="E218" s="983" t="s">
        <v>10</v>
      </c>
      <c r="F218" s="999"/>
      <c r="G218" s="999"/>
      <c r="H218" s="999"/>
      <c r="I218" s="999"/>
      <c r="J218" s="1000"/>
      <c r="K218" s="1001"/>
      <c r="L218" s="1002"/>
      <c r="M218" s="1003"/>
      <c r="N218" s="1001"/>
      <c r="O218" s="1002"/>
      <c r="P218" s="1003"/>
      <c r="Q218" s="1001"/>
      <c r="R218" s="1002"/>
      <c r="S218" s="1003"/>
      <c r="T218" s="1001"/>
      <c r="U218" s="1002"/>
      <c r="V218" s="1003"/>
      <c r="W218" s="1001"/>
      <c r="X218" s="1002"/>
      <c r="Y218" s="1003"/>
    </row>
    <row r="219" spans="4:25" ht="16.5" customHeight="1" x14ac:dyDescent="0.2">
      <c r="D219" s="1141"/>
      <c r="E219" s="1004" t="s">
        <v>1575</v>
      </c>
      <c r="F219" s="1004"/>
      <c r="G219" s="1004"/>
      <c r="H219" s="1004"/>
      <c r="I219" s="1004"/>
      <c r="J219" s="1004"/>
      <c r="K219" s="1001"/>
      <c r="L219" s="1002"/>
      <c r="M219" s="1003"/>
      <c r="N219" s="1001"/>
      <c r="O219" s="1002"/>
      <c r="P219" s="1003"/>
      <c r="Q219" s="1001"/>
      <c r="R219" s="1002"/>
      <c r="S219" s="1003"/>
      <c r="T219" s="1001"/>
      <c r="U219" s="1002"/>
      <c r="V219" s="1003"/>
      <c r="W219" s="1001"/>
      <c r="X219" s="1002"/>
      <c r="Y219" s="1003"/>
    </row>
    <row r="220" spans="4:25" ht="16.5" customHeight="1" x14ac:dyDescent="0.2">
      <c r="D220" s="1141"/>
      <c r="E220" s="1004" t="s">
        <v>939</v>
      </c>
      <c r="F220" s="1004"/>
      <c r="G220" s="1004"/>
      <c r="H220" s="1004"/>
      <c r="I220" s="1004"/>
      <c r="J220" s="1004"/>
      <c r="K220" s="1001"/>
      <c r="L220" s="1002"/>
      <c r="M220" s="1003"/>
      <c r="N220" s="1001"/>
      <c r="O220" s="1002"/>
      <c r="P220" s="1003"/>
      <c r="Q220" s="1001"/>
      <c r="R220" s="1002"/>
      <c r="S220" s="1003"/>
      <c r="T220" s="1001"/>
      <c r="U220" s="1002"/>
      <c r="V220" s="1003"/>
      <c r="W220" s="1001"/>
      <c r="X220" s="1002"/>
      <c r="Y220" s="1003"/>
    </row>
    <row r="221" spans="4:25" ht="29.15" customHeight="1" x14ac:dyDescent="0.2">
      <c r="D221" s="1141"/>
      <c r="E221" s="1169" t="s">
        <v>985</v>
      </c>
      <c r="F221" s="1169"/>
      <c r="G221" s="1169"/>
      <c r="H221" s="1169"/>
      <c r="I221" s="1169"/>
      <c r="J221" s="1169"/>
      <c r="K221" s="1115"/>
      <c r="L221" s="1116"/>
      <c r="M221" s="1117"/>
      <c r="N221" s="1115"/>
      <c r="O221" s="1116"/>
      <c r="P221" s="1117"/>
      <c r="Q221" s="1115"/>
      <c r="R221" s="1116"/>
      <c r="S221" s="1117"/>
      <c r="T221" s="1115"/>
      <c r="U221" s="1116"/>
      <c r="V221" s="1117"/>
      <c r="W221" s="1115"/>
      <c r="X221" s="1116"/>
      <c r="Y221" s="1117"/>
    </row>
    <row r="222" spans="4:25" ht="16.5" customHeight="1" x14ac:dyDescent="0.2">
      <c r="E222" s="88"/>
    </row>
    <row r="223" spans="4:25" ht="16.5" customHeight="1" x14ac:dyDescent="0.2">
      <c r="D223" s="230" t="s">
        <v>73</v>
      </c>
      <c r="E223" s="406"/>
      <c r="F223" s="408"/>
      <c r="G223" s="408"/>
      <c r="H223" s="408"/>
      <c r="I223" s="408"/>
      <c r="J223" s="408"/>
      <c r="K223" s="600"/>
      <c r="L223" s="601"/>
      <c r="M223" s="602"/>
      <c r="N223" s="600"/>
      <c r="O223" s="601"/>
      <c r="P223" s="602"/>
      <c r="Q223" s="600"/>
      <c r="R223" s="601"/>
      <c r="S223" s="602"/>
      <c r="T223" s="600"/>
      <c r="U223" s="601"/>
      <c r="V223" s="602"/>
      <c r="W223" s="600"/>
      <c r="X223" s="601"/>
      <c r="Y223" s="602"/>
    </row>
    <row r="224" spans="4:25" ht="16.5" customHeight="1" x14ac:dyDescent="0.2">
      <c r="D224" s="231" t="s">
        <v>892</v>
      </c>
      <c r="E224" s="442"/>
      <c r="F224" s="443"/>
      <c r="G224" s="443"/>
      <c r="H224" s="443"/>
      <c r="I224" s="443"/>
      <c r="J224" s="443"/>
      <c r="K224" s="603"/>
      <c r="L224" s="604"/>
      <c r="M224" s="605"/>
      <c r="N224" s="603"/>
      <c r="O224" s="604"/>
      <c r="P224" s="605"/>
      <c r="Q224" s="603"/>
      <c r="R224" s="604"/>
      <c r="S224" s="605"/>
      <c r="T224" s="603"/>
      <c r="U224" s="604"/>
      <c r="V224" s="605"/>
      <c r="W224" s="603"/>
      <c r="X224" s="604"/>
      <c r="Y224" s="605"/>
    </row>
    <row r="225" spans="4:25" ht="16.5" customHeight="1" x14ac:dyDescent="0.2">
      <c r="D225" s="268" t="s">
        <v>886</v>
      </c>
      <c r="E225" s="379"/>
      <c r="F225" s="379"/>
      <c r="G225" s="379"/>
      <c r="H225" s="379"/>
      <c r="I225" s="379"/>
      <c r="J225" s="380"/>
      <c r="K225" s="1194"/>
      <c r="L225" s="1194"/>
      <c r="M225" s="1194"/>
      <c r="N225" s="1194"/>
      <c r="O225" s="1194"/>
      <c r="P225" s="1194"/>
      <c r="Q225" s="1194"/>
      <c r="R225" s="1194"/>
      <c r="S225" s="1194"/>
      <c r="T225" s="1194"/>
      <c r="U225" s="1194"/>
      <c r="V225" s="1194"/>
      <c r="W225" s="1194"/>
      <c r="X225" s="1194"/>
      <c r="Y225" s="1194"/>
    </row>
    <row r="226" spans="4:25" ht="16.5" customHeight="1" x14ac:dyDescent="0.2">
      <c r="D226" s="406" t="s">
        <v>872</v>
      </c>
      <c r="E226" s="408"/>
      <c r="F226" s="408"/>
      <c r="G226" s="408"/>
      <c r="H226" s="408"/>
      <c r="I226" s="408"/>
      <c r="J226" s="408"/>
      <c r="K226" s="1175"/>
      <c r="L226" s="1176"/>
      <c r="M226" s="1177"/>
      <c r="N226" s="1175"/>
      <c r="O226" s="1176"/>
      <c r="P226" s="1177"/>
      <c r="Q226" s="1175"/>
      <c r="R226" s="1176"/>
      <c r="S226" s="1177"/>
      <c r="T226" s="1175"/>
      <c r="U226" s="1176"/>
      <c r="V226" s="1177"/>
      <c r="W226" s="1175"/>
      <c r="X226" s="1176"/>
      <c r="Y226" s="1177"/>
    </row>
    <row r="227" spans="4:25" ht="16.5" customHeight="1" x14ac:dyDescent="0.2">
      <c r="D227" s="442" t="s">
        <v>873</v>
      </c>
      <c r="E227" s="443"/>
      <c r="F227" s="443"/>
      <c r="G227" s="443"/>
      <c r="H227" s="443"/>
      <c r="I227" s="443"/>
      <c r="J227" s="443"/>
      <c r="K227" s="1172"/>
      <c r="L227" s="1173"/>
      <c r="M227" s="1174"/>
      <c r="N227" s="1172"/>
      <c r="O227" s="1173"/>
      <c r="P227" s="1174"/>
      <c r="Q227" s="1172"/>
      <c r="R227" s="1173"/>
      <c r="S227" s="1174"/>
      <c r="T227" s="1172"/>
      <c r="U227" s="1173"/>
      <c r="V227" s="1174"/>
      <c r="W227" s="1172"/>
      <c r="X227" s="1173"/>
      <c r="Y227" s="1174"/>
    </row>
    <row r="228" spans="4:25" ht="33" customHeight="1" x14ac:dyDescent="0.2">
      <c r="D228" s="1246" t="s">
        <v>1266</v>
      </c>
      <c r="E228" s="1158" t="s">
        <v>1267</v>
      </c>
      <c r="F228" s="1188"/>
      <c r="G228" s="1188"/>
      <c r="H228" s="1188"/>
      <c r="I228" s="1188"/>
      <c r="J228" s="1189"/>
      <c r="K228" s="1143"/>
      <c r="L228" s="1144"/>
      <c r="M228" s="1145"/>
      <c r="N228" s="1143"/>
      <c r="O228" s="1144"/>
      <c r="P228" s="1145"/>
      <c r="Q228" s="1143"/>
      <c r="R228" s="1144"/>
      <c r="S228" s="1145"/>
      <c r="T228" s="1143"/>
      <c r="U228" s="1144"/>
      <c r="V228" s="1145"/>
      <c r="W228" s="1143"/>
      <c r="X228" s="1144"/>
      <c r="Y228" s="1145"/>
    </row>
    <row r="229" spans="4:25" ht="33" customHeight="1" x14ac:dyDescent="0.2">
      <c r="D229" s="1247"/>
      <c r="E229" s="1024" t="s">
        <v>1268</v>
      </c>
      <c r="F229" s="1025"/>
      <c r="G229" s="1025"/>
      <c r="H229" s="1025"/>
      <c r="I229" s="1025"/>
      <c r="J229" s="1026"/>
      <c r="K229" s="1027"/>
      <c r="L229" s="1028"/>
      <c r="M229" s="1029"/>
      <c r="N229" s="1027"/>
      <c r="O229" s="1028"/>
      <c r="P229" s="1029"/>
      <c r="Q229" s="1027"/>
      <c r="R229" s="1028"/>
      <c r="S229" s="1029"/>
      <c r="T229" s="1027"/>
      <c r="U229" s="1028"/>
      <c r="V229" s="1029"/>
      <c r="W229" s="1027"/>
      <c r="X229" s="1028"/>
      <c r="Y229" s="1029"/>
    </row>
    <row r="230" spans="4:25" ht="33" customHeight="1" x14ac:dyDescent="0.2">
      <c r="D230" s="1247"/>
      <c r="E230" s="1024" t="s">
        <v>1269</v>
      </c>
      <c r="F230" s="1025"/>
      <c r="G230" s="1025"/>
      <c r="H230" s="1025"/>
      <c r="I230" s="1025"/>
      <c r="J230" s="1026"/>
      <c r="K230" s="1027"/>
      <c r="L230" s="1028"/>
      <c r="M230" s="1029"/>
      <c r="N230" s="1027"/>
      <c r="O230" s="1028"/>
      <c r="P230" s="1029"/>
      <c r="Q230" s="1027"/>
      <c r="R230" s="1028"/>
      <c r="S230" s="1029"/>
      <c r="T230" s="1027"/>
      <c r="U230" s="1028"/>
      <c r="V230" s="1029"/>
      <c r="W230" s="1027"/>
      <c r="X230" s="1028"/>
      <c r="Y230" s="1029"/>
    </row>
    <row r="231" spans="4:25" ht="33" customHeight="1" x14ac:dyDescent="0.2">
      <c r="D231" s="1247"/>
      <c r="E231" s="1024" t="s">
        <v>1270</v>
      </c>
      <c r="F231" s="1025"/>
      <c r="G231" s="1025"/>
      <c r="H231" s="1025"/>
      <c r="I231" s="1025"/>
      <c r="J231" s="1026"/>
      <c r="K231" s="1027"/>
      <c r="L231" s="1028"/>
      <c r="M231" s="1029"/>
      <c r="N231" s="1027"/>
      <c r="O231" s="1028"/>
      <c r="P231" s="1029"/>
      <c r="Q231" s="1027"/>
      <c r="R231" s="1028"/>
      <c r="S231" s="1029"/>
      <c r="T231" s="1027"/>
      <c r="U231" s="1028"/>
      <c r="V231" s="1029"/>
      <c r="W231" s="1027"/>
      <c r="X231" s="1028"/>
      <c r="Y231" s="1029"/>
    </row>
    <row r="232" spans="4:25" ht="33" customHeight="1" x14ac:dyDescent="0.2">
      <c r="D232" s="1247"/>
      <c r="E232" s="1024" t="s">
        <v>1271</v>
      </c>
      <c r="F232" s="1025"/>
      <c r="G232" s="1025"/>
      <c r="H232" s="1025"/>
      <c r="I232" s="1025"/>
      <c r="J232" s="1026"/>
      <c r="K232" s="1166"/>
      <c r="L232" s="1167"/>
      <c r="M232" s="1168"/>
      <c r="N232" s="1166"/>
      <c r="O232" s="1167"/>
      <c r="P232" s="1168"/>
      <c r="Q232" s="1166"/>
      <c r="R232" s="1167"/>
      <c r="S232" s="1168"/>
      <c r="T232" s="1166"/>
      <c r="U232" s="1167"/>
      <c r="V232" s="1168"/>
      <c r="W232" s="1166"/>
      <c r="X232" s="1167"/>
      <c r="Y232" s="1168"/>
    </row>
    <row r="233" spans="4:25" ht="36" customHeight="1" x14ac:dyDescent="0.2">
      <c r="D233" s="1248"/>
      <c r="E233" s="1191" t="s">
        <v>1265</v>
      </c>
      <c r="F233" s="1192"/>
      <c r="G233" s="1192"/>
      <c r="H233" s="1192"/>
      <c r="I233" s="1192"/>
      <c r="J233" s="1193"/>
      <c r="K233" s="1030"/>
      <c r="L233" s="1031"/>
      <c r="M233" s="1032"/>
      <c r="N233" s="1030"/>
      <c r="O233" s="1031"/>
      <c r="P233" s="1032"/>
      <c r="Q233" s="1030"/>
      <c r="R233" s="1031"/>
      <c r="S233" s="1032"/>
      <c r="T233" s="1030"/>
      <c r="U233" s="1031"/>
      <c r="V233" s="1032"/>
      <c r="W233" s="1030"/>
      <c r="X233" s="1031"/>
      <c r="Y233" s="1032"/>
    </row>
    <row r="234" spans="4:25" ht="16.5" customHeight="1" x14ac:dyDescent="0.2">
      <c r="D234" s="1141" t="s">
        <v>9</v>
      </c>
      <c r="E234" s="983" t="s">
        <v>10</v>
      </c>
      <c r="F234" s="999"/>
      <c r="G234" s="999"/>
      <c r="H234" s="999"/>
      <c r="I234" s="999"/>
      <c r="J234" s="1000"/>
      <c r="K234" s="1001"/>
      <c r="L234" s="1002"/>
      <c r="M234" s="1003"/>
      <c r="N234" s="1001"/>
      <c r="O234" s="1002"/>
      <c r="P234" s="1003"/>
      <c r="Q234" s="1001"/>
      <c r="R234" s="1002"/>
      <c r="S234" s="1003"/>
      <c r="T234" s="1001"/>
      <c r="U234" s="1002"/>
      <c r="V234" s="1003"/>
      <c r="W234" s="1001"/>
      <c r="X234" s="1002"/>
      <c r="Y234" s="1003"/>
    </row>
    <row r="235" spans="4:25" ht="16.5" customHeight="1" x14ac:dyDescent="0.2">
      <c r="D235" s="1141"/>
      <c r="E235" s="1004" t="s">
        <v>1575</v>
      </c>
      <c r="F235" s="1004"/>
      <c r="G235" s="1004"/>
      <c r="H235" s="1004"/>
      <c r="I235" s="1004"/>
      <c r="J235" s="1004"/>
      <c r="K235" s="1001"/>
      <c r="L235" s="1002"/>
      <c r="M235" s="1003"/>
      <c r="N235" s="1001"/>
      <c r="O235" s="1002"/>
      <c r="P235" s="1003"/>
      <c r="Q235" s="1001"/>
      <c r="R235" s="1002"/>
      <c r="S235" s="1003"/>
      <c r="T235" s="1001"/>
      <c r="U235" s="1002"/>
      <c r="V235" s="1003"/>
      <c r="W235" s="1001"/>
      <c r="X235" s="1002"/>
      <c r="Y235" s="1003"/>
    </row>
    <row r="236" spans="4:25" ht="16.5" customHeight="1" x14ac:dyDescent="0.2">
      <c r="D236" s="1141"/>
      <c r="E236" s="1004" t="s">
        <v>939</v>
      </c>
      <c r="F236" s="1004"/>
      <c r="G236" s="1004"/>
      <c r="H236" s="1004"/>
      <c r="I236" s="1004"/>
      <c r="J236" s="1004"/>
      <c r="K236" s="1001"/>
      <c r="L236" s="1002"/>
      <c r="M236" s="1003"/>
      <c r="N236" s="1001"/>
      <c r="O236" s="1002"/>
      <c r="P236" s="1003"/>
      <c r="Q236" s="1001"/>
      <c r="R236" s="1002"/>
      <c r="S236" s="1003"/>
      <c r="T236" s="1001"/>
      <c r="U236" s="1002"/>
      <c r="V236" s="1003"/>
      <c r="W236" s="1001"/>
      <c r="X236" s="1002"/>
      <c r="Y236" s="1003"/>
    </row>
    <row r="237" spans="4:25" ht="29.15" customHeight="1" x14ac:dyDescent="0.2">
      <c r="D237" s="1141"/>
      <c r="E237" s="1169" t="s">
        <v>985</v>
      </c>
      <c r="F237" s="1169"/>
      <c r="G237" s="1169"/>
      <c r="H237" s="1169"/>
      <c r="I237" s="1169"/>
      <c r="J237" s="1169"/>
      <c r="K237" s="1115"/>
      <c r="L237" s="1116"/>
      <c r="M237" s="1117"/>
      <c r="N237" s="1115"/>
      <c r="O237" s="1116"/>
      <c r="P237" s="1117"/>
      <c r="Q237" s="1115"/>
      <c r="R237" s="1116"/>
      <c r="S237" s="1117"/>
      <c r="T237" s="1115"/>
      <c r="U237" s="1116"/>
      <c r="V237" s="1117"/>
      <c r="W237" s="1115"/>
      <c r="X237" s="1116"/>
      <c r="Y237" s="1117"/>
    </row>
    <row r="238" spans="4:25" ht="16.5" customHeight="1" x14ac:dyDescent="0.2">
      <c r="E238" s="88" t="s">
        <v>1576</v>
      </c>
    </row>
    <row r="239" spans="4:25" ht="16.5" customHeight="1" x14ac:dyDescent="0.2">
      <c r="E239" s="88" t="s">
        <v>1577</v>
      </c>
    </row>
    <row r="240" spans="4:25" ht="16.5" customHeight="1" x14ac:dyDescent="0.2">
      <c r="E240" s="88" t="s">
        <v>931</v>
      </c>
    </row>
    <row r="241" spans="3:25" ht="16.5" customHeight="1" x14ac:dyDescent="0.2">
      <c r="E241" s="1198" t="s">
        <v>986</v>
      </c>
      <c r="F241" s="1199"/>
      <c r="G241" s="1199"/>
      <c r="H241" s="1199"/>
      <c r="I241" s="1199"/>
      <c r="J241" s="1199"/>
      <c r="K241" s="1199"/>
      <c r="L241" s="1199"/>
      <c r="M241" s="1199"/>
      <c r="N241" s="1199"/>
      <c r="O241" s="1199"/>
      <c r="P241" s="1199"/>
      <c r="Q241" s="1199"/>
      <c r="R241" s="1199"/>
      <c r="S241" s="1199"/>
      <c r="T241" s="1199"/>
      <c r="U241" s="1199"/>
      <c r="V241" s="1199"/>
      <c r="W241" s="1199"/>
      <c r="X241" s="1199"/>
      <c r="Y241" s="1199"/>
    </row>
    <row r="242" spans="3:25" ht="10.5" customHeight="1" x14ac:dyDescent="0.2">
      <c r="E242" s="88"/>
    </row>
    <row r="243" spans="3:25" ht="9" customHeight="1" x14ac:dyDescent="0.2"/>
    <row r="244" spans="3:25" ht="16" customHeight="1" x14ac:dyDescent="0.2">
      <c r="P244" s="1140" t="s">
        <v>33</v>
      </c>
      <c r="Q244" s="1140"/>
      <c r="R244" s="1140"/>
      <c r="S244" s="885">
        <f>$Q$8</f>
        <v>0</v>
      </c>
      <c r="T244" s="885"/>
      <c r="U244" s="885"/>
      <c r="V244" s="885"/>
      <c r="W244" s="885"/>
      <c r="X244" s="885"/>
    </row>
    <row r="245" spans="3:25" ht="16" customHeight="1" x14ac:dyDescent="0.2">
      <c r="P245" s="587"/>
      <c r="Q245" s="587"/>
      <c r="R245" s="587"/>
      <c r="S245" s="599"/>
      <c r="T245" s="599"/>
      <c r="U245" s="599"/>
      <c r="V245" s="599"/>
      <c r="W245" s="599"/>
      <c r="X245" s="599"/>
    </row>
    <row r="246" spans="3:25" ht="16.5" customHeight="1" x14ac:dyDescent="0.2">
      <c r="C246" s="89" t="s">
        <v>12</v>
      </c>
    </row>
    <row r="247" spans="3:25" ht="16.5" customHeight="1" x14ac:dyDescent="0.2">
      <c r="D247" s="90" t="s">
        <v>263</v>
      </c>
    </row>
    <row r="248" spans="3:25" ht="16.5" customHeight="1" x14ac:dyDescent="0.2">
      <c r="D248" s="268"/>
      <c r="E248" s="606" t="s">
        <v>264</v>
      </c>
      <c r="F248" s="269"/>
      <c r="G248" s="305"/>
      <c r="H248" s="381" t="s">
        <v>24</v>
      </c>
      <c r="I248" s="584"/>
      <c r="J248" s="320" t="s">
        <v>19</v>
      </c>
    </row>
    <row r="249" spans="3:25" ht="7" customHeight="1" x14ac:dyDescent="0.2">
      <c r="D249" s="89"/>
      <c r="N249" s="288"/>
    </row>
    <row r="250" spans="3:25" ht="16.5" customHeight="1" x14ac:dyDescent="0.2">
      <c r="D250" s="90" t="s">
        <v>1008</v>
      </c>
    </row>
    <row r="251" spans="3:25" ht="19" customHeight="1" x14ac:dyDescent="0.2">
      <c r="D251" s="788" t="s">
        <v>1009</v>
      </c>
      <c r="E251" s="1118"/>
      <c r="F251" s="1118"/>
      <c r="G251" s="1118"/>
      <c r="H251" s="1119"/>
      <c r="I251" s="939"/>
      <c r="J251" s="940"/>
      <c r="K251" s="940"/>
      <c r="L251" s="940"/>
      <c r="M251" s="797"/>
      <c r="N251" s="1265"/>
      <c r="O251" s="798"/>
    </row>
    <row r="252" spans="3:25" ht="16.5" customHeight="1" x14ac:dyDescent="0.2">
      <c r="E252" s="88" t="s">
        <v>1492</v>
      </c>
      <c r="J252" s="288"/>
    </row>
    <row r="253" spans="3:25" ht="7" customHeight="1" x14ac:dyDescent="0.2">
      <c r="E253" s="88"/>
      <c r="J253" s="288"/>
    </row>
    <row r="254" spans="3:25" ht="16.5" customHeight="1" x14ac:dyDescent="0.2">
      <c r="D254" s="90" t="s">
        <v>887</v>
      </c>
    </row>
    <row r="255" spans="3:25" ht="16.5" customHeight="1" x14ac:dyDescent="0.2">
      <c r="D255" s="268" t="s">
        <v>265</v>
      </c>
      <c r="E255" s="379"/>
      <c r="F255" s="379"/>
      <c r="G255" s="379"/>
      <c r="H255" s="379"/>
      <c r="I255" s="795"/>
      <c r="J255" s="796"/>
      <c r="K255" s="796"/>
      <c r="L255" s="797"/>
      <c r="M255" s="797"/>
      <c r="N255" s="1265"/>
      <c r="O255" s="798"/>
    </row>
    <row r="256" spans="3:25" ht="16.5" customHeight="1" x14ac:dyDescent="0.2">
      <c r="D256" s="788" t="s">
        <v>893</v>
      </c>
      <c r="E256" s="1118"/>
      <c r="F256" s="1118"/>
      <c r="G256" s="1118"/>
      <c r="H256" s="1119"/>
      <c r="I256" s="271" t="s">
        <v>20</v>
      </c>
      <c r="J256" s="607"/>
      <c r="K256" s="272" t="s">
        <v>21</v>
      </c>
      <c r="L256" s="607"/>
      <c r="M256" s="272" t="s">
        <v>22</v>
      </c>
      <c r="N256" s="607"/>
      <c r="O256" s="290" t="s">
        <v>23</v>
      </c>
    </row>
    <row r="257" spans="2:25" ht="16.5" customHeight="1" x14ac:dyDescent="0.2">
      <c r="E257" s="88" t="s">
        <v>1039</v>
      </c>
    </row>
    <row r="258" spans="2:25" ht="16.5" customHeight="1" x14ac:dyDescent="0.2">
      <c r="E258" s="1198" t="s">
        <v>1578</v>
      </c>
      <c r="F258" s="1199"/>
      <c r="G258" s="1199"/>
      <c r="H258" s="1199"/>
      <c r="I258" s="1199"/>
      <c r="J258" s="1199"/>
      <c r="K258" s="1199"/>
      <c r="L258" s="1199"/>
      <c r="M258" s="1199"/>
      <c r="N258" s="1199"/>
      <c r="O258" s="1199"/>
      <c r="P258" s="1199"/>
      <c r="Q258" s="1199"/>
      <c r="R258" s="1199"/>
      <c r="S258" s="1199"/>
      <c r="T258" s="1199"/>
      <c r="U258" s="1199"/>
      <c r="V258" s="1199"/>
      <c r="W258" s="1199"/>
      <c r="X258" s="1199"/>
      <c r="Y258" s="1199"/>
    </row>
    <row r="259" spans="2:25" ht="7" customHeight="1" x14ac:dyDescent="0.2"/>
    <row r="260" spans="2:25" ht="16.5" customHeight="1" x14ac:dyDescent="0.2">
      <c r="D260" s="90" t="s">
        <v>1837</v>
      </c>
    </row>
    <row r="261" spans="2:25" ht="16.5" customHeight="1" x14ac:dyDescent="0.2">
      <c r="E261" s="88" t="s">
        <v>1442</v>
      </c>
    </row>
    <row r="262" spans="2:25" ht="16.5" customHeight="1" x14ac:dyDescent="0.2">
      <c r="D262" s="230" t="s">
        <v>73</v>
      </c>
      <c r="E262" s="406"/>
      <c r="F262" s="408"/>
      <c r="G262" s="408"/>
      <c r="H262" s="408"/>
      <c r="I262" s="608"/>
      <c r="J262" s="609"/>
      <c r="K262" s="610"/>
      <c r="L262" s="611"/>
      <c r="M262" s="612"/>
      <c r="N262" s="613"/>
      <c r="O262" s="611"/>
      <c r="P262" s="612"/>
      <c r="Q262" s="613"/>
      <c r="R262" s="611"/>
      <c r="S262" s="612"/>
      <c r="T262" s="613"/>
      <c r="U262" s="611"/>
      <c r="V262" s="612"/>
      <c r="W262" s="613"/>
    </row>
    <row r="263" spans="2:25" ht="16.5" customHeight="1" x14ac:dyDescent="0.2">
      <c r="D263" s="231" t="s">
        <v>892</v>
      </c>
      <c r="E263" s="442"/>
      <c r="F263" s="443"/>
      <c r="G263" s="443"/>
      <c r="H263" s="443"/>
      <c r="I263" s="614"/>
      <c r="J263" s="615"/>
      <c r="K263" s="616"/>
      <c r="L263" s="617"/>
      <c r="M263" s="618"/>
      <c r="N263" s="616"/>
      <c r="O263" s="617"/>
      <c r="P263" s="618"/>
      <c r="Q263" s="616"/>
      <c r="R263" s="617"/>
      <c r="S263" s="618"/>
      <c r="T263" s="616"/>
      <c r="U263" s="617"/>
      <c r="V263" s="618"/>
      <c r="W263" s="616"/>
    </row>
    <row r="264" spans="2:25" ht="16.5" customHeight="1" x14ac:dyDescent="0.2">
      <c r="D264" s="453" t="s">
        <v>74</v>
      </c>
      <c r="E264" s="268"/>
      <c r="F264" s="379"/>
      <c r="G264" s="379"/>
      <c r="H264" s="379"/>
      <c r="I264" s="1259"/>
      <c r="J264" s="1260"/>
      <c r="K264" s="1261"/>
      <c r="L264" s="1184"/>
      <c r="M264" s="1185"/>
      <c r="N264" s="1186"/>
      <c r="O264" s="1184"/>
      <c r="P264" s="1185"/>
      <c r="Q264" s="1186"/>
      <c r="R264" s="1184"/>
      <c r="S264" s="1185"/>
      <c r="T264" s="1186"/>
      <c r="U264" s="1184"/>
      <c r="V264" s="1185"/>
      <c r="W264" s="1186"/>
    </row>
    <row r="265" spans="2:25" ht="16.5" customHeight="1" x14ac:dyDescent="0.2">
      <c r="D265" s="268" t="s">
        <v>912</v>
      </c>
      <c r="E265" s="379"/>
      <c r="F265" s="379"/>
      <c r="G265" s="379"/>
      <c r="H265" s="380"/>
      <c r="I265" s="1187"/>
      <c r="J265" s="1187"/>
      <c r="K265" s="1187"/>
      <c r="L265" s="1190"/>
      <c r="M265" s="1190"/>
      <c r="N265" s="1190"/>
      <c r="O265" s="1190"/>
      <c r="P265" s="1190"/>
      <c r="Q265" s="1190"/>
      <c r="R265" s="1190"/>
      <c r="S265" s="1190"/>
      <c r="T265" s="1190"/>
      <c r="U265" s="1190"/>
      <c r="V265" s="1190"/>
      <c r="W265" s="1190"/>
    </row>
    <row r="266" spans="2:25" ht="16.5" customHeight="1" x14ac:dyDescent="0.2">
      <c r="E266" s="88" t="s">
        <v>1038</v>
      </c>
    </row>
    <row r="267" spans="2:25" ht="16.5" customHeight="1" x14ac:dyDescent="0.2">
      <c r="E267" s="88" t="s">
        <v>888</v>
      </c>
    </row>
    <row r="268" spans="2:25" ht="9.65" customHeight="1" x14ac:dyDescent="0.2"/>
    <row r="269" spans="2:25" ht="16.5" customHeight="1" x14ac:dyDescent="0.2">
      <c r="B269" s="356" t="s">
        <v>1235</v>
      </c>
    </row>
    <row r="270" spans="2:25" ht="16.5" customHeight="1" x14ac:dyDescent="0.2">
      <c r="C270" s="89" t="str">
        <f>"（１）理事長等が職務報告を行った令和"&amp;Y1-1&amp;"年度から令和"&amp;Y1&amp;"年度に既に開催した理事会の回数と開催日"</f>
        <v>（１）理事長等が職務報告を行った令和7年度から令和8年度に既に開催した理事会の回数と開催日</v>
      </c>
    </row>
    <row r="271" spans="2:25" ht="16.5" customHeight="1" x14ac:dyDescent="0.2">
      <c r="C271" s="89"/>
      <c r="D271" s="811" t="str">
        <f>"令和"&amp;Y1-1&amp;"年度"</f>
        <v>令和7年度</v>
      </c>
      <c r="E271" s="812"/>
      <c r="F271" s="812"/>
      <c r="G271" s="1120" t="s">
        <v>1882</v>
      </c>
      <c r="H271" s="1120"/>
      <c r="I271" s="1120"/>
      <c r="J271" s="1120"/>
      <c r="K271" s="1121"/>
      <c r="M271" s="811" t="str">
        <f>"令和"&amp;Y1&amp;"年度"</f>
        <v>令和8年度</v>
      </c>
      <c r="N271" s="812"/>
      <c r="O271" s="812"/>
      <c r="P271" s="1120" t="s">
        <v>1882</v>
      </c>
      <c r="Q271" s="1120"/>
      <c r="R271" s="1120"/>
      <c r="S271" s="1120"/>
      <c r="T271" s="1121"/>
    </row>
    <row r="272" spans="2:25" ht="16.5" customHeight="1" x14ac:dyDescent="0.2">
      <c r="D272" s="403" t="s">
        <v>92</v>
      </c>
      <c r="E272" s="705"/>
      <c r="F272" s="653"/>
      <c r="G272" s="706" t="s">
        <v>91</v>
      </c>
      <c r="H272" s="707"/>
      <c r="I272" s="1012" t="s">
        <v>894</v>
      </c>
      <c r="J272" s="1013"/>
      <c r="K272" s="1014"/>
      <c r="L272" s="708"/>
      <c r="M272" s="268" t="s">
        <v>92</v>
      </c>
      <c r="N272" s="704"/>
      <c r="O272" s="584"/>
      <c r="P272" s="709" t="s">
        <v>91</v>
      </c>
      <c r="Q272" s="710"/>
      <c r="R272" s="1015" t="s">
        <v>894</v>
      </c>
      <c r="S272" s="1016"/>
      <c r="T272" s="1017"/>
    </row>
    <row r="273" spans="2:24" ht="16.5" customHeight="1" x14ac:dyDescent="0.2">
      <c r="D273" s="454" t="s">
        <v>93</v>
      </c>
      <c r="E273" s="619"/>
      <c r="F273" s="703"/>
      <c r="G273" s="703"/>
      <c r="H273" s="703"/>
      <c r="I273" s="1018"/>
      <c r="J273" s="1019"/>
      <c r="K273" s="1020"/>
      <c r="L273" s="708"/>
      <c r="M273" s="454" t="s">
        <v>93</v>
      </c>
      <c r="N273" s="619"/>
      <c r="O273" s="703"/>
      <c r="P273" s="703"/>
      <c r="Q273" s="597"/>
      <c r="R273" s="1018"/>
      <c r="S273" s="1019"/>
      <c r="T273" s="1020"/>
    </row>
    <row r="274" spans="2:24" ht="16.5" customHeight="1" x14ac:dyDescent="0.2">
      <c r="D274" s="455" t="s">
        <v>94</v>
      </c>
      <c r="E274" s="620"/>
      <c r="F274" s="621"/>
      <c r="G274" s="621"/>
      <c r="H274" s="621"/>
      <c r="I274" s="1021"/>
      <c r="J274" s="1022"/>
      <c r="K274" s="1023"/>
      <c r="L274" s="708"/>
      <c r="M274" s="455" t="s">
        <v>94</v>
      </c>
      <c r="N274" s="620"/>
      <c r="O274" s="621"/>
      <c r="P274" s="621"/>
      <c r="Q274" s="621"/>
      <c r="R274" s="1021"/>
      <c r="S274" s="1022"/>
      <c r="T274" s="1023"/>
    </row>
    <row r="275" spans="2:24" ht="16.5" customHeight="1" x14ac:dyDescent="0.2">
      <c r="D275" s="455" t="s">
        <v>95</v>
      </c>
      <c r="E275" s="620"/>
      <c r="F275" s="702"/>
      <c r="G275" s="702"/>
      <c r="H275" s="702"/>
      <c r="I275" s="1033"/>
      <c r="J275" s="1034"/>
      <c r="K275" s="1035"/>
      <c r="L275" s="708"/>
      <c r="M275" s="455" t="s">
        <v>95</v>
      </c>
      <c r="N275" s="620"/>
      <c r="O275" s="702"/>
      <c r="P275" s="702"/>
      <c r="Q275" s="702"/>
      <c r="R275" s="1033"/>
      <c r="S275" s="1034"/>
      <c r="T275" s="1035"/>
    </row>
    <row r="276" spans="2:24" ht="16.5" customHeight="1" x14ac:dyDescent="0.2">
      <c r="D276" s="455" t="s">
        <v>96</v>
      </c>
      <c r="E276" s="711"/>
      <c r="F276" s="702"/>
      <c r="G276" s="702"/>
      <c r="H276" s="702"/>
      <c r="I276" s="1033"/>
      <c r="J276" s="1034"/>
      <c r="K276" s="1035"/>
      <c r="L276" s="708"/>
      <c r="M276" s="455" t="s">
        <v>96</v>
      </c>
      <c r="N276" s="711"/>
      <c r="O276" s="702"/>
      <c r="P276" s="702"/>
      <c r="Q276" s="702"/>
      <c r="R276" s="1033"/>
      <c r="S276" s="1034"/>
      <c r="T276" s="1035"/>
    </row>
    <row r="277" spans="2:24" ht="16.5" customHeight="1" x14ac:dyDescent="0.2">
      <c r="D277" s="403" t="s">
        <v>1474</v>
      </c>
      <c r="E277" s="390"/>
      <c r="F277" s="598"/>
      <c r="G277" s="598"/>
      <c r="H277" s="622"/>
      <c r="I277" s="1052"/>
      <c r="J277" s="1053"/>
      <c r="K277" s="1054"/>
      <c r="L277" s="708"/>
      <c r="M277" s="403" t="s">
        <v>1474</v>
      </c>
      <c r="N277" s="390"/>
      <c r="O277" s="598"/>
      <c r="P277" s="598"/>
      <c r="Q277" s="622"/>
      <c r="R277" s="1052"/>
      <c r="S277" s="1053"/>
      <c r="T277" s="1054"/>
    </row>
    <row r="278" spans="2:24" ht="16.5" customHeight="1" x14ac:dyDescent="0.2">
      <c r="E278" s="88" t="s">
        <v>1037</v>
      </c>
    </row>
    <row r="279" spans="2:24" ht="16.5" customHeight="1" x14ac:dyDescent="0.2">
      <c r="E279" s="88" t="s">
        <v>1444</v>
      </c>
    </row>
    <row r="280" spans="2:24" ht="16" customHeight="1" x14ac:dyDescent="0.2">
      <c r="P280" s="1140" t="s">
        <v>33</v>
      </c>
      <c r="Q280" s="1140"/>
      <c r="R280" s="1140"/>
      <c r="S280" s="885">
        <f>$Q$8</f>
        <v>0</v>
      </c>
      <c r="T280" s="885"/>
      <c r="U280" s="885"/>
      <c r="V280" s="885"/>
      <c r="W280" s="885"/>
      <c r="X280" s="885"/>
    </row>
    <row r="281" spans="2:24" ht="16.5" customHeight="1" x14ac:dyDescent="0.2">
      <c r="B281" s="356" t="s">
        <v>895</v>
      </c>
    </row>
    <row r="282" spans="2:24" ht="16.5" customHeight="1" x14ac:dyDescent="0.2">
      <c r="C282" s="89" t="s">
        <v>1504</v>
      </c>
    </row>
    <row r="283" spans="2:24" ht="28" customHeight="1" x14ac:dyDescent="0.2">
      <c r="D283" s="1104"/>
      <c r="E283" s="1104"/>
      <c r="F283" s="1104"/>
      <c r="G283" s="1055" t="s">
        <v>1595</v>
      </c>
      <c r="H283" s="1056"/>
      <c r="I283" s="1056"/>
      <c r="J283" s="1056"/>
      <c r="K283" s="1056"/>
      <c r="L283" s="1056"/>
      <c r="M283" s="1057"/>
      <c r="N283" s="862" t="s">
        <v>99</v>
      </c>
      <c r="O283" s="863"/>
      <c r="P283" s="862" t="s">
        <v>100</v>
      </c>
      <c r="Q283" s="863"/>
      <c r="R283" s="862" t="s">
        <v>101</v>
      </c>
      <c r="S283" s="864"/>
      <c r="T283" s="863"/>
    </row>
    <row r="284" spans="2:24" ht="16.5" customHeight="1" x14ac:dyDescent="0.2">
      <c r="D284" s="1104" t="s">
        <v>97</v>
      </c>
      <c r="E284" s="1104"/>
      <c r="F284" s="979"/>
      <c r="G284" s="584"/>
      <c r="H284" s="584"/>
      <c r="I284" s="382" t="s">
        <v>21</v>
      </c>
      <c r="J284" s="584"/>
      <c r="K284" s="623" t="s">
        <v>98</v>
      </c>
      <c r="L284" s="584"/>
      <c r="M284" s="624" t="s">
        <v>23</v>
      </c>
      <c r="N284" s="882"/>
      <c r="O284" s="884"/>
      <c r="P284" s="882"/>
      <c r="Q284" s="884"/>
      <c r="R284" s="882"/>
      <c r="S284" s="883"/>
      <c r="T284" s="884"/>
    </row>
    <row r="285" spans="2:24" ht="16.5" customHeight="1" x14ac:dyDescent="0.2">
      <c r="E285" s="88" t="s">
        <v>102</v>
      </c>
    </row>
    <row r="286" spans="2:24" ht="16.5" customHeight="1" x14ac:dyDescent="0.2">
      <c r="E286" s="88" t="s">
        <v>1505</v>
      </c>
    </row>
    <row r="287" spans="2:24" ht="16.5" customHeight="1" x14ac:dyDescent="0.2">
      <c r="E287" s="88" t="s">
        <v>1506</v>
      </c>
    </row>
    <row r="288" spans="2:24" ht="16.5" customHeight="1" x14ac:dyDescent="0.2">
      <c r="E288" s="88"/>
      <c r="F288" s="88" t="s">
        <v>896</v>
      </c>
    </row>
    <row r="289" spans="3:25" ht="10" customHeight="1" x14ac:dyDescent="0.2"/>
    <row r="290" spans="3:25" ht="16.5" customHeight="1" x14ac:dyDescent="0.2">
      <c r="C290" s="89" t="s">
        <v>913</v>
      </c>
    </row>
    <row r="291" spans="3:25" ht="18" customHeight="1" x14ac:dyDescent="0.2">
      <c r="C291" s="89"/>
      <c r="D291" s="268" t="s">
        <v>266</v>
      </c>
      <c r="E291" s="379"/>
      <c r="F291" s="379"/>
      <c r="G291" s="379"/>
      <c r="H291" s="421"/>
      <c r="I291" s="777"/>
      <c r="J291" s="1236"/>
      <c r="K291" s="797"/>
      <c r="L291" s="941"/>
    </row>
    <row r="292" spans="3:25" ht="6.65" customHeight="1" x14ac:dyDescent="0.2">
      <c r="C292" s="89"/>
      <c r="E292" s="88"/>
    </row>
    <row r="293" spans="3:25" ht="15.65" customHeight="1" x14ac:dyDescent="0.2">
      <c r="D293" s="902" t="s">
        <v>104</v>
      </c>
      <c r="E293" s="903"/>
      <c r="F293" s="904"/>
      <c r="G293" s="902" t="s">
        <v>103</v>
      </c>
      <c r="H293" s="903"/>
      <c r="I293" s="904"/>
      <c r="J293" s="1158" t="s">
        <v>105</v>
      </c>
      <c r="K293" s="1159"/>
      <c r="L293" s="1159"/>
      <c r="M293" s="1159"/>
      <c r="N293" s="1159"/>
      <c r="O293" s="1159"/>
      <c r="P293" s="1160"/>
      <c r="Q293" s="1158" t="s">
        <v>107</v>
      </c>
      <c r="R293" s="1159"/>
      <c r="S293" s="1159"/>
      <c r="T293" s="1159"/>
      <c r="U293" s="1159"/>
      <c r="V293" s="1159"/>
      <c r="W293" s="1160"/>
      <c r="X293" s="1128" t="s">
        <v>1939</v>
      </c>
      <c r="Y293" s="1129"/>
    </row>
    <row r="294" spans="3:25" ht="15.65" customHeight="1" x14ac:dyDescent="0.2">
      <c r="D294" s="1178"/>
      <c r="E294" s="1179"/>
      <c r="F294" s="1180"/>
      <c r="G294" s="1155"/>
      <c r="H294" s="1156"/>
      <c r="I294" s="1157"/>
      <c r="J294" s="1024" t="s">
        <v>546</v>
      </c>
      <c r="K294" s="1161"/>
      <c r="L294" s="1161"/>
      <c r="M294" s="1161"/>
      <c r="N294" s="1161"/>
      <c r="O294" s="1161"/>
      <c r="P294" s="1162"/>
      <c r="Q294" s="1024" t="s">
        <v>544</v>
      </c>
      <c r="R294" s="1161"/>
      <c r="S294" s="1161"/>
      <c r="T294" s="1161"/>
      <c r="U294" s="1161"/>
      <c r="V294" s="1161"/>
      <c r="W294" s="1162"/>
      <c r="X294" s="1130"/>
      <c r="Y294" s="1131"/>
    </row>
    <row r="295" spans="3:25" ht="15.65" customHeight="1" x14ac:dyDescent="0.2">
      <c r="D295" s="1181"/>
      <c r="E295" s="1182"/>
      <c r="F295" s="1183"/>
      <c r="G295" s="1163" t="s">
        <v>932</v>
      </c>
      <c r="H295" s="1164"/>
      <c r="I295" s="1165"/>
      <c r="J295" s="1134" t="s">
        <v>106</v>
      </c>
      <c r="K295" s="1135"/>
      <c r="L295" s="1136"/>
      <c r="M295" s="1135"/>
      <c r="N295" s="1136"/>
      <c r="O295" s="1135"/>
      <c r="P295" s="1137"/>
      <c r="Q295" s="1134" t="s">
        <v>545</v>
      </c>
      <c r="R295" s="1135"/>
      <c r="S295" s="1136"/>
      <c r="T295" s="1135"/>
      <c r="U295" s="1136"/>
      <c r="V295" s="1135"/>
      <c r="W295" s="1137"/>
      <c r="X295" s="1132"/>
      <c r="Y295" s="1133"/>
    </row>
    <row r="296" spans="3:25" ht="16.5" customHeight="1" x14ac:dyDescent="0.2">
      <c r="D296" s="1006"/>
      <c r="E296" s="1007"/>
      <c r="F296" s="1007"/>
      <c r="G296" s="1006"/>
      <c r="H296" s="1007"/>
      <c r="I296" s="1007"/>
      <c r="J296" s="743"/>
      <c r="K296" s="743"/>
      <c r="L296" s="90" t="s">
        <v>21</v>
      </c>
      <c r="M296" s="743"/>
      <c r="N296" s="273" t="s">
        <v>22</v>
      </c>
      <c r="O296" s="743"/>
      <c r="P296" s="90" t="s">
        <v>23</v>
      </c>
      <c r="Q296" s="743"/>
      <c r="R296" s="743"/>
      <c r="S296" s="90" t="s">
        <v>21</v>
      </c>
      <c r="T296" s="743"/>
      <c r="U296" s="90" t="s">
        <v>22</v>
      </c>
      <c r="V296" s="743"/>
      <c r="W296" s="90" t="s">
        <v>23</v>
      </c>
      <c r="X296" s="1122"/>
      <c r="Y296" s="1123"/>
    </row>
    <row r="297" spans="3:25" ht="16.5" customHeight="1" x14ac:dyDescent="0.2">
      <c r="D297" s="1008"/>
      <c r="E297" s="1009"/>
      <c r="F297" s="1009"/>
      <c r="G297" s="1098"/>
      <c r="H297" s="1099"/>
      <c r="I297" s="1100"/>
      <c r="J297" s="1138"/>
      <c r="K297" s="1142"/>
      <c r="L297" s="322"/>
      <c r="M297" s="323" t="s">
        <v>108</v>
      </c>
      <c r="N297" s="324"/>
      <c r="O297" s="1138"/>
      <c r="P297" s="1139"/>
      <c r="Q297" s="749"/>
      <c r="R297" s="750"/>
      <c r="S297" s="750"/>
      <c r="T297" s="750"/>
      <c r="U297" s="750"/>
      <c r="V297" s="750"/>
      <c r="W297" s="750"/>
      <c r="X297" s="1124"/>
      <c r="Y297" s="1125"/>
    </row>
    <row r="298" spans="3:25" ht="16.5" customHeight="1" x14ac:dyDescent="0.2">
      <c r="D298" s="1010"/>
      <c r="E298" s="1011"/>
      <c r="F298" s="1011"/>
      <c r="G298" s="1105"/>
      <c r="H298" s="1106"/>
      <c r="I298" s="1107"/>
      <c r="J298" s="1090"/>
      <c r="K298" s="750"/>
      <c r="L298" s="750"/>
      <c r="M298" s="750"/>
      <c r="N298" s="750"/>
      <c r="O298" s="750"/>
      <c r="P298" s="1005"/>
      <c r="Q298" s="743"/>
      <c r="R298" s="625"/>
      <c r="S298" s="90" t="s">
        <v>21</v>
      </c>
      <c r="T298" s="625"/>
      <c r="U298" s="90" t="s">
        <v>22</v>
      </c>
      <c r="V298" s="625"/>
      <c r="W298" s="90" t="s">
        <v>23</v>
      </c>
      <c r="X298" s="1126"/>
      <c r="Y298" s="1127"/>
    </row>
    <row r="299" spans="3:25" ht="16.5" customHeight="1" x14ac:dyDescent="0.2">
      <c r="D299" s="1006"/>
      <c r="E299" s="1007"/>
      <c r="F299" s="1007"/>
      <c r="G299" s="1006"/>
      <c r="H299" s="1007"/>
      <c r="I299" s="1007"/>
      <c r="J299" s="743"/>
      <c r="K299" s="625"/>
      <c r="L299" s="90" t="s">
        <v>21</v>
      </c>
      <c r="M299" s="607"/>
      <c r="N299" s="273" t="s">
        <v>22</v>
      </c>
      <c r="O299" s="625"/>
      <c r="P299" s="90" t="s">
        <v>23</v>
      </c>
      <c r="Q299" s="743"/>
      <c r="R299" s="626"/>
      <c r="S299" s="263" t="s">
        <v>21</v>
      </c>
      <c r="T299" s="626"/>
      <c r="U299" s="263" t="s">
        <v>22</v>
      </c>
      <c r="V299" s="626"/>
      <c r="W299" s="263" t="s">
        <v>23</v>
      </c>
      <c r="X299" s="1122"/>
      <c r="Y299" s="1123"/>
    </row>
    <row r="300" spans="3:25" ht="16.5" customHeight="1" x14ac:dyDescent="0.2">
      <c r="D300" s="1008"/>
      <c r="E300" s="1009"/>
      <c r="F300" s="1009"/>
      <c r="G300" s="1098"/>
      <c r="H300" s="1099"/>
      <c r="I300" s="1100"/>
      <c r="J300" s="749"/>
      <c r="K300" s="1005"/>
      <c r="L300" s="322"/>
      <c r="M300" s="323" t="s">
        <v>108</v>
      </c>
      <c r="N300" s="324"/>
      <c r="O300" s="1090"/>
      <c r="P300" s="1091"/>
      <c r="Q300" s="749"/>
      <c r="R300" s="750"/>
      <c r="S300" s="750"/>
      <c r="T300" s="750"/>
      <c r="U300" s="750"/>
      <c r="V300" s="750"/>
      <c r="W300" s="750"/>
      <c r="X300" s="1124"/>
      <c r="Y300" s="1125"/>
    </row>
    <row r="301" spans="3:25" ht="16.5" customHeight="1" x14ac:dyDescent="0.2">
      <c r="D301" s="1010"/>
      <c r="E301" s="1011"/>
      <c r="F301" s="1011"/>
      <c r="G301" s="1105"/>
      <c r="H301" s="1106"/>
      <c r="I301" s="1107"/>
      <c r="J301" s="749"/>
      <c r="K301" s="750"/>
      <c r="L301" s="750"/>
      <c r="M301" s="750"/>
      <c r="N301" s="750"/>
      <c r="O301" s="750"/>
      <c r="P301" s="1005"/>
      <c r="Q301" s="743"/>
      <c r="R301" s="743"/>
      <c r="S301" s="272" t="s">
        <v>21</v>
      </c>
      <c r="T301" s="743"/>
      <c r="U301" s="272" t="s">
        <v>22</v>
      </c>
      <c r="V301" s="743"/>
      <c r="W301" s="272" t="s">
        <v>23</v>
      </c>
      <c r="X301" s="1126"/>
      <c r="Y301" s="1127"/>
    </row>
    <row r="302" spans="3:25" ht="16.5" customHeight="1" x14ac:dyDescent="0.2">
      <c r="D302" s="1006"/>
      <c r="E302" s="1007"/>
      <c r="F302" s="1007"/>
      <c r="G302" s="1006"/>
      <c r="H302" s="1007"/>
      <c r="I302" s="1007"/>
      <c r="J302" s="743"/>
      <c r="K302" s="625"/>
      <c r="L302" s="90" t="s">
        <v>21</v>
      </c>
      <c r="M302" s="607"/>
      <c r="N302" s="273" t="s">
        <v>22</v>
      </c>
      <c r="O302" s="625"/>
      <c r="P302" s="90" t="s">
        <v>23</v>
      </c>
      <c r="Q302" s="743"/>
      <c r="R302" s="626"/>
      <c r="S302" s="263" t="s">
        <v>21</v>
      </c>
      <c r="T302" s="626"/>
      <c r="U302" s="263" t="s">
        <v>22</v>
      </c>
      <c r="V302" s="626"/>
      <c r="W302" s="263" t="s">
        <v>23</v>
      </c>
      <c r="X302" s="1122"/>
      <c r="Y302" s="1123"/>
    </row>
    <row r="303" spans="3:25" ht="16.5" customHeight="1" x14ac:dyDescent="0.2">
      <c r="D303" s="1008"/>
      <c r="E303" s="1009"/>
      <c r="F303" s="1009"/>
      <c r="G303" s="1098"/>
      <c r="H303" s="1099"/>
      <c r="I303" s="1100"/>
      <c r="J303" s="749"/>
      <c r="K303" s="1005"/>
      <c r="L303" s="322"/>
      <c r="M303" s="323" t="s">
        <v>108</v>
      </c>
      <c r="N303" s="324"/>
      <c r="O303" s="1090"/>
      <c r="P303" s="1091"/>
      <c r="Q303" s="749"/>
      <c r="R303" s="750"/>
      <c r="S303" s="750"/>
      <c r="T303" s="750"/>
      <c r="U303" s="750"/>
      <c r="V303" s="750"/>
      <c r="W303" s="750"/>
      <c r="X303" s="1124"/>
      <c r="Y303" s="1125"/>
    </row>
    <row r="304" spans="3:25" ht="16.5" customHeight="1" x14ac:dyDescent="0.2">
      <c r="D304" s="1010"/>
      <c r="E304" s="1011"/>
      <c r="F304" s="1011"/>
      <c r="G304" s="1105"/>
      <c r="H304" s="1106"/>
      <c r="I304" s="1107"/>
      <c r="J304" s="749"/>
      <c r="K304" s="750"/>
      <c r="L304" s="750"/>
      <c r="M304" s="750"/>
      <c r="N304" s="750"/>
      <c r="O304" s="750"/>
      <c r="P304" s="1005"/>
      <c r="Q304" s="743"/>
      <c r="R304" s="743"/>
      <c r="S304" s="272" t="s">
        <v>21</v>
      </c>
      <c r="T304" s="743"/>
      <c r="U304" s="272" t="s">
        <v>22</v>
      </c>
      <c r="V304" s="743"/>
      <c r="W304" s="272" t="s">
        <v>23</v>
      </c>
      <c r="X304" s="1126"/>
      <c r="Y304" s="1127"/>
    </row>
    <row r="305" spans="3:25" ht="16.5" customHeight="1" x14ac:dyDescent="0.2">
      <c r="D305" s="1006"/>
      <c r="E305" s="1007"/>
      <c r="F305" s="1007"/>
      <c r="G305" s="1006"/>
      <c r="H305" s="1007"/>
      <c r="I305" s="1007"/>
      <c r="J305" s="743"/>
      <c r="K305" s="625"/>
      <c r="L305" s="90" t="s">
        <v>21</v>
      </c>
      <c r="M305" s="607"/>
      <c r="N305" s="273" t="s">
        <v>22</v>
      </c>
      <c r="O305" s="625"/>
      <c r="P305" s="90" t="s">
        <v>23</v>
      </c>
      <c r="Q305" s="743"/>
      <c r="R305" s="626"/>
      <c r="S305" s="263" t="s">
        <v>21</v>
      </c>
      <c r="T305" s="626"/>
      <c r="U305" s="263" t="s">
        <v>22</v>
      </c>
      <c r="V305" s="626"/>
      <c r="W305" s="263" t="s">
        <v>23</v>
      </c>
      <c r="X305" s="1122"/>
      <c r="Y305" s="1123"/>
    </row>
    <row r="306" spans="3:25" ht="16.5" customHeight="1" x14ac:dyDescent="0.2">
      <c r="D306" s="1008"/>
      <c r="E306" s="1009"/>
      <c r="F306" s="1009"/>
      <c r="G306" s="1098"/>
      <c r="H306" s="1099"/>
      <c r="I306" s="1100"/>
      <c r="J306" s="749"/>
      <c r="K306" s="1005"/>
      <c r="L306" s="322"/>
      <c r="M306" s="323" t="s">
        <v>108</v>
      </c>
      <c r="N306" s="324"/>
      <c r="O306" s="1090"/>
      <c r="P306" s="1091"/>
      <c r="Q306" s="749"/>
      <c r="R306" s="750"/>
      <c r="S306" s="750"/>
      <c r="T306" s="750"/>
      <c r="U306" s="750"/>
      <c r="V306" s="750"/>
      <c r="W306" s="750"/>
      <c r="X306" s="1124"/>
      <c r="Y306" s="1125"/>
    </row>
    <row r="307" spans="3:25" ht="16.5" customHeight="1" x14ac:dyDescent="0.2">
      <c r="D307" s="1010"/>
      <c r="E307" s="1011"/>
      <c r="F307" s="1011"/>
      <c r="G307" s="1105"/>
      <c r="H307" s="1106"/>
      <c r="I307" s="1107"/>
      <c r="J307" s="749"/>
      <c r="K307" s="750"/>
      <c r="L307" s="750"/>
      <c r="M307" s="750"/>
      <c r="N307" s="750"/>
      <c r="O307" s="750"/>
      <c r="P307" s="1005"/>
      <c r="Q307" s="743"/>
      <c r="R307" s="743"/>
      <c r="S307" s="272" t="s">
        <v>21</v>
      </c>
      <c r="T307" s="743"/>
      <c r="U307" s="272" t="s">
        <v>22</v>
      </c>
      <c r="V307" s="743"/>
      <c r="W307" s="272" t="s">
        <v>23</v>
      </c>
      <c r="X307" s="1126"/>
      <c r="Y307" s="1127"/>
    </row>
    <row r="308" spans="3:25" ht="16.5" customHeight="1" x14ac:dyDescent="0.2">
      <c r="D308" s="1006"/>
      <c r="E308" s="1007"/>
      <c r="F308" s="1007"/>
      <c r="G308" s="1006"/>
      <c r="H308" s="1007"/>
      <c r="I308" s="1007"/>
      <c r="J308" s="743"/>
      <c r="K308" s="625"/>
      <c r="L308" s="90" t="s">
        <v>21</v>
      </c>
      <c r="M308" s="607"/>
      <c r="N308" s="273" t="s">
        <v>22</v>
      </c>
      <c r="O308" s="625"/>
      <c r="P308" s="90" t="s">
        <v>23</v>
      </c>
      <c r="Q308" s="743"/>
      <c r="R308" s="626"/>
      <c r="S308" s="263" t="s">
        <v>21</v>
      </c>
      <c r="T308" s="626"/>
      <c r="U308" s="263" t="s">
        <v>22</v>
      </c>
      <c r="V308" s="626"/>
      <c r="W308" s="263" t="s">
        <v>23</v>
      </c>
      <c r="X308" s="1122"/>
      <c r="Y308" s="1123"/>
    </row>
    <row r="309" spans="3:25" ht="16.5" customHeight="1" x14ac:dyDescent="0.2">
      <c r="D309" s="1008"/>
      <c r="E309" s="1009"/>
      <c r="F309" s="1009"/>
      <c r="G309" s="1098"/>
      <c r="H309" s="1099"/>
      <c r="I309" s="1100"/>
      <c r="J309" s="749"/>
      <c r="K309" s="1005"/>
      <c r="L309" s="322"/>
      <c r="M309" s="323" t="s">
        <v>108</v>
      </c>
      <c r="N309" s="324"/>
      <c r="O309" s="1090"/>
      <c r="P309" s="1091"/>
      <c r="Q309" s="749"/>
      <c r="R309" s="750"/>
      <c r="S309" s="750"/>
      <c r="T309" s="750"/>
      <c r="U309" s="750"/>
      <c r="V309" s="750"/>
      <c r="W309" s="750"/>
      <c r="X309" s="1124"/>
      <c r="Y309" s="1125"/>
    </row>
    <row r="310" spans="3:25" ht="16.5" customHeight="1" x14ac:dyDescent="0.2">
      <c r="D310" s="1010"/>
      <c r="E310" s="1011"/>
      <c r="F310" s="1011"/>
      <c r="G310" s="1105"/>
      <c r="H310" s="1106"/>
      <c r="I310" s="1107"/>
      <c r="J310" s="749"/>
      <c r="K310" s="750"/>
      <c r="L310" s="750"/>
      <c r="M310" s="750"/>
      <c r="N310" s="750"/>
      <c r="O310" s="750"/>
      <c r="P310" s="1005"/>
      <c r="Q310" s="743"/>
      <c r="R310" s="743"/>
      <c r="S310" s="272" t="s">
        <v>21</v>
      </c>
      <c r="T310" s="743"/>
      <c r="U310" s="272" t="s">
        <v>22</v>
      </c>
      <c r="V310" s="743"/>
      <c r="W310" s="272" t="s">
        <v>23</v>
      </c>
      <c r="X310" s="1126"/>
      <c r="Y310" s="1127"/>
    </row>
    <row r="311" spans="3:25" ht="16.5" customHeight="1" x14ac:dyDescent="0.2">
      <c r="E311" s="88" t="s">
        <v>1940</v>
      </c>
      <c r="F311" s="88"/>
    </row>
    <row r="312" spans="3:25" ht="16.5" customHeight="1" x14ac:dyDescent="0.2">
      <c r="E312" s="88" t="s">
        <v>898</v>
      </c>
      <c r="F312" s="88"/>
    </row>
    <row r="313" spans="3:25" ht="16.5" customHeight="1" x14ac:dyDescent="0.2">
      <c r="E313" s="88" t="s">
        <v>551</v>
      </c>
      <c r="F313" s="88"/>
    </row>
    <row r="314" spans="3:25" ht="16.5" customHeight="1" x14ac:dyDescent="0.2">
      <c r="E314" s="88" t="s">
        <v>552</v>
      </c>
      <c r="F314" s="88"/>
    </row>
    <row r="315" spans="3:25" ht="9.65" customHeight="1" x14ac:dyDescent="0.2"/>
    <row r="316" spans="3:25" ht="16.5" customHeight="1" x14ac:dyDescent="0.2">
      <c r="C316" s="89" t="s">
        <v>1394</v>
      </c>
    </row>
    <row r="317" spans="3:25" ht="16.5" customHeight="1" x14ac:dyDescent="0.2">
      <c r="D317" s="90" t="s">
        <v>1526</v>
      </c>
    </row>
    <row r="318" spans="3:25" ht="16.5" customHeight="1" x14ac:dyDescent="0.2">
      <c r="D318" s="1266"/>
      <c r="E318" s="931"/>
      <c r="F318" s="931"/>
      <c r="G318" s="1170" t="s">
        <v>1036</v>
      </c>
      <c r="H318" s="1170"/>
      <c r="I318" s="1170"/>
      <c r="J318" s="776" t="s">
        <v>874</v>
      </c>
      <c r="K318" s="776"/>
      <c r="L318" s="776"/>
      <c r="M318" s="627"/>
    </row>
    <row r="319" spans="3:25" ht="18.649999999999999" customHeight="1" x14ac:dyDescent="0.2">
      <c r="D319" s="785" t="s">
        <v>1524</v>
      </c>
      <c r="E319" s="805"/>
      <c r="F319" s="805"/>
      <c r="G319" s="777"/>
      <c r="H319" s="778"/>
      <c r="I319" s="779"/>
      <c r="J319" s="777"/>
      <c r="K319" s="778"/>
      <c r="L319" s="779"/>
      <c r="M319" s="627"/>
    </row>
    <row r="320" spans="3:25" ht="16.5" customHeight="1" x14ac:dyDescent="0.2">
      <c r="E320" s="88" t="s">
        <v>1525</v>
      </c>
    </row>
    <row r="321" spans="3:25" ht="16.5" customHeight="1" x14ac:dyDescent="0.2">
      <c r="E321" s="1171" t="s">
        <v>1642</v>
      </c>
      <c r="F321" s="1171"/>
      <c r="G321" s="1171"/>
      <c r="H321" s="1171"/>
      <c r="I321" s="1171"/>
      <c r="J321" s="1171"/>
      <c r="K321" s="1171"/>
      <c r="L321" s="1171"/>
      <c r="M321" s="1171"/>
      <c r="N321" s="1171"/>
      <c r="O321" s="1171"/>
      <c r="P321" s="1171"/>
      <c r="Q321" s="1171"/>
      <c r="R321" s="1171"/>
      <c r="S321" s="1171"/>
      <c r="T321" s="1171"/>
      <c r="U321" s="1171"/>
      <c r="V321" s="1171"/>
      <c r="W321" s="1171"/>
      <c r="X321" s="1171"/>
      <c r="Y321" s="1171"/>
    </row>
    <row r="322" spans="3:25" ht="8.15" customHeight="1" x14ac:dyDescent="0.2"/>
    <row r="323" spans="3:25" ht="16.5" customHeight="1" x14ac:dyDescent="0.2">
      <c r="D323" s="90" t="str">
        <f>"イ　理事会・評議員会出席報酬（令和"&amp;Y1-1&amp;"年度分）の支給状況"</f>
        <v>イ　理事会・評議員会出席報酬（令和7年度分）の支給状況</v>
      </c>
    </row>
    <row r="324" spans="3:25" ht="16.5" customHeight="1" x14ac:dyDescent="0.2">
      <c r="D324" s="931"/>
      <c r="E324" s="931"/>
      <c r="F324" s="931"/>
      <c r="G324" s="839" t="s">
        <v>111</v>
      </c>
      <c r="H324" s="839"/>
      <c r="I324" s="839"/>
      <c r="J324" s="776" t="s">
        <v>116</v>
      </c>
      <c r="K324" s="776"/>
      <c r="L324" s="776"/>
      <c r="M324" s="776"/>
      <c r="N324" s="776"/>
      <c r="O324" s="776"/>
      <c r="P324" s="776"/>
      <c r="Q324" s="776"/>
      <c r="R324" s="776"/>
      <c r="S324" s="776"/>
      <c r="T324" s="776"/>
      <c r="U324" s="776"/>
    </row>
    <row r="325" spans="3:25" ht="16.5" customHeight="1" x14ac:dyDescent="0.2">
      <c r="D325" s="931"/>
      <c r="E325" s="931"/>
      <c r="F325" s="931"/>
      <c r="G325" s="1036" t="s">
        <v>112</v>
      </c>
      <c r="H325" s="1036"/>
      <c r="I325" s="1037"/>
      <c r="J325" s="839" t="s">
        <v>113</v>
      </c>
      <c r="K325" s="839"/>
      <c r="L325" s="839"/>
      <c r="M325" s="776"/>
      <c r="N325" s="776" t="s">
        <v>114</v>
      </c>
      <c r="O325" s="776"/>
      <c r="P325" s="776"/>
      <c r="Q325" s="776"/>
      <c r="R325" s="839" t="s">
        <v>115</v>
      </c>
      <c r="S325" s="839"/>
      <c r="T325" s="839"/>
      <c r="U325" s="776"/>
    </row>
    <row r="326" spans="3:25" ht="16.5" customHeight="1" x14ac:dyDescent="0.2">
      <c r="D326" s="786" t="s">
        <v>109</v>
      </c>
      <c r="E326" s="786"/>
      <c r="F326" s="976"/>
      <c r="G326" s="1075"/>
      <c r="H326" s="1076"/>
      <c r="I326" s="305" t="s">
        <v>49</v>
      </c>
      <c r="J326" s="1150"/>
      <c r="K326" s="1151"/>
      <c r="L326" s="1152"/>
      <c r="M326" s="320" t="s">
        <v>118</v>
      </c>
      <c r="N326" s="1153"/>
      <c r="O326" s="1153"/>
      <c r="P326" s="1153"/>
      <c r="Q326" s="1154"/>
      <c r="R326" s="1150"/>
      <c r="S326" s="1151"/>
      <c r="T326" s="1152"/>
      <c r="U326" s="320" t="s">
        <v>118</v>
      </c>
    </row>
    <row r="327" spans="3:25" ht="16.5" customHeight="1" x14ac:dyDescent="0.2">
      <c r="D327" s="786" t="s">
        <v>110</v>
      </c>
      <c r="E327" s="786"/>
      <c r="F327" s="976"/>
      <c r="G327" s="1075"/>
      <c r="H327" s="1076"/>
      <c r="I327" s="320" t="s">
        <v>49</v>
      </c>
      <c r="J327" s="1040"/>
      <c r="K327" s="1040"/>
      <c r="L327" s="1040"/>
      <c r="M327" s="1154"/>
      <c r="N327" s="1150"/>
      <c r="O327" s="1151"/>
      <c r="P327" s="1152"/>
      <c r="Q327" s="320" t="s">
        <v>118</v>
      </c>
      <c r="R327" s="1150"/>
      <c r="S327" s="1151"/>
      <c r="T327" s="1152"/>
      <c r="U327" s="320" t="s">
        <v>118</v>
      </c>
    </row>
    <row r="328" spans="3:25" ht="16.5" customHeight="1" x14ac:dyDescent="0.2">
      <c r="E328" s="88" t="s">
        <v>899</v>
      </c>
    </row>
    <row r="329" spans="3:25" ht="16.5" customHeight="1" x14ac:dyDescent="0.2">
      <c r="E329" s="88" t="s">
        <v>1793</v>
      </c>
    </row>
    <row r="330" spans="3:25" ht="8.15" customHeight="1" x14ac:dyDescent="0.2">
      <c r="E330" s="88"/>
    </row>
    <row r="331" spans="3:25" ht="16.5" customHeight="1" x14ac:dyDescent="0.2">
      <c r="C331" s="89" t="s">
        <v>1627</v>
      </c>
    </row>
    <row r="332" spans="3:25" ht="16.5" customHeight="1" x14ac:dyDescent="0.2">
      <c r="D332" s="785" t="s">
        <v>342</v>
      </c>
      <c r="E332" s="785"/>
      <c r="F332" s="1101" t="s">
        <v>343</v>
      </c>
      <c r="G332" s="1102"/>
      <c r="H332" s="1102"/>
      <c r="I332" s="1102"/>
      <c r="J332" s="1102"/>
      <c r="K332" s="1102"/>
      <c r="L332" s="1103"/>
      <c r="M332" s="948" t="s">
        <v>344</v>
      </c>
      <c r="N332" s="948"/>
      <c r="O332" s="948"/>
      <c r="P332" s="948"/>
    </row>
    <row r="333" spans="3:25" ht="24.65" customHeight="1" x14ac:dyDescent="0.2">
      <c r="D333" s="933"/>
      <c r="E333" s="934"/>
      <c r="F333" s="865"/>
      <c r="G333" s="866"/>
      <c r="H333" s="866"/>
      <c r="I333" s="866"/>
      <c r="J333" s="866"/>
      <c r="K333" s="866"/>
      <c r="L333" s="867"/>
      <c r="M333" s="868"/>
      <c r="N333" s="869"/>
      <c r="O333" s="869"/>
      <c r="P333" s="870"/>
    </row>
    <row r="334" spans="3:25" ht="16.5" customHeight="1" x14ac:dyDescent="0.2">
      <c r="E334" s="88" t="s">
        <v>345</v>
      </c>
    </row>
    <row r="335" spans="3:25" ht="9.65" customHeight="1" x14ac:dyDescent="0.2"/>
    <row r="336" spans="3:25" ht="16" customHeight="1" x14ac:dyDescent="0.2">
      <c r="P336" s="1140" t="s">
        <v>33</v>
      </c>
      <c r="Q336" s="1140"/>
      <c r="R336" s="1140"/>
      <c r="S336" s="885">
        <f>$Q$8</f>
        <v>0</v>
      </c>
      <c r="T336" s="885"/>
      <c r="U336" s="885"/>
      <c r="V336" s="885"/>
      <c r="W336" s="885"/>
      <c r="X336" s="885"/>
    </row>
    <row r="337" spans="3:24" ht="16.5" customHeight="1" x14ac:dyDescent="0.2">
      <c r="C337" s="89" t="s">
        <v>914</v>
      </c>
    </row>
    <row r="338" spans="3:24" ht="16.5" customHeight="1" x14ac:dyDescent="0.2">
      <c r="D338" s="268" t="s">
        <v>123</v>
      </c>
      <c r="E338" s="379"/>
      <c r="F338" s="379"/>
      <c r="G338" s="379"/>
      <c r="H338" s="421"/>
      <c r="I338" s="421"/>
      <c r="J338" s="421"/>
      <c r="K338" s="421"/>
      <c r="L338" s="422"/>
      <c r="M338" s="912"/>
      <c r="N338" s="1093"/>
      <c r="O338" s="1094"/>
      <c r="P338" s="1094"/>
      <c r="Q338" s="1094"/>
      <c r="R338" s="1095"/>
      <c r="S338" s="326"/>
    </row>
    <row r="339" spans="3:24" ht="30" customHeight="1" x14ac:dyDescent="0.2">
      <c r="D339" s="757" t="s">
        <v>989</v>
      </c>
      <c r="E339" s="772"/>
      <c r="F339" s="772"/>
      <c r="G339" s="772"/>
      <c r="H339" s="772"/>
      <c r="I339" s="268" t="s">
        <v>915</v>
      </c>
      <c r="J339" s="379"/>
      <c r="K339" s="379"/>
      <c r="L339" s="91"/>
      <c r="M339" s="1270"/>
      <c r="N339" s="1271"/>
      <c r="O339" s="1272"/>
      <c r="P339" s="1272"/>
      <c r="Q339" s="1272"/>
      <c r="R339" s="1272"/>
      <c r="S339" s="1273"/>
      <c r="T339" s="1273"/>
      <c r="U339" s="1273"/>
      <c r="V339" s="1273"/>
      <c r="W339" s="1273"/>
      <c r="X339" s="1274"/>
    </row>
    <row r="340" spans="3:24" ht="16.5" customHeight="1" x14ac:dyDescent="0.2">
      <c r="D340" s="759"/>
      <c r="E340" s="773"/>
      <c r="F340" s="773"/>
      <c r="G340" s="773"/>
      <c r="H340" s="773"/>
      <c r="I340" s="268" t="s">
        <v>267</v>
      </c>
      <c r="J340" s="379"/>
      <c r="K340" s="379"/>
      <c r="L340" s="606"/>
      <c r="M340" s="795"/>
      <c r="N340" s="796"/>
      <c r="O340" s="797"/>
      <c r="P340" s="797"/>
      <c r="Q340" s="797"/>
      <c r="R340" s="941"/>
      <c r="S340" s="327"/>
      <c r="T340" s="327"/>
      <c r="U340" s="327"/>
      <c r="V340" s="327"/>
      <c r="W340" s="328"/>
      <c r="X340" s="328"/>
    </row>
    <row r="341" spans="3:24" ht="30" customHeight="1" x14ac:dyDescent="0.2">
      <c r="D341" s="1267"/>
      <c r="E341" s="774"/>
      <c r="F341" s="774"/>
      <c r="G341" s="774"/>
      <c r="H341" s="774"/>
      <c r="I341" s="935" t="s">
        <v>1274</v>
      </c>
      <c r="J341" s="1112"/>
      <c r="K341" s="1112"/>
      <c r="L341" s="1113"/>
      <c r="M341" s="1108"/>
      <c r="N341" s="1109"/>
      <c r="O341" s="1109"/>
      <c r="P341" s="1109"/>
      <c r="Q341" s="1109"/>
      <c r="R341" s="1109"/>
      <c r="S341" s="1109"/>
      <c r="T341" s="1109"/>
      <c r="U341" s="1109"/>
      <c r="V341" s="1109"/>
      <c r="W341" s="1110"/>
      <c r="X341" s="1111"/>
    </row>
    <row r="342" spans="3:24" ht="16.5" customHeight="1" x14ac:dyDescent="0.2">
      <c r="E342" s="88" t="s">
        <v>901</v>
      </c>
    </row>
    <row r="343" spans="3:24" ht="10.5" customHeight="1" x14ac:dyDescent="0.2"/>
    <row r="344" spans="3:24" ht="16.5" customHeight="1" x14ac:dyDescent="0.2">
      <c r="C344" s="89" t="s">
        <v>124</v>
      </c>
    </row>
    <row r="345" spans="3:24" ht="17.5" customHeight="1" x14ac:dyDescent="0.2">
      <c r="D345" s="90" t="s">
        <v>815</v>
      </c>
      <c r="E345" s="467" t="s">
        <v>1794</v>
      </c>
      <c r="F345" s="739"/>
      <c r="G345" s="739"/>
      <c r="H345" s="739"/>
      <c r="I345" s="740"/>
      <c r="J345" s="587" t="s">
        <v>668</v>
      </c>
      <c r="K345" s="1096" t="s">
        <v>903</v>
      </c>
      <c r="L345" s="1097"/>
    </row>
    <row r="346" spans="3:24" ht="14.5" customHeight="1" x14ac:dyDescent="0.2"/>
    <row r="347" spans="3:24" ht="16.5" customHeight="1" x14ac:dyDescent="0.2">
      <c r="D347" s="90" t="s">
        <v>816</v>
      </c>
      <c r="E347" s="467" t="s">
        <v>1795</v>
      </c>
      <c r="F347" s="739"/>
      <c r="G347" s="739"/>
      <c r="H347" s="739"/>
      <c r="I347" s="740"/>
      <c r="O347" s="1146" t="s">
        <v>902</v>
      </c>
      <c r="P347" s="903"/>
      <c r="Q347" s="903"/>
      <c r="R347" s="903"/>
      <c r="S347" s="903"/>
      <c r="T347" s="903"/>
      <c r="U347" s="904"/>
    </row>
    <row r="348" spans="3:24" ht="7" customHeight="1" x14ac:dyDescent="0.2">
      <c r="O348" s="1147"/>
      <c r="P348" s="1148"/>
      <c r="Q348" s="1148"/>
      <c r="R348" s="1148"/>
      <c r="S348" s="1148"/>
      <c r="T348" s="1148"/>
      <c r="U348" s="1149"/>
    </row>
    <row r="349" spans="3:24" ht="35.5" customHeight="1" x14ac:dyDescent="0.2">
      <c r="D349" s="979" t="s">
        <v>133</v>
      </c>
      <c r="E349" s="1077"/>
      <c r="F349" s="1077"/>
      <c r="G349" s="1077"/>
      <c r="H349" s="1077"/>
      <c r="I349" s="1078"/>
      <c r="J349" s="1069"/>
      <c r="K349" s="1070"/>
      <c r="L349" s="1070"/>
      <c r="M349" s="1071"/>
      <c r="N349" s="305" t="s">
        <v>118</v>
      </c>
      <c r="O349" s="1079"/>
      <c r="P349" s="1080"/>
      <c r="Q349" s="1080"/>
      <c r="R349" s="1080"/>
      <c r="S349" s="1080"/>
      <c r="T349" s="1080"/>
      <c r="U349" s="1081"/>
    </row>
    <row r="350" spans="3:24" ht="35.5" customHeight="1" x14ac:dyDescent="0.2">
      <c r="D350" s="979" t="s">
        <v>134</v>
      </c>
      <c r="E350" s="1077"/>
      <c r="F350" s="1077"/>
      <c r="G350" s="1077"/>
      <c r="H350" s="1077"/>
      <c r="I350" s="1078"/>
      <c r="J350" s="1069"/>
      <c r="K350" s="1070"/>
      <c r="L350" s="1070"/>
      <c r="M350" s="1071"/>
      <c r="N350" s="305" t="s">
        <v>118</v>
      </c>
      <c r="O350" s="1082"/>
      <c r="P350" s="1083"/>
      <c r="Q350" s="1083"/>
      <c r="R350" s="1083"/>
      <c r="S350" s="1083"/>
      <c r="T350" s="1083"/>
      <c r="U350" s="1084"/>
    </row>
    <row r="351" spans="3:24" ht="35.5" customHeight="1" x14ac:dyDescent="0.2">
      <c r="D351" s="979" t="s">
        <v>1006</v>
      </c>
      <c r="E351" s="1077"/>
      <c r="F351" s="1077"/>
      <c r="G351" s="1077"/>
      <c r="H351" s="1077"/>
      <c r="I351" s="1078"/>
      <c r="J351" s="1069"/>
      <c r="K351" s="1070"/>
      <c r="L351" s="1070"/>
      <c r="M351" s="1071"/>
      <c r="N351" s="305" t="s">
        <v>118</v>
      </c>
      <c r="O351" s="1085"/>
      <c r="P351" s="1086"/>
      <c r="Q351" s="1086"/>
      <c r="R351" s="1086"/>
      <c r="S351" s="1086"/>
      <c r="T351" s="1086"/>
      <c r="U351" s="1087"/>
    </row>
    <row r="352" spans="3:24" ht="16.5" customHeight="1" x14ac:dyDescent="0.2">
      <c r="E352" s="88" t="s">
        <v>135</v>
      </c>
    </row>
    <row r="353" spans="3:19" ht="9.65" customHeight="1" x14ac:dyDescent="0.2"/>
    <row r="354" spans="3:19" ht="16.5" customHeight="1" x14ac:dyDescent="0.2">
      <c r="C354" s="89" t="s">
        <v>904</v>
      </c>
    </row>
    <row r="355" spans="3:19" ht="16.5" customHeight="1" x14ac:dyDescent="0.2">
      <c r="D355" s="268" t="s">
        <v>905</v>
      </c>
      <c r="E355" s="379"/>
      <c r="F355" s="379"/>
      <c r="G355" s="379"/>
      <c r="H355" s="91"/>
      <c r="I355" s="957"/>
      <c r="J355" s="958"/>
      <c r="K355" s="958"/>
      <c r="L355" s="958"/>
      <c r="M355" s="958"/>
      <c r="N355" s="958"/>
      <c r="O355" s="958"/>
      <c r="P355" s="958"/>
      <c r="Q355" s="800"/>
      <c r="R355" s="800"/>
      <c r="S355" s="800"/>
    </row>
    <row r="356" spans="3:19" ht="2.5" customHeight="1" x14ac:dyDescent="0.2"/>
    <row r="357" spans="3:19" ht="18.649999999999999" customHeight="1" x14ac:dyDescent="0.2">
      <c r="I357" s="1096" t="s">
        <v>907</v>
      </c>
      <c r="J357" s="1097"/>
      <c r="K357" s="88" t="s">
        <v>1507</v>
      </c>
    </row>
    <row r="358" spans="3:19" ht="16.5" customHeight="1" x14ac:dyDescent="0.2">
      <c r="E358" s="88" t="s">
        <v>136</v>
      </c>
    </row>
    <row r="359" spans="3:19" ht="9.65" customHeight="1" x14ac:dyDescent="0.2"/>
    <row r="360" spans="3:19" ht="16.5" customHeight="1" x14ac:dyDescent="0.2">
      <c r="C360" s="89" t="s">
        <v>1644</v>
      </c>
    </row>
    <row r="361" spans="3:19" ht="16.5" customHeight="1" x14ac:dyDescent="0.2">
      <c r="D361" s="1264" t="s">
        <v>142</v>
      </c>
      <c r="E361" s="1264"/>
      <c r="F361" s="1264"/>
      <c r="G361" s="1264"/>
      <c r="H361" s="1264"/>
      <c r="I361" s="1264"/>
      <c r="J361" s="1264"/>
      <c r="K361" s="1264"/>
      <c r="L361" s="1264"/>
      <c r="M361" s="1264"/>
      <c r="N361" s="1264"/>
      <c r="O361" s="1264"/>
      <c r="P361" s="799"/>
      <c r="Q361" s="799"/>
      <c r="R361" s="799"/>
    </row>
    <row r="362" spans="3:19" ht="16.5" customHeight="1" x14ac:dyDescent="0.2">
      <c r="D362" s="1264" t="s">
        <v>1616</v>
      </c>
      <c r="E362" s="1264"/>
      <c r="F362" s="1264"/>
      <c r="G362" s="1264"/>
      <c r="H362" s="1264"/>
      <c r="I362" s="1264"/>
      <c r="J362" s="1264"/>
      <c r="K362" s="1264"/>
      <c r="L362" s="1264"/>
      <c r="M362" s="1264"/>
      <c r="N362" s="1264"/>
      <c r="O362" s="1264"/>
      <c r="P362" s="799"/>
      <c r="Q362" s="799"/>
      <c r="R362" s="799"/>
    </row>
    <row r="363" spans="3:19" ht="16.5" customHeight="1" x14ac:dyDescent="0.2">
      <c r="E363" s="90" t="s">
        <v>143</v>
      </c>
    </row>
    <row r="364" spans="3:19" ht="10.5" customHeight="1" x14ac:dyDescent="0.2"/>
    <row r="365" spans="3:19" ht="16.5" customHeight="1" x14ac:dyDescent="0.2">
      <c r="C365" s="89" t="s">
        <v>1645</v>
      </c>
    </row>
    <row r="366" spans="3:19" ht="16.5" customHeight="1" x14ac:dyDescent="0.2">
      <c r="D366" s="788" t="str">
        <f>"翌年度繰越収支差額（令和"&amp;Y1-1&amp;"年度末）"</f>
        <v>翌年度繰越収支差額（令和7年度末）</v>
      </c>
      <c r="E366" s="975"/>
      <c r="F366" s="975"/>
      <c r="G366" s="975"/>
      <c r="H366" s="975"/>
      <c r="I366" s="975"/>
      <c r="J366" s="975"/>
      <c r="K366" s="1268"/>
      <c r="L366" s="789"/>
      <c r="M366" s="790"/>
      <c r="N366" s="790"/>
      <c r="O366" s="791"/>
      <c r="P366" s="320" t="s">
        <v>118</v>
      </c>
    </row>
    <row r="367" spans="3:19" ht="16.5" customHeight="1" x14ac:dyDescent="0.2">
      <c r="D367" s="976" t="str">
        <f>"減価償却累計額（令和"&amp;Y1-1&amp;"年度末）"</f>
        <v>減価償却累計額（令和7年度末）</v>
      </c>
      <c r="E367" s="977"/>
      <c r="F367" s="977"/>
      <c r="G367" s="977"/>
      <c r="H367" s="977"/>
      <c r="I367" s="977"/>
      <c r="J367" s="977"/>
      <c r="K367" s="1114"/>
      <c r="L367" s="789"/>
      <c r="M367" s="790"/>
      <c r="N367" s="790"/>
      <c r="O367" s="791"/>
      <c r="P367" s="320" t="s">
        <v>118</v>
      </c>
    </row>
    <row r="368" spans="3:19" ht="16.5" customHeight="1" x14ac:dyDescent="0.2">
      <c r="D368" s="976" t="str">
        <f>"現金預金（令和"&amp;Y1-1&amp;"年度末）"</f>
        <v>現金預金（令和7年度末）</v>
      </c>
      <c r="E368" s="977"/>
      <c r="F368" s="977"/>
      <c r="G368" s="977"/>
      <c r="H368" s="977"/>
      <c r="I368" s="977"/>
      <c r="J368" s="977"/>
      <c r="K368" s="1114"/>
      <c r="L368" s="789"/>
      <c r="M368" s="790"/>
      <c r="N368" s="790"/>
      <c r="O368" s="791"/>
      <c r="P368" s="320" t="s">
        <v>118</v>
      </c>
    </row>
    <row r="369" spans="1:24" ht="16.5" customHeight="1" x14ac:dyDescent="0.2">
      <c r="E369" s="88" t="s">
        <v>1845</v>
      </c>
    </row>
    <row r="370" spans="1:24" ht="16.5" customHeight="1" x14ac:dyDescent="0.2">
      <c r="E370" s="88" t="s">
        <v>1846</v>
      </c>
    </row>
    <row r="371" spans="1:24" ht="13.5" customHeight="1" x14ac:dyDescent="0.2"/>
    <row r="372" spans="1:24" ht="17.5" customHeight="1" x14ac:dyDescent="0.2">
      <c r="P372" s="844" t="s">
        <v>645</v>
      </c>
      <c r="Q372" s="844"/>
      <c r="R372" s="844"/>
      <c r="S372" s="885">
        <f>$Q$10</f>
        <v>0</v>
      </c>
      <c r="T372" s="885"/>
      <c r="U372" s="885"/>
      <c r="V372" s="885"/>
      <c r="W372" s="885"/>
      <c r="X372" s="885"/>
    </row>
    <row r="373" spans="1:24" ht="16.5" customHeight="1" x14ac:dyDescent="0.2">
      <c r="A373" s="583" t="s">
        <v>150</v>
      </c>
    </row>
    <row r="374" spans="1:24" ht="16.5" customHeight="1" x14ac:dyDescent="0.2">
      <c r="B374" s="356" t="s">
        <v>13</v>
      </c>
    </row>
    <row r="375" spans="1:24" ht="16.5" customHeight="1" x14ac:dyDescent="0.2">
      <c r="C375" s="89" t="str">
        <f>"（１）教育週数　（令和"&amp;Y1-1&amp;"年度の実際の週数）"</f>
        <v>（１）教育週数　（令和7年度の実際の週数）</v>
      </c>
    </row>
    <row r="376" spans="1:24" ht="18.649999999999999" customHeight="1" x14ac:dyDescent="0.2">
      <c r="D376" s="811" t="s">
        <v>553</v>
      </c>
      <c r="E376" s="1269"/>
      <c r="F376" s="584"/>
      <c r="G376" s="305" t="s">
        <v>151</v>
      </c>
      <c r="H376" s="305"/>
      <c r="I376" s="320"/>
    </row>
    <row r="377" spans="1:24" ht="16.5" customHeight="1" x14ac:dyDescent="0.2">
      <c r="E377" s="90" t="s">
        <v>152</v>
      </c>
    </row>
    <row r="378" spans="1:24" ht="16.5" customHeight="1" x14ac:dyDescent="0.2">
      <c r="E378" s="90" t="s">
        <v>153</v>
      </c>
    </row>
    <row r="379" spans="1:24" ht="16.5" customHeight="1" x14ac:dyDescent="0.2">
      <c r="E379" s="88" t="s">
        <v>154</v>
      </c>
    </row>
    <row r="380" spans="1:24" ht="9.65" customHeight="1" x14ac:dyDescent="0.2"/>
    <row r="381" spans="1:24" ht="16.5" customHeight="1" x14ac:dyDescent="0.2">
      <c r="C381" s="89" t="str">
        <f>"（２）園則（令和"&amp;Y1&amp;"年度適用）の県への届出状況"</f>
        <v>（２）園則（令和8年度適用）の県への届出状況</v>
      </c>
    </row>
    <row r="382" spans="1:24" ht="18.649999999999999" customHeight="1" x14ac:dyDescent="0.2">
      <c r="D382" s="628"/>
      <c r="E382" s="584"/>
      <c r="F382" s="305" t="s">
        <v>21</v>
      </c>
      <c r="G382" s="584"/>
      <c r="H382" s="305" t="s">
        <v>22</v>
      </c>
      <c r="I382" s="584"/>
      <c r="J382" s="305" t="s">
        <v>157</v>
      </c>
      <c r="K382" s="305"/>
      <c r="L382" s="320"/>
      <c r="N382" s="88" t="s">
        <v>1796</v>
      </c>
    </row>
    <row r="383" spans="1:24" ht="16.5" customHeight="1" x14ac:dyDescent="0.2">
      <c r="E383" s="88" t="s">
        <v>158</v>
      </c>
    </row>
    <row r="384" spans="1:24" ht="9.65" customHeight="1" x14ac:dyDescent="0.2"/>
    <row r="385" spans="3:16" ht="16.5" customHeight="1" x14ac:dyDescent="0.2">
      <c r="C385" s="89" t="s">
        <v>269</v>
      </c>
    </row>
    <row r="386" spans="3:16" ht="16.5" customHeight="1" x14ac:dyDescent="0.2">
      <c r="D386" s="976"/>
      <c r="E386" s="977"/>
      <c r="F386" s="977"/>
      <c r="G386" s="978"/>
      <c r="H386" s="902" t="s">
        <v>159</v>
      </c>
      <c r="I386" s="903"/>
      <c r="J386" s="904"/>
      <c r="K386" s="839" t="s">
        <v>160</v>
      </c>
      <c r="L386" s="839"/>
      <c r="M386" s="776"/>
      <c r="N386" s="776" t="s">
        <v>161</v>
      </c>
      <c r="O386" s="776"/>
      <c r="P386" s="776"/>
    </row>
    <row r="387" spans="3:16" ht="18.649999999999999" customHeight="1" x14ac:dyDescent="0.2">
      <c r="D387" s="1262">
        <f>DATE(2018+Y1,5,1)</f>
        <v>46143</v>
      </c>
      <c r="E387" s="1262"/>
      <c r="F387" s="1262"/>
      <c r="G387" s="1263"/>
      <c r="H387" s="1075"/>
      <c r="I387" s="1076"/>
      <c r="J387" s="305" t="s">
        <v>49</v>
      </c>
      <c r="K387" s="1075"/>
      <c r="L387" s="1076"/>
      <c r="M387" s="320" t="s">
        <v>49</v>
      </c>
      <c r="N387" s="1088" t="e">
        <f>IF(OR(H387=0,K387=0),ERROR.TYPE(1),H387-K387)</f>
        <v>#N/A</v>
      </c>
      <c r="O387" s="1089"/>
      <c r="P387" s="320" t="s">
        <v>49</v>
      </c>
    </row>
    <row r="388" spans="3:16" ht="18.649999999999999" customHeight="1" x14ac:dyDescent="0.2">
      <c r="D388" s="1262">
        <f>DATE(2018+Y1-1,5,1)</f>
        <v>45778</v>
      </c>
      <c r="E388" s="1262"/>
      <c r="F388" s="1262"/>
      <c r="G388" s="1263"/>
      <c r="H388" s="1075"/>
      <c r="I388" s="1076"/>
      <c r="J388" s="305" t="s">
        <v>49</v>
      </c>
      <c r="K388" s="1075"/>
      <c r="L388" s="1076"/>
      <c r="M388" s="320" t="s">
        <v>49</v>
      </c>
      <c r="N388" s="1088" t="e">
        <f t="shared" ref="N388:N389" si="0">IF(OR(H388=0,K388=0),ERROR.TYPE(1),H388-K388)</f>
        <v>#N/A</v>
      </c>
      <c r="O388" s="1089"/>
      <c r="P388" s="320" t="s">
        <v>49</v>
      </c>
    </row>
    <row r="389" spans="3:16" ht="18.649999999999999" customHeight="1" x14ac:dyDescent="0.2">
      <c r="D389" s="1262">
        <f>DATE(2018+Y1-2,5,1)</f>
        <v>45413</v>
      </c>
      <c r="E389" s="1262"/>
      <c r="F389" s="1262"/>
      <c r="G389" s="1263"/>
      <c r="H389" s="1075"/>
      <c r="I389" s="1076"/>
      <c r="J389" s="305" t="s">
        <v>49</v>
      </c>
      <c r="K389" s="1075"/>
      <c r="L389" s="1076"/>
      <c r="M389" s="320" t="s">
        <v>49</v>
      </c>
      <c r="N389" s="1088" t="e">
        <f t="shared" si="0"/>
        <v>#N/A</v>
      </c>
      <c r="O389" s="1089"/>
      <c r="P389" s="320" t="s">
        <v>49</v>
      </c>
    </row>
    <row r="390" spans="3:16" ht="16.5" customHeight="1" x14ac:dyDescent="0.2">
      <c r="E390" s="88" t="s">
        <v>162</v>
      </c>
    </row>
    <row r="391" spans="3:16" ht="9.65" customHeight="1" x14ac:dyDescent="0.2"/>
    <row r="392" spans="3:16" ht="16.5" customHeight="1" x14ac:dyDescent="0.2">
      <c r="C392" s="89" t="str">
        <f>"（４）クラス別園児数（令和"&amp;Y1&amp;"年5月1日現在）"</f>
        <v>（４）クラス別園児数（令和8年5月1日現在）</v>
      </c>
    </row>
    <row r="393" spans="3:16" ht="30" customHeight="1" x14ac:dyDescent="0.2">
      <c r="D393" s="786"/>
      <c r="E393" s="786"/>
      <c r="F393" s="1101" t="s">
        <v>164</v>
      </c>
      <c r="G393" s="1102"/>
      <c r="H393" s="1102"/>
      <c r="I393" s="1103"/>
      <c r="J393" s="948" t="s">
        <v>165</v>
      </c>
      <c r="K393" s="948"/>
      <c r="L393" s="786"/>
      <c r="M393" s="1104" t="s">
        <v>166</v>
      </c>
      <c r="N393" s="786"/>
      <c r="O393" s="1104" t="s">
        <v>167</v>
      </c>
      <c r="P393" s="786"/>
    </row>
    <row r="394" spans="3:16" ht="19" customHeight="1" x14ac:dyDescent="0.2">
      <c r="D394" s="1278" t="s">
        <v>163</v>
      </c>
      <c r="E394" s="1279"/>
      <c r="F394" s="1041"/>
      <c r="G394" s="1042"/>
      <c r="H394" s="1042"/>
      <c r="I394" s="1043"/>
      <c r="J394" s="1092"/>
      <c r="K394" s="1092"/>
      <c r="L394" s="329" t="s">
        <v>49</v>
      </c>
      <c r="M394" s="986"/>
      <c r="N394" s="986"/>
      <c r="O394" s="1038"/>
      <c r="P394" s="1038"/>
    </row>
    <row r="395" spans="3:16" ht="19" customHeight="1" x14ac:dyDescent="0.2">
      <c r="D395" s="629"/>
      <c r="E395" s="630"/>
      <c r="F395" s="1072"/>
      <c r="G395" s="1073"/>
      <c r="H395" s="1073"/>
      <c r="I395" s="1074"/>
      <c r="J395" s="1067"/>
      <c r="K395" s="1067"/>
      <c r="L395" s="330" t="s">
        <v>49</v>
      </c>
      <c r="M395" s="1275"/>
      <c r="N395" s="1275"/>
      <c r="O395" s="1039"/>
      <c r="P395" s="1039"/>
    </row>
    <row r="396" spans="3:16" ht="19" customHeight="1" x14ac:dyDescent="0.2">
      <c r="D396" s="629"/>
      <c r="E396" s="630"/>
      <c r="F396" s="1072"/>
      <c r="G396" s="1073"/>
      <c r="H396" s="1073"/>
      <c r="I396" s="1074"/>
      <c r="J396" s="1067"/>
      <c r="K396" s="1067"/>
      <c r="L396" s="330" t="s">
        <v>49</v>
      </c>
      <c r="M396" s="848"/>
      <c r="N396" s="848"/>
      <c r="O396" s="1039"/>
      <c r="P396" s="1039"/>
    </row>
    <row r="397" spans="3:16" ht="19" customHeight="1" x14ac:dyDescent="0.2">
      <c r="D397" s="629"/>
      <c r="E397" s="630"/>
      <c r="F397" s="1072"/>
      <c r="G397" s="1073"/>
      <c r="H397" s="1073"/>
      <c r="I397" s="1074"/>
      <c r="J397" s="1067"/>
      <c r="K397" s="1067"/>
      <c r="L397" s="330" t="s">
        <v>49</v>
      </c>
      <c r="M397" s="848"/>
      <c r="N397" s="848"/>
      <c r="O397" s="1039"/>
      <c r="P397" s="1039"/>
    </row>
    <row r="398" spans="3:16" ht="19" customHeight="1" x14ac:dyDescent="0.2">
      <c r="D398" s="631"/>
      <c r="E398" s="632"/>
      <c r="F398" s="959"/>
      <c r="G398" s="960"/>
      <c r="H398" s="960"/>
      <c r="I398" s="961"/>
      <c r="J398" s="956"/>
      <c r="K398" s="956"/>
      <c r="L398" s="331" t="s">
        <v>49</v>
      </c>
      <c r="M398" s="849"/>
      <c r="N398" s="849"/>
      <c r="O398" s="1039"/>
      <c r="P398" s="1039"/>
    </row>
    <row r="399" spans="3:16" ht="19" customHeight="1" x14ac:dyDescent="0.2">
      <c r="D399" s="1278" t="s">
        <v>168</v>
      </c>
      <c r="E399" s="1279"/>
      <c r="F399" s="1041"/>
      <c r="G399" s="1042"/>
      <c r="H399" s="1042"/>
      <c r="I399" s="1043"/>
      <c r="J399" s="1092"/>
      <c r="K399" s="1092"/>
      <c r="L399" s="329" t="s">
        <v>49</v>
      </c>
      <c r="M399" s="986"/>
      <c r="N399" s="986"/>
      <c r="O399" s="1039"/>
      <c r="P399" s="1039"/>
    </row>
    <row r="400" spans="3:16" ht="19" customHeight="1" x14ac:dyDescent="0.2">
      <c r="D400" s="633"/>
      <c r="E400" s="634"/>
      <c r="F400" s="1072"/>
      <c r="G400" s="1073"/>
      <c r="H400" s="1073"/>
      <c r="I400" s="1074"/>
      <c r="J400" s="1067"/>
      <c r="K400" s="1067"/>
      <c r="L400" s="330" t="s">
        <v>49</v>
      </c>
      <c r="M400" s="1275"/>
      <c r="N400" s="1275"/>
      <c r="O400" s="1039"/>
      <c r="P400" s="1039"/>
    </row>
    <row r="401" spans="3:24" ht="19" customHeight="1" x14ac:dyDescent="0.2">
      <c r="D401" s="633"/>
      <c r="E401" s="634"/>
      <c r="F401" s="1072"/>
      <c r="G401" s="1073"/>
      <c r="H401" s="1073"/>
      <c r="I401" s="1074"/>
      <c r="J401" s="1067"/>
      <c r="K401" s="1067"/>
      <c r="L401" s="330" t="s">
        <v>49</v>
      </c>
      <c r="M401" s="848"/>
      <c r="N401" s="848"/>
      <c r="O401" s="1039"/>
      <c r="P401" s="1039"/>
    </row>
    <row r="402" spans="3:24" ht="19" customHeight="1" x14ac:dyDescent="0.2">
      <c r="D402" s="633"/>
      <c r="E402" s="634"/>
      <c r="F402" s="1072"/>
      <c r="G402" s="1073"/>
      <c r="H402" s="1073"/>
      <c r="I402" s="1074"/>
      <c r="J402" s="1067"/>
      <c r="K402" s="1067"/>
      <c r="L402" s="330" t="s">
        <v>49</v>
      </c>
      <c r="M402" s="848"/>
      <c r="N402" s="848"/>
      <c r="O402" s="1039"/>
      <c r="P402" s="1039"/>
    </row>
    <row r="403" spans="3:24" ht="19" customHeight="1" x14ac:dyDescent="0.2">
      <c r="D403" s="635"/>
      <c r="E403" s="636"/>
      <c r="F403" s="959"/>
      <c r="G403" s="960"/>
      <c r="H403" s="960"/>
      <c r="I403" s="961"/>
      <c r="J403" s="962"/>
      <c r="K403" s="962"/>
      <c r="L403" s="331" t="s">
        <v>49</v>
      </c>
      <c r="M403" s="849"/>
      <c r="N403" s="849"/>
      <c r="O403" s="1040"/>
      <c r="P403" s="1040"/>
    </row>
    <row r="404" spans="3:24" ht="19" customHeight="1" x14ac:dyDescent="0.2">
      <c r="D404" s="902" t="s">
        <v>170</v>
      </c>
      <c r="E404" s="903"/>
      <c r="F404" s="1041"/>
      <c r="G404" s="1042"/>
      <c r="H404" s="1042"/>
      <c r="I404" s="1043"/>
      <c r="J404" s="1044"/>
      <c r="K404" s="1044"/>
      <c r="L404" s="329" t="s">
        <v>49</v>
      </c>
      <c r="M404" s="986"/>
      <c r="N404" s="986"/>
      <c r="O404" s="986"/>
      <c r="P404" s="986"/>
    </row>
    <row r="405" spans="3:24" ht="19" customHeight="1" x14ac:dyDescent="0.2">
      <c r="D405" s="735"/>
      <c r="E405" s="392"/>
      <c r="F405" s="1072"/>
      <c r="G405" s="1073"/>
      <c r="H405" s="1073"/>
      <c r="I405" s="1074"/>
      <c r="J405" s="1067"/>
      <c r="K405" s="1067"/>
      <c r="L405" s="330" t="s">
        <v>49</v>
      </c>
      <c r="M405" s="1275"/>
      <c r="N405" s="1275"/>
      <c r="O405" s="1275"/>
      <c r="P405" s="1275"/>
    </row>
    <row r="406" spans="3:24" ht="19" customHeight="1" x14ac:dyDescent="0.2">
      <c r="D406" s="735"/>
      <c r="E406" s="392"/>
      <c r="F406" s="1072"/>
      <c r="G406" s="1073"/>
      <c r="H406" s="1073"/>
      <c r="I406" s="1074"/>
      <c r="J406" s="1067"/>
      <c r="K406" s="1067"/>
      <c r="L406" s="330" t="s">
        <v>49</v>
      </c>
      <c r="M406" s="848"/>
      <c r="N406" s="848"/>
      <c r="O406" s="848"/>
      <c r="P406" s="848"/>
    </row>
    <row r="407" spans="3:24" ht="19" customHeight="1" x14ac:dyDescent="0.2">
      <c r="D407" s="735"/>
      <c r="E407" s="392"/>
      <c r="F407" s="1072"/>
      <c r="G407" s="1073"/>
      <c r="H407" s="1073"/>
      <c r="I407" s="1074"/>
      <c r="J407" s="1067"/>
      <c r="K407" s="1067"/>
      <c r="L407" s="330" t="s">
        <v>49</v>
      </c>
      <c r="M407" s="848"/>
      <c r="N407" s="848"/>
      <c r="O407" s="848"/>
      <c r="P407" s="848"/>
    </row>
    <row r="408" spans="3:24" ht="19" customHeight="1" x14ac:dyDescent="0.2">
      <c r="D408" s="403"/>
      <c r="E408" s="390"/>
      <c r="F408" s="959"/>
      <c r="G408" s="960"/>
      <c r="H408" s="960"/>
      <c r="I408" s="961"/>
      <c r="J408" s="956"/>
      <c r="K408" s="956"/>
      <c r="L408" s="331" t="s">
        <v>49</v>
      </c>
      <c r="M408" s="849"/>
      <c r="N408" s="849"/>
      <c r="O408" s="849"/>
      <c r="P408" s="849"/>
    </row>
    <row r="409" spans="3:24" ht="19" customHeight="1" x14ac:dyDescent="0.2">
      <c r="D409" s="1280" t="s">
        <v>169</v>
      </c>
      <c r="E409" s="1281"/>
      <c r="F409" s="806"/>
      <c r="G409" s="974"/>
      <c r="H409" s="974"/>
      <c r="I409" s="1276"/>
      <c r="J409" s="1277"/>
      <c r="K409" s="1277"/>
      <c r="L409" s="332" t="s">
        <v>49</v>
      </c>
      <c r="M409" s="784"/>
      <c r="N409" s="784"/>
      <c r="O409" s="784"/>
      <c r="P409" s="784"/>
    </row>
    <row r="410" spans="3:24" ht="16.5" customHeight="1" x14ac:dyDescent="0.2">
      <c r="E410" s="88" t="s">
        <v>171</v>
      </c>
    </row>
    <row r="411" spans="3:24" ht="9.65" customHeight="1" x14ac:dyDescent="0.2"/>
    <row r="412" spans="3:24" ht="12" customHeight="1" x14ac:dyDescent="0.2"/>
    <row r="413" spans="3:24" ht="17.5" customHeight="1" x14ac:dyDescent="0.2">
      <c r="P413" s="844" t="s">
        <v>645</v>
      </c>
      <c r="Q413" s="844"/>
      <c r="R413" s="844"/>
      <c r="S413" s="885">
        <f>$Q$10</f>
        <v>0</v>
      </c>
      <c r="T413" s="885"/>
      <c r="U413" s="885"/>
      <c r="V413" s="885"/>
      <c r="W413" s="885"/>
      <c r="X413" s="885"/>
    </row>
    <row r="414" spans="3:24" ht="16.5" customHeight="1" x14ac:dyDescent="0.2">
      <c r="C414" s="89" t="s">
        <v>1628</v>
      </c>
    </row>
    <row r="415" spans="3:24" ht="32.5" customHeight="1" x14ac:dyDescent="0.2">
      <c r="D415" s="786"/>
      <c r="E415" s="786"/>
      <c r="F415" s="786"/>
      <c r="G415" s="811" t="s">
        <v>175</v>
      </c>
      <c r="H415" s="812"/>
      <c r="I415" s="813"/>
      <c r="J415" s="1566" t="s">
        <v>1508</v>
      </c>
      <c r="K415" s="1567"/>
      <c r="L415" s="1567"/>
      <c r="M415" s="788" t="s">
        <v>176</v>
      </c>
      <c r="N415" s="1118"/>
      <c r="O415" s="1118"/>
      <c r="P415" s="1118"/>
      <c r="Q415" s="1118"/>
      <c r="R415" s="1291" t="s">
        <v>646</v>
      </c>
      <c r="S415" s="1291"/>
      <c r="T415" s="1291"/>
      <c r="U415" s="1291"/>
      <c r="V415" s="1291"/>
      <c r="W415" s="1291"/>
      <c r="X415" s="1292"/>
    </row>
    <row r="416" spans="3:24" ht="19.5" customHeight="1" x14ac:dyDescent="0.2">
      <c r="D416" s="786" t="s">
        <v>172</v>
      </c>
      <c r="E416" s="786"/>
      <c r="F416" s="976"/>
      <c r="G416" s="934"/>
      <c r="H416" s="1068"/>
      <c r="I416" s="928"/>
      <c r="J416" s="752"/>
      <c r="K416" s="810"/>
      <c r="L416" s="753"/>
      <c r="M416" s="752"/>
      <c r="N416" s="1045"/>
      <c r="O416" s="1045"/>
      <c r="P416" s="1045"/>
      <c r="Q416" s="1045"/>
      <c r="R416" s="806"/>
      <c r="S416" s="974"/>
      <c r="T416" s="974"/>
      <c r="U416" s="974"/>
      <c r="V416" s="974"/>
      <c r="W416" s="974"/>
      <c r="X416" s="808"/>
    </row>
    <row r="417" spans="2:24" ht="19.5" customHeight="1" x14ac:dyDescent="0.2">
      <c r="D417" s="786" t="s">
        <v>173</v>
      </c>
      <c r="E417" s="786"/>
      <c r="F417" s="976"/>
      <c r="G417" s="934"/>
      <c r="H417" s="1068"/>
      <c r="I417" s="928"/>
      <c r="J417" s="752"/>
      <c r="K417" s="810"/>
      <c r="L417" s="753"/>
      <c r="M417" s="752"/>
      <c r="N417" s="1045"/>
      <c r="O417" s="1045"/>
      <c r="P417" s="1045"/>
      <c r="Q417" s="1045"/>
      <c r="R417" s="806"/>
      <c r="S417" s="974"/>
      <c r="T417" s="974"/>
      <c r="U417" s="974"/>
      <c r="V417" s="974"/>
      <c r="W417" s="974"/>
      <c r="X417" s="808"/>
    </row>
    <row r="418" spans="2:24" ht="19.5" customHeight="1" x14ac:dyDescent="0.2">
      <c r="D418" s="786" t="s">
        <v>174</v>
      </c>
      <c r="E418" s="786"/>
      <c r="F418" s="976"/>
      <c r="G418" s="934"/>
      <c r="H418" s="1068"/>
      <c r="I418" s="928"/>
      <c r="J418" s="752"/>
      <c r="K418" s="810"/>
      <c r="L418" s="753"/>
      <c r="M418" s="752"/>
      <c r="N418" s="1045"/>
      <c r="O418" s="1045"/>
      <c r="P418" s="1045"/>
      <c r="Q418" s="1045"/>
      <c r="R418" s="806"/>
      <c r="S418" s="974"/>
      <c r="T418" s="974"/>
      <c r="U418" s="974"/>
      <c r="V418" s="974"/>
      <c r="W418" s="974"/>
      <c r="X418" s="808"/>
    </row>
    <row r="419" spans="2:24" ht="16.5" customHeight="1" x14ac:dyDescent="0.2">
      <c r="E419" s="88" t="s">
        <v>689</v>
      </c>
    </row>
    <row r="420" spans="2:24" ht="16.5" customHeight="1" x14ac:dyDescent="0.2">
      <c r="E420" s="88" t="s">
        <v>846</v>
      </c>
    </row>
    <row r="421" spans="2:24" ht="16.5" customHeight="1" x14ac:dyDescent="0.2">
      <c r="E421" s="88" t="s">
        <v>177</v>
      </c>
    </row>
    <row r="422" spans="2:24" ht="16.5" customHeight="1" x14ac:dyDescent="0.2">
      <c r="E422" s="88" t="s">
        <v>691</v>
      </c>
    </row>
    <row r="423" spans="2:24" ht="16.5" customHeight="1" x14ac:dyDescent="0.2">
      <c r="E423" s="88"/>
      <c r="T423" s="801" t="s">
        <v>1638</v>
      </c>
      <c r="U423" s="802"/>
      <c r="V423" s="802"/>
      <c r="W423" s="802"/>
      <c r="X423" s="1249"/>
    </row>
    <row r="424" spans="2:24" ht="12" customHeight="1" x14ac:dyDescent="0.2"/>
    <row r="425" spans="2:24" ht="17.5" customHeight="1" x14ac:dyDescent="0.2">
      <c r="P425" s="844" t="s">
        <v>645</v>
      </c>
      <c r="Q425" s="844"/>
      <c r="R425" s="844"/>
      <c r="S425" s="885">
        <f>$Q$10</f>
        <v>0</v>
      </c>
      <c r="T425" s="885"/>
      <c r="U425" s="885"/>
      <c r="V425" s="885"/>
      <c r="W425" s="885"/>
      <c r="X425" s="885"/>
    </row>
    <row r="426" spans="2:24" ht="16.5" customHeight="1" x14ac:dyDescent="0.2">
      <c r="B426" s="356" t="s">
        <v>178</v>
      </c>
    </row>
    <row r="427" spans="2:24" ht="16.5" customHeight="1" x14ac:dyDescent="0.2">
      <c r="C427" s="89" t="s">
        <v>996</v>
      </c>
    </row>
    <row r="428" spans="2:24" ht="18.649999999999999" customHeight="1" x14ac:dyDescent="0.2">
      <c r="D428" s="983" t="s">
        <v>179</v>
      </c>
      <c r="E428" s="999"/>
      <c r="F428" s="999"/>
      <c r="G428" s="999"/>
      <c r="H428" s="999"/>
      <c r="I428" s="965"/>
      <c r="J428" s="965"/>
      <c r="K428" s="965"/>
      <c r="L428" s="965"/>
      <c r="M428" s="965"/>
      <c r="N428" s="965"/>
      <c r="O428" s="965"/>
      <c r="P428" s="965"/>
      <c r="Q428" s="965"/>
    </row>
    <row r="429" spans="2:24" ht="16.5" customHeight="1" x14ac:dyDescent="0.2">
      <c r="D429" s="1286" t="s">
        <v>944</v>
      </c>
      <c r="E429" s="1287"/>
      <c r="F429" s="1287"/>
      <c r="G429" s="1288"/>
      <c r="H429" s="1288"/>
      <c r="I429" s="865"/>
      <c r="J429" s="807"/>
      <c r="K429" s="807"/>
      <c r="L429" s="807"/>
      <c r="M429" s="807"/>
      <c r="N429" s="807"/>
      <c r="O429" s="807"/>
      <c r="P429" s="807"/>
      <c r="Q429" s="808"/>
    </row>
    <row r="430" spans="2:24" ht="18.649999999999999" customHeight="1" x14ac:dyDescent="0.2">
      <c r="D430" s="976" t="s">
        <v>180</v>
      </c>
      <c r="E430" s="977"/>
      <c r="F430" s="977"/>
      <c r="G430" s="977"/>
      <c r="H430" s="977"/>
      <c r="I430" s="1293"/>
      <c r="J430" s="1294"/>
      <c r="K430" s="1295"/>
      <c r="L430" s="1295"/>
      <c r="M430" s="1295"/>
      <c r="N430" s="1295"/>
      <c r="O430" s="1295"/>
      <c r="P430" s="1295"/>
      <c r="Q430" s="1296"/>
    </row>
    <row r="431" spans="2:24" ht="16.5" customHeight="1" x14ac:dyDescent="0.2">
      <c r="D431" s="384"/>
      <c r="E431" s="384" t="s">
        <v>1236</v>
      </c>
      <c r="K431" s="590"/>
      <c r="L431" s="288"/>
      <c r="M431" s="288"/>
      <c r="N431" s="288"/>
      <c r="O431" s="288"/>
    </row>
    <row r="432" spans="2:24" ht="19.5" customHeight="1" x14ac:dyDescent="0.2">
      <c r="D432" s="788" t="s">
        <v>555</v>
      </c>
      <c r="E432" s="975"/>
      <c r="F432" s="975"/>
      <c r="G432" s="975"/>
      <c r="H432" s="975"/>
      <c r="I432" s="626"/>
      <c r="J432" s="263" t="s">
        <v>181</v>
      </c>
      <c r="K432" s="730"/>
    </row>
    <row r="433" spans="3:22" ht="16.5" customHeight="1" x14ac:dyDescent="0.2">
      <c r="D433" s="979" t="s">
        <v>554</v>
      </c>
      <c r="E433" s="977"/>
      <c r="F433" s="977"/>
      <c r="G433" s="977"/>
      <c r="H433" s="977"/>
      <c r="I433" s="1341"/>
      <c r="J433" s="1461"/>
      <c r="K433" s="798"/>
    </row>
    <row r="434" spans="3:22" ht="16.5" customHeight="1" x14ac:dyDescent="0.2">
      <c r="E434" s="88" t="s">
        <v>182</v>
      </c>
    </row>
    <row r="435" spans="3:22" ht="9.65" customHeight="1" x14ac:dyDescent="0.2"/>
    <row r="436" spans="3:22" ht="16.5" customHeight="1" x14ac:dyDescent="0.2">
      <c r="C436" s="89" t="s">
        <v>183</v>
      </c>
    </row>
    <row r="437" spans="3:22" ht="19.5" customHeight="1" x14ac:dyDescent="0.2">
      <c r="D437" s="268" t="s">
        <v>187</v>
      </c>
      <c r="E437" s="379"/>
      <c r="F437" s="379"/>
      <c r="G437" s="379"/>
      <c r="H437" s="379"/>
      <c r="I437" s="379"/>
      <c r="J437" s="957"/>
      <c r="K437" s="957"/>
      <c r="L437" s="958"/>
      <c r="M437" s="958"/>
      <c r="N437" s="958"/>
      <c r="O437" s="800"/>
      <c r="P437" s="800"/>
      <c r="Q437" s="800"/>
    </row>
    <row r="438" spans="3:22" ht="19.5" customHeight="1" x14ac:dyDescent="0.2">
      <c r="D438" s="406" t="s">
        <v>185</v>
      </c>
      <c r="E438" s="408"/>
      <c r="F438" s="408"/>
      <c r="G438" s="408"/>
      <c r="H438" s="408"/>
      <c r="I438" s="408"/>
      <c r="J438" s="1297"/>
      <c r="K438" s="1297"/>
      <c r="L438" s="1297"/>
      <c r="M438" s="1297"/>
      <c r="N438" s="1298"/>
      <c r="O438" s="1298"/>
      <c r="P438" s="1299"/>
      <c r="Q438" s="1299"/>
    </row>
    <row r="439" spans="3:22" ht="19.5" customHeight="1" x14ac:dyDescent="0.2">
      <c r="D439" s="442"/>
      <c r="E439" s="443" t="s">
        <v>647</v>
      </c>
      <c r="F439" s="443"/>
      <c r="G439" s="443"/>
      <c r="H439" s="443"/>
      <c r="I439" s="637" t="s">
        <v>186</v>
      </c>
      <c r="J439" s="638"/>
      <c r="K439" s="639"/>
      <c r="L439" s="640" t="s">
        <v>21</v>
      </c>
      <c r="M439" s="639"/>
      <c r="N439" s="640" t="s">
        <v>22</v>
      </c>
      <c r="O439" s="641"/>
      <c r="P439" s="642" t="s">
        <v>23</v>
      </c>
    </row>
    <row r="440" spans="3:22" ht="16.5" customHeight="1" x14ac:dyDescent="0.2">
      <c r="D440" s="735" t="s">
        <v>184</v>
      </c>
      <c r="E440" s="392"/>
      <c r="F440" s="392"/>
      <c r="G440" s="392"/>
      <c r="H440" s="392"/>
      <c r="I440" s="643"/>
      <c r="J440" s="1530"/>
      <c r="K440" s="1531"/>
      <c r="L440" s="1531"/>
      <c r="M440" s="1531"/>
      <c r="N440" s="1531"/>
      <c r="O440" s="1531"/>
      <c r="P440" s="1531"/>
      <c r="Q440" s="1573"/>
      <c r="R440" s="1573"/>
      <c r="S440" s="1573"/>
      <c r="T440" s="1573"/>
      <c r="U440" s="1573"/>
      <c r="V440" s="1574"/>
    </row>
    <row r="441" spans="3:22" ht="16.5" customHeight="1" x14ac:dyDescent="0.2">
      <c r="D441" s="403"/>
      <c r="E441" s="390"/>
      <c r="F441" s="390"/>
      <c r="G441" s="390"/>
      <c r="H441" s="390"/>
      <c r="I441" s="390"/>
      <c r="J441" s="1304"/>
      <c r="K441" s="1305"/>
      <c r="L441" s="1305"/>
      <c r="M441" s="1305"/>
      <c r="N441" s="1305"/>
      <c r="O441" s="1305"/>
      <c r="P441" s="1305"/>
      <c r="Q441" s="1575"/>
      <c r="R441" s="1575"/>
      <c r="S441" s="1575"/>
      <c r="T441" s="1575"/>
      <c r="U441" s="1575"/>
      <c r="V441" s="1576"/>
    </row>
    <row r="442" spans="3:22" ht="16.5" customHeight="1" x14ac:dyDescent="0.2">
      <c r="E442" s="88" t="s">
        <v>188</v>
      </c>
    </row>
    <row r="443" spans="3:22" ht="9.65" customHeight="1" x14ac:dyDescent="0.2"/>
    <row r="444" spans="3:22" ht="16.5" customHeight="1" x14ac:dyDescent="0.2">
      <c r="C444" s="89" t="s">
        <v>997</v>
      </c>
    </row>
    <row r="445" spans="3:22" ht="19" customHeight="1" x14ac:dyDescent="0.2">
      <c r="D445" s="788" t="s">
        <v>189</v>
      </c>
      <c r="E445" s="975"/>
      <c r="F445" s="975"/>
      <c r="G445" s="975"/>
      <c r="H445" s="975"/>
      <c r="I445" s="975"/>
      <c r="J445" s="975"/>
      <c r="K445" s="975"/>
      <c r="L445" s="975"/>
      <c r="M445" s="988"/>
      <c r="N445" s="957"/>
      <c r="O445" s="957"/>
      <c r="P445" s="957"/>
      <c r="Q445" s="957"/>
      <c r="R445" s="957"/>
      <c r="S445" s="957"/>
      <c r="T445" s="957"/>
      <c r="U445" s="957"/>
      <c r="V445" s="957"/>
    </row>
    <row r="446" spans="3:22" ht="31.5" customHeight="1" x14ac:dyDescent="0.2">
      <c r="D446" s="995" t="s">
        <v>1445</v>
      </c>
      <c r="E446" s="996"/>
      <c r="F446" s="996"/>
      <c r="G446" s="996"/>
      <c r="H446" s="996"/>
      <c r="I446" s="996"/>
      <c r="J446" s="996"/>
      <c r="K446" s="996"/>
      <c r="L446" s="996"/>
      <c r="M446" s="997"/>
      <c r="N446" s="784"/>
      <c r="O446" s="784"/>
    </row>
    <row r="447" spans="3:22" ht="33" customHeight="1" x14ac:dyDescent="0.2">
      <c r="D447" s="995" t="s">
        <v>945</v>
      </c>
      <c r="E447" s="996"/>
      <c r="F447" s="996"/>
      <c r="G447" s="996"/>
      <c r="H447" s="996"/>
      <c r="I447" s="996"/>
      <c r="J447" s="996"/>
      <c r="K447" s="996"/>
      <c r="L447" s="996"/>
      <c r="M447" s="997"/>
      <c r="N447" s="784"/>
      <c r="O447" s="784"/>
    </row>
    <row r="448" spans="3:22" ht="16.5" customHeight="1" x14ac:dyDescent="0.2">
      <c r="E448" s="88" t="s">
        <v>190</v>
      </c>
    </row>
    <row r="449" spans="3:23" ht="16.5" customHeight="1" x14ac:dyDescent="0.2">
      <c r="E449" s="88" t="s">
        <v>690</v>
      </c>
    </row>
    <row r="450" spans="3:23" ht="16.5" customHeight="1" x14ac:dyDescent="0.2">
      <c r="E450" s="88" t="s">
        <v>1738</v>
      </c>
    </row>
    <row r="451" spans="3:23" ht="9.65" customHeight="1" x14ac:dyDescent="0.2"/>
    <row r="452" spans="3:23" ht="16.5" customHeight="1" x14ac:dyDescent="0.2">
      <c r="C452" s="89" t="s">
        <v>191</v>
      </c>
    </row>
    <row r="453" spans="3:23" ht="16.5" customHeight="1" x14ac:dyDescent="0.2">
      <c r="D453" s="90" t="s">
        <v>192</v>
      </c>
    </row>
    <row r="454" spans="3:23" ht="19" customHeight="1" x14ac:dyDescent="0.2">
      <c r="D454" s="268" t="s">
        <v>193</v>
      </c>
      <c r="E454" s="379"/>
      <c r="F454" s="379"/>
      <c r="G454" s="379"/>
      <c r="H454" s="379"/>
      <c r="I454" s="379"/>
      <c r="J454" s="379"/>
      <c r="K454" s="379"/>
      <c r="L454" s="379"/>
      <c r="M454" s="379"/>
      <c r="N454" s="777"/>
      <c r="O454" s="778"/>
      <c r="P454" s="797"/>
      <c r="Q454" s="797"/>
      <c r="R454" s="941"/>
    </row>
    <row r="455" spans="3:23" ht="34" customHeight="1" x14ac:dyDescent="0.2">
      <c r="D455" s="268" t="s">
        <v>648</v>
      </c>
      <c r="E455" s="379"/>
      <c r="F455" s="379"/>
      <c r="G455" s="379"/>
      <c r="H455" s="379"/>
      <c r="I455" s="379"/>
      <c r="J455" s="379"/>
      <c r="K455" s="379"/>
      <c r="L455" s="379"/>
      <c r="M455" s="379"/>
      <c r="N455" s="1304"/>
      <c r="O455" s="1305"/>
      <c r="P455" s="1305"/>
      <c r="Q455" s="1305"/>
      <c r="R455" s="1305"/>
      <c r="S455" s="1306"/>
      <c r="T455" s="1306"/>
      <c r="U455" s="1306"/>
      <c r="V455" s="1306"/>
      <c r="W455" s="1289"/>
    </row>
    <row r="456" spans="3:23" ht="16.5" customHeight="1" x14ac:dyDescent="0.2">
      <c r="E456" s="88" t="s">
        <v>194</v>
      </c>
    </row>
    <row r="457" spans="3:23" ht="16.5" customHeight="1" x14ac:dyDescent="0.2">
      <c r="E457" s="88" t="s">
        <v>1446</v>
      </c>
    </row>
    <row r="458" spans="3:23" ht="16.5" customHeight="1" x14ac:dyDescent="0.2">
      <c r="E458" s="88" t="s">
        <v>200</v>
      </c>
    </row>
    <row r="459" spans="3:23" ht="16.5" customHeight="1" x14ac:dyDescent="0.2">
      <c r="E459" s="88" t="s">
        <v>649</v>
      </c>
    </row>
    <row r="460" spans="3:23" ht="16.5" customHeight="1" x14ac:dyDescent="0.2">
      <c r="E460" s="88" t="s">
        <v>650</v>
      </c>
    </row>
    <row r="461" spans="3:23" ht="16.5" customHeight="1" x14ac:dyDescent="0.2">
      <c r="E461" s="88" t="s">
        <v>651</v>
      </c>
    </row>
    <row r="462" spans="3:23" ht="16.5" customHeight="1" x14ac:dyDescent="0.2">
      <c r="E462" s="88" t="s">
        <v>1447</v>
      </c>
    </row>
    <row r="463" spans="3:23" ht="16.5" customHeight="1" x14ac:dyDescent="0.2">
      <c r="E463" s="88" t="s">
        <v>195</v>
      </c>
    </row>
    <row r="464" spans="3:23" ht="16.5" customHeight="1" x14ac:dyDescent="0.2">
      <c r="E464" s="88" t="s">
        <v>196</v>
      </c>
    </row>
    <row r="465" spans="4:24" ht="16.5" customHeight="1" x14ac:dyDescent="0.2">
      <c r="E465" s="88" t="s">
        <v>197</v>
      </c>
    </row>
    <row r="466" spans="4:24" ht="16.5" customHeight="1" x14ac:dyDescent="0.2">
      <c r="E466" s="88" t="s">
        <v>198</v>
      </c>
    </row>
    <row r="467" spans="4:24" ht="16.5" customHeight="1" x14ac:dyDescent="0.2">
      <c r="E467" s="88" t="s">
        <v>199</v>
      </c>
    </row>
    <row r="468" spans="4:24" ht="16.5" customHeight="1" x14ac:dyDescent="0.2">
      <c r="E468" s="88" t="s">
        <v>1509</v>
      </c>
    </row>
    <row r="469" spans="4:24" ht="16.5" customHeight="1" x14ac:dyDescent="0.2">
      <c r="E469" s="88" t="s">
        <v>1400</v>
      </c>
    </row>
    <row r="470" spans="4:24" ht="16.5" customHeight="1" x14ac:dyDescent="0.2">
      <c r="E470" s="88" t="s">
        <v>1401</v>
      </c>
    </row>
    <row r="471" spans="4:24" ht="16.5" customHeight="1" x14ac:dyDescent="0.2">
      <c r="E471" s="88" t="s">
        <v>1402</v>
      </c>
    </row>
    <row r="472" spans="4:24" ht="16.5" customHeight="1" x14ac:dyDescent="0.2">
      <c r="E472" s="88" t="s">
        <v>1403</v>
      </c>
    </row>
    <row r="473" spans="4:24" ht="16.5" customHeight="1" x14ac:dyDescent="0.2">
      <c r="E473" s="88" t="s">
        <v>1404</v>
      </c>
    </row>
    <row r="474" spans="4:24" ht="12" customHeight="1" x14ac:dyDescent="0.2"/>
    <row r="475" spans="4:24" ht="17.5" customHeight="1" x14ac:dyDescent="0.2">
      <c r="P475" s="844" t="s">
        <v>645</v>
      </c>
      <c r="Q475" s="844"/>
      <c r="R475" s="844"/>
      <c r="S475" s="885">
        <f>$Q$10</f>
        <v>0</v>
      </c>
      <c r="T475" s="885"/>
      <c r="U475" s="885"/>
      <c r="V475" s="885"/>
      <c r="W475" s="885"/>
      <c r="X475" s="885"/>
    </row>
    <row r="476" spans="4:24" ht="16.5" customHeight="1" x14ac:dyDescent="0.2">
      <c r="D476" s="90" t="s">
        <v>1885</v>
      </c>
    </row>
    <row r="477" spans="4:24" ht="16.5" customHeight="1" x14ac:dyDescent="0.2">
      <c r="D477" s="776" t="s">
        <v>1886</v>
      </c>
      <c r="E477" s="776"/>
      <c r="F477" s="776"/>
      <c r="G477" s="776"/>
      <c r="H477" s="776"/>
      <c r="I477" s="776"/>
      <c r="J477" s="776"/>
      <c r="K477" s="776"/>
      <c r="L477" s="776"/>
      <c r="M477" s="776"/>
      <c r="N477" s="776"/>
      <c r="O477" s="811" t="s">
        <v>175</v>
      </c>
      <c r="P477" s="812"/>
      <c r="Q477" s="813"/>
      <c r="R477" s="811" t="s">
        <v>1887</v>
      </c>
      <c r="S477" s="812"/>
      <c r="T477" s="812"/>
      <c r="U477" s="812"/>
      <c r="V477" s="812"/>
      <c r="W477" s="812"/>
      <c r="X477" s="813"/>
    </row>
    <row r="478" spans="4:24" ht="16.5" customHeight="1" x14ac:dyDescent="0.2">
      <c r="D478" s="814" t="s">
        <v>1888</v>
      </c>
      <c r="E478" s="815"/>
      <c r="F478" s="815"/>
      <c r="G478" s="815"/>
      <c r="H478" s="815"/>
      <c r="I478" s="815"/>
      <c r="J478" s="815"/>
      <c r="K478" s="815"/>
      <c r="L478" s="815"/>
      <c r="M478" s="815"/>
      <c r="N478" s="816"/>
      <c r="O478" s="820"/>
      <c r="P478" s="821"/>
      <c r="Q478" s="822"/>
      <c r="R478" s="1058"/>
      <c r="S478" s="1059"/>
      <c r="T478" s="1059"/>
      <c r="U478" s="1059"/>
      <c r="V478" s="1059"/>
      <c r="W478" s="1059"/>
      <c r="X478" s="1060"/>
    </row>
    <row r="479" spans="4:24" ht="16.5" customHeight="1" x14ac:dyDescent="0.2">
      <c r="D479" s="817"/>
      <c r="E479" s="818"/>
      <c r="F479" s="818"/>
      <c r="G479" s="818"/>
      <c r="H479" s="818"/>
      <c r="I479" s="818"/>
      <c r="J479" s="818"/>
      <c r="K479" s="818"/>
      <c r="L479" s="818"/>
      <c r="M479" s="818"/>
      <c r="N479" s="819"/>
      <c r="O479" s="823"/>
      <c r="P479" s="824"/>
      <c r="Q479" s="825"/>
      <c r="R479" s="1061"/>
      <c r="S479" s="1062"/>
      <c r="T479" s="1062"/>
      <c r="U479" s="1062"/>
      <c r="V479" s="1062"/>
      <c r="W479" s="1062"/>
      <c r="X479" s="1063"/>
    </row>
    <row r="480" spans="4:24" ht="16.5" customHeight="1" x14ac:dyDescent="0.2">
      <c r="D480" s="817"/>
      <c r="E480" s="818"/>
      <c r="F480" s="818"/>
      <c r="G480" s="818"/>
      <c r="H480" s="818"/>
      <c r="I480" s="818"/>
      <c r="J480" s="818"/>
      <c r="K480" s="818"/>
      <c r="L480" s="818"/>
      <c r="M480" s="818"/>
      <c r="N480" s="819"/>
      <c r="O480" s="823"/>
      <c r="P480" s="824"/>
      <c r="Q480" s="825"/>
      <c r="R480" s="1061"/>
      <c r="S480" s="1062"/>
      <c r="T480" s="1062"/>
      <c r="U480" s="1062"/>
      <c r="V480" s="1062"/>
      <c r="W480" s="1062"/>
      <c r="X480" s="1063"/>
    </row>
    <row r="481" spans="4:24" ht="16.5" customHeight="1" x14ac:dyDescent="0.2">
      <c r="D481" s="817"/>
      <c r="E481" s="818"/>
      <c r="F481" s="818"/>
      <c r="G481" s="818"/>
      <c r="H481" s="818"/>
      <c r="I481" s="818"/>
      <c r="J481" s="818"/>
      <c r="K481" s="818"/>
      <c r="L481" s="818"/>
      <c r="M481" s="818"/>
      <c r="N481" s="819"/>
      <c r="O481" s="823"/>
      <c r="P481" s="824"/>
      <c r="Q481" s="825"/>
      <c r="R481" s="1061"/>
      <c r="S481" s="1062"/>
      <c r="T481" s="1062"/>
      <c r="U481" s="1062"/>
      <c r="V481" s="1062"/>
      <c r="W481" s="1062"/>
      <c r="X481" s="1063"/>
    </row>
    <row r="482" spans="4:24" ht="16.5" customHeight="1" x14ac:dyDescent="0.2">
      <c r="D482" s="817"/>
      <c r="E482" s="818"/>
      <c r="F482" s="818"/>
      <c r="G482" s="818"/>
      <c r="H482" s="818"/>
      <c r="I482" s="818"/>
      <c r="J482" s="818"/>
      <c r="K482" s="818"/>
      <c r="L482" s="818"/>
      <c r="M482" s="818"/>
      <c r="N482" s="819"/>
      <c r="O482" s="823"/>
      <c r="P482" s="824"/>
      <c r="Q482" s="825"/>
      <c r="R482" s="1061"/>
      <c r="S482" s="1062"/>
      <c r="T482" s="1062"/>
      <c r="U482" s="1062"/>
      <c r="V482" s="1062"/>
      <c r="W482" s="1062"/>
      <c r="X482" s="1063"/>
    </row>
    <row r="483" spans="4:24" ht="16.5" customHeight="1" x14ac:dyDescent="0.2">
      <c r="D483" s="817"/>
      <c r="E483" s="818"/>
      <c r="F483" s="818"/>
      <c r="G483" s="818"/>
      <c r="H483" s="818"/>
      <c r="I483" s="818"/>
      <c r="J483" s="818"/>
      <c r="K483" s="818"/>
      <c r="L483" s="818"/>
      <c r="M483" s="818"/>
      <c r="N483" s="819"/>
      <c r="O483" s="823"/>
      <c r="P483" s="824"/>
      <c r="Q483" s="825"/>
      <c r="R483" s="1064"/>
      <c r="S483" s="1065"/>
      <c r="T483" s="1065"/>
      <c r="U483" s="1065"/>
      <c r="V483" s="1065"/>
      <c r="W483" s="1065"/>
      <c r="X483" s="1066"/>
    </row>
    <row r="484" spans="4:24" ht="16.5" customHeight="1" x14ac:dyDescent="0.2">
      <c r="D484" s="814" t="s">
        <v>1892</v>
      </c>
      <c r="E484" s="815"/>
      <c r="F484" s="815"/>
      <c r="G484" s="815"/>
      <c r="H484" s="815"/>
      <c r="I484" s="815"/>
      <c r="J484" s="815"/>
      <c r="K484" s="815"/>
      <c r="L484" s="815"/>
      <c r="M484" s="815"/>
      <c r="N484" s="816"/>
      <c r="O484" s="820"/>
      <c r="P484" s="821"/>
      <c r="Q484" s="822"/>
      <c r="R484" s="216"/>
    </row>
    <row r="485" spans="4:24" ht="16.5" customHeight="1" x14ac:dyDescent="0.2">
      <c r="D485" s="817"/>
      <c r="E485" s="818"/>
      <c r="F485" s="818"/>
      <c r="G485" s="818"/>
      <c r="H485" s="818"/>
      <c r="I485" s="818"/>
      <c r="J485" s="818"/>
      <c r="K485" s="818"/>
      <c r="L485" s="818"/>
      <c r="M485" s="818"/>
      <c r="N485" s="819"/>
      <c r="O485" s="823"/>
      <c r="P485" s="824"/>
      <c r="Q485" s="825"/>
      <c r="R485" s="216"/>
    </row>
    <row r="486" spans="4:24" ht="16.5" customHeight="1" x14ac:dyDescent="0.2">
      <c r="D486" s="817"/>
      <c r="E486" s="818"/>
      <c r="F486" s="818"/>
      <c r="G486" s="818"/>
      <c r="H486" s="818"/>
      <c r="I486" s="818"/>
      <c r="J486" s="818"/>
      <c r="K486" s="818"/>
      <c r="L486" s="818"/>
      <c r="M486" s="818"/>
      <c r="N486" s="819"/>
      <c r="O486" s="823"/>
      <c r="P486" s="824"/>
      <c r="Q486" s="825"/>
      <c r="R486" s="216"/>
    </row>
    <row r="487" spans="4:24" ht="16.5" customHeight="1" x14ac:dyDescent="0.2">
      <c r="D487" s="817"/>
      <c r="E487" s="818"/>
      <c r="F487" s="818"/>
      <c r="G487" s="818"/>
      <c r="H487" s="818"/>
      <c r="I487" s="818"/>
      <c r="J487" s="818"/>
      <c r="K487" s="818"/>
      <c r="L487" s="818"/>
      <c r="M487" s="818"/>
      <c r="N487" s="819"/>
      <c r="O487" s="823"/>
      <c r="P487" s="824"/>
      <c r="Q487" s="825"/>
      <c r="R487" s="216"/>
    </row>
    <row r="488" spans="4:24" ht="16.5" customHeight="1" x14ac:dyDescent="0.2">
      <c r="D488" s="817"/>
      <c r="E488" s="818"/>
      <c r="F488" s="818"/>
      <c r="G488" s="818"/>
      <c r="H488" s="818"/>
      <c r="I488" s="818"/>
      <c r="J488" s="818"/>
      <c r="K488" s="818"/>
      <c r="L488" s="818"/>
      <c r="M488" s="818"/>
      <c r="N488" s="819"/>
      <c r="O488" s="823"/>
      <c r="P488" s="824"/>
      <c r="Q488" s="825"/>
      <c r="R488" s="216"/>
    </row>
    <row r="489" spans="4:24" ht="16.5" customHeight="1" x14ac:dyDescent="0.2">
      <c r="D489" s="817"/>
      <c r="E489" s="818"/>
      <c r="F489" s="818"/>
      <c r="G489" s="818"/>
      <c r="H489" s="818"/>
      <c r="I489" s="818"/>
      <c r="J489" s="818"/>
      <c r="K489" s="818"/>
      <c r="L489" s="818"/>
      <c r="M489" s="818"/>
      <c r="N489" s="819"/>
      <c r="O489" s="823"/>
      <c r="P489" s="824"/>
      <c r="Q489" s="825"/>
      <c r="R489" s="216"/>
    </row>
    <row r="490" spans="4:24" ht="16.5" customHeight="1" x14ac:dyDescent="0.2">
      <c r="D490" s="1046"/>
      <c r="E490" s="1047"/>
      <c r="F490" s="1047"/>
      <c r="G490" s="1047"/>
      <c r="H490" s="1047"/>
      <c r="I490" s="1047"/>
      <c r="J490" s="1047"/>
      <c r="K490" s="1047"/>
      <c r="L490" s="1047"/>
      <c r="M490" s="1047"/>
      <c r="N490" s="1048"/>
      <c r="O490" s="1049"/>
      <c r="P490" s="1050"/>
      <c r="Q490" s="1051"/>
      <c r="R490" s="216"/>
    </row>
    <row r="491" spans="4:24" ht="16.5" customHeight="1" x14ac:dyDescent="0.2">
      <c r="D491" s="814" t="s">
        <v>1895</v>
      </c>
      <c r="E491" s="815"/>
      <c r="F491" s="815"/>
      <c r="G491" s="815"/>
      <c r="H491" s="815"/>
      <c r="I491" s="815"/>
      <c r="J491" s="815"/>
      <c r="K491" s="815"/>
      <c r="L491" s="815"/>
      <c r="M491" s="815"/>
      <c r="N491" s="816"/>
      <c r="O491" s="820"/>
      <c r="P491" s="821"/>
      <c r="Q491" s="822"/>
      <c r="R491" s="1058"/>
      <c r="S491" s="1059"/>
      <c r="T491" s="1059"/>
      <c r="U491" s="1059"/>
      <c r="V491" s="1059"/>
      <c r="W491" s="1059"/>
      <c r="X491" s="1060"/>
    </row>
    <row r="492" spans="4:24" ht="16.5" customHeight="1" x14ac:dyDescent="0.2">
      <c r="D492" s="817"/>
      <c r="E492" s="818"/>
      <c r="F492" s="818"/>
      <c r="G492" s="818"/>
      <c r="H492" s="818"/>
      <c r="I492" s="818"/>
      <c r="J492" s="818"/>
      <c r="K492" s="818"/>
      <c r="L492" s="818"/>
      <c r="M492" s="818"/>
      <c r="N492" s="819"/>
      <c r="O492" s="823"/>
      <c r="P492" s="824"/>
      <c r="Q492" s="825"/>
      <c r="R492" s="1061"/>
      <c r="S492" s="1062"/>
      <c r="T492" s="1062"/>
      <c r="U492" s="1062"/>
      <c r="V492" s="1062"/>
      <c r="W492" s="1062"/>
      <c r="X492" s="1063"/>
    </row>
    <row r="493" spans="4:24" ht="16.5" customHeight="1" x14ac:dyDescent="0.2">
      <c r="D493" s="817"/>
      <c r="E493" s="818"/>
      <c r="F493" s="818"/>
      <c r="G493" s="818"/>
      <c r="H493" s="818"/>
      <c r="I493" s="818"/>
      <c r="J493" s="818"/>
      <c r="K493" s="818"/>
      <c r="L493" s="818"/>
      <c r="M493" s="818"/>
      <c r="N493" s="819"/>
      <c r="O493" s="823"/>
      <c r="P493" s="824"/>
      <c r="Q493" s="825"/>
      <c r="R493" s="1061"/>
      <c r="S493" s="1062"/>
      <c r="T493" s="1062"/>
      <c r="U493" s="1062"/>
      <c r="V493" s="1062"/>
      <c r="W493" s="1062"/>
      <c r="X493" s="1063"/>
    </row>
    <row r="494" spans="4:24" ht="16.5" customHeight="1" x14ac:dyDescent="0.2">
      <c r="D494" s="817"/>
      <c r="E494" s="818"/>
      <c r="F494" s="818"/>
      <c r="G494" s="818"/>
      <c r="H494" s="818"/>
      <c r="I494" s="818"/>
      <c r="J494" s="818"/>
      <c r="K494" s="818"/>
      <c r="L494" s="818"/>
      <c r="M494" s="818"/>
      <c r="N494" s="819"/>
      <c r="O494" s="823"/>
      <c r="P494" s="824"/>
      <c r="Q494" s="825"/>
      <c r="R494" s="1061"/>
      <c r="S494" s="1062"/>
      <c r="T494" s="1062"/>
      <c r="U494" s="1062"/>
      <c r="V494" s="1062"/>
      <c r="W494" s="1062"/>
      <c r="X494" s="1063"/>
    </row>
    <row r="495" spans="4:24" ht="16.5" customHeight="1" x14ac:dyDescent="0.2">
      <c r="D495" s="817"/>
      <c r="E495" s="818"/>
      <c r="F495" s="818"/>
      <c r="G495" s="818"/>
      <c r="H495" s="818"/>
      <c r="I495" s="818"/>
      <c r="J495" s="818"/>
      <c r="K495" s="818"/>
      <c r="L495" s="818"/>
      <c r="M495" s="818"/>
      <c r="N495" s="819"/>
      <c r="O495" s="823"/>
      <c r="P495" s="824"/>
      <c r="Q495" s="825"/>
      <c r="R495" s="1061"/>
      <c r="S495" s="1062"/>
      <c r="T495" s="1062"/>
      <c r="U495" s="1062"/>
      <c r="V495" s="1062"/>
      <c r="W495" s="1062"/>
      <c r="X495" s="1063"/>
    </row>
    <row r="496" spans="4:24" ht="16.5" customHeight="1" x14ac:dyDescent="0.2">
      <c r="D496" s="817"/>
      <c r="E496" s="818"/>
      <c r="F496" s="818"/>
      <c r="G496" s="818"/>
      <c r="H496" s="818"/>
      <c r="I496" s="818"/>
      <c r="J496" s="818"/>
      <c r="K496" s="818"/>
      <c r="L496" s="818"/>
      <c r="M496" s="818"/>
      <c r="N496" s="819"/>
      <c r="O496" s="823"/>
      <c r="P496" s="824"/>
      <c r="Q496" s="825"/>
      <c r="R496" s="1061"/>
      <c r="S496" s="1062"/>
      <c r="T496" s="1062"/>
      <c r="U496" s="1062"/>
      <c r="V496" s="1062"/>
      <c r="W496" s="1062"/>
      <c r="X496" s="1063"/>
    </row>
    <row r="497" spans="1:24" ht="16.5" customHeight="1" x14ac:dyDescent="0.2">
      <c r="D497" s="1046"/>
      <c r="E497" s="1047"/>
      <c r="F497" s="1047"/>
      <c r="G497" s="1047"/>
      <c r="H497" s="1047"/>
      <c r="I497" s="1047"/>
      <c r="J497" s="1047"/>
      <c r="K497" s="1047"/>
      <c r="L497" s="1047"/>
      <c r="M497" s="1047"/>
      <c r="N497" s="1048"/>
      <c r="O497" s="1049"/>
      <c r="P497" s="1050"/>
      <c r="Q497" s="1051"/>
      <c r="R497" s="1064"/>
      <c r="S497" s="1065"/>
      <c r="T497" s="1065"/>
      <c r="U497" s="1065"/>
      <c r="V497" s="1065"/>
      <c r="W497" s="1065"/>
      <c r="X497" s="1066"/>
    </row>
    <row r="498" spans="1:24" ht="16.5" customHeight="1" x14ac:dyDescent="0.2">
      <c r="D498" s="814" t="s">
        <v>1898</v>
      </c>
      <c r="E498" s="815"/>
      <c r="F498" s="815"/>
      <c r="G498" s="815"/>
      <c r="H498" s="815"/>
      <c r="I498" s="815"/>
      <c r="J498" s="815"/>
      <c r="K498" s="815"/>
      <c r="L498" s="815"/>
      <c r="M498" s="815"/>
      <c r="N498" s="816"/>
      <c r="O498" s="820"/>
      <c r="P498" s="821"/>
      <c r="Q498" s="822"/>
      <c r="R498" s="216"/>
    </row>
    <row r="499" spans="1:24" ht="16.5" customHeight="1" x14ac:dyDescent="0.2">
      <c r="D499" s="817"/>
      <c r="E499" s="818"/>
      <c r="F499" s="818"/>
      <c r="G499" s="818"/>
      <c r="H499" s="818"/>
      <c r="I499" s="818"/>
      <c r="J499" s="818"/>
      <c r="K499" s="818"/>
      <c r="L499" s="818"/>
      <c r="M499" s="818"/>
      <c r="N499" s="819"/>
      <c r="O499" s="823"/>
      <c r="P499" s="824"/>
      <c r="Q499" s="825"/>
      <c r="R499" s="216"/>
    </row>
    <row r="500" spans="1:24" ht="16.5" customHeight="1" x14ac:dyDescent="0.2">
      <c r="D500" s="817"/>
      <c r="E500" s="818"/>
      <c r="F500" s="818"/>
      <c r="G500" s="818"/>
      <c r="H500" s="818"/>
      <c r="I500" s="818"/>
      <c r="J500" s="818"/>
      <c r="K500" s="818"/>
      <c r="L500" s="818"/>
      <c r="M500" s="818"/>
      <c r="N500" s="819"/>
      <c r="O500" s="823"/>
      <c r="P500" s="824"/>
      <c r="Q500" s="825"/>
      <c r="R500" s="216"/>
    </row>
    <row r="501" spans="1:24" ht="16.5" customHeight="1" x14ac:dyDescent="0.2">
      <c r="D501" s="817"/>
      <c r="E501" s="818"/>
      <c r="F501" s="818"/>
      <c r="G501" s="818"/>
      <c r="H501" s="818"/>
      <c r="I501" s="818"/>
      <c r="J501" s="818"/>
      <c r="K501" s="818"/>
      <c r="L501" s="818"/>
      <c r="M501" s="818"/>
      <c r="N501" s="819"/>
      <c r="O501" s="823"/>
      <c r="P501" s="824"/>
      <c r="Q501" s="825"/>
      <c r="R501" s="216"/>
    </row>
    <row r="502" spans="1:24" ht="16.5" customHeight="1" x14ac:dyDescent="0.2">
      <c r="D502" s="817"/>
      <c r="E502" s="818"/>
      <c r="F502" s="818"/>
      <c r="G502" s="818"/>
      <c r="H502" s="818"/>
      <c r="I502" s="818"/>
      <c r="J502" s="818"/>
      <c r="K502" s="818"/>
      <c r="L502" s="818"/>
      <c r="M502" s="818"/>
      <c r="N502" s="819"/>
      <c r="O502" s="823"/>
      <c r="P502" s="824"/>
      <c r="Q502" s="825"/>
      <c r="R502" s="216"/>
    </row>
    <row r="503" spans="1:24" ht="16.5" customHeight="1" x14ac:dyDescent="0.2">
      <c r="A503" s="90" t="s">
        <v>638</v>
      </c>
      <c r="D503" s="817"/>
      <c r="E503" s="818"/>
      <c r="F503" s="818"/>
      <c r="G503" s="818"/>
      <c r="H503" s="818"/>
      <c r="I503" s="818"/>
      <c r="J503" s="818"/>
      <c r="K503" s="818"/>
      <c r="L503" s="818"/>
      <c r="M503" s="818"/>
      <c r="N503" s="819"/>
      <c r="O503" s="823"/>
      <c r="P503" s="824"/>
      <c r="Q503" s="825"/>
      <c r="R503" s="216"/>
    </row>
    <row r="504" spans="1:24" ht="16.5" customHeight="1" x14ac:dyDescent="0.2">
      <c r="D504" s="814" t="s">
        <v>1900</v>
      </c>
      <c r="E504" s="815"/>
      <c r="F504" s="815"/>
      <c r="G504" s="815"/>
      <c r="H504" s="815"/>
      <c r="I504" s="815"/>
      <c r="J504" s="815"/>
      <c r="K504" s="815"/>
      <c r="L504" s="815"/>
      <c r="M504" s="815"/>
      <c r="N504" s="816"/>
      <c r="O504" s="820"/>
      <c r="P504" s="821"/>
      <c r="Q504" s="822"/>
      <c r="R504" s="216"/>
    </row>
    <row r="505" spans="1:24" ht="16.5" customHeight="1" x14ac:dyDescent="0.2">
      <c r="D505" s="817"/>
      <c r="E505" s="818"/>
      <c r="F505" s="818"/>
      <c r="G505" s="818"/>
      <c r="H505" s="818"/>
      <c r="I505" s="818"/>
      <c r="J505" s="818"/>
      <c r="K505" s="818"/>
      <c r="L505" s="818"/>
      <c r="M505" s="818"/>
      <c r="N505" s="819"/>
      <c r="O505" s="823"/>
      <c r="P505" s="824"/>
      <c r="Q505" s="825"/>
      <c r="R505" s="216"/>
    </row>
    <row r="506" spans="1:24" ht="16.5" customHeight="1" x14ac:dyDescent="0.2">
      <c r="D506" s="817"/>
      <c r="E506" s="818"/>
      <c r="F506" s="818"/>
      <c r="G506" s="818"/>
      <c r="H506" s="818"/>
      <c r="I506" s="818"/>
      <c r="J506" s="818"/>
      <c r="K506" s="818"/>
      <c r="L506" s="818"/>
      <c r="M506" s="818"/>
      <c r="N506" s="819"/>
      <c r="O506" s="823"/>
      <c r="P506" s="824"/>
      <c r="Q506" s="825"/>
      <c r="R506" s="216"/>
    </row>
    <row r="507" spans="1:24" ht="16.5" customHeight="1" x14ac:dyDescent="0.2">
      <c r="D507" s="817"/>
      <c r="E507" s="818"/>
      <c r="F507" s="818"/>
      <c r="G507" s="818"/>
      <c r="H507" s="818"/>
      <c r="I507" s="818"/>
      <c r="J507" s="818"/>
      <c r="K507" s="818"/>
      <c r="L507" s="818"/>
      <c r="M507" s="818"/>
      <c r="N507" s="819"/>
      <c r="O507" s="823"/>
      <c r="P507" s="824"/>
      <c r="Q507" s="825"/>
      <c r="R507" s="216"/>
    </row>
    <row r="508" spans="1:24" ht="16.5" customHeight="1" x14ac:dyDescent="0.2">
      <c r="D508" s="817"/>
      <c r="E508" s="818"/>
      <c r="F508" s="818"/>
      <c r="G508" s="818"/>
      <c r="H508" s="818"/>
      <c r="I508" s="818"/>
      <c r="J508" s="818"/>
      <c r="K508" s="818"/>
      <c r="L508" s="818"/>
      <c r="M508" s="818"/>
      <c r="N508" s="819"/>
      <c r="O508" s="823"/>
      <c r="P508" s="824"/>
      <c r="Q508" s="825"/>
      <c r="R508" s="216"/>
    </row>
    <row r="509" spans="1:24" ht="16.5" customHeight="1" x14ac:dyDescent="0.2">
      <c r="D509" s="817"/>
      <c r="E509" s="818"/>
      <c r="F509" s="818"/>
      <c r="G509" s="818"/>
      <c r="H509" s="818"/>
      <c r="I509" s="818"/>
      <c r="J509" s="818"/>
      <c r="K509" s="818"/>
      <c r="L509" s="818"/>
      <c r="M509" s="818"/>
      <c r="N509" s="819"/>
      <c r="O509" s="823"/>
      <c r="P509" s="824"/>
      <c r="Q509" s="825"/>
      <c r="R509" s="216"/>
    </row>
    <row r="510" spans="1:24" ht="16.5" customHeight="1" x14ac:dyDescent="0.2">
      <c r="D510" s="1046"/>
      <c r="E510" s="1047"/>
      <c r="F510" s="1047"/>
      <c r="G510" s="1047"/>
      <c r="H510" s="1047"/>
      <c r="I510" s="1047"/>
      <c r="J510" s="1047"/>
      <c r="K510" s="1047"/>
      <c r="L510" s="1047"/>
      <c r="M510" s="1047"/>
      <c r="N510" s="1048"/>
      <c r="O510" s="1049"/>
      <c r="P510" s="1050"/>
      <c r="Q510" s="1051"/>
      <c r="R510" s="216"/>
    </row>
    <row r="511" spans="1:24" ht="16.5" customHeight="1" x14ac:dyDescent="0.2">
      <c r="E511" s="88" t="s">
        <v>1902</v>
      </c>
    </row>
    <row r="512" spans="1:24" ht="16.5" customHeight="1" x14ac:dyDescent="0.2">
      <c r="E512" s="88"/>
    </row>
    <row r="513" spans="4:24" ht="16.5" customHeight="1" x14ac:dyDescent="0.2">
      <c r="D513" s="90" t="s">
        <v>1903</v>
      </c>
    </row>
    <row r="514" spans="4:24" ht="16.5" customHeight="1" x14ac:dyDescent="0.2">
      <c r="D514" s="776" t="s">
        <v>1886</v>
      </c>
      <c r="E514" s="776"/>
      <c r="F514" s="776"/>
      <c r="G514" s="776"/>
      <c r="H514" s="776"/>
      <c r="I514" s="776"/>
      <c r="J514" s="776"/>
      <c r="K514" s="776"/>
      <c r="L514" s="776"/>
      <c r="M514" s="776"/>
      <c r="N514" s="776"/>
      <c r="O514" s="811" t="s">
        <v>175</v>
      </c>
      <c r="P514" s="812"/>
      <c r="Q514" s="813"/>
      <c r="R514" s="811" t="s">
        <v>1887</v>
      </c>
      <c r="S514" s="812"/>
      <c r="T514" s="812"/>
      <c r="U514" s="812"/>
      <c r="V514" s="812"/>
      <c r="W514" s="812"/>
      <c r="X514" s="813"/>
    </row>
    <row r="515" spans="4:24" ht="16.5" customHeight="1" x14ac:dyDescent="0.2">
      <c r="D515" s="814" t="s">
        <v>1904</v>
      </c>
      <c r="E515" s="815"/>
      <c r="F515" s="815"/>
      <c r="G515" s="815"/>
      <c r="H515" s="815"/>
      <c r="I515" s="815"/>
      <c r="J515" s="815"/>
      <c r="K515" s="815"/>
      <c r="L515" s="815"/>
      <c r="M515" s="815"/>
      <c r="N515" s="816"/>
      <c r="O515" s="820"/>
      <c r="P515" s="821"/>
      <c r="Q515" s="822"/>
      <c r="R515" s="1058"/>
      <c r="S515" s="1059"/>
      <c r="T515" s="1059"/>
      <c r="U515" s="1059"/>
      <c r="V515" s="1059"/>
      <c r="W515" s="1059"/>
      <c r="X515" s="1060"/>
    </row>
    <row r="516" spans="4:24" ht="16.5" customHeight="1" x14ac:dyDescent="0.2">
      <c r="D516" s="817"/>
      <c r="E516" s="818"/>
      <c r="F516" s="818"/>
      <c r="G516" s="818"/>
      <c r="H516" s="818"/>
      <c r="I516" s="818"/>
      <c r="J516" s="818"/>
      <c r="K516" s="818"/>
      <c r="L516" s="818"/>
      <c r="M516" s="818"/>
      <c r="N516" s="819"/>
      <c r="O516" s="823"/>
      <c r="P516" s="824"/>
      <c r="Q516" s="825"/>
      <c r="R516" s="1061"/>
      <c r="S516" s="1062"/>
      <c r="T516" s="1062"/>
      <c r="U516" s="1062"/>
      <c r="V516" s="1062"/>
      <c r="W516" s="1062"/>
      <c r="X516" s="1063"/>
    </row>
    <row r="517" spans="4:24" ht="16.5" customHeight="1" x14ac:dyDescent="0.2">
      <c r="D517" s="817"/>
      <c r="E517" s="818"/>
      <c r="F517" s="818"/>
      <c r="G517" s="818"/>
      <c r="H517" s="818"/>
      <c r="I517" s="818"/>
      <c r="J517" s="818"/>
      <c r="K517" s="818"/>
      <c r="L517" s="818"/>
      <c r="M517" s="818"/>
      <c r="N517" s="819"/>
      <c r="O517" s="823"/>
      <c r="P517" s="824"/>
      <c r="Q517" s="825"/>
      <c r="R517" s="1061"/>
      <c r="S517" s="1062"/>
      <c r="T517" s="1062"/>
      <c r="U517" s="1062"/>
      <c r="V517" s="1062"/>
      <c r="W517" s="1062"/>
      <c r="X517" s="1063"/>
    </row>
    <row r="518" spans="4:24" ht="16.5" customHeight="1" x14ac:dyDescent="0.2">
      <c r="D518" s="817"/>
      <c r="E518" s="818"/>
      <c r="F518" s="818"/>
      <c r="G518" s="818"/>
      <c r="H518" s="818"/>
      <c r="I518" s="818"/>
      <c r="J518" s="818"/>
      <c r="K518" s="818"/>
      <c r="L518" s="818"/>
      <c r="M518" s="818"/>
      <c r="N518" s="819"/>
      <c r="O518" s="823"/>
      <c r="P518" s="824"/>
      <c r="Q518" s="825"/>
      <c r="R518" s="1061"/>
      <c r="S518" s="1062"/>
      <c r="T518" s="1062"/>
      <c r="U518" s="1062"/>
      <c r="V518" s="1062"/>
      <c r="W518" s="1062"/>
      <c r="X518" s="1063"/>
    </row>
    <row r="519" spans="4:24" ht="16.5" customHeight="1" x14ac:dyDescent="0.2">
      <c r="D519" s="817"/>
      <c r="E519" s="818"/>
      <c r="F519" s="818"/>
      <c r="G519" s="818"/>
      <c r="H519" s="818"/>
      <c r="I519" s="818"/>
      <c r="J519" s="818"/>
      <c r="K519" s="818"/>
      <c r="L519" s="818"/>
      <c r="M519" s="818"/>
      <c r="N519" s="819"/>
      <c r="O519" s="823"/>
      <c r="P519" s="824"/>
      <c r="Q519" s="825"/>
      <c r="R519" s="1061"/>
      <c r="S519" s="1062"/>
      <c r="T519" s="1062"/>
      <c r="U519" s="1062"/>
      <c r="V519" s="1062"/>
      <c r="W519" s="1062"/>
      <c r="X519" s="1063"/>
    </row>
    <row r="520" spans="4:24" ht="16.5" customHeight="1" x14ac:dyDescent="0.2">
      <c r="D520" s="817"/>
      <c r="E520" s="818"/>
      <c r="F520" s="818"/>
      <c r="G520" s="818"/>
      <c r="H520" s="818"/>
      <c r="I520" s="818"/>
      <c r="J520" s="818"/>
      <c r="K520" s="818"/>
      <c r="L520" s="818"/>
      <c r="M520" s="818"/>
      <c r="N520" s="819"/>
      <c r="O520" s="823"/>
      <c r="P520" s="824"/>
      <c r="Q520" s="825"/>
      <c r="R520" s="1064"/>
      <c r="S520" s="1065"/>
      <c r="T520" s="1065"/>
      <c r="U520" s="1065"/>
      <c r="V520" s="1065"/>
      <c r="W520" s="1065"/>
      <c r="X520" s="1066"/>
    </row>
    <row r="521" spans="4:24" ht="16.5" customHeight="1" x14ac:dyDescent="0.2">
      <c r="D521" s="814" t="s">
        <v>1906</v>
      </c>
      <c r="E521" s="815"/>
      <c r="F521" s="815"/>
      <c r="G521" s="815"/>
      <c r="H521" s="815"/>
      <c r="I521" s="815"/>
      <c r="J521" s="815"/>
      <c r="K521" s="815"/>
      <c r="L521" s="815"/>
      <c r="M521" s="815"/>
      <c r="N521" s="816"/>
      <c r="O521" s="820"/>
      <c r="P521" s="821"/>
      <c r="Q521" s="822"/>
      <c r="R521" s="216"/>
    </row>
    <row r="522" spans="4:24" ht="16.5" customHeight="1" x14ac:dyDescent="0.2">
      <c r="D522" s="817"/>
      <c r="E522" s="818"/>
      <c r="F522" s="818"/>
      <c r="G522" s="818"/>
      <c r="H522" s="818"/>
      <c r="I522" s="818"/>
      <c r="J522" s="818"/>
      <c r="K522" s="818"/>
      <c r="L522" s="818"/>
      <c r="M522" s="818"/>
      <c r="N522" s="819"/>
      <c r="O522" s="823"/>
      <c r="P522" s="824"/>
      <c r="Q522" s="825"/>
      <c r="R522" s="216"/>
    </row>
    <row r="523" spans="4:24" ht="16.5" customHeight="1" x14ac:dyDescent="0.2">
      <c r="D523" s="817"/>
      <c r="E523" s="818"/>
      <c r="F523" s="818"/>
      <c r="G523" s="818"/>
      <c r="H523" s="818"/>
      <c r="I523" s="818"/>
      <c r="J523" s="818"/>
      <c r="K523" s="818"/>
      <c r="L523" s="818"/>
      <c r="M523" s="818"/>
      <c r="N523" s="819"/>
      <c r="O523" s="823"/>
      <c r="P523" s="824"/>
      <c r="Q523" s="825"/>
      <c r="R523" s="216"/>
    </row>
    <row r="524" spans="4:24" ht="16.5" customHeight="1" x14ac:dyDescent="0.2">
      <c r="D524" s="817"/>
      <c r="E524" s="818"/>
      <c r="F524" s="818"/>
      <c r="G524" s="818"/>
      <c r="H524" s="818"/>
      <c r="I524" s="818"/>
      <c r="J524" s="818"/>
      <c r="K524" s="818"/>
      <c r="L524" s="818"/>
      <c r="M524" s="818"/>
      <c r="N524" s="819"/>
      <c r="O524" s="823"/>
      <c r="P524" s="824"/>
      <c r="Q524" s="825"/>
      <c r="R524" s="216"/>
    </row>
    <row r="525" spans="4:24" ht="16.5" customHeight="1" x14ac:dyDescent="0.2">
      <c r="D525" s="817"/>
      <c r="E525" s="818"/>
      <c r="F525" s="818"/>
      <c r="G525" s="818"/>
      <c r="H525" s="818"/>
      <c r="I525" s="818"/>
      <c r="J525" s="818"/>
      <c r="K525" s="818"/>
      <c r="L525" s="818"/>
      <c r="M525" s="818"/>
      <c r="N525" s="819"/>
      <c r="O525" s="823"/>
      <c r="P525" s="824"/>
      <c r="Q525" s="825"/>
      <c r="R525" s="216"/>
    </row>
    <row r="526" spans="4:24" ht="16.5" customHeight="1" x14ac:dyDescent="0.2">
      <c r="D526" s="1046"/>
      <c r="E526" s="1047"/>
      <c r="F526" s="1047"/>
      <c r="G526" s="1047"/>
      <c r="H526" s="1047"/>
      <c r="I526" s="1047"/>
      <c r="J526" s="1047"/>
      <c r="K526" s="1047"/>
      <c r="L526" s="1047"/>
      <c r="M526" s="1047"/>
      <c r="N526" s="1048"/>
      <c r="O526" s="1049"/>
      <c r="P526" s="1050"/>
      <c r="Q526" s="1051"/>
      <c r="R526" s="216"/>
    </row>
    <row r="527" spans="4:24" ht="16.5" customHeight="1" x14ac:dyDescent="0.2">
      <c r="E527" s="88" t="s">
        <v>1908</v>
      </c>
    </row>
    <row r="528" spans="4:24" ht="16.5" customHeight="1" x14ac:dyDescent="0.2">
      <c r="E528" s="88" t="s">
        <v>1909</v>
      </c>
    </row>
    <row r="529" spans="3:24" ht="16.5" customHeight="1" x14ac:dyDescent="0.2">
      <c r="E529" s="88" t="s">
        <v>1910</v>
      </c>
    </row>
    <row r="530" spans="3:24" ht="12" customHeight="1" x14ac:dyDescent="0.2"/>
    <row r="531" spans="3:24" ht="17.5" customHeight="1" x14ac:dyDescent="0.2">
      <c r="P531" s="844" t="s">
        <v>645</v>
      </c>
      <c r="Q531" s="844"/>
      <c r="R531" s="844"/>
      <c r="S531" s="885">
        <f>$Q$11</f>
        <v>0</v>
      </c>
      <c r="T531" s="885"/>
      <c r="U531" s="885"/>
      <c r="V531" s="885"/>
      <c r="W531" s="885"/>
      <c r="X531" s="885"/>
    </row>
    <row r="532" spans="3:24" ht="9.65" customHeight="1" x14ac:dyDescent="0.2"/>
    <row r="533" spans="3:24" ht="9.65" customHeight="1" x14ac:dyDescent="0.2"/>
    <row r="534" spans="3:24" ht="16.5" customHeight="1" x14ac:dyDescent="0.2">
      <c r="C534" s="89" t="s">
        <v>201</v>
      </c>
    </row>
    <row r="535" spans="3:24" ht="16.5" customHeight="1" x14ac:dyDescent="0.2">
      <c r="D535" s="90" t="s">
        <v>202</v>
      </c>
    </row>
    <row r="536" spans="3:24" ht="18.649999999999999" customHeight="1" x14ac:dyDescent="0.2">
      <c r="D536" s="268" t="s">
        <v>203</v>
      </c>
      <c r="E536" s="379"/>
      <c r="F536" s="379"/>
      <c r="G536" s="379"/>
      <c r="H536" s="379"/>
      <c r="I536" s="777"/>
      <c r="J536" s="1045"/>
      <c r="K536" s="1045"/>
      <c r="L536" s="1045"/>
      <c r="M536" s="1045"/>
      <c r="N536" s="1580"/>
    </row>
    <row r="537" spans="3:24" ht="18.649999999999999" customHeight="1" x14ac:dyDescent="0.2">
      <c r="D537" s="268" t="s">
        <v>204</v>
      </c>
      <c r="E537" s="379"/>
      <c r="F537" s="379"/>
      <c r="G537" s="379"/>
      <c r="H537" s="379"/>
      <c r="I537" s="1282"/>
      <c r="J537" s="1282"/>
      <c r="K537" s="1283"/>
    </row>
    <row r="538" spans="3:24" ht="31.5" customHeight="1" x14ac:dyDescent="0.2">
      <c r="D538" s="268" t="s">
        <v>184</v>
      </c>
      <c r="E538" s="379"/>
      <c r="F538" s="379"/>
      <c r="G538" s="379"/>
      <c r="H538" s="379"/>
      <c r="I538" s="1304"/>
      <c r="J538" s="1305"/>
      <c r="K538" s="1305"/>
      <c r="L538" s="1306"/>
      <c r="M538" s="1306"/>
      <c r="N538" s="1306"/>
      <c r="O538" s="1306"/>
      <c r="P538" s="1306"/>
      <c r="Q538" s="1306"/>
      <c r="R538" s="1307"/>
      <c r="S538" s="1307"/>
      <c r="T538" s="1308"/>
    </row>
    <row r="539" spans="3:24" ht="9.65" customHeight="1" x14ac:dyDescent="0.2"/>
    <row r="540" spans="3:24" ht="16.5" customHeight="1" x14ac:dyDescent="0.2">
      <c r="D540" s="90" t="str">
        <f>"イ　給与支給状況（令和"&amp;Y1-1&amp;"年度分）"</f>
        <v>イ　給与支給状況（令和7年度分）</v>
      </c>
    </row>
    <row r="541" spans="3:24" ht="18.649999999999999" customHeight="1" x14ac:dyDescent="0.2">
      <c r="D541" s="981" t="s">
        <v>205</v>
      </c>
      <c r="E541" s="982" t="s">
        <v>1277</v>
      </c>
      <c r="F541" s="982"/>
      <c r="G541" s="982"/>
      <c r="H541" s="983"/>
      <c r="I541" s="986"/>
      <c r="J541" s="986"/>
      <c r="K541" s="987"/>
    </row>
    <row r="542" spans="3:24" ht="18.649999999999999" customHeight="1" x14ac:dyDescent="0.2">
      <c r="D542" s="981"/>
      <c r="E542" s="984" t="s">
        <v>207</v>
      </c>
      <c r="F542" s="984"/>
      <c r="G542" s="984"/>
      <c r="H542" s="985"/>
      <c r="I542" s="1282"/>
      <c r="J542" s="1282"/>
      <c r="K542" s="1300"/>
    </row>
    <row r="543" spans="3:24" ht="18.649999999999999" customHeight="1" x14ac:dyDescent="0.2">
      <c r="D543" s="981" t="s">
        <v>206</v>
      </c>
      <c r="E543" s="982" t="s">
        <v>1277</v>
      </c>
      <c r="F543" s="982"/>
      <c r="G543" s="982"/>
      <c r="H543" s="983"/>
      <c r="I543" s="986"/>
      <c r="J543" s="986"/>
      <c r="K543" s="987"/>
    </row>
    <row r="544" spans="3:24" ht="18.649999999999999" customHeight="1" x14ac:dyDescent="0.2">
      <c r="D544" s="981"/>
      <c r="E544" s="984" t="s">
        <v>207</v>
      </c>
      <c r="F544" s="984"/>
      <c r="G544" s="984"/>
      <c r="H544" s="985"/>
      <c r="I544" s="1282"/>
      <c r="J544" s="1282"/>
      <c r="K544" s="1300"/>
    </row>
    <row r="545" spans="4:13" ht="15.65" customHeight="1" x14ac:dyDescent="0.2">
      <c r="E545" s="88" t="s">
        <v>1041</v>
      </c>
    </row>
    <row r="546" spans="4:13" ht="9.65" customHeight="1" x14ac:dyDescent="0.2"/>
    <row r="547" spans="4:13" ht="16.5" customHeight="1" x14ac:dyDescent="0.2">
      <c r="D547" s="90" t="s">
        <v>208</v>
      </c>
    </row>
    <row r="548" spans="4:13" ht="19" customHeight="1" x14ac:dyDescent="0.2">
      <c r="D548" s="976" t="s">
        <v>209</v>
      </c>
      <c r="E548" s="967"/>
      <c r="F548" s="967"/>
      <c r="G548" s="967"/>
      <c r="H548" s="968"/>
      <c r="I548" s="933"/>
      <c r="J548" s="933"/>
      <c r="K548" s="933"/>
      <c r="L548" s="800"/>
      <c r="M548" s="800"/>
    </row>
    <row r="549" spans="4:13" ht="9.65" customHeight="1" x14ac:dyDescent="0.2"/>
    <row r="550" spans="4:13" ht="16.5" customHeight="1" x14ac:dyDescent="0.2">
      <c r="D550" s="90" t="s">
        <v>210</v>
      </c>
    </row>
    <row r="551" spans="4:13" ht="18.649999999999999" customHeight="1" x14ac:dyDescent="0.2">
      <c r="D551" s="268" t="s">
        <v>211</v>
      </c>
      <c r="E551" s="379"/>
      <c r="F551" s="379"/>
      <c r="G551" s="379"/>
      <c r="H551" s="379"/>
      <c r="I551" s="933"/>
      <c r="J551" s="933"/>
      <c r="K551" s="800"/>
    </row>
    <row r="552" spans="4:13" ht="16.5" customHeight="1" x14ac:dyDescent="0.2">
      <c r="E552" s="88" t="s">
        <v>692</v>
      </c>
    </row>
    <row r="553" spans="4:13" ht="16.5" customHeight="1" x14ac:dyDescent="0.2">
      <c r="E553" s="88" t="s">
        <v>218</v>
      </c>
    </row>
    <row r="554" spans="4:13" ht="16.5" customHeight="1" x14ac:dyDescent="0.2">
      <c r="E554" s="88" t="s">
        <v>212</v>
      </c>
    </row>
    <row r="555" spans="4:13" ht="16.5" customHeight="1" x14ac:dyDescent="0.2">
      <c r="E555" s="88" t="s">
        <v>213</v>
      </c>
    </row>
    <row r="556" spans="4:13" ht="16.5" customHeight="1" x14ac:dyDescent="0.2">
      <c r="E556" s="88" t="s">
        <v>214</v>
      </c>
    </row>
    <row r="557" spans="4:13" ht="16.5" customHeight="1" x14ac:dyDescent="0.2">
      <c r="E557" s="88" t="s">
        <v>215</v>
      </c>
    </row>
    <row r="558" spans="4:13" ht="16.5" customHeight="1" x14ac:dyDescent="0.2">
      <c r="E558" s="88" t="s">
        <v>216</v>
      </c>
    </row>
    <row r="559" spans="4:13" ht="16.5" customHeight="1" x14ac:dyDescent="0.2">
      <c r="E559" s="88" t="s">
        <v>217</v>
      </c>
    </row>
    <row r="560" spans="4:13" ht="12" customHeight="1" x14ac:dyDescent="0.2"/>
    <row r="561" spans="3:24" ht="17.5" customHeight="1" x14ac:dyDescent="0.2">
      <c r="P561" s="844" t="s">
        <v>645</v>
      </c>
      <c r="Q561" s="844"/>
      <c r="R561" s="844"/>
      <c r="S561" s="885">
        <f>$Q$10</f>
        <v>0</v>
      </c>
      <c r="T561" s="885"/>
      <c r="U561" s="885"/>
      <c r="V561" s="885"/>
      <c r="W561" s="885"/>
      <c r="X561" s="885"/>
    </row>
    <row r="562" spans="3:24" ht="16.5" customHeight="1" x14ac:dyDescent="0.2">
      <c r="C562" s="89" t="s">
        <v>219</v>
      </c>
    </row>
    <row r="563" spans="3:24" ht="16.5" customHeight="1" x14ac:dyDescent="0.2">
      <c r="D563" s="90" t="s">
        <v>220</v>
      </c>
    </row>
    <row r="564" spans="3:24" ht="18.649999999999999" customHeight="1" x14ac:dyDescent="0.2">
      <c r="D564" s="268" t="s">
        <v>221</v>
      </c>
      <c r="E564" s="379"/>
      <c r="F564" s="379"/>
      <c r="G564" s="379"/>
      <c r="H564" s="379"/>
      <c r="I564" s="379"/>
      <c r="J564" s="379"/>
      <c r="K564" s="980"/>
      <c r="L564" s="980"/>
      <c r="M564" s="800"/>
    </row>
    <row r="565" spans="3:24" ht="18.649999999999999" customHeight="1" x14ac:dyDescent="0.2">
      <c r="D565" s="788" t="s">
        <v>222</v>
      </c>
      <c r="E565" s="975"/>
      <c r="F565" s="975"/>
      <c r="G565" s="975"/>
      <c r="H565" s="975"/>
      <c r="I565" s="975"/>
      <c r="J565" s="988"/>
      <c r="K565" s="980"/>
      <c r="L565" s="980"/>
      <c r="M565" s="800"/>
    </row>
    <row r="566" spans="3:24" ht="9.65" customHeight="1" x14ac:dyDescent="0.2"/>
    <row r="567" spans="3:24" ht="16.5" customHeight="1" x14ac:dyDescent="0.2">
      <c r="D567" s="90" t="str">
        <f>"イ　退職金支給状況（令和"&amp;Y1-1&amp;"年度退職分、未払も含む）"</f>
        <v>イ　退職金支給状況（令和7年度退職分、未払も含む）</v>
      </c>
    </row>
    <row r="568" spans="3:24" ht="42.65" customHeight="1" x14ac:dyDescent="0.2">
      <c r="D568" s="948" t="s">
        <v>223</v>
      </c>
      <c r="E568" s="948"/>
      <c r="F568" s="1301" t="s">
        <v>1797</v>
      </c>
      <c r="G568" s="1302"/>
      <c r="H568" s="1302"/>
      <c r="I568" s="1303"/>
      <c r="J568" s="852" t="s">
        <v>1798</v>
      </c>
      <c r="K568" s="852"/>
      <c r="L568" s="852"/>
      <c r="M568" s="1104"/>
      <c r="N568" s="852" t="s">
        <v>1799</v>
      </c>
      <c r="O568" s="852"/>
      <c r="P568" s="852"/>
      <c r="Q568" s="979"/>
      <c r="R568" s="1301" t="s">
        <v>1510</v>
      </c>
      <c r="S568" s="772"/>
      <c r="T568" s="1487"/>
      <c r="U568" s="1301" t="s">
        <v>1511</v>
      </c>
      <c r="V568" s="772"/>
      <c r="W568" s="1487"/>
    </row>
    <row r="569" spans="3:24" ht="19" customHeight="1" x14ac:dyDescent="0.2">
      <c r="D569" s="947"/>
      <c r="E569" s="947"/>
      <c r="F569" s="901"/>
      <c r="G569" s="901"/>
      <c r="H569" s="901"/>
      <c r="I569" s="305" t="s">
        <v>118</v>
      </c>
      <c r="J569" s="901"/>
      <c r="K569" s="901"/>
      <c r="L569" s="901"/>
      <c r="M569" s="320" t="s">
        <v>118</v>
      </c>
      <c r="N569" s="1284">
        <f t="shared" ref="N569:N575" si="1">F569-J569</f>
        <v>0</v>
      </c>
      <c r="O569" s="1285"/>
      <c r="P569" s="1285"/>
      <c r="Q569" s="305" t="s">
        <v>118</v>
      </c>
      <c r="R569" s="594"/>
      <c r="S569" s="595"/>
      <c r="T569" s="596"/>
      <c r="U569" s="594"/>
      <c r="V569" s="595"/>
      <c r="W569" s="596"/>
    </row>
    <row r="570" spans="3:24" ht="19" customHeight="1" x14ac:dyDescent="0.2">
      <c r="D570" s="947"/>
      <c r="E570" s="947"/>
      <c r="F570" s="901"/>
      <c r="G570" s="901"/>
      <c r="H570" s="901"/>
      <c r="I570" s="305" t="s">
        <v>118</v>
      </c>
      <c r="J570" s="901"/>
      <c r="K570" s="901"/>
      <c r="L570" s="901"/>
      <c r="M570" s="320" t="s">
        <v>118</v>
      </c>
      <c r="N570" s="1284">
        <f t="shared" si="1"/>
        <v>0</v>
      </c>
      <c r="O570" s="1285"/>
      <c r="P570" s="1285"/>
      <c r="Q570" s="305" t="s">
        <v>118</v>
      </c>
      <c r="R570" s="594"/>
      <c r="S570" s="595"/>
      <c r="T570" s="596"/>
      <c r="U570" s="594"/>
      <c r="V570" s="595"/>
      <c r="W570" s="596"/>
    </row>
    <row r="571" spans="3:24" ht="19" customHeight="1" x14ac:dyDescent="0.2">
      <c r="D571" s="947"/>
      <c r="E571" s="947"/>
      <c r="F571" s="901"/>
      <c r="G571" s="901"/>
      <c r="H571" s="901"/>
      <c r="I571" s="305" t="s">
        <v>118</v>
      </c>
      <c r="J571" s="901"/>
      <c r="K571" s="901"/>
      <c r="L571" s="901"/>
      <c r="M571" s="320" t="s">
        <v>118</v>
      </c>
      <c r="N571" s="1284">
        <f t="shared" si="1"/>
        <v>0</v>
      </c>
      <c r="O571" s="1285"/>
      <c r="P571" s="1285"/>
      <c r="Q571" s="305" t="s">
        <v>118</v>
      </c>
      <c r="R571" s="594"/>
      <c r="S571" s="595"/>
      <c r="T571" s="596"/>
      <c r="U571" s="594"/>
      <c r="V571" s="595"/>
      <c r="W571" s="596"/>
    </row>
    <row r="572" spans="3:24" ht="19" customHeight="1" x14ac:dyDescent="0.2">
      <c r="D572" s="947"/>
      <c r="E572" s="947"/>
      <c r="F572" s="901"/>
      <c r="G572" s="901"/>
      <c r="H572" s="901"/>
      <c r="I572" s="305" t="s">
        <v>118</v>
      </c>
      <c r="J572" s="901"/>
      <c r="K572" s="901"/>
      <c r="L572" s="901"/>
      <c r="M572" s="320" t="s">
        <v>118</v>
      </c>
      <c r="N572" s="1284">
        <f t="shared" si="1"/>
        <v>0</v>
      </c>
      <c r="O572" s="1285"/>
      <c r="P572" s="1285"/>
      <c r="Q572" s="305" t="s">
        <v>118</v>
      </c>
      <c r="R572" s="594"/>
      <c r="S572" s="595"/>
      <c r="T572" s="596"/>
      <c r="U572" s="594"/>
      <c r="V572" s="595"/>
      <c r="W572" s="596"/>
    </row>
    <row r="573" spans="3:24" ht="19" customHeight="1" x14ac:dyDescent="0.2">
      <c r="D573" s="947"/>
      <c r="E573" s="947"/>
      <c r="F573" s="901"/>
      <c r="G573" s="901"/>
      <c r="H573" s="901"/>
      <c r="I573" s="305" t="s">
        <v>118</v>
      </c>
      <c r="J573" s="901"/>
      <c r="K573" s="901"/>
      <c r="L573" s="901"/>
      <c r="M573" s="320" t="s">
        <v>118</v>
      </c>
      <c r="N573" s="1284">
        <f t="shared" si="1"/>
        <v>0</v>
      </c>
      <c r="O573" s="1285"/>
      <c r="P573" s="1285"/>
      <c r="Q573" s="305" t="s">
        <v>118</v>
      </c>
      <c r="R573" s="594"/>
      <c r="S573" s="595"/>
      <c r="T573" s="596"/>
      <c r="U573" s="594"/>
      <c r="V573" s="595"/>
      <c r="W573" s="596"/>
    </row>
    <row r="574" spans="3:24" ht="19" customHeight="1" x14ac:dyDescent="0.2">
      <c r="D574" s="947"/>
      <c r="E574" s="947"/>
      <c r="F574" s="901"/>
      <c r="G574" s="901"/>
      <c r="H574" s="901"/>
      <c r="I574" s="305" t="s">
        <v>118</v>
      </c>
      <c r="J574" s="901"/>
      <c r="K574" s="901"/>
      <c r="L574" s="901"/>
      <c r="M574" s="320" t="s">
        <v>118</v>
      </c>
      <c r="N574" s="1284">
        <f t="shared" si="1"/>
        <v>0</v>
      </c>
      <c r="O574" s="1285"/>
      <c r="P574" s="1285"/>
      <c r="Q574" s="305" t="s">
        <v>118</v>
      </c>
      <c r="R574" s="594"/>
      <c r="S574" s="595"/>
      <c r="T574" s="596"/>
      <c r="U574" s="594"/>
      <c r="V574" s="595"/>
      <c r="W574" s="596"/>
    </row>
    <row r="575" spans="3:24" ht="19" customHeight="1" x14ac:dyDescent="0.2">
      <c r="D575" s="947"/>
      <c r="E575" s="947"/>
      <c r="F575" s="901"/>
      <c r="G575" s="901"/>
      <c r="H575" s="901"/>
      <c r="I575" s="305" t="s">
        <v>118</v>
      </c>
      <c r="J575" s="901"/>
      <c r="K575" s="901"/>
      <c r="L575" s="901"/>
      <c r="M575" s="320" t="s">
        <v>118</v>
      </c>
      <c r="N575" s="1284">
        <f t="shared" si="1"/>
        <v>0</v>
      </c>
      <c r="O575" s="1285"/>
      <c r="P575" s="1285"/>
      <c r="Q575" s="305" t="s">
        <v>118</v>
      </c>
      <c r="R575" s="594"/>
      <c r="S575" s="595"/>
      <c r="T575" s="596"/>
      <c r="U575" s="594"/>
      <c r="V575" s="595"/>
      <c r="W575" s="596"/>
    </row>
    <row r="576" spans="3:24" ht="16.5" customHeight="1" x14ac:dyDescent="0.2">
      <c r="E576" s="88" t="s">
        <v>224</v>
      </c>
    </row>
    <row r="577" spans="3:22" ht="9.65" customHeight="1" x14ac:dyDescent="0.2"/>
    <row r="578" spans="3:22" ht="16.5" customHeight="1" x14ac:dyDescent="0.2">
      <c r="D578" s="90" t="s">
        <v>225</v>
      </c>
    </row>
    <row r="579" spans="3:22" ht="19" customHeight="1" x14ac:dyDescent="0.2">
      <c r="D579" s="268" t="s">
        <v>226</v>
      </c>
      <c r="E579" s="379"/>
      <c r="F579" s="379"/>
      <c r="G579" s="379"/>
      <c r="H579" s="939"/>
      <c r="I579" s="940"/>
      <c r="J579" s="940"/>
      <c r="K579" s="940"/>
      <c r="L579" s="940"/>
      <c r="M579" s="940"/>
      <c r="N579" s="940"/>
      <c r="O579" s="940"/>
      <c r="P579" s="940"/>
      <c r="Q579" s="940"/>
      <c r="R579" s="940"/>
      <c r="S579" s="940"/>
      <c r="T579" s="940"/>
      <c r="U579" s="940"/>
      <c r="V579" s="1455"/>
    </row>
    <row r="580" spans="3:22" ht="15" customHeight="1" x14ac:dyDescent="0.2"/>
    <row r="581" spans="3:22" ht="16.5" customHeight="1" x14ac:dyDescent="0.2">
      <c r="C581" s="89" t="s">
        <v>227</v>
      </c>
    </row>
    <row r="582" spans="3:22" ht="16.5" customHeight="1" x14ac:dyDescent="0.2">
      <c r="D582" s="90" t="s">
        <v>228</v>
      </c>
    </row>
    <row r="583" spans="3:22" ht="19.5" customHeight="1" x14ac:dyDescent="0.2">
      <c r="D583" s="268" t="s">
        <v>229</v>
      </c>
      <c r="E583" s="379"/>
      <c r="F583" s="379"/>
      <c r="G583" s="379"/>
      <c r="H583" s="379"/>
      <c r="I583" s="379"/>
      <c r="J583" s="980"/>
      <c r="K583" s="980"/>
      <c r="L583" s="980"/>
      <c r="M583" s="980"/>
      <c r="N583" s="980"/>
      <c r="O583" s="980"/>
      <c r="P583" s="980"/>
      <c r="Q583" s="980"/>
      <c r="R583" s="800"/>
    </row>
    <row r="584" spans="3:22" ht="19.5" customHeight="1" x14ac:dyDescent="0.2">
      <c r="D584" s="406" t="s">
        <v>230</v>
      </c>
      <c r="E584" s="408"/>
      <c r="F584" s="408"/>
      <c r="G584" s="408"/>
      <c r="H584" s="408"/>
      <c r="I584" s="408"/>
      <c r="J584" s="1297"/>
      <c r="K584" s="1297"/>
      <c r="L584" s="1297"/>
      <c r="M584" s="1297"/>
      <c r="N584" s="1297"/>
      <c r="O584" s="1297"/>
      <c r="P584" s="1297"/>
      <c r="Q584" s="1297"/>
      <c r="R584" s="1297"/>
    </row>
    <row r="585" spans="3:22" ht="19.5" customHeight="1" x14ac:dyDescent="0.2">
      <c r="D585" s="989" t="s">
        <v>943</v>
      </c>
      <c r="E585" s="990"/>
      <c r="F585" s="990"/>
      <c r="G585" s="990"/>
      <c r="H585" s="990"/>
      <c r="I585" s="991"/>
      <c r="J585" s="992"/>
      <c r="K585" s="993"/>
      <c r="L585" s="993"/>
      <c r="M585" s="993"/>
      <c r="N585" s="993"/>
      <c r="O585" s="993"/>
      <c r="P585" s="993"/>
      <c r="Q585" s="993"/>
      <c r="R585" s="994"/>
    </row>
    <row r="586" spans="3:22" ht="16.5" customHeight="1" x14ac:dyDescent="0.2">
      <c r="E586" s="88" t="s">
        <v>231</v>
      </c>
    </row>
    <row r="587" spans="3:22" ht="9.65" customHeight="1" x14ac:dyDescent="0.2"/>
    <row r="588" spans="3:22" ht="16.5" customHeight="1" x14ac:dyDescent="0.2">
      <c r="D588" s="90" t="s">
        <v>232</v>
      </c>
    </row>
    <row r="589" spans="3:22" ht="27" customHeight="1" x14ac:dyDescent="0.2">
      <c r="D589" s="976" t="s">
        <v>241</v>
      </c>
      <c r="E589" s="977"/>
      <c r="F589" s="977"/>
      <c r="G589" s="977"/>
      <c r="H589" s="977"/>
      <c r="I589" s="977"/>
      <c r="J589" s="977"/>
      <c r="K589" s="977"/>
      <c r="L589" s="977"/>
      <c r="M589" s="977"/>
      <c r="N589" s="977"/>
      <c r="O589" s="977"/>
      <c r="P589" s="977"/>
      <c r="Q589" s="977"/>
      <c r="R589" s="978"/>
      <c r="S589" s="886" t="s">
        <v>556</v>
      </c>
      <c r="T589" s="950"/>
    </row>
    <row r="590" spans="3:22" ht="19" customHeight="1" x14ac:dyDescent="0.2">
      <c r="D590" s="966" t="s">
        <v>233</v>
      </c>
      <c r="E590" s="967"/>
      <c r="F590" s="967"/>
      <c r="G590" s="967"/>
      <c r="H590" s="967"/>
      <c r="I590" s="967"/>
      <c r="J590" s="967"/>
      <c r="K590" s="967"/>
      <c r="L590" s="967"/>
      <c r="M590" s="967"/>
      <c r="N590" s="967"/>
      <c r="O590" s="967"/>
      <c r="P590" s="967"/>
      <c r="Q590" s="967"/>
      <c r="R590" s="968"/>
      <c r="S590" s="934"/>
      <c r="T590" s="928"/>
    </row>
    <row r="591" spans="3:22" ht="19" customHeight="1" x14ac:dyDescent="0.2">
      <c r="D591" s="966" t="s">
        <v>653</v>
      </c>
      <c r="E591" s="967"/>
      <c r="F591" s="967"/>
      <c r="G591" s="967"/>
      <c r="H591" s="967"/>
      <c r="I591" s="967"/>
      <c r="J591" s="967"/>
      <c r="K591" s="967"/>
      <c r="L591" s="967"/>
      <c r="M591" s="967"/>
      <c r="N591" s="967"/>
      <c r="O591" s="967"/>
      <c r="P591" s="967"/>
      <c r="Q591" s="967"/>
      <c r="R591" s="968"/>
      <c r="S591" s="934"/>
      <c r="T591" s="928"/>
    </row>
    <row r="592" spans="3:22" ht="19" customHeight="1" x14ac:dyDescent="0.2">
      <c r="D592" s="966" t="s">
        <v>654</v>
      </c>
      <c r="E592" s="967"/>
      <c r="F592" s="967"/>
      <c r="G592" s="967"/>
      <c r="H592" s="967"/>
      <c r="I592" s="967"/>
      <c r="J592" s="967"/>
      <c r="K592" s="967"/>
      <c r="L592" s="967"/>
      <c r="M592" s="967"/>
      <c r="N592" s="967"/>
      <c r="O592" s="967"/>
      <c r="P592" s="967"/>
      <c r="Q592" s="967"/>
      <c r="R592" s="968"/>
      <c r="S592" s="934"/>
      <c r="T592" s="928"/>
    </row>
    <row r="593" spans="3:24" ht="19" customHeight="1" x14ac:dyDescent="0.2">
      <c r="D593" s="966" t="s">
        <v>234</v>
      </c>
      <c r="E593" s="967"/>
      <c r="F593" s="967"/>
      <c r="G593" s="967"/>
      <c r="H593" s="967"/>
      <c r="I593" s="967"/>
      <c r="J593" s="967"/>
      <c r="K593" s="967"/>
      <c r="L593" s="967"/>
      <c r="M593" s="967"/>
      <c r="N593" s="967"/>
      <c r="O593" s="967"/>
      <c r="P593" s="967"/>
      <c r="Q593" s="967"/>
      <c r="R593" s="968"/>
      <c r="S593" s="934"/>
      <c r="T593" s="928"/>
    </row>
    <row r="594" spans="3:24" ht="19" customHeight="1" x14ac:dyDescent="0.2">
      <c r="D594" s="966" t="s">
        <v>652</v>
      </c>
      <c r="E594" s="967"/>
      <c r="F594" s="967"/>
      <c r="G594" s="967"/>
      <c r="H594" s="967"/>
      <c r="I594" s="967"/>
      <c r="J594" s="967"/>
      <c r="K594" s="967"/>
      <c r="L594" s="967"/>
      <c r="M594" s="967"/>
      <c r="N594" s="967"/>
      <c r="O594" s="967"/>
      <c r="P594" s="967"/>
      <c r="Q594" s="967"/>
      <c r="R594" s="968"/>
      <c r="S594" s="934"/>
      <c r="T594" s="928"/>
    </row>
    <row r="595" spans="3:24" ht="19" customHeight="1" x14ac:dyDescent="0.2">
      <c r="D595" s="966" t="s">
        <v>655</v>
      </c>
      <c r="E595" s="967"/>
      <c r="F595" s="967"/>
      <c r="G595" s="967"/>
      <c r="H595" s="967"/>
      <c r="I595" s="967"/>
      <c r="J595" s="967"/>
      <c r="K595" s="967"/>
      <c r="L595" s="967"/>
      <c r="M595" s="967"/>
      <c r="N595" s="967"/>
      <c r="O595" s="967"/>
      <c r="P595" s="967"/>
      <c r="Q595" s="967"/>
      <c r="R595" s="968"/>
      <c r="S595" s="934"/>
      <c r="T595" s="928"/>
    </row>
    <row r="596" spans="3:24" ht="19" customHeight="1" x14ac:dyDescent="0.2">
      <c r="D596" s="966" t="s">
        <v>235</v>
      </c>
      <c r="E596" s="967"/>
      <c r="F596" s="967"/>
      <c r="G596" s="967"/>
      <c r="H596" s="967"/>
      <c r="I596" s="967"/>
      <c r="J596" s="967"/>
      <c r="K596" s="967"/>
      <c r="L596" s="967"/>
      <c r="M596" s="967"/>
      <c r="N596" s="967"/>
      <c r="O596" s="967"/>
      <c r="P596" s="967"/>
      <c r="Q596" s="967"/>
      <c r="R596" s="968"/>
      <c r="S596" s="934"/>
      <c r="T596" s="928"/>
    </row>
    <row r="597" spans="3:24" ht="19" customHeight="1" x14ac:dyDescent="0.2">
      <c r="D597" s="966" t="s">
        <v>1584</v>
      </c>
      <c r="E597" s="967"/>
      <c r="F597" s="967"/>
      <c r="G597" s="967"/>
      <c r="H597" s="967"/>
      <c r="I597" s="967"/>
      <c r="J597" s="967"/>
      <c r="K597" s="967"/>
      <c r="L597" s="967"/>
      <c r="M597" s="967"/>
      <c r="N597" s="967"/>
      <c r="O597" s="967"/>
      <c r="P597" s="967"/>
      <c r="Q597" s="967"/>
      <c r="R597" s="968"/>
      <c r="S597" s="934"/>
      <c r="T597" s="928"/>
    </row>
    <row r="598" spans="3:24" ht="19" customHeight="1" x14ac:dyDescent="0.2">
      <c r="D598" s="966" t="s">
        <v>236</v>
      </c>
      <c r="E598" s="967"/>
      <c r="F598" s="967"/>
      <c r="G598" s="967"/>
      <c r="H598" s="967"/>
      <c r="I598" s="967"/>
      <c r="J598" s="967"/>
      <c r="K598" s="967"/>
      <c r="L598" s="967"/>
      <c r="M598" s="967"/>
      <c r="N598" s="967"/>
      <c r="O598" s="967"/>
      <c r="P598" s="967"/>
      <c r="Q598" s="967"/>
      <c r="R598" s="968"/>
      <c r="S598" s="934"/>
      <c r="T598" s="928"/>
    </row>
    <row r="599" spans="3:24" ht="19" customHeight="1" x14ac:dyDescent="0.2">
      <c r="D599" s="966" t="s">
        <v>237</v>
      </c>
      <c r="E599" s="967"/>
      <c r="F599" s="967"/>
      <c r="G599" s="967"/>
      <c r="H599" s="967"/>
      <c r="I599" s="967"/>
      <c r="J599" s="967"/>
      <c r="K599" s="967"/>
      <c r="L599" s="967"/>
      <c r="M599" s="967"/>
      <c r="N599" s="967"/>
      <c r="O599" s="967"/>
      <c r="P599" s="967"/>
      <c r="Q599" s="967"/>
      <c r="R599" s="968"/>
      <c r="S599" s="934"/>
      <c r="T599" s="928"/>
    </row>
    <row r="600" spans="3:24" ht="19" customHeight="1" x14ac:dyDescent="0.2">
      <c r="D600" s="966" t="s">
        <v>238</v>
      </c>
      <c r="E600" s="967"/>
      <c r="F600" s="967"/>
      <c r="G600" s="967"/>
      <c r="H600" s="967"/>
      <c r="I600" s="967"/>
      <c r="J600" s="967"/>
      <c r="K600" s="967"/>
      <c r="L600" s="967"/>
      <c r="M600" s="967"/>
      <c r="N600" s="967"/>
      <c r="O600" s="967"/>
      <c r="P600" s="967"/>
      <c r="Q600" s="967"/>
      <c r="R600" s="968"/>
      <c r="S600" s="934"/>
      <c r="T600" s="928"/>
    </row>
    <row r="601" spans="3:24" ht="19" customHeight="1" x14ac:dyDescent="0.2">
      <c r="D601" s="966" t="s">
        <v>239</v>
      </c>
      <c r="E601" s="967"/>
      <c r="F601" s="967"/>
      <c r="G601" s="967"/>
      <c r="H601" s="967"/>
      <c r="I601" s="967"/>
      <c r="J601" s="967"/>
      <c r="K601" s="967"/>
      <c r="L601" s="967"/>
      <c r="M601" s="967"/>
      <c r="N601" s="967"/>
      <c r="O601" s="967"/>
      <c r="P601" s="967"/>
      <c r="Q601" s="967"/>
      <c r="R601" s="968"/>
      <c r="S601" s="934"/>
      <c r="T601" s="928"/>
    </row>
    <row r="602" spans="3:24" ht="19" customHeight="1" x14ac:dyDescent="0.2">
      <c r="D602" s="966" t="s">
        <v>240</v>
      </c>
      <c r="E602" s="967"/>
      <c r="F602" s="967"/>
      <c r="G602" s="967"/>
      <c r="H602" s="967"/>
      <c r="I602" s="967"/>
      <c r="J602" s="967"/>
      <c r="K602" s="967"/>
      <c r="L602" s="967"/>
      <c r="M602" s="967"/>
      <c r="N602" s="967"/>
      <c r="O602" s="967"/>
      <c r="P602" s="967"/>
      <c r="Q602" s="967"/>
      <c r="R602" s="968"/>
      <c r="S602" s="934"/>
      <c r="T602" s="928"/>
    </row>
    <row r="603" spans="3:24" ht="16.5" customHeight="1" x14ac:dyDescent="0.2">
      <c r="E603" s="88" t="s">
        <v>1800</v>
      </c>
    </row>
    <row r="604" spans="3:24" ht="16.5" customHeight="1" x14ac:dyDescent="0.2">
      <c r="E604" s="88" t="s">
        <v>242</v>
      </c>
    </row>
    <row r="605" spans="3:24" ht="17.5" customHeight="1" x14ac:dyDescent="0.2">
      <c r="P605" s="844" t="s">
        <v>645</v>
      </c>
      <c r="Q605" s="844"/>
      <c r="R605" s="844"/>
      <c r="S605" s="885">
        <f>$Q$10</f>
        <v>0</v>
      </c>
      <c r="T605" s="885"/>
      <c r="U605" s="885"/>
      <c r="V605" s="885"/>
      <c r="W605" s="885"/>
      <c r="X605" s="885"/>
    </row>
    <row r="606" spans="3:24" ht="16.5" customHeight="1" x14ac:dyDescent="0.2">
      <c r="C606" s="89" t="s">
        <v>243</v>
      </c>
    </row>
    <row r="607" spans="3:24" ht="16.5" customHeight="1" x14ac:dyDescent="0.2">
      <c r="D607" s="90" t="str">
        <f>"ア　労災保険、雇用保険、私学共済及び退職金財団への加入状況(令和"&amp;Y1&amp;"年度)"</f>
        <v>ア　労災保険、雇用保険、私学共済及び退職金財団への加入状況(令和8年度)</v>
      </c>
    </row>
    <row r="608" spans="3:24" ht="30" customHeight="1" x14ac:dyDescent="0.2">
      <c r="D608" s="1104" t="s">
        <v>1168</v>
      </c>
      <c r="E608" s="786"/>
      <c r="F608" s="786"/>
      <c r="G608" s="786"/>
      <c r="H608" s="976"/>
      <c r="I608" s="1075"/>
      <c r="J608" s="1076"/>
      <c r="K608" s="644" t="s">
        <v>49</v>
      </c>
      <c r="L608" s="305"/>
      <c r="M608" s="305"/>
      <c r="N608" s="305"/>
      <c r="O608" s="305"/>
      <c r="P608" s="305"/>
      <c r="Q608" s="645" t="s">
        <v>1237</v>
      </c>
      <c r="R608" s="1075"/>
      <c r="S608" s="1289"/>
      <c r="T608" s="644" t="s">
        <v>250</v>
      </c>
      <c r="U608" s="305"/>
      <c r="V608" s="305"/>
      <c r="W608" s="320"/>
    </row>
    <row r="609" spans="4:23" ht="4.5" customHeight="1" x14ac:dyDescent="0.2">
      <c r="R609" s="646"/>
      <c r="S609" s="646"/>
    </row>
    <row r="610" spans="4:23" ht="16" customHeight="1" x14ac:dyDescent="0.2">
      <c r="I610" s="839" t="s">
        <v>246</v>
      </c>
      <c r="J610" s="839"/>
      <c r="K610" s="776"/>
      <c r="L610" s="811" t="s">
        <v>247</v>
      </c>
      <c r="M610" s="1269"/>
      <c r="N610" s="1269"/>
      <c r="O610" s="1309"/>
      <c r="P610" s="902" t="s">
        <v>248</v>
      </c>
      <c r="Q610" s="887"/>
      <c r="R610" s="1310"/>
      <c r="S610" s="1311"/>
      <c r="T610" s="902" t="s">
        <v>249</v>
      </c>
      <c r="U610" s="887"/>
      <c r="V610" s="887"/>
      <c r="W610" s="1218"/>
    </row>
    <row r="611" spans="4:23" ht="18" customHeight="1" x14ac:dyDescent="0.2">
      <c r="D611" s="786" t="s">
        <v>244</v>
      </c>
      <c r="E611" s="786"/>
      <c r="F611" s="786"/>
      <c r="G611" s="786"/>
      <c r="H611" s="976"/>
      <c r="I611" s="1075"/>
      <c r="J611" s="1076"/>
      <c r="K611" s="305" t="s">
        <v>49</v>
      </c>
      <c r="L611" s="1075"/>
      <c r="M611" s="1289"/>
      <c r="N611" s="305" t="s">
        <v>49</v>
      </c>
      <c r="O611" s="305"/>
      <c r="P611" s="1075"/>
      <c r="Q611" s="1289"/>
      <c r="R611" s="305" t="s">
        <v>49</v>
      </c>
      <c r="S611" s="305"/>
      <c r="T611" s="1075"/>
      <c r="U611" s="1289"/>
      <c r="V611" s="305" t="s">
        <v>49</v>
      </c>
      <c r="W611" s="320"/>
    </row>
    <row r="612" spans="4:23" ht="16.5" customHeight="1" x14ac:dyDescent="0.2">
      <c r="D612" s="786"/>
      <c r="E612" s="786"/>
      <c r="F612" s="786"/>
      <c r="G612" s="786"/>
      <c r="H612" s="786"/>
      <c r="I612" s="647" t="s">
        <v>251</v>
      </c>
      <c r="J612" s="648"/>
      <c r="K612" s="745"/>
      <c r="L612" s="969"/>
      <c r="M612" s="1290"/>
      <c r="N612" s="1290"/>
      <c r="O612" s="970"/>
      <c r="P612" s="969"/>
      <c r="Q612" s="1290"/>
      <c r="R612" s="1290"/>
      <c r="S612" s="970"/>
      <c r="T612" s="969"/>
      <c r="U612" s="1290"/>
      <c r="V612" s="1290"/>
      <c r="W612" s="970"/>
    </row>
    <row r="613" spans="4:23" ht="19" customHeight="1" x14ac:dyDescent="0.2">
      <c r="D613" s="786"/>
      <c r="E613" s="786"/>
      <c r="F613" s="786"/>
      <c r="G613" s="786"/>
      <c r="H613" s="976"/>
      <c r="I613" s="1312"/>
      <c r="J613" s="1313"/>
      <c r="K613" s="396" t="s">
        <v>49</v>
      </c>
      <c r="L613" s="971"/>
      <c r="M613" s="1290"/>
      <c r="N613" s="1290"/>
      <c r="O613" s="970"/>
      <c r="P613" s="971"/>
      <c r="Q613" s="1290"/>
      <c r="R613" s="1290"/>
      <c r="S613" s="970"/>
      <c r="T613" s="971"/>
      <c r="U613" s="1290"/>
      <c r="V613" s="1290"/>
      <c r="W613" s="970"/>
    </row>
    <row r="614" spans="4:23" ht="19" customHeight="1" x14ac:dyDescent="0.2">
      <c r="D614" s="786" t="s">
        <v>245</v>
      </c>
      <c r="E614" s="786"/>
      <c r="F614" s="786"/>
      <c r="G614" s="786"/>
      <c r="H614" s="976"/>
      <c r="I614" s="966">
        <f>$I$608-I611</f>
        <v>0</v>
      </c>
      <c r="J614" s="967"/>
      <c r="K614" s="263" t="s">
        <v>49</v>
      </c>
      <c r="L614" s="966">
        <f>$I$608-L611</f>
        <v>0</v>
      </c>
      <c r="M614" s="967"/>
      <c r="N614" s="305" t="s">
        <v>49</v>
      </c>
      <c r="O614" s="305"/>
      <c r="P614" s="966">
        <f>$I$608-P611</f>
        <v>0</v>
      </c>
      <c r="Q614" s="967"/>
      <c r="R614" s="305" t="s">
        <v>49</v>
      </c>
      <c r="S614" s="305"/>
      <c r="T614" s="966">
        <f>$I$608-T611</f>
        <v>0</v>
      </c>
      <c r="U614" s="967"/>
      <c r="V614" s="305" t="s">
        <v>49</v>
      </c>
      <c r="W614" s="320"/>
    </row>
    <row r="615" spans="4:23" ht="12.65" customHeight="1" x14ac:dyDescent="0.2">
      <c r="D615" s="963" t="s">
        <v>1801</v>
      </c>
      <c r="E615" s="964"/>
      <c r="F615" s="964"/>
      <c r="G615" s="964"/>
      <c r="H615" s="964"/>
      <c r="I615" s="969"/>
      <c r="J615" s="970"/>
      <c r="K615" s="832" t="s">
        <v>503</v>
      </c>
      <c r="L615" s="1314"/>
      <c r="M615" s="1315"/>
      <c r="N615" s="827"/>
      <c r="O615" s="828"/>
      <c r="P615" s="1314"/>
      <c r="Q615" s="1315"/>
      <c r="R615" s="827"/>
      <c r="S615" s="828"/>
      <c r="T615" s="1314"/>
      <c r="U615" s="1315"/>
      <c r="V615" s="827"/>
      <c r="W615" s="828"/>
    </row>
    <row r="616" spans="4:23" ht="12.65" customHeight="1" x14ac:dyDescent="0.2">
      <c r="D616" s="844"/>
      <c r="E616" s="844"/>
      <c r="F616" s="844"/>
      <c r="G616" s="844"/>
      <c r="H616" s="844"/>
      <c r="I616" s="971"/>
      <c r="J616" s="970"/>
      <c r="K616" s="833"/>
      <c r="L616" s="829"/>
      <c r="M616" s="830"/>
      <c r="N616" s="830"/>
      <c r="O616" s="831"/>
      <c r="P616" s="829"/>
      <c r="Q616" s="830"/>
      <c r="R616" s="830"/>
      <c r="S616" s="831"/>
      <c r="T616" s="829"/>
      <c r="U616" s="830"/>
      <c r="V616" s="830"/>
      <c r="W616" s="831"/>
    </row>
    <row r="617" spans="4:23" ht="12.65" customHeight="1" x14ac:dyDescent="0.2">
      <c r="D617" s="844"/>
      <c r="E617" s="844"/>
      <c r="F617" s="844"/>
      <c r="G617" s="844"/>
      <c r="H617" s="844"/>
      <c r="I617" s="971"/>
      <c r="J617" s="970"/>
      <c r="K617" s="832" t="s">
        <v>504</v>
      </c>
      <c r="L617" s="826"/>
      <c r="M617" s="827"/>
      <c r="N617" s="827"/>
      <c r="O617" s="828"/>
      <c r="P617" s="826"/>
      <c r="Q617" s="827"/>
      <c r="R617" s="827"/>
      <c r="S617" s="828"/>
      <c r="T617" s="826"/>
      <c r="U617" s="827"/>
      <c r="V617" s="827"/>
      <c r="W617" s="828"/>
    </row>
    <row r="618" spans="4:23" ht="12.65" customHeight="1" x14ac:dyDescent="0.2">
      <c r="D618" s="844"/>
      <c r="E618" s="844"/>
      <c r="F618" s="844"/>
      <c r="G618" s="844"/>
      <c r="H618" s="844"/>
      <c r="I618" s="971"/>
      <c r="J618" s="970"/>
      <c r="K618" s="833"/>
      <c r="L618" s="829"/>
      <c r="M618" s="830"/>
      <c r="N618" s="830"/>
      <c r="O618" s="831"/>
      <c r="P618" s="829"/>
      <c r="Q618" s="830"/>
      <c r="R618" s="830"/>
      <c r="S618" s="831"/>
      <c r="T618" s="829"/>
      <c r="U618" s="830"/>
      <c r="V618" s="830"/>
      <c r="W618" s="831"/>
    </row>
    <row r="619" spans="4:23" ht="12.65" customHeight="1" x14ac:dyDescent="0.2">
      <c r="D619" s="844"/>
      <c r="E619" s="844"/>
      <c r="F619" s="844"/>
      <c r="G619" s="844"/>
      <c r="H619" s="844"/>
      <c r="I619" s="971"/>
      <c r="J619" s="970"/>
      <c r="K619" s="832" t="s">
        <v>505</v>
      </c>
      <c r="L619" s="826"/>
      <c r="M619" s="827"/>
      <c r="N619" s="827"/>
      <c r="O619" s="828"/>
      <c r="P619" s="826"/>
      <c r="Q619" s="827"/>
      <c r="R619" s="827"/>
      <c r="S619" s="828"/>
      <c r="T619" s="826"/>
      <c r="U619" s="827"/>
      <c r="V619" s="827"/>
      <c r="W619" s="828"/>
    </row>
    <row r="620" spans="4:23" ht="12.65" customHeight="1" x14ac:dyDescent="0.2">
      <c r="D620" s="844"/>
      <c r="E620" s="844"/>
      <c r="F620" s="844"/>
      <c r="G620" s="844"/>
      <c r="H620" s="844"/>
      <c r="I620" s="971"/>
      <c r="J620" s="970"/>
      <c r="K620" s="833"/>
      <c r="L620" s="829"/>
      <c r="M620" s="830"/>
      <c r="N620" s="830"/>
      <c r="O620" s="831"/>
      <c r="P620" s="829"/>
      <c r="Q620" s="830"/>
      <c r="R620" s="830"/>
      <c r="S620" s="831"/>
      <c r="T620" s="829"/>
      <c r="U620" s="830"/>
      <c r="V620" s="830"/>
      <c r="W620" s="831"/>
    </row>
    <row r="621" spans="4:23" ht="12.65" customHeight="1" x14ac:dyDescent="0.2">
      <c r="D621" s="844"/>
      <c r="E621" s="844"/>
      <c r="F621" s="844"/>
      <c r="G621" s="844"/>
      <c r="H621" s="844"/>
      <c r="I621" s="971"/>
      <c r="J621" s="970"/>
      <c r="K621" s="832" t="s">
        <v>656</v>
      </c>
      <c r="L621" s="826"/>
      <c r="M621" s="827"/>
      <c r="N621" s="827"/>
      <c r="O621" s="828"/>
      <c r="P621" s="826"/>
      <c r="Q621" s="827"/>
      <c r="R621" s="827"/>
      <c r="S621" s="828"/>
      <c r="T621" s="826"/>
      <c r="U621" s="827"/>
      <c r="V621" s="827"/>
      <c r="W621" s="828"/>
    </row>
    <row r="622" spans="4:23" ht="12.65" customHeight="1" x14ac:dyDescent="0.2">
      <c r="D622" s="844"/>
      <c r="E622" s="844"/>
      <c r="F622" s="844"/>
      <c r="G622" s="844"/>
      <c r="H622" s="844"/>
      <c r="I622" s="971"/>
      <c r="J622" s="970"/>
      <c r="K622" s="833"/>
      <c r="L622" s="829"/>
      <c r="M622" s="830"/>
      <c r="N622" s="830"/>
      <c r="O622" s="831"/>
      <c r="P622" s="829"/>
      <c r="Q622" s="830"/>
      <c r="R622" s="830"/>
      <c r="S622" s="831"/>
      <c r="T622" s="829"/>
      <c r="U622" s="830"/>
      <c r="V622" s="830"/>
      <c r="W622" s="831"/>
    </row>
    <row r="623" spans="4:23" ht="12.65" customHeight="1" x14ac:dyDescent="0.2">
      <c r="D623" s="844"/>
      <c r="E623" s="844"/>
      <c r="F623" s="844"/>
      <c r="G623" s="844"/>
      <c r="H623" s="844"/>
      <c r="I623" s="971"/>
      <c r="J623" s="970"/>
      <c r="K623" s="832" t="s">
        <v>657</v>
      </c>
      <c r="L623" s="826"/>
      <c r="M623" s="827"/>
      <c r="N623" s="827"/>
      <c r="O623" s="828"/>
      <c r="P623" s="826"/>
      <c r="Q623" s="827"/>
      <c r="R623" s="827"/>
      <c r="S623" s="828"/>
      <c r="T623" s="826"/>
      <c r="U623" s="827"/>
      <c r="V623" s="827"/>
      <c r="W623" s="828"/>
    </row>
    <row r="624" spans="4:23" ht="12.65" customHeight="1" x14ac:dyDescent="0.2">
      <c r="D624" s="844"/>
      <c r="E624" s="844"/>
      <c r="F624" s="844"/>
      <c r="G624" s="844"/>
      <c r="H624" s="844"/>
      <c r="I624" s="971"/>
      <c r="J624" s="970"/>
      <c r="K624" s="833"/>
      <c r="L624" s="829"/>
      <c r="M624" s="830"/>
      <c r="N624" s="830"/>
      <c r="O624" s="831"/>
      <c r="P624" s="829"/>
      <c r="Q624" s="830"/>
      <c r="R624" s="830"/>
      <c r="S624" s="831"/>
      <c r="T624" s="829"/>
      <c r="U624" s="830"/>
      <c r="V624" s="830"/>
      <c r="W624" s="831"/>
    </row>
    <row r="625" spans="4:23" ht="12.65" customHeight="1" x14ac:dyDescent="0.2">
      <c r="D625" s="844"/>
      <c r="E625" s="844"/>
      <c r="F625" s="844"/>
      <c r="G625" s="844"/>
      <c r="H625" s="844"/>
      <c r="I625" s="971"/>
      <c r="J625" s="970"/>
      <c r="K625" s="832" t="s">
        <v>658</v>
      </c>
      <c r="L625" s="826"/>
      <c r="M625" s="827"/>
      <c r="N625" s="827"/>
      <c r="O625" s="828"/>
      <c r="P625" s="826"/>
      <c r="Q625" s="827"/>
      <c r="R625" s="827"/>
      <c r="S625" s="828"/>
      <c r="T625" s="826"/>
      <c r="U625" s="827"/>
      <c r="V625" s="827"/>
      <c r="W625" s="828"/>
    </row>
    <row r="626" spans="4:23" ht="12.65" customHeight="1" x14ac:dyDescent="0.2">
      <c r="D626" s="844"/>
      <c r="E626" s="844"/>
      <c r="F626" s="844"/>
      <c r="G626" s="844"/>
      <c r="H626" s="844"/>
      <c r="I626" s="971"/>
      <c r="J626" s="970"/>
      <c r="K626" s="833"/>
      <c r="L626" s="829"/>
      <c r="M626" s="830"/>
      <c r="N626" s="830"/>
      <c r="O626" s="831"/>
      <c r="P626" s="829"/>
      <c r="Q626" s="830"/>
      <c r="R626" s="830"/>
      <c r="S626" s="831"/>
      <c r="T626" s="829"/>
      <c r="U626" s="830"/>
      <c r="V626" s="830"/>
      <c r="W626" s="831"/>
    </row>
    <row r="627" spans="4:23" ht="12.65" customHeight="1" x14ac:dyDescent="0.2">
      <c r="D627" s="844"/>
      <c r="E627" s="844"/>
      <c r="F627" s="844"/>
      <c r="G627" s="844"/>
      <c r="H627" s="844"/>
      <c r="I627" s="971"/>
      <c r="J627" s="970"/>
      <c r="K627" s="832" t="s">
        <v>659</v>
      </c>
      <c r="L627" s="826"/>
      <c r="M627" s="827"/>
      <c r="N627" s="827"/>
      <c r="O627" s="828"/>
      <c r="P627" s="826"/>
      <c r="Q627" s="827"/>
      <c r="R627" s="827"/>
      <c r="S627" s="828"/>
      <c r="T627" s="826"/>
      <c r="U627" s="827"/>
      <c r="V627" s="827"/>
      <c r="W627" s="828"/>
    </row>
    <row r="628" spans="4:23" ht="12.65" customHeight="1" x14ac:dyDescent="0.2">
      <c r="D628" s="844"/>
      <c r="E628" s="844"/>
      <c r="F628" s="844"/>
      <c r="G628" s="844"/>
      <c r="H628" s="844"/>
      <c r="I628" s="971"/>
      <c r="J628" s="970"/>
      <c r="K628" s="833"/>
      <c r="L628" s="829"/>
      <c r="M628" s="830"/>
      <c r="N628" s="830"/>
      <c r="O628" s="831"/>
      <c r="P628" s="829"/>
      <c r="Q628" s="830"/>
      <c r="R628" s="830"/>
      <c r="S628" s="831"/>
      <c r="T628" s="829"/>
      <c r="U628" s="830"/>
      <c r="V628" s="830"/>
      <c r="W628" s="831"/>
    </row>
    <row r="629" spans="4:23" ht="12.65" customHeight="1" x14ac:dyDescent="0.2">
      <c r="D629" s="844"/>
      <c r="E629" s="844"/>
      <c r="F629" s="844"/>
      <c r="G629" s="844"/>
      <c r="H629" s="844"/>
      <c r="I629" s="971"/>
      <c r="J629" s="970"/>
      <c r="K629" s="832" t="s">
        <v>660</v>
      </c>
      <c r="L629" s="826"/>
      <c r="M629" s="827"/>
      <c r="N629" s="827"/>
      <c r="O629" s="828"/>
      <c r="P629" s="826"/>
      <c r="Q629" s="827"/>
      <c r="R629" s="827"/>
      <c r="S629" s="828"/>
      <c r="T629" s="826"/>
      <c r="U629" s="827"/>
      <c r="V629" s="827"/>
      <c r="W629" s="828"/>
    </row>
    <row r="630" spans="4:23" ht="12.65" customHeight="1" x14ac:dyDescent="0.2">
      <c r="D630" s="844"/>
      <c r="E630" s="844"/>
      <c r="F630" s="844"/>
      <c r="G630" s="844"/>
      <c r="H630" s="844"/>
      <c r="I630" s="971"/>
      <c r="J630" s="970"/>
      <c r="K630" s="833"/>
      <c r="L630" s="829"/>
      <c r="M630" s="830"/>
      <c r="N630" s="830"/>
      <c r="O630" s="831"/>
      <c r="P630" s="829"/>
      <c r="Q630" s="830"/>
      <c r="R630" s="830"/>
      <c r="S630" s="831"/>
      <c r="T630" s="829"/>
      <c r="U630" s="830"/>
      <c r="V630" s="830"/>
      <c r="W630" s="831"/>
    </row>
    <row r="631" spans="4:23" ht="12.65" customHeight="1" x14ac:dyDescent="0.2">
      <c r="D631" s="844"/>
      <c r="E631" s="844"/>
      <c r="F631" s="844"/>
      <c r="G631" s="844"/>
      <c r="H631" s="844"/>
      <c r="I631" s="971"/>
      <c r="J631" s="970"/>
      <c r="K631" s="832" t="s">
        <v>661</v>
      </c>
      <c r="L631" s="826"/>
      <c r="M631" s="827"/>
      <c r="N631" s="827"/>
      <c r="O631" s="828"/>
      <c r="P631" s="826"/>
      <c r="Q631" s="827"/>
      <c r="R631" s="827"/>
      <c r="S631" s="828"/>
      <c r="T631" s="826"/>
      <c r="U631" s="827"/>
      <c r="V631" s="827"/>
      <c r="W631" s="828"/>
    </row>
    <row r="632" spans="4:23" ht="12.65" customHeight="1" x14ac:dyDescent="0.2">
      <c r="D632" s="844"/>
      <c r="E632" s="844"/>
      <c r="F632" s="844"/>
      <c r="G632" s="844"/>
      <c r="H632" s="844"/>
      <c r="I632" s="971"/>
      <c r="J632" s="970"/>
      <c r="K632" s="833"/>
      <c r="L632" s="829"/>
      <c r="M632" s="830"/>
      <c r="N632" s="830"/>
      <c r="O632" s="831"/>
      <c r="P632" s="829"/>
      <c r="Q632" s="830"/>
      <c r="R632" s="830"/>
      <c r="S632" s="831"/>
      <c r="T632" s="829"/>
      <c r="U632" s="830"/>
      <c r="V632" s="830"/>
      <c r="W632" s="831"/>
    </row>
    <row r="633" spans="4:23" ht="12.65" customHeight="1" x14ac:dyDescent="0.2">
      <c r="D633" s="844"/>
      <c r="E633" s="844"/>
      <c r="F633" s="844"/>
      <c r="G633" s="844"/>
      <c r="H633" s="844"/>
      <c r="I633" s="971"/>
      <c r="J633" s="970"/>
      <c r="K633" s="832" t="s">
        <v>662</v>
      </c>
      <c r="L633" s="826"/>
      <c r="M633" s="827"/>
      <c r="N633" s="827"/>
      <c r="O633" s="828"/>
      <c r="P633" s="826"/>
      <c r="Q633" s="827"/>
      <c r="R633" s="827"/>
      <c r="S633" s="828"/>
      <c r="T633" s="826"/>
      <c r="U633" s="827"/>
      <c r="V633" s="827"/>
      <c r="W633" s="828"/>
    </row>
    <row r="634" spans="4:23" ht="12.65" customHeight="1" x14ac:dyDescent="0.2">
      <c r="D634" s="844"/>
      <c r="E634" s="844"/>
      <c r="F634" s="844"/>
      <c r="G634" s="844"/>
      <c r="H634" s="844"/>
      <c r="I634" s="971"/>
      <c r="J634" s="970"/>
      <c r="K634" s="833"/>
      <c r="L634" s="829"/>
      <c r="M634" s="830"/>
      <c r="N634" s="830"/>
      <c r="O634" s="831"/>
      <c r="P634" s="829"/>
      <c r="Q634" s="830"/>
      <c r="R634" s="830"/>
      <c r="S634" s="831"/>
      <c r="T634" s="829"/>
      <c r="U634" s="830"/>
      <c r="V634" s="830"/>
      <c r="W634" s="831"/>
    </row>
    <row r="635" spans="4:23" ht="12.65" customHeight="1" x14ac:dyDescent="0.2">
      <c r="D635" s="844"/>
      <c r="E635" s="844"/>
      <c r="F635" s="844"/>
      <c r="G635" s="844"/>
      <c r="H635" s="844"/>
      <c r="I635" s="971"/>
      <c r="J635" s="970"/>
      <c r="K635" s="832" t="s">
        <v>663</v>
      </c>
      <c r="L635" s="826"/>
      <c r="M635" s="827"/>
      <c r="N635" s="827"/>
      <c r="O635" s="828"/>
      <c r="P635" s="826"/>
      <c r="Q635" s="827"/>
      <c r="R635" s="827"/>
      <c r="S635" s="828"/>
      <c r="T635" s="826"/>
      <c r="U635" s="827"/>
      <c r="V635" s="827"/>
      <c r="W635" s="828"/>
    </row>
    <row r="636" spans="4:23" ht="12.65" customHeight="1" x14ac:dyDescent="0.2">
      <c r="D636" s="844"/>
      <c r="E636" s="844"/>
      <c r="F636" s="844"/>
      <c r="G636" s="844"/>
      <c r="H636" s="844"/>
      <c r="I636" s="971"/>
      <c r="J636" s="970"/>
      <c r="K636" s="833"/>
      <c r="L636" s="829"/>
      <c r="M636" s="830"/>
      <c r="N636" s="830"/>
      <c r="O636" s="831"/>
      <c r="P636" s="829"/>
      <c r="Q636" s="830"/>
      <c r="R636" s="830"/>
      <c r="S636" s="831"/>
      <c r="T636" s="829"/>
      <c r="U636" s="830"/>
      <c r="V636" s="830"/>
      <c r="W636" s="831"/>
    </row>
    <row r="637" spans="4:23" ht="12.65" customHeight="1" x14ac:dyDescent="0.2">
      <c r="D637" s="844"/>
      <c r="E637" s="844"/>
      <c r="F637" s="844"/>
      <c r="G637" s="844"/>
      <c r="H637" s="844"/>
      <c r="I637" s="971"/>
      <c r="J637" s="970"/>
      <c r="K637" s="832" t="s">
        <v>664</v>
      </c>
      <c r="L637" s="826"/>
      <c r="M637" s="827"/>
      <c r="N637" s="827"/>
      <c r="O637" s="828"/>
      <c r="P637" s="826"/>
      <c r="Q637" s="827"/>
      <c r="R637" s="827"/>
      <c r="S637" s="828"/>
      <c r="T637" s="826"/>
      <c r="U637" s="827"/>
      <c r="V637" s="827"/>
      <c r="W637" s="828"/>
    </row>
    <row r="638" spans="4:23" ht="12.65" customHeight="1" x14ac:dyDescent="0.2">
      <c r="D638" s="844"/>
      <c r="E638" s="844"/>
      <c r="F638" s="844"/>
      <c r="G638" s="844"/>
      <c r="H638" s="844"/>
      <c r="I638" s="971"/>
      <c r="J638" s="970"/>
      <c r="K638" s="833"/>
      <c r="L638" s="829"/>
      <c r="M638" s="830"/>
      <c r="N638" s="830"/>
      <c r="O638" s="831"/>
      <c r="P638" s="829"/>
      <c r="Q638" s="830"/>
      <c r="R638" s="830"/>
      <c r="S638" s="831"/>
      <c r="T638" s="829"/>
      <c r="U638" s="830"/>
      <c r="V638" s="830"/>
      <c r="W638" s="831"/>
    </row>
    <row r="639" spans="4:23" ht="12.65" customHeight="1" x14ac:dyDescent="0.2">
      <c r="D639" s="844"/>
      <c r="E639" s="844"/>
      <c r="F639" s="844"/>
      <c r="G639" s="844"/>
      <c r="H639" s="844"/>
      <c r="I639" s="971"/>
      <c r="J639" s="970"/>
      <c r="K639" s="832" t="s">
        <v>665</v>
      </c>
      <c r="L639" s="826"/>
      <c r="M639" s="827"/>
      <c r="N639" s="827"/>
      <c r="O639" s="828"/>
      <c r="P639" s="826"/>
      <c r="Q639" s="827"/>
      <c r="R639" s="827"/>
      <c r="S639" s="828"/>
      <c r="T639" s="826"/>
      <c r="U639" s="827"/>
      <c r="V639" s="827"/>
      <c r="W639" s="828"/>
    </row>
    <row r="640" spans="4:23" ht="12.65" customHeight="1" x14ac:dyDescent="0.2">
      <c r="D640" s="844"/>
      <c r="E640" s="844"/>
      <c r="F640" s="844"/>
      <c r="G640" s="844"/>
      <c r="H640" s="844"/>
      <c r="I640" s="971"/>
      <c r="J640" s="970"/>
      <c r="K640" s="833"/>
      <c r="L640" s="829"/>
      <c r="M640" s="830"/>
      <c r="N640" s="830"/>
      <c r="O640" s="831"/>
      <c r="P640" s="829"/>
      <c r="Q640" s="830"/>
      <c r="R640" s="830"/>
      <c r="S640" s="831"/>
      <c r="T640" s="829"/>
      <c r="U640" s="830"/>
      <c r="V640" s="830"/>
      <c r="W640" s="831"/>
    </row>
    <row r="641" spans="4:23" ht="12.65" customHeight="1" x14ac:dyDescent="0.2">
      <c r="D641" s="844"/>
      <c r="E641" s="844"/>
      <c r="F641" s="844"/>
      <c r="G641" s="844"/>
      <c r="H641" s="844"/>
      <c r="I641" s="971"/>
      <c r="J641" s="970"/>
      <c r="K641" s="832" t="s">
        <v>666</v>
      </c>
      <c r="L641" s="826"/>
      <c r="M641" s="827"/>
      <c r="N641" s="827"/>
      <c r="O641" s="828"/>
      <c r="P641" s="826"/>
      <c r="Q641" s="827"/>
      <c r="R641" s="827"/>
      <c r="S641" s="828"/>
      <c r="T641" s="826"/>
      <c r="U641" s="827"/>
      <c r="V641" s="827"/>
      <c r="W641" s="828"/>
    </row>
    <row r="642" spans="4:23" ht="12.65" customHeight="1" x14ac:dyDescent="0.2">
      <c r="D642" s="844"/>
      <c r="E642" s="844"/>
      <c r="F642" s="844"/>
      <c r="G642" s="844"/>
      <c r="H642" s="844"/>
      <c r="I642" s="971"/>
      <c r="J642" s="970"/>
      <c r="K642" s="833"/>
      <c r="L642" s="829"/>
      <c r="M642" s="830"/>
      <c r="N642" s="830"/>
      <c r="O642" s="831"/>
      <c r="P642" s="829"/>
      <c r="Q642" s="830"/>
      <c r="R642" s="830"/>
      <c r="S642" s="831"/>
      <c r="T642" s="829"/>
      <c r="U642" s="830"/>
      <c r="V642" s="830"/>
      <c r="W642" s="831"/>
    </row>
    <row r="643" spans="4:23" ht="12.65" customHeight="1" x14ac:dyDescent="0.2">
      <c r="D643" s="844"/>
      <c r="E643" s="844"/>
      <c r="F643" s="844"/>
      <c r="G643" s="844"/>
      <c r="H643" s="844"/>
      <c r="I643" s="971"/>
      <c r="J643" s="970"/>
      <c r="K643" s="832" t="s">
        <v>667</v>
      </c>
      <c r="L643" s="826"/>
      <c r="M643" s="827"/>
      <c r="N643" s="827"/>
      <c r="O643" s="828"/>
      <c r="P643" s="826"/>
      <c r="Q643" s="827"/>
      <c r="R643" s="827"/>
      <c r="S643" s="828"/>
      <c r="T643" s="826"/>
      <c r="U643" s="827"/>
      <c r="V643" s="827"/>
      <c r="W643" s="828"/>
    </row>
    <row r="644" spans="4:23" ht="12.65" customHeight="1" x14ac:dyDescent="0.2">
      <c r="D644" s="844"/>
      <c r="E644" s="844"/>
      <c r="F644" s="844"/>
      <c r="G644" s="844"/>
      <c r="H644" s="844"/>
      <c r="I644" s="971"/>
      <c r="J644" s="970"/>
      <c r="K644" s="833"/>
      <c r="L644" s="829"/>
      <c r="M644" s="830"/>
      <c r="N644" s="830"/>
      <c r="O644" s="831"/>
      <c r="P644" s="829"/>
      <c r="Q644" s="830"/>
      <c r="R644" s="830"/>
      <c r="S644" s="831"/>
      <c r="T644" s="829"/>
      <c r="U644" s="830"/>
      <c r="V644" s="830"/>
      <c r="W644" s="831"/>
    </row>
    <row r="645" spans="4:23" ht="12.65" customHeight="1" x14ac:dyDescent="0.2">
      <c r="D645" s="844"/>
      <c r="E645" s="844"/>
      <c r="F645" s="844"/>
      <c r="G645" s="844"/>
      <c r="H645" s="844"/>
      <c r="I645" s="971"/>
      <c r="J645" s="970"/>
      <c r="K645" s="832" t="s">
        <v>1448</v>
      </c>
      <c r="L645" s="826"/>
      <c r="M645" s="827"/>
      <c r="N645" s="827"/>
      <c r="O645" s="828"/>
      <c r="P645" s="826"/>
      <c r="Q645" s="827"/>
      <c r="R645" s="827"/>
      <c r="S645" s="828"/>
      <c r="T645" s="826"/>
      <c r="U645" s="827"/>
      <c r="V645" s="827"/>
      <c r="W645" s="828"/>
    </row>
    <row r="646" spans="4:23" ht="12.65" customHeight="1" x14ac:dyDescent="0.2">
      <c r="D646" s="844"/>
      <c r="E646" s="844"/>
      <c r="F646" s="844"/>
      <c r="G646" s="844"/>
      <c r="H646" s="844"/>
      <c r="I646" s="971"/>
      <c r="J646" s="970"/>
      <c r="K646" s="833"/>
      <c r="L646" s="829"/>
      <c r="M646" s="830"/>
      <c r="N646" s="830"/>
      <c r="O646" s="831"/>
      <c r="P646" s="829"/>
      <c r="Q646" s="830"/>
      <c r="R646" s="830"/>
      <c r="S646" s="831"/>
      <c r="T646" s="829"/>
      <c r="U646" s="830"/>
      <c r="V646" s="830"/>
      <c r="W646" s="831"/>
    </row>
    <row r="647" spans="4:23" ht="12.65" customHeight="1" x14ac:dyDescent="0.2">
      <c r="D647" s="844"/>
      <c r="E647" s="844"/>
      <c r="F647" s="844"/>
      <c r="G647" s="844"/>
      <c r="H647" s="844"/>
      <c r="I647" s="971"/>
      <c r="J647" s="970"/>
      <c r="K647" s="832" t="s">
        <v>1449</v>
      </c>
      <c r="L647" s="826"/>
      <c r="M647" s="827"/>
      <c r="N647" s="827"/>
      <c r="O647" s="828"/>
      <c r="P647" s="826"/>
      <c r="Q647" s="827"/>
      <c r="R647" s="827"/>
      <c r="S647" s="828"/>
      <c r="T647" s="826"/>
      <c r="U647" s="827"/>
      <c r="V647" s="827"/>
      <c r="W647" s="828"/>
    </row>
    <row r="648" spans="4:23" ht="12.65" customHeight="1" x14ac:dyDescent="0.2">
      <c r="D648" s="844"/>
      <c r="E648" s="844"/>
      <c r="F648" s="844"/>
      <c r="G648" s="844"/>
      <c r="H648" s="844"/>
      <c r="I648" s="971"/>
      <c r="J648" s="970"/>
      <c r="K648" s="833"/>
      <c r="L648" s="829"/>
      <c r="M648" s="830"/>
      <c r="N648" s="830"/>
      <c r="O648" s="831"/>
      <c r="P648" s="829"/>
      <c r="Q648" s="830"/>
      <c r="R648" s="830"/>
      <c r="S648" s="831"/>
      <c r="T648" s="829"/>
      <c r="U648" s="830"/>
      <c r="V648" s="830"/>
      <c r="W648" s="831"/>
    </row>
    <row r="649" spans="4:23" ht="12.65" customHeight="1" x14ac:dyDescent="0.2">
      <c r="D649" s="844"/>
      <c r="E649" s="844"/>
      <c r="F649" s="844"/>
      <c r="G649" s="844"/>
      <c r="H649" s="844"/>
      <c r="I649" s="971"/>
      <c r="J649" s="970"/>
      <c r="K649" s="832" t="s">
        <v>1450</v>
      </c>
      <c r="L649" s="826"/>
      <c r="M649" s="827"/>
      <c r="N649" s="827"/>
      <c r="O649" s="828"/>
      <c r="P649" s="826"/>
      <c r="Q649" s="827"/>
      <c r="R649" s="827"/>
      <c r="S649" s="828"/>
      <c r="T649" s="826"/>
      <c r="U649" s="827"/>
      <c r="V649" s="827"/>
      <c r="W649" s="828"/>
    </row>
    <row r="650" spans="4:23" ht="12.65" customHeight="1" x14ac:dyDescent="0.2">
      <c r="D650" s="844"/>
      <c r="E650" s="844"/>
      <c r="F650" s="844"/>
      <c r="G650" s="844"/>
      <c r="H650" s="844"/>
      <c r="I650" s="971"/>
      <c r="J650" s="970"/>
      <c r="K650" s="833"/>
      <c r="L650" s="829"/>
      <c r="M650" s="830"/>
      <c r="N650" s="830"/>
      <c r="O650" s="831"/>
      <c r="P650" s="829"/>
      <c r="Q650" s="830"/>
      <c r="R650" s="830"/>
      <c r="S650" s="831"/>
      <c r="T650" s="829"/>
      <c r="U650" s="830"/>
      <c r="V650" s="830"/>
      <c r="W650" s="831"/>
    </row>
    <row r="651" spans="4:23" ht="12.65" customHeight="1" x14ac:dyDescent="0.2">
      <c r="D651" s="844"/>
      <c r="E651" s="844"/>
      <c r="F651" s="844"/>
      <c r="G651" s="844"/>
      <c r="H651" s="844"/>
      <c r="I651" s="971"/>
      <c r="J651" s="970"/>
      <c r="K651" s="832" t="s">
        <v>1451</v>
      </c>
      <c r="L651" s="826"/>
      <c r="M651" s="827"/>
      <c r="N651" s="827"/>
      <c r="O651" s="828"/>
      <c r="P651" s="826"/>
      <c r="Q651" s="827"/>
      <c r="R651" s="827"/>
      <c r="S651" s="828"/>
      <c r="T651" s="826"/>
      <c r="U651" s="827"/>
      <c r="V651" s="827"/>
      <c r="W651" s="828"/>
    </row>
    <row r="652" spans="4:23" ht="12.65" customHeight="1" x14ac:dyDescent="0.2">
      <c r="D652" s="844"/>
      <c r="E652" s="844"/>
      <c r="F652" s="844"/>
      <c r="G652" s="844"/>
      <c r="H652" s="844"/>
      <c r="I652" s="971"/>
      <c r="J652" s="970"/>
      <c r="K652" s="833"/>
      <c r="L652" s="829"/>
      <c r="M652" s="830"/>
      <c r="N652" s="830"/>
      <c r="O652" s="831"/>
      <c r="P652" s="829"/>
      <c r="Q652" s="830"/>
      <c r="R652" s="830"/>
      <c r="S652" s="831"/>
      <c r="T652" s="829"/>
      <c r="U652" s="830"/>
      <c r="V652" s="830"/>
      <c r="W652" s="831"/>
    </row>
    <row r="653" spans="4:23" ht="12.65" customHeight="1" x14ac:dyDescent="0.2">
      <c r="D653" s="844"/>
      <c r="E653" s="844"/>
      <c r="F653" s="844"/>
      <c r="G653" s="844"/>
      <c r="H653" s="844"/>
      <c r="I653" s="971"/>
      <c r="J653" s="970"/>
      <c r="K653" s="832" t="s">
        <v>1452</v>
      </c>
      <c r="L653" s="826"/>
      <c r="M653" s="827"/>
      <c r="N653" s="827"/>
      <c r="O653" s="828"/>
      <c r="P653" s="826"/>
      <c r="Q653" s="827"/>
      <c r="R653" s="827"/>
      <c r="S653" s="828"/>
      <c r="T653" s="826"/>
      <c r="U653" s="827"/>
      <c r="V653" s="827"/>
      <c r="W653" s="828"/>
    </row>
    <row r="654" spans="4:23" ht="12.65" customHeight="1" x14ac:dyDescent="0.2">
      <c r="D654" s="844"/>
      <c r="E654" s="844"/>
      <c r="F654" s="844"/>
      <c r="G654" s="844"/>
      <c r="H654" s="844"/>
      <c r="I654" s="971"/>
      <c r="J654" s="970"/>
      <c r="K654" s="833"/>
      <c r="L654" s="829"/>
      <c r="M654" s="830"/>
      <c r="N654" s="830"/>
      <c r="O654" s="831"/>
      <c r="P654" s="829"/>
      <c r="Q654" s="830"/>
      <c r="R654" s="830"/>
      <c r="S654" s="831"/>
      <c r="T654" s="829"/>
      <c r="U654" s="830"/>
      <c r="V654" s="830"/>
      <c r="W654" s="831"/>
    </row>
    <row r="655" spans="4:23" ht="12.65" customHeight="1" x14ac:dyDescent="0.2">
      <c r="D655" s="844"/>
      <c r="E655" s="844"/>
      <c r="F655" s="844"/>
      <c r="G655" s="844"/>
      <c r="H655" s="844"/>
      <c r="I655" s="971"/>
      <c r="J655" s="970"/>
      <c r="K655" s="832" t="s">
        <v>1453</v>
      </c>
      <c r="L655" s="826"/>
      <c r="M655" s="827"/>
      <c r="N655" s="827"/>
      <c r="O655" s="828"/>
      <c r="P655" s="826"/>
      <c r="Q655" s="827"/>
      <c r="R655" s="827"/>
      <c r="S655" s="828"/>
      <c r="T655" s="826"/>
      <c r="U655" s="827"/>
      <c r="V655" s="827"/>
      <c r="W655" s="828"/>
    </row>
    <row r="656" spans="4:23" ht="12.65" customHeight="1" x14ac:dyDescent="0.2">
      <c r="D656" s="844"/>
      <c r="E656" s="844"/>
      <c r="F656" s="844"/>
      <c r="G656" s="844"/>
      <c r="H656" s="844"/>
      <c r="I656" s="971"/>
      <c r="J656" s="970"/>
      <c r="K656" s="833"/>
      <c r="L656" s="829"/>
      <c r="M656" s="830"/>
      <c r="N656" s="830"/>
      <c r="O656" s="831"/>
      <c r="P656" s="829"/>
      <c r="Q656" s="830"/>
      <c r="R656" s="830"/>
      <c r="S656" s="831"/>
      <c r="T656" s="829"/>
      <c r="U656" s="830"/>
      <c r="V656" s="830"/>
      <c r="W656" s="831"/>
    </row>
    <row r="657" spans="4:24" ht="12.65" customHeight="1" x14ac:dyDescent="0.2">
      <c r="D657" s="844"/>
      <c r="E657" s="844"/>
      <c r="F657" s="844"/>
      <c r="G657" s="844"/>
      <c r="H657" s="844"/>
      <c r="I657" s="971"/>
      <c r="J657" s="970"/>
      <c r="K657" s="832" t="s">
        <v>1454</v>
      </c>
      <c r="L657" s="826"/>
      <c r="M657" s="827"/>
      <c r="N657" s="827"/>
      <c r="O657" s="828"/>
      <c r="P657" s="826"/>
      <c r="Q657" s="827"/>
      <c r="R657" s="827"/>
      <c r="S657" s="828"/>
      <c r="T657" s="826"/>
      <c r="U657" s="827"/>
      <c r="V657" s="827"/>
      <c r="W657" s="828"/>
    </row>
    <row r="658" spans="4:24" ht="12.65" customHeight="1" x14ac:dyDescent="0.2">
      <c r="D658" s="844"/>
      <c r="E658" s="844"/>
      <c r="F658" s="844"/>
      <c r="G658" s="844"/>
      <c r="H658" s="844"/>
      <c r="I658" s="972"/>
      <c r="J658" s="973"/>
      <c r="K658" s="833"/>
      <c r="L658" s="829"/>
      <c r="M658" s="830"/>
      <c r="N658" s="830"/>
      <c r="O658" s="831"/>
      <c r="P658" s="829"/>
      <c r="Q658" s="830"/>
      <c r="R658" s="830"/>
      <c r="S658" s="831"/>
      <c r="T658" s="829"/>
      <c r="U658" s="830"/>
      <c r="V658" s="830"/>
      <c r="W658" s="831"/>
    </row>
    <row r="659" spans="4:24" ht="16.5" customHeight="1" x14ac:dyDescent="0.2">
      <c r="E659" s="88" t="s">
        <v>252</v>
      </c>
    </row>
    <row r="660" spans="4:24" ht="16.5" customHeight="1" x14ac:dyDescent="0.2">
      <c r="E660" s="88" t="s">
        <v>1744</v>
      </c>
    </row>
    <row r="661" spans="4:24" ht="9.65" customHeight="1" x14ac:dyDescent="0.2"/>
    <row r="662" spans="4:24" ht="16.5" customHeight="1" x14ac:dyDescent="0.2">
      <c r="D662" s="90" t="s">
        <v>254</v>
      </c>
    </row>
    <row r="663" spans="4:24" ht="19.5" customHeight="1" x14ac:dyDescent="0.2">
      <c r="D663" s="976" t="s">
        <v>253</v>
      </c>
      <c r="E663" s="977"/>
      <c r="F663" s="977"/>
      <c r="G663" s="977"/>
      <c r="H663" s="977"/>
      <c r="I663" s="977"/>
      <c r="J663" s="977"/>
      <c r="K663" s="977"/>
      <c r="L663" s="977"/>
      <c r="M663" s="977"/>
      <c r="N663" s="978"/>
      <c r="O663" s="939"/>
      <c r="P663" s="797"/>
      <c r="Q663" s="941"/>
    </row>
    <row r="664" spans="4:24" ht="16.5" customHeight="1" x14ac:dyDescent="0.2">
      <c r="E664" s="88" t="s">
        <v>693</v>
      </c>
    </row>
    <row r="665" spans="4:24" ht="16.5" customHeight="1" x14ac:dyDescent="0.2">
      <c r="E665" s="88" t="s">
        <v>1745</v>
      </c>
    </row>
    <row r="666" spans="4:24" ht="16.5" customHeight="1" x14ac:dyDescent="0.2">
      <c r="E666" s="88" t="s">
        <v>1746</v>
      </c>
    </row>
    <row r="667" spans="4:24" ht="16.5" customHeight="1" x14ac:dyDescent="0.2">
      <c r="E667" s="88" t="s">
        <v>255</v>
      </c>
    </row>
    <row r="668" spans="4:24" ht="16.5" customHeight="1" x14ac:dyDescent="0.2">
      <c r="E668" s="88" t="s">
        <v>256</v>
      </c>
    </row>
    <row r="669" spans="4:24" ht="16.5" customHeight="1" x14ac:dyDescent="0.2">
      <c r="E669" s="88" t="s">
        <v>257</v>
      </c>
    </row>
    <row r="670" spans="4:24" ht="16.5" customHeight="1" x14ac:dyDescent="0.2">
      <c r="E670" s="88" t="s">
        <v>258</v>
      </c>
    </row>
    <row r="671" spans="4:24" ht="12" customHeight="1" x14ac:dyDescent="0.2"/>
    <row r="672" spans="4:24" ht="17.5" customHeight="1" x14ac:dyDescent="0.2">
      <c r="P672" s="844" t="s">
        <v>645</v>
      </c>
      <c r="Q672" s="844"/>
      <c r="R672" s="844"/>
      <c r="S672" s="885">
        <f>$Q$10</f>
        <v>0</v>
      </c>
      <c r="T672" s="885"/>
      <c r="U672" s="885"/>
      <c r="V672" s="885"/>
      <c r="W672" s="885"/>
      <c r="X672" s="885"/>
    </row>
    <row r="673" spans="3:22" ht="16.5" customHeight="1" x14ac:dyDescent="0.2">
      <c r="C673" s="89" t="s">
        <v>259</v>
      </c>
    </row>
    <row r="674" spans="3:22" ht="16.5" customHeight="1" x14ac:dyDescent="0.2">
      <c r="D674" s="90" t="s">
        <v>270</v>
      </c>
    </row>
    <row r="675" spans="3:22" ht="16.5" customHeight="1" x14ac:dyDescent="0.2">
      <c r="D675" s="976" t="s">
        <v>241</v>
      </c>
      <c r="E675" s="977"/>
      <c r="F675" s="977"/>
      <c r="G675" s="977"/>
      <c r="H675" s="977"/>
      <c r="I675" s="977"/>
      <c r="J675" s="978"/>
      <c r="K675" s="839" t="s">
        <v>175</v>
      </c>
      <c r="L675" s="839"/>
      <c r="M675" s="839"/>
      <c r="N675" s="852" t="s">
        <v>272</v>
      </c>
      <c r="O675" s="852"/>
      <c r="P675" s="852"/>
      <c r="Q675" s="852"/>
      <c r="R675" s="852"/>
      <c r="S675" s="852"/>
      <c r="T675" s="852"/>
      <c r="U675" s="852"/>
      <c r="V675" s="852"/>
    </row>
    <row r="676" spans="3:22" ht="50.5" customHeight="1" x14ac:dyDescent="0.2">
      <c r="D676" s="979" t="s">
        <v>275</v>
      </c>
      <c r="E676" s="1077"/>
      <c r="F676" s="1077"/>
      <c r="G676" s="1077"/>
      <c r="H676" s="1077"/>
      <c r="I676" s="1077"/>
      <c r="J676" s="1316"/>
      <c r="K676" s="1317"/>
      <c r="L676" s="1317"/>
      <c r="M676" s="777"/>
      <c r="N676" s="1318"/>
      <c r="O676" s="1319"/>
      <c r="P676" s="1319"/>
      <c r="Q676" s="1319"/>
      <c r="R676" s="1319"/>
      <c r="S676" s="1319"/>
      <c r="T676" s="1319"/>
      <c r="U676" s="1319"/>
      <c r="V676" s="1320"/>
    </row>
    <row r="677" spans="3:22" ht="49" customHeight="1" x14ac:dyDescent="0.2">
      <c r="D677" s="979" t="s">
        <v>271</v>
      </c>
      <c r="E677" s="1077"/>
      <c r="F677" s="1077"/>
      <c r="G677" s="1077"/>
      <c r="H677" s="1077"/>
      <c r="I677" s="1077"/>
      <c r="J677" s="1316"/>
      <c r="K677" s="1317"/>
      <c r="L677" s="1317"/>
      <c r="M677" s="777"/>
      <c r="N677" s="1318"/>
      <c r="O677" s="1319"/>
      <c r="P677" s="1319"/>
      <c r="Q677" s="1319"/>
      <c r="R677" s="1319"/>
      <c r="S677" s="1319"/>
      <c r="T677" s="1319"/>
      <c r="U677" s="1319"/>
      <c r="V677" s="1320"/>
    </row>
    <row r="678" spans="3:22" ht="9.65" customHeight="1" x14ac:dyDescent="0.2"/>
    <row r="679" spans="3:22" ht="16.5" customHeight="1" x14ac:dyDescent="0.2">
      <c r="D679" s="90" t="s">
        <v>273</v>
      </c>
    </row>
    <row r="680" spans="3:22" ht="16.5" customHeight="1" x14ac:dyDescent="0.2">
      <c r="D680" s="976" t="s">
        <v>241</v>
      </c>
      <c r="E680" s="977"/>
      <c r="F680" s="977"/>
      <c r="G680" s="977"/>
      <c r="H680" s="977"/>
      <c r="I680" s="977"/>
      <c r="J680" s="978"/>
      <c r="K680" s="839" t="s">
        <v>175</v>
      </c>
      <c r="L680" s="839"/>
      <c r="M680" s="839"/>
      <c r="N680" s="852" t="s">
        <v>272</v>
      </c>
      <c r="O680" s="852"/>
      <c r="P680" s="852"/>
      <c r="Q680" s="852"/>
      <c r="R680" s="852"/>
      <c r="S680" s="852"/>
      <c r="T680" s="852"/>
      <c r="U680" s="852"/>
      <c r="V680" s="852"/>
    </row>
    <row r="681" spans="3:22" ht="50.5" customHeight="1" x14ac:dyDescent="0.2">
      <c r="D681" s="979" t="s">
        <v>275</v>
      </c>
      <c r="E681" s="1077"/>
      <c r="F681" s="1077"/>
      <c r="G681" s="1077"/>
      <c r="H681" s="1077"/>
      <c r="I681" s="1077"/>
      <c r="J681" s="1316"/>
      <c r="K681" s="1317"/>
      <c r="L681" s="1317"/>
      <c r="M681" s="777"/>
      <c r="N681" s="1318"/>
      <c r="O681" s="1319"/>
      <c r="P681" s="1319"/>
      <c r="Q681" s="1319"/>
      <c r="R681" s="1319"/>
      <c r="S681" s="1319"/>
      <c r="T681" s="1319"/>
      <c r="U681" s="1319"/>
      <c r="V681" s="1320"/>
    </row>
    <row r="682" spans="3:22" ht="50.5" customHeight="1" x14ac:dyDescent="0.2">
      <c r="D682" s="979" t="s">
        <v>271</v>
      </c>
      <c r="E682" s="1077"/>
      <c r="F682" s="1077"/>
      <c r="G682" s="1077"/>
      <c r="H682" s="1077"/>
      <c r="I682" s="1077"/>
      <c r="J682" s="1316"/>
      <c r="K682" s="1317"/>
      <c r="L682" s="1317"/>
      <c r="M682" s="777"/>
      <c r="N682" s="1318"/>
      <c r="O682" s="1319"/>
      <c r="P682" s="1319"/>
      <c r="Q682" s="1319"/>
      <c r="R682" s="1319"/>
      <c r="S682" s="1319"/>
      <c r="T682" s="1319"/>
      <c r="U682" s="1319"/>
      <c r="V682" s="1320"/>
    </row>
    <row r="683" spans="3:22" ht="9.65" customHeight="1" x14ac:dyDescent="0.2"/>
    <row r="684" spans="3:22" ht="16.5" customHeight="1" x14ac:dyDescent="0.2">
      <c r="D684" s="90" t="s">
        <v>274</v>
      </c>
    </row>
    <row r="685" spans="3:22" ht="16.5" customHeight="1" x14ac:dyDescent="0.2">
      <c r="D685" s="976" t="s">
        <v>241</v>
      </c>
      <c r="E685" s="977"/>
      <c r="F685" s="977"/>
      <c r="G685" s="977"/>
      <c r="H685" s="977"/>
      <c r="I685" s="977"/>
      <c r="J685" s="978"/>
      <c r="K685" s="839" t="s">
        <v>175</v>
      </c>
      <c r="L685" s="839"/>
      <c r="M685" s="839"/>
      <c r="N685" s="852" t="s">
        <v>272</v>
      </c>
      <c r="O685" s="852"/>
      <c r="P685" s="852"/>
      <c r="Q685" s="852"/>
      <c r="R685" s="852"/>
      <c r="S685" s="852"/>
      <c r="T685" s="852"/>
      <c r="U685" s="852"/>
      <c r="V685" s="852"/>
    </row>
    <row r="686" spans="3:22" ht="50.5" customHeight="1" x14ac:dyDescent="0.2">
      <c r="D686" s="979" t="s">
        <v>275</v>
      </c>
      <c r="E686" s="1077"/>
      <c r="F686" s="1077"/>
      <c r="G686" s="1077"/>
      <c r="H686" s="1077"/>
      <c r="I686" s="1077"/>
      <c r="J686" s="1316"/>
      <c r="K686" s="1317"/>
      <c r="L686" s="1317"/>
      <c r="M686" s="777"/>
      <c r="N686" s="1318"/>
      <c r="O686" s="1319"/>
      <c r="P686" s="1319"/>
      <c r="Q686" s="1319"/>
      <c r="R686" s="1319"/>
      <c r="S686" s="1319"/>
      <c r="T686" s="1319"/>
      <c r="U686" s="1319"/>
      <c r="V686" s="1320"/>
    </row>
    <row r="687" spans="3:22" ht="50.5" customHeight="1" x14ac:dyDescent="0.2">
      <c r="D687" s="979" t="s">
        <v>271</v>
      </c>
      <c r="E687" s="1077"/>
      <c r="F687" s="1077"/>
      <c r="G687" s="1077"/>
      <c r="H687" s="1077"/>
      <c r="I687" s="1077"/>
      <c r="J687" s="1316"/>
      <c r="K687" s="1317"/>
      <c r="L687" s="1317"/>
      <c r="M687" s="777"/>
      <c r="N687" s="1318"/>
      <c r="O687" s="1319"/>
      <c r="P687" s="1319"/>
      <c r="Q687" s="1319"/>
      <c r="R687" s="1319"/>
      <c r="S687" s="1319"/>
      <c r="T687" s="1319"/>
      <c r="U687" s="1319"/>
      <c r="V687" s="1320"/>
    </row>
    <row r="688" spans="3:22" ht="16.5" customHeight="1" x14ac:dyDescent="0.2">
      <c r="E688" s="88" t="s">
        <v>276</v>
      </c>
    </row>
    <row r="689" spans="1:25" ht="16.5" customHeight="1" x14ac:dyDescent="0.2">
      <c r="E689" s="88" t="s">
        <v>694</v>
      </c>
    </row>
    <row r="690" spans="1:25" ht="16.5" customHeight="1" x14ac:dyDescent="0.2">
      <c r="E690" s="88" t="s">
        <v>277</v>
      </c>
    </row>
    <row r="691" spans="1:25" ht="16.5" customHeight="1" x14ac:dyDescent="0.2">
      <c r="E691" s="88" t="s">
        <v>278</v>
      </c>
    </row>
    <row r="692" spans="1:25" ht="16.5" customHeight="1" x14ac:dyDescent="0.2">
      <c r="E692" s="88" t="s">
        <v>279</v>
      </c>
    </row>
    <row r="693" spans="1:25" ht="16.5" customHeight="1" x14ac:dyDescent="0.2">
      <c r="E693" s="88" t="s">
        <v>280</v>
      </c>
      <c r="P693" s="1212" t="s">
        <v>1253</v>
      </c>
      <c r="Q693" s="1213"/>
      <c r="R693" s="1213"/>
      <c r="S693" s="1593"/>
      <c r="T693" s="1593"/>
      <c r="U693" s="1593"/>
      <c r="V693" s="1594"/>
      <c r="W693" s="1594"/>
      <c r="X693" s="968"/>
    </row>
    <row r="694" spans="1:25" ht="16.5" customHeight="1" x14ac:dyDescent="0.2">
      <c r="E694" s="88" t="s">
        <v>281</v>
      </c>
    </row>
    <row r="695" spans="1:25" ht="16.5" customHeight="1" x14ac:dyDescent="0.2">
      <c r="E695" s="88" t="s">
        <v>282</v>
      </c>
    </row>
    <row r="696" spans="1:25" ht="16.5" customHeight="1" x14ac:dyDescent="0.2">
      <c r="E696" s="88" t="s">
        <v>283</v>
      </c>
    </row>
    <row r="697" spans="1:25" ht="11.15" customHeight="1" x14ac:dyDescent="0.2"/>
    <row r="698" spans="1:25" ht="12" customHeight="1" x14ac:dyDescent="0.2"/>
    <row r="699" spans="1:25" ht="17.5" customHeight="1" x14ac:dyDescent="0.2">
      <c r="P699" s="844" t="s">
        <v>645</v>
      </c>
      <c r="Q699" s="844"/>
      <c r="R699" s="844"/>
      <c r="S699" s="885">
        <f>$Q$10</f>
        <v>0</v>
      </c>
      <c r="T699" s="885"/>
      <c r="U699" s="885"/>
      <c r="V699" s="885"/>
      <c r="W699" s="885"/>
      <c r="X699" s="885"/>
    </row>
    <row r="700" spans="1:25" s="721" customFormat="1" ht="16.5" customHeight="1" x14ac:dyDescent="0.2">
      <c r="A700" s="90"/>
      <c r="B700" s="90"/>
      <c r="C700" s="89" t="s">
        <v>1919</v>
      </c>
      <c r="D700" s="90"/>
      <c r="E700" s="90"/>
      <c r="F700" s="90"/>
      <c r="G700" s="90"/>
      <c r="H700" s="90"/>
      <c r="I700" s="90"/>
      <c r="J700" s="90"/>
      <c r="K700" s="90"/>
      <c r="L700" s="90"/>
      <c r="M700" s="90"/>
      <c r="N700" s="90"/>
      <c r="O700" s="90"/>
      <c r="P700" s="90"/>
      <c r="Q700" s="90"/>
      <c r="R700" s="90"/>
      <c r="S700" s="90"/>
      <c r="T700" s="90"/>
      <c r="U700" s="90"/>
      <c r="V700" s="90"/>
      <c r="W700" s="90"/>
      <c r="X700" s="90"/>
      <c r="Y700" s="90"/>
    </row>
    <row r="701" spans="1:25" s="721" customFormat="1" ht="16.5" customHeight="1" x14ac:dyDescent="0.2">
      <c r="A701" s="90"/>
      <c r="B701" s="90"/>
      <c r="C701" s="90"/>
      <c r="D701" s="90" t="s">
        <v>1920</v>
      </c>
      <c r="E701" s="90"/>
      <c r="F701" s="90"/>
      <c r="G701" s="90"/>
      <c r="H701" s="90"/>
      <c r="I701" s="90"/>
      <c r="J701" s="90"/>
      <c r="K701" s="90"/>
      <c r="L701" s="90"/>
      <c r="M701" s="90"/>
      <c r="N701" s="90"/>
      <c r="O701" s="90"/>
      <c r="P701" s="90"/>
      <c r="Q701" s="90"/>
      <c r="R701" s="90"/>
      <c r="S701" s="90"/>
      <c r="T701" s="90"/>
      <c r="U701" s="90"/>
      <c r="V701" s="90"/>
      <c r="W701" s="90"/>
      <c r="X701" s="90"/>
      <c r="Y701" s="90"/>
    </row>
    <row r="702" spans="1:25" s="721" customFormat="1" ht="16.5" customHeight="1" x14ac:dyDescent="0.2">
      <c r="A702" s="90"/>
      <c r="B702" s="90"/>
      <c r="C702" s="90"/>
      <c r="D702" s="853" t="s">
        <v>1921</v>
      </c>
      <c r="E702" s="854"/>
      <c r="F702" s="854"/>
      <c r="G702" s="854"/>
      <c r="H702" s="854"/>
      <c r="I702" s="854"/>
      <c r="J702" s="854"/>
      <c r="K702" s="854"/>
      <c r="L702" s="854"/>
      <c r="M702" s="854"/>
      <c r="N702" s="854"/>
      <c r="O702" s="854"/>
      <c r="P702" s="855"/>
      <c r="Q702" s="934"/>
      <c r="R702" s="928"/>
      <c r="S702" s="90"/>
      <c r="T702" s="90"/>
      <c r="U702" s="90"/>
      <c r="V702" s="90"/>
      <c r="W702" s="90"/>
      <c r="X702" s="90"/>
      <c r="Y702" s="90"/>
    </row>
    <row r="703" spans="1:25" s="721" customFormat="1" ht="16.5" customHeight="1" x14ac:dyDescent="0.2">
      <c r="A703" s="90"/>
      <c r="B703" s="90"/>
      <c r="C703" s="90"/>
      <c r="D703" s="90"/>
      <c r="E703" s="90"/>
      <c r="F703" s="90"/>
      <c r="G703" s="90"/>
      <c r="H703" s="90"/>
      <c r="I703" s="90"/>
      <c r="J703" s="90"/>
      <c r="K703" s="90"/>
      <c r="L703" s="90"/>
      <c r="M703" s="90"/>
      <c r="N703" s="90"/>
      <c r="O703" s="90"/>
      <c r="P703" s="90"/>
      <c r="Q703" s="90"/>
      <c r="R703" s="90"/>
      <c r="S703" s="90"/>
      <c r="T703" s="90"/>
      <c r="U703" s="90"/>
      <c r="V703" s="90"/>
      <c r="W703" s="90"/>
      <c r="X703" s="90"/>
      <c r="Y703" s="90"/>
    </row>
    <row r="704" spans="1:25" s="721" customFormat="1" ht="16.5" customHeight="1" x14ac:dyDescent="0.2">
      <c r="A704" s="90"/>
      <c r="B704" s="90"/>
      <c r="C704" s="90"/>
      <c r="D704" s="90" t="s">
        <v>1938</v>
      </c>
      <c r="E704" s="90"/>
      <c r="F704" s="90"/>
      <c r="G704" s="90"/>
      <c r="H704" s="90"/>
      <c r="I704" s="90"/>
      <c r="J704" s="90"/>
      <c r="K704" s="90"/>
      <c r="L704" s="90"/>
      <c r="M704" s="90"/>
      <c r="N704" s="90"/>
      <c r="O704" s="90"/>
      <c r="P704" s="90"/>
      <c r="Q704" s="90"/>
      <c r="R704" s="90"/>
      <c r="S704" s="90"/>
      <c r="T704" s="90"/>
      <c r="U704" s="90"/>
      <c r="V704" s="90"/>
      <c r="W704" s="90"/>
      <c r="X704" s="90"/>
      <c r="Y704" s="90"/>
    </row>
    <row r="705" spans="1:25" s="721" customFormat="1" ht="16.5" customHeight="1" x14ac:dyDescent="0.2">
      <c r="A705" s="90"/>
      <c r="B705" s="90"/>
      <c r="C705" s="90"/>
      <c r="D705" s="90" t="str">
        <f>"令和"&amp;$Y$1-1&amp;"年度"</f>
        <v>令和7年度</v>
      </c>
      <c r="E705" s="90"/>
      <c r="F705" s="90"/>
      <c r="G705" s="90"/>
      <c r="H705" s="90"/>
      <c r="I705" s="90"/>
      <c r="J705" s="90"/>
      <c r="K705" s="90"/>
      <c r="L705" s="90"/>
      <c r="M705" s="90"/>
      <c r="N705" s="90"/>
      <c r="O705" s="90"/>
      <c r="P705" s="90"/>
      <c r="Q705" s="90"/>
      <c r="R705" s="90"/>
      <c r="S705" s="90"/>
      <c r="T705" s="90"/>
      <c r="U705" s="90"/>
      <c r="V705" s="90"/>
      <c r="W705" s="90"/>
      <c r="X705" s="90"/>
      <c r="Y705" s="90"/>
    </row>
    <row r="706" spans="1:25" s="721" customFormat="1" ht="16.5" customHeight="1" x14ac:dyDescent="0.2">
      <c r="A706" s="90"/>
      <c r="B706" s="90"/>
      <c r="C706" s="90"/>
      <c r="D706" s="776"/>
      <c r="E706" s="776"/>
      <c r="F706" s="776"/>
      <c r="G706" s="776"/>
      <c r="H706" s="776"/>
      <c r="I706" s="720" t="s">
        <v>1922</v>
      </c>
      <c r="J706" s="720" t="s">
        <v>1923</v>
      </c>
      <c r="K706" s="720" t="s">
        <v>1924</v>
      </c>
      <c r="L706" s="720" t="s">
        <v>1925</v>
      </c>
      <c r="M706" s="720" t="s">
        <v>1926</v>
      </c>
      <c r="N706" s="720" t="s">
        <v>1927</v>
      </c>
      <c r="O706" s="720" t="s">
        <v>1928</v>
      </c>
      <c r="P706" s="720" t="s">
        <v>1929</v>
      </c>
      <c r="Q706" s="720" t="s">
        <v>1930</v>
      </c>
      <c r="R706" s="720" t="s">
        <v>1931</v>
      </c>
      <c r="S706" s="720" t="s">
        <v>1932</v>
      </c>
      <c r="T706" s="720" t="s">
        <v>1933</v>
      </c>
      <c r="U706" s="90"/>
      <c r="V706" s="90"/>
      <c r="W706" s="90"/>
      <c r="X706" s="90"/>
      <c r="Y706" s="90"/>
    </row>
    <row r="707" spans="1:25" s="721" customFormat="1" ht="16.5" customHeight="1" x14ac:dyDescent="0.2">
      <c r="A707" s="90"/>
      <c r="B707" s="90"/>
      <c r="C707" s="90"/>
      <c r="D707" s="776" t="s">
        <v>1934</v>
      </c>
      <c r="E707" s="776"/>
      <c r="F707" s="776"/>
      <c r="G707" s="776"/>
      <c r="H707" s="811"/>
      <c r="I707" s="584"/>
      <c r="J707" s="584"/>
      <c r="K707" s="584"/>
      <c r="L707" s="584"/>
      <c r="M707" s="584"/>
      <c r="N707" s="584"/>
      <c r="O707" s="584"/>
      <c r="P707" s="584"/>
      <c r="Q707" s="584"/>
      <c r="R707" s="584"/>
      <c r="S707" s="584"/>
      <c r="T707" s="584"/>
      <c r="U707" s="90"/>
      <c r="V707" s="90"/>
      <c r="W707" s="90"/>
      <c r="X707" s="90"/>
      <c r="Y707" s="90"/>
    </row>
    <row r="708" spans="1:25" s="721" customFormat="1" ht="16.5" customHeight="1" x14ac:dyDescent="0.2">
      <c r="A708" s="90"/>
      <c r="B708" s="90"/>
      <c r="C708" s="90"/>
      <c r="D708" s="834" t="s">
        <v>1963</v>
      </c>
      <c r="E708" s="834"/>
      <c r="F708" s="834"/>
      <c r="G708" s="834"/>
      <c r="H708" s="835"/>
      <c r="I708" s="584"/>
      <c r="J708" s="584"/>
      <c r="K708" s="584"/>
      <c r="L708" s="584"/>
      <c r="M708" s="584"/>
      <c r="N708" s="584"/>
      <c r="O708" s="584"/>
      <c r="P708" s="584"/>
      <c r="Q708" s="584"/>
      <c r="R708" s="584"/>
      <c r="S708" s="584"/>
      <c r="T708" s="584"/>
      <c r="U708" s="90"/>
      <c r="V708" s="90"/>
      <c r="W708" s="90"/>
      <c r="X708" s="90"/>
      <c r="Y708" s="90"/>
    </row>
    <row r="709" spans="1:25" s="721" customFormat="1" ht="16.5" customHeight="1" x14ac:dyDescent="0.2">
      <c r="A709" s="90"/>
      <c r="B709" s="90"/>
      <c r="C709" s="90"/>
      <c r="D709" s="90" t="str">
        <f>"令和"&amp;$Y$1&amp;"年度"</f>
        <v>令和8年度</v>
      </c>
      <c r="E709" s="90"/>
      <c r="F709" s="90"/>
      <c r="G709" s="90"/>
      <c r="H709" s="90"/>
      <c r="I709" s="90"/>
      <c r="J709" s="90"/>
      <c r="K709" s="90"/>
      <c r="L709" s="90"/>
      <c r="M709" s="90"/>
      <c r="N709" s="90"/>
      <c r="O709" s="90"/>
      <c r="P709" s="90"/>
      <c r="Q709" s="90"/>
      <c r="R709" s="90"/>
      <c r="S709" s="90"/>
      <c r="T709" s="90"/>
      <c r="U709" s="90"/>
      <c r="V709" s="90"/>
      <c r="W709" s="90"/>
      <c r="X709" s="90"/>
      <c r="Y709" s="90"/>
    </row>
    <row r="710" spans="1:25" s="721" customFormat="1" ht="16.5" customHeight="1" x14ac:dyDescent="0.2">
      <c r="A710" s="90"/>
      <c r="B710" s="90"/>
      <c r="C710" s="90"/>
      <c r="D710" s="776"/>
      <c r="E710" s="776"/>
      <c r="F710" s="776"/>
      <c r="G710" s="776"/>
      <c r="H710" s="776"/>
      <c r="I710" s="720" t="s">
        <v>1922</v>
      </c>
      <c r="J710" s="720" t="s">
        <v>1923</v>
      </c>
      <c r="K710" s="720" t="s">
        <v>1924</v>
      </c>
      <c r="L710" s="720" t="s">
        <v>1925</v>
      </c>
      <c r="M710" s="720" t="s">
        <v>1926</v>
      </c>
      <c r="N710" s="720" t="s">
        <v>1927</v>
      </c>
      <c r="O710" s="720" t="s">
        <v>1928</v>
      </c>
      <c r="P710" s="720" t="s">
        <v>1929</v>
      </c>
      <c r="Q710" s="720" t="s">
        <v>1930</v>
      </c>
      <c r="R710" s="720" t="s">
        <v>1931</v>
      </c>
      <c r="S710" s="720" t="s">
        <v>1932</v>
      </c>
      <c r="T710" s="720" t="s">
        <v>1933</v>
      </c>
      <c r="U710" s="90"/>
      <c r="V710" s="90"/>
      <c r="W710" s="90"/>
      <c r="X710" s="90"/>
      <c r="Y710" s="90"/>
    </row>
    <row r="711" spans="1:25" s="721" customFormat="1" ht="16.5" customHeight="1" x14ac:dyDescent="0.2">
      <c r="A711" s="90"/>
      <c r="B711" s="90"/>
      <c r="C711" s="90"/>
      <c r="D711" s="776" t="s">
        <v>1934</v>
      </c>
      <c r="E711" s="776"/>
      <c r="F711" s="776"/>
      <c r="G711" s="776"/>
      <c r="H711" s="811"/>
      <c r="I711" s="584"/>
      <c r="J711" s="584"/>
      <c r="K711" s="584"/>
      <c r="L711" s="584"/>
      <c r="M711" s="584"/>
      <c r="N711" s="584"/>
      <c r="O711" s="584"/>
      <c r="P711" s="584"/>
      <c r="Q711" s="584"/>
      <c r="R711" s="584"/>
      <c r="S711" s="584"/>
      <c r="T711" s="584"/>
      <c r="U711" s="90"/>
      <c r="V711" s="90"/>
      <c r="W711" s="90"/>
      <c r="X711" s="90"/>
      <c r="Y711" s="90"/>
    </row>
    <row r="712" spans="1:25" s="721" customFormat="1" ht="16.5" customHeight="1" x14ac:dyDescent="0.2">
      <c r="A712" s="90"/>
      <c r="B712" s="90"/>
      <c r="C712" s="90"/>
      <c r="D712" s="834" t="s">
        <v>1963</v>
      </c>
      <c r="E712" s="834"/>
      <c r="F712" s="834"/>
      <c r="G712" s="834"/>
      <c r="H712" s="835"/>
      <c r="I712" s="584"/>
      <c r="J712" s="584"/>
      <c r="K712" s="584"/>
      <c r="L712" s="584"/>
      <c r="M712" s="584"/>
      <c r="N712" s="584"/>
      <c r="O712" s="584"/>
      <c r="P712" s="584"/>
      <c r="Q712" s="584"/>
      <c r="R712" s="584"/>
      <c r="S712" s="584"/>
      <c r="T712" s="584"/>
      <c r="U712" s="90"/>
      <c r="V712" s="90"/>
      <c r="W712" s="90"/>
      <c r="X712" s="90"/>
      <c r="Y712" s="90"/>
    </row>
    <row r="713" spans="1:25" s="721" customFormat="1" ht="13.5" customHeight="1" x14ac:dyDescent="0.2">
      <c r="A713" s="90"/>
      <c r="B713" s="90"/>
      <c r="C713" s="90"/>
      <c r="D713" s="1326" t="s">
        <v>1964</v>
      </c>
      <c r="E713" s="1327"/>
      <c r="F713" s="1327"/>
      <c r="G713" s="1327"/>
      <c r="H713" s="1327"/>
      <c r="I713" s="1327"/>
      <c r="J713" s="1327"/>
      <c r="K713" s="1327"/>
      <c r="L713" s="1327"/>
      <c r="M713" s="1327"/>
      <c r="N713" s="1327"/>
      <c r="O713" s="1327"/>
      <c r="P713" s="1327"/>
      <c r="Q713" s="1327"/>
      <c r="R713" s="1327"/>
      <c r="S713" s="1327"/>
      <c r="T713" s="1327"/>
      <c r="U713" s="1327"/>
      <c r="V713" s="1327"/>
      <c r="W713" s="1327"/>
      <c r="X713" s="1327"/>
      <c r="Y713" s="1327"/>
    </row>
    <row r="714" spans="1:25" s="721" customFormat="1" ht="23.25" customHeight="1" x14ac:dyDescent="0.2">
      <c r="A714" s="90"/>
      <c r="B714" s="90"/>
      <c r="C714" s="90"/>
      <c r="D714" s="1327"/>
      <c r="E714" s="1327"/>
      <c r="F714" s="1327"/>
      <c r="G714" s="1327"/>
      <c r="H714" s="1327"/>
      <c r="I714" s="1327"/>
      <c r="J714" s="1327"/>
      <c r="K714" s="1327"/>
      <c r="L714" s="1327"/>
      <c r="M714" s="1327"/>
      <c r="N714" s="1327"/>
      <c r="O714" s="1327"/>
      <c r="P714" s="1327"/>
      <c r="Q714" s="1327"/>
      <c r="R714" s="1327"/>
      <c r="S714" s="1327"/>
      <c r="T714" s="1327"/>
      <c r="U714" s="1327"/>
      <c r="V714" s="1327"/>
      <c r="W714" s="1327"/>
      <c r="X714" s="1327"/>
      <c r="Y714" s="1327"/>
    </row>
    <row r="715" spans="1:25" ht="16.5" customHeight="1" x14ac:dyDescent="0.2">
      <c r="B715" s="356" t="s">
        <v>284</v>
      </c>
    </row>
    <row r="716" spans="1:25" ht="16.5" customHeight="1" x14ac:dyDescent="0.2">
      <c r="C716" s="89" t="s">
        <v>285</v>
      </c>
    </row>
    <row r="717" spans="1:25" ht="16.5" customHeight="1" x14ac:dyDescent="0.2">
      <c r="D717" s="811"/>
      <c r="E717" s="812"/>
      <c r="F717" s="968"/>
      <c r="G717" s="902" t="s">
        <v>291</v>
      </c>
      <c r="H717" s="903"/>
      <c r="I717" s="903"/>
      <c r="J717" s="904"/>
      <c r="K717" s="839" t="s">
        <v>292</v>
      </c>
      <c r="L717" s="839"/>
      <c r="M717" s="839"/>
      <c r="N717" s="776"/>
      <c r="O717" s="839" t="s">
        <v>293</v>
      </c>
      <c r="P717" s="839"/>
      <c r="Q717" s="839"/>
      <c r="R717" s="776"/>
    </row>
    <row r="718" spans="1:25" ht="19" customHeight="1" x14ac:dyDescent="0.2">
      <c r="D718" s="811" t="s">
        <v>290</v>
      </c>
      <c r="E718" s="812"/>
      <c r="F718" s="967"/>
      <c r="G718" s="1321"/>
      <c r="H718" s="1322"/>
      <c r="I718" s="1323"/>
      <c r="J718" s="305" t="s">
        <v>288</v>
      </c>
      <c r="K718" s="1324">
        <f>IF(K720=1,180,IF(K720&gt;=2,320+100*(K720-2),0))</f>
        <v>0</v>
      </c>
      <c r="L718" s="1325"/>
      <c r="M718" s="1325"/>
      <c r="N718" s="320" t="s">
        <v>288</v>
      </c>
      <c r="O718" s="1324">
        <f>G718-K718</f>
        <v>0</v>
      </c>
      <c r="P718" s="1325"/>
      <c r="Q718" s="1325"/>
      <c r="R718" s="320" t="s">
        <v>288</v>
      </c>
    </row>
    <row r="719" spans="1:25" ht="19" customHeight="1" x14ac:dyDescent="0.2">
      <c r="D719" s="811" t="s">
        <v>286</v>
      </c>
      <c r="E719" s="812"/>
      <c r="F719" s="967"/>
      <c r="G719" s="1321"/>
      <c r="H719" s="1322"/>
      <c r="I719" s="1323"/>
      <c r="J719" s="305" t="s">
        <v>288</v>
      </c>
      <c r="K719" s="1324">
        <f>IF(K720=1,330,IF(K720=2,360,IF(K720=3,400,IF(K720&gt;=4,480+80*(K720-4),0))))</f>
        <v>0</v>
      </c>
      <c r="L719" s="1325"/>
      <c r="M719" s="1325"/>
      <c r="N719" s="320" t="s">
        <v>288</v>
      </c>
      <c r="O719" s="1324">
        <f>G719-K719</f>
        <v>0</v>
      </c>
      <c r="P719" s="1325"/>
      <c r="Q719" s="1325"/>
      <c r="R719" s="320" t="s">
        <v>288</v>
      </c>
    </row>
    <row r="720" spans="1:25" ht="19" customHeight="1" x14ac:dyDescent="0.2">
      <c r="D720" s="811" t="s">
        <v>287</v>
      </c>
      <c r="E720" s="812"/>
      <c r="F720" s="967"/>
      <c r="G720" s="1075"/>
      <c r="H720" s="1328"/>
      <c r="I720" s="1076"/>
      <c r="J720" s="305" t="s">
        <v>289</v>
      </c>
      <c r="K720" s="1267">
        <f>ROUNDUP(H387/35,0)</f>
        <v>0</v>
      </c>
      <c r="L720" s="774"/>
      <c r="M720" s="774"/>
      <c r="N720" s="320" t="s">
        <v>289</v>
      </c>
      <c r="O720" s="1595">
        <f>G720-K720</f>
        <v>0</v>
      </c>
      <c r="P720" s="1596"/>
      <c r="Q720" s="1596"/>
      <c r="R720" s="320" t="s">
        <v>289</v>
      </c>
    </row>
    <row r="721" spans="3:24" ht="16.5" customHeight="1" x14ac:dyDescent="0.2">
      <c r="E721" s="88" t="s">
        <v>295</v>
      </c>
    </row>
    <row r="722" spans="3:24" ht="16.5" customHeight="1" x14ac:dyDescent="0.2">
      <c r="E722" s="88" t="s">
        <v>695</v>
      </c>
    </row>
    <row r="723" spans="3:24" ht="16.5" customHeight="1" x14ac:dyDescent="0.2">
      <c r="E723" s="88" t="s">
        <v>307</v>
      </c>
    </row>
    <row r="724" spans="3:24" ht="9.65" customHeight="1" x14ac:dyDescent="0.2"/>
    <row r="725" spans="3:24" ht="16.5" customHeight="1" x14ac:dyDescent="0.2">
      <c r="C725" s="89" t="s">
        <v>1883</v>
      </c>
    </row>
    <row r="726" spans="3:24" ht="16.5" customHeight="1" x14ac:dyDescent="0.2">
      <c r="D726" s="776"/>
      <c r="E726" s="776"/>
      <c r="F726" s="776"/>
      <c r="G726" s="811" t="s">
        <v>296</v>
      </c>
      <c r="H726" s="812"/>
      <c r="I726" s="812"/>
      <c r="J726" s="813"/>
      <c r="K726" s="948" t="s">
        <v>1802</v>
      </c>
      <c r="L726" s="948"/>
      <c r="M726" s="948"/>
      <c r="N726" s="948"/>
      <c r="O726" s="948"/>
      <c r="P726" s="948"/>
      <c r="Q726" s="948"/>
      <c r="R726" s="948"/>
      <c r="S726" s="948"/>
    </row>
    <row r="727" spans="3:24" ht="18.649999999999999" customHeight="1" x14ac:dyDescent="0.2">
      <c r="D727" s="776" t="s">
        <v>300</v>
      </c>
      <c r="E727" s="776"/>
      <c r="F727" s="1592"/>
      <c r="G727" s="934"/>
      <c r="H727" s="1068"/>
      <c r="I727" s="1068"/>
      <c r="J727" s="1333"/>
      <c r="K727" s="1334"/>
      <c r="L727" s="1335"/>
      <c r="M727" s="1335"/>
      <c r="N727" s="1335"/>
      <c r="O727" s="1335"/>
      <c r="P727" s="1335"/>
      <c r="Q727" s="1335"/>
      <c r="R727" s="1335"/>
      <c r="S727" s="1336"/>
    </row>
    <row r="728" spans="3:24" ht="18.649999999999999" customHeight="1" x14ac:dyDescent="0.2">
      <c r="D728" s="776" t="s">
        <v>290</v>
      </c>
      <c r="E728" s="776"/>
      <c r="F728" s="1592"/>
      <c r="G728" s="934"/>
      <c r="H728" s="1068"/>
      <c r="I728" s="1068"/>
      <c r="J728" s="1333"/>
      <c r="K728" s="1334"/>
      <c r="L728" s="1335"/>
      <c r="M728" s="1335"/>
      <c r="N728" s="1335"/>
      <c r="O728" s="1335"/>
      <c r="P728" s="1335"/>
      <c r="Q728" s="1335"/>
      <c r="R728" s="1335"/>
      <c r="S728" s="1336"/>
    </row>
    <row r="729" spans="3:24" ht="25" customHeight="1" x14ac:dyDescent="0.2">
      <c r="D729" s="1330" t="s">
        <v>297</v>
      </c>
      <c r="E729" s="1331"/>
      <c r="F729" s="1332"/>
      <c r="G729" s="934"/>
      <c r="H729" s="1068"/>
      <c r="I729" s="1068"/>
      <c r="J729" s="1333"/>
      <c r="K729" s="1334"/>
      <c r="L729" s="1335"/>
      <c r="M729" s="1335"/>
      <c r="N729" s="1335"/>
      <c r="O729" s="1335"/>
      <c r="P729" s="1335"/>
      <c r="Q729" s="1335"/>
      <c r="R729" s="1335"/>
      <c r="S729" s="1336"/>
    </row>
    <row r="730" spans="3:24" ht="16.5" customHeight="1" x14ac:dyDescent="0.2">
      <c r="E730" s="88" t="s">
        <v>298</v>
      </c>
    </row>
    <row r="731" spans="3:24" ht="11.5" customHeight="1" x14ac:dyDescent="0.2"/>
    <row r="732" spans="3:24" ht="17.5" customHeight="1" x14ac:dyDescent="0.2">
      <c r="P732" s="844" t="s">
        <v>645</v>
      </c>
      <c r="Q732" s="844"/>
      <c r="R732" s="844"/>
      <c r="S732" s="885">
        <f>$Q$10</f>
        <v>0</v>
      </c>
      <c r="T732" s="885"/>
      <c r="U732" s="885"/>
      <c r="V732" s="885"/>
      <c r="W732" s="885"/>
      <c r="X732" s="885"/>
    </row>
    <row r="733" spans="3:24" ht="9.65" customHeight="1" x14ac:dyDescent="0.2"/>
    <row r="734" spans="3:24" ht="16.5" customHeight="1" x14ac:dyDescent="0.2">
      <c r="C734" s="89" t="s">
        <v>1788</v>
      </c>
    </row>
    <row r="735" spans="3:24" ht="18.649999999999999" customHeight="1" x14ac:dyDescent="0.2">
      <c r="D735" s="954" t="s">
        <v>1786</v>
      </c>
      <c r="E735" s="954"/>
      <c r="F735" s="954"/>
      <c r="G735" s="954"/>
      <c r="H735" s="954"/>
      <c r="I735" s="954"/>
      <c r="J735" s="954"/>
      <c r="K735" s="954"/>
      <c r="L735" s="954"/>
      <c r="M735" s="954"/>
      <c r="N735" s="736"/>
      <c r="O735" s="744"/>
      <c r="P735" s="263" t="s">
        <v>21</v>
      </c>
      <c r="Q735" s="744"/>
      <c r="R735" s="263" t="s">
        <v>22</v>
      </c>
      <c r="S735" s="584"/>
      <c r="T735" s="320" t="s">
        <v>23</v>
      </c>
    </row>
    <row r="736" spans="3:24" ht="18.649999999999999" customHeight="1" x14ac:dyDescent="0.2">
      <c r="D736" s="954" t="s">
        <v>1787</v>
      </c>
      <c r="E736" s="954"/>
      <c r="F736" s="954"/>
      <c r="G736" s="954"/>
      <c r="H736" s="954"/>
      <c r="I736" s="954"/>
      <c r="J736" s="954"/>
      <c r="K736" s="954"/>
      <c r="L736" s="954"/>
      <c r="M736" s="954"/>
      <c r="N736" s="939"/>
      <c r="O736" s="940"/>
      <c r="P736" s="797"/>
      <c r="Q736" s="797"/>
      <c r="R736" s="941"/>
    </row>
    <row r="737" spans="3:22" ht="16.5" customHeight="1" x14ac:dyDescent="0.2">
      <c r="E737" s="384" t="s">
        <v>301</v>
      </c>
    </row>
    <row r="738" spans="3:22" ht="16.5" customHeight="1" x14ac:dyDescent="0.2">
      <c r="D738" s="268"/>
      <c r="E738" s="379"/>
      <c r="F738" s="757" t="s">
        <v>299</v>
      </c>
      <c r="G738" s="758"/>
      <c r="H738" s="758"/>
      <c r="I738" s="758"/>
      <c r="J738" s="758"/>
      <c r="K738" s="758"/>
      <c r="L738" s="954" t="s">
        <v>1789</v>
      </c>
      <c r="M738" s="954"/>
      <c r="N738" s="954"/>
      <c r="O738" s="954"/>
      <c r="P738" s="954"/>
      <c r="Q738" s="954"/>
      <c r="R738" s="954"/>
      <c r="S738" s="954"/>
      <c r="T738" s="954"/>
      <c r="U738" s="954"/>
      <c r="V738" s="954"/>
    </row>
    <row r="739" spans="3:22" ht="18.649999999999999" customHeight="1" x14ac:dyDescent="0.2">
      <c r="D739" s="811" t="s">
        <v>300</v>
      </c>
      <c r="E739" s="812"/>
      <c r="F739" s="743"/>
      <c r="G739" s="305" t="s">
        <v>21</v>
      </c>
      <c r="H739" s="743"/>
      <c r="I739" s="305" t="s">
        <v>22</v>
      </c>
      <c r="J739" s="743"/>
      <c r="K739" s="305" t="s">
        <v>23</v>
      </c>
      <c r="L739" s="955"/>
      <c r="M739" s="955"/>
      <c r="N739" s="955"/>
      <c r="O739" s="955"/>
      <c r="P739" s="955"/>
      <c r="Q739" s="955"/>
      <c r="R739" s="955"/>
      <c r="S739" s="955"/>
      <c r="T739" s="955"/>
      <c r="U739" s="955"/>
      <c r="V739" s="955"/>
    </row>
    <row r="740" spans="3:22" ht="18.649999999999999" customHeight="1" x14ac:dyDescent="0.2">
      <c r="D740" s="811" t="s">
        <v>290</v>
      </c>
      <c r="E740" s="812"/>
      <c r="F740" s="743"/>
      <c r="G740" s="305" t="s">
        <v>21</v>
      </c>
      <c r="H740" s="743"/>
      <c r="I740" s="305" t="s">
        <v>22</v>
      </c>
      <c r="J740" s="743"/>
      <c r="K740" s="305" t="s">
        <v>23</v>
      </c>
      <c r="L740" s="955"/>
      <c r="M740" s="955"/>
      <c r="N740" s="955"/>
      <c r="O740" s="955"/>
      <c r="P740" s="955"/>
      <c r="Q740" s="955"/>
      <c r="R740" s="955"/>
      <c r="S740" s="955"/>
      <c r="T740" s="955"/>
      <c r="U740" s="955"/>
      <c r="V740" s="955"/>
    </row>
    <row r="741" spans="3:22" ht="16.5" customHeight="1" x14ac:dyDescent="0.2">
      <c r="E741" s="88" t="s">
        <v>302</v>
      </c>
    </row>
    <row r="742" spans="3:22" ht="9.65" customHeight="1" x14ac:dyDescent="0.2"/>
    <row r="743" spans="3:22" ht="16.5" customHeight="1" x14ac:dyDescent="0.2">
      <c r="C743" s="89" t="s">
        <v>1629</v>
      </c>
    </row>
    <row r="744" spans="3:22" ht="29.5" customHeight="1" x14ac:dyDescent="0.2">
      <c r="D744" s="948" t="s">
        <v>303</v>
      </c>
      <c r="E744" s="948"/>
      <c r="F744" s="948"/>
      <c r="G744" s="948"/>
      <c r="H744" s="948"/>
      <c r="I744" s="932" t="s">
        <v>304</v>
      </c>
      <c r="J744" s="932"/>
      <c r="K744" s="840" t="s">
        <v>305</v>
      </c>
      <c r="L744" s="840"/>
      <c r="M744" s="1337"/>
      <c r="N744" s="840" t="s">
        <v>1803</v>
      </c>
      <c r="O744" s="840"/>
      <c r="P744" s="1337"/>
      <c r="Q744" s="948"/>
    </row>
    <row r="745" spans="3:22" ht="18.649999999999999" customHeight="1" x14ac:dyDescent="0.2">
      <c r="D745" s="942"/>
      <c r="E745" s="942"/>
      <c r="F745" s="942"/>
      <c r="G745" s="942"/>
      <c r="H745" s="942"/>
      <c r="I745" s="943"/>
      <c r="J745" s="944"/>
      <c r="K745" s="944"/>
      <c r="L745" s="944"/>
      <c r="M745" s="945"/>
      <c r="N745" s="946"/>
      <c r="O745" s="946"/>
      <c r="P745" s="942"/>
      <c r="Q745" s="947"/>
    </row>
    <row r="746" spans="3:22" ht="18.649999999999999" customHeight="1" x14ac:dyDescent="0.2">
      <c r="D746" s="942"/>
      <c r="E746" s="942"/>
      <c r="F746" s="942"/>
      <c r="G746" s="942"/>
      <c r="H746" s="942"/>
      <c r="I746" s="943"/>
      <c r="J746" s="944"/>
      <c r="K746" s="944"/>
      <c r="L746" s="944"/>
      <c r="M746" s="945"/>
      <c r="N746" s="946"/>
      <c r="O746" s="946"/>
      <c r="P746" s="942"/>
      <c r="Q746" s="947"/>
    </row>
    <row r="747" spans="3:22" ht="18.649999999999999" customHeight="1" x14ac:dyDescent="0.2">
      <c r="D747" s="942"/>
      <c r="E747" s="942"/>
      <c r="F747" s="942"/>
      <c r="G747" s="942"/>
      <c r="H747" s="942"/>
      <c r="I747" s="943"/>
      <c r="J747" s="944"/>
      <c r="K747" s="944"/>
      <c r="L747" s="944"/>
      <c r="M747" s="945"/>
      <c r="N747" s="946"/>
      <c r="O747" s="946"/>
      <c r="P747" s="942"/>
      <c r="Q747" s="947"/>
    </row>
    <row r="748" spans="3:22" ht="18.649999999999999" customHeight="1" x14ac:dyDescent="0.2">
      <c r="D748" s="942"/>
      <c r="E748" s="942"/>
      <c r="F748" s="942"/>
      <c r="G748" s="942"/>
      <c r="H748" s="942"/>
      <c r="I748" s="943"/>
      <c r="J748" s="944"/>
      <c r="K748" s="944"/>
      <c r="L748" s="944"/>
      <c r="M748" s="945"/>
      <c r="N748" s="946"/>
      <c r="O748" s="946"/>
      <c r="P748" s="942"/>
      <c r="Q748" s="947"/>
    </row>
    <row r="749" spans="3:22" ht="18.649999999999999" customHeight="1" x14ac:dyDescent="0.2">
      <c r="D749" s="942"/>
      <c r="E749" s="942"/>
      <c r="F749" s="942"/>
      <c r="G749" s="942"/>
      <c r="H749" s="942"/>
      <c r="I749" s="943"/>
      <c r="J749" s="944"/>
      <c r="K749" s="944"/>
      <c r="L749" s="944"/>
      <c r="M749" s="945"/>
      <c r="N749" s="946"/>
      <c r="O749" s="946"/>
      <c r="P749" s="942"/>
      <c r="Q749" s="947"/>
    </row>
    <row r="750" spans="3:22" ht="18.649999999999999" customHeight="1" x14ac:dyDescent="0.2">
      <c r="D750" s="942"/>
      <c r="E750" s="942"/>
      <c r="F750" s="942"/>
      <c r="G750" s="942"/>
      <c r="H750" s="942"/>
      <c r="I750" s="943"/>
      <c r="J750" s="944"/>
      <c r="K750" s="944"/>
      <c r="L750" s="944"/>
      <c r="M750" s="945"/>
      <c r="N750" s="946"/>
      <c r="O750" s="946"/>
      <c r="P750" s="942"/>
      <c r="Q750" s="947"/>
    </row>
    <row r="751" spans="3:22" ht="16.5" customHeight="1" x14ac:dyDescent="0.2">
      <c r="E751" s="88" t="s">
        <v>306</v>
      </c>
    </row>
    <row r="752" spans="3:22" ht="16.5" customHeight="1" x14ac:dyDescent="0.2">
      <c r="E752" s="88" t="s">
        <v>1749</v>
      </c>
    </row>
    <row r="753" spans="2:24" ht="16.5" customHeight="1" x14ac:dyDescent="0.2">
      <c r="E753" s="88" t="s">
        <v>1750</v>
      </c>
    </row>
    <row r="754" spans="2:24" ht="9.65" customHeight="1" x14ac:dyDescent="0.2">
      <c r="E754" s="88"/>
    </row>
    <row r="755" spans="2:24" ht="17.5" customHeight="1" x14ac:dyDescent="0.2">
      <c r="P755" s="844" t="s">
        <v>645</v>
      </c>
      <c r="Q755" s="844"/>
      <c r="R755" s="844"/>
      <c r="S755" s="885">
        <f>$Q$10</f>
        <v>0</v>
      </c>
      <c r="T755" s="885"/>
      <c r="U755" s="885"/>
      <c r="V755" s="885"/>
      <c r="W755" s="885"/>
      <c r="X755" s="885"/>
    </row>
    <row r="756" spans="2:24" ht="16.5" customHeight="1" x14ac:dyDescent="0.2">
      <c r="B756" s="356" t="s">
        <v>308</v>
      </c>
    </row>
    <row r="757" spans="2:24" ht="16.5" customHeight="1" x14ac:dyDescent="0.2">
      <c r="B757" s="356"/>
      <c r="C757" s="89" t="s">
        <v>1019</v>
      </c>
    </row>
    <row r="758" spans="2:24" ht="31.5" customHeight="1" x14ac:dyDescent="0.2">
      <c r="D758" s="886" t="s">
        <v>311</v>
      </c>
      <c r="E758" s="949"/>
      <c r="F758" s="949"/>
      <c r="G758" s="950"/>
      <c r="H758" s="951" t="s">
        <v>1751</v>
      </c>
      <c r="I758" s="952"/>
      <c r="J758" s="953"/>
      <c r="K758" s="776" t="s">
        <v>309</v>
      </c>
      <c r="L758" s="839"/>
      <c r="M758" s="776"/>
      <c r="N758" s="839"/>
      <c r="O758" s="776"/>
      <c r="P758" s="839"/>
      <c r="Q758" s="776"/>
      <c r="R758" s="850" t="s">
        <v>310</v>
      </c>
      <c r="S758" s="839"/>
      <c r="T758" s="776"/>
      <c r="U758" s="839"/>
      <c r="V758" s="776"/>
      <c r="W758" s="839"/>
      <c r="X758" s="776"/>
    </row>
    <row r="759" spans="2:24" ht="19" customHeight="1" x14ac:dyDescent="0.2">
      <c r="D759" s="806"/>
      <c r="E759" s="807"/>
      <c r="F759" s="807"/>
      <c r="G759" s="808"/>
      <c r="H759" s="809"/>
      <c r="I759" s="810"/>
      <c r="J759" s="753"/>
      <c r="K759" s="738"/>
      <c r="L759" s="743"/>
      <c r="M759" s="305" t="s">
        <v>21</v>
      </c>
      <c r="N759" s="743"/>
      <c r="O759" s="305" t="s">
        <v>22</v>
      </c>
      <c r="P759" s="743"/>
      <c r="Q759" s="320" t="s">
        <v>23</v>
      </c>
      <c r="R759" s="737"/>
      <c r="S759" s="743"/>
      <c r="T759" s="305" t="s">
        <v>21</v>
      </c>
      <c r="U759" s="743"/>
      <c r="V759" s="305" t="s">
        <v>22</v>
      </c>
      <c r="W759" s="743"/>
      <c r="X759" s="320" t="s">
        <v>23</v>
      </c>
    </row>
    <row r="760" spans="2:24" ht="19" customHeight="1" x14ac:dyDescent="0.2">
      <c r="D760" s="806"/>
      <c r="E760" s="807"/>
      <c r="F760" s="807"/>
      <c r="G760" s="808"/>
      <c r="H760" s="809"/>
      <c r="I760" s="810"/>
      <c r="J760" s="753"/>
      <c r="K760" s="738"/>
      <c r="L760" s="743"/>
      <c r="M760" s="305" t="s">
        <v>21</v>
      </c>
      <c r="N760" s="743"/>
      <c r="O760" s="305" t="s">
        <v>22</v>
      </c>
      <c r="P760" s="743"/>
      <c r="Q760" s="320" t="s">
        <v>23</v>
      </c>
      <c r="R760" s="737"/>
      <c r="S760" s="743"/>
      <c r="T760" s="305" t="s">
        <v>21</v>
      </c>
      <c r="U760" s="743"/>
      <c r="V760" s="305" t="s">
        <v>22</v>
      </c>
      <c r="W760" s="743"/>
      <c r="X760" s="320" t="s">
        <v>23</v>
      </c>
    </row>
    <row r="761" spans="2:24" ht="19" customHeight="1" x14ac:dyDescent="0.2">
      <c r="D761" s="806"/>
      <c r="E761" s="807"/>
      <c r="F761" s="807"/>
      <c r="G761" s="808"/>
      <c r="H761" s="809"/>
      <c r="I761" s="810"/>
      <c r="J761" s="753"/>
      <c r="K761" s="738"/>
      <c r="L761" s="743"/>
      <c r="M761" s="305" t="s">
        <v>21</v>
      </c>
      <c r="N761" s="743"/>
      <c r="O761" s="305" t="s">
        <v>22</v>
      </c>
      <c r="P761" s="743"/>
      <c r="Q761" s="320" t="s">
        <v>23</v>
      </c>
      <c r="R761" s="737"/>
      <c r="S761" s="743"/>
      <c r="T761" s="305" t="s">
        <v>21</v>
      </c>
      <c r="U761" s="743"/>
      <c r="V761" s="305" t="s">
        <v>22</v>
      </c>
      <c r="W761" s="743"/>
      <c r="X761" s="320" t="s">
        <v>23</v>
      </c>
    </row>
    <row r="762" spans="2:24" ht="19" customHeight="1" x14ac:dyDescent="0.2">
      <c r="D762" s="806"/>
      <c r="E762" s="807"/>
      <c r="F762" s="807"/>
      <c r="G762" s="808"/>
      <c r="H762" s="809"/>
      <c r="I762" s="810"/>
      <c r="J762" s="753"/>
      <c r="K762" s="738"/>
      <c r="L762" s="743"/>
      <c r="M762" s="305" t="s">
        <v>21</v>
      </c>
      <c r="N762" s="743"/>
      <c r="O762" s="305" t="s">
        <v>22</v>
      </c>
      <c r="P762" s="743"/>
      <c r="Q762" s="320" t="s">
        <v>23</v>
      </c>
      <c r="R762" s="737"/>
      <c r="S762" s="743"/>
      <c r="T762" s="305" t="s">
        <v>21</v>
      </c>
      <c r="U762" s="743"/>
      <c r="V762" s="305" t="s">
        <v>22</v>
      </c>
      <c r="W762" s="743"/>
      <c r="X762" s="320" t="s">
        <v>23</v>
      </c>
    </row>
    <row r="763" spans="2:24" ht="19" customHeight="1" x14ac:dyDescent="0.2">
      <c r="D763" s="806"/>
      <c r="E763" s="807"/>
      <c r="F763" s="807"/>
      <c r="G763" s="808"/>
      <c r="H763" s="809"/>
      <c r="I763" s="810"/>
      <c r="J763" s="753"/>
      <c r="K763" s="738"/>
      <c r="L763" s="743"/>
      <c r="M763" s="305" t="s">
        <v>21</v>
      </c>
      <c r="N763" s="743"/>
      <c r="O763" s="305" t="s">
        <v>22</v>
      </c>
      <c r="P763" s="743"/>
      <c r="Q763" s="320" t="s">
        <v>23</v>
      </c>
      <c r="R763" s="737"/>
      <c r="S763" s="743"/>
      <c r="T763" s="305" t="s">
        <v>21</v>
      </c>
      <c r="U763" s="743"/>
      <c r="V763" s="305" t="s">
        <v>22</v>
      </c>
      <c r="W763" s="743"/>
      <c r="X763" s="320" t="s">
        <v>23</v>
      </c>
    </row>
    <row r="764" spans="2:24" ht="19" customHeight="1" x14ac:dyDescent="0.2">
      <c r="D764" s="806"/>
      <c r="E764" s="807"/>
      <c r="F764" s="807"/>
      <c r="G764" s="808"/>
      <c r="H764" s="809"/>
      <c r="I764" s="810"/>
      <c r="J764" s="753"/>
      <c r="K764" s="738"/>
      <c r="L764" s="743"/>
      <c r="M764" s="305" t="s">
        <v>21</v>
      </c>
      <c r="N764" s="743"/>
      <c r="O764" s="305" t="s">
        <v>22</v>
      </c>
      <c r="P764" s="743"/>
      <c r="Q764" s="320" t="s">
        <v>23</v>
      </c>
      <c r="R764" s="737"/>
      <c r="S764" s="743"/>
      <c r="T764" s="305" t="s">
        <v>21</v>
      </c>
      <c r="U764" s="743"/>
      <c r="V764" s="305" t="s">
        <v>22</v>
      </c>
      <c r="W764" s="743"/>
      <c r="X764" s="320" t="s">
        <v>23</v>
      </c>
    </row>
    <row r="765" spans="2:24" ht="19" customHeight="1" x14ac:dyDescent="0.2">
      <c r="D765" s="806"/>
      <c r="E765" s="807"/>
      <c r="F765" s="807"/>
      <c r="G765" s="808"/>
      <c r="H765" s="809"/>
      <c r="I765" s="810"/>
      <c r="J765" s="753"/>
      <c r="K765" s="738"/>
      <c r="L765" s="743"/>
      <c r="M765" s="305" t="s">
        <v>21</v>
      </c>
      <c r="N765" s="743"/>
      <c r="O765" s="305" t="s">
        <v>22</v>
      </c>
      <c r="P765" s="743"/>
      <c r="Q765" s="320" t="s">
        <v>23</v>
      </c>
      <c r="R765" s="737"/>
      <c r="S765" s="743"/>
      <c r="T765" s="305" t="s">
        <v>21</v>
      </c>
      <c r="U765" s="743"/>
      <c r="V765" s="305" t="s">
        <v>22</v>
      </c>
      <c r="W765" s="743"/>
      <c r="X765" s="320" t="s">
        <v>23</v>
      </c>
    </row>
    <row r="766" spans="2:24" ht="19" customHeight="1" x14ac:dyDescent="0.2">
      <c r="D766" s="806"/>
      <c r="E766" s="807"/>
      <c r="F766" s="807"/>
      <c r="G766" s="808"/>
      <c r="H766" s="809"/>
      <c r="I766" s="810"/>
      <c r="J766" s="753"/>
      <c r="K766" s="738"/>
      <c r="L766" s="743"/>
      <c r="M766" s="305" t="s">
        <v>21</v>
      </c>
      <c r="N766" s="743"/>
      <c r="O766" s="305" t="s">
        <v>22</v>
      </c>
      <c r="P766" s="743"/>
      <c r="Q766" s="320" t="s">
        <v>23</v>
      </c>
      <c r="R766" s="737"/>
      <c r="S766" s="743"/>
      <c r="T766" s="305" t="s">
        <v>21</v>
      </c>
      <c r="U766" s="743"/>
      <c r="V766" s="305" t="s">
        <v>22</v>
      </c>
      <c r="W766" s="743"/>
      <c r="X766" s="320" t="s">
        <v>23</v>
      </c>
    </row>
    <row r="767" spans="2:24" ht="16.5" customHeight="1" x14ac:dyDescent="0.2">
      <c r="E767" s="88" t="s">
        <v>312</v>
      </c>
    </row>
    <row r="768" spans="2:24" ht="16.5" customHeight="1" x14ac:dyDescent="0.2">
      <c r="E768" s="88" t="s">
        <v>696</v>
      </c>
    </row>
    <row r="769" spans="3:18" ht="9.65" customHeight="1" x14ac:dyDescent="0.2"/>
    <row r="770" spans="3:18" ht="16.5" customHeight="1" x14ac:dyDescent="0.2">
      <c r="C770" s="89" t="s">
        <v>1406</v>
      </c>
    </row>
    <row r="771" spans="3:18" ht="16.5" customHeight="1" x14ac:dyDescent="0.2">
      <c r="D771" s="90" t="s">
        <v>1396</v>
      </c>
    </row>
    <row r="772" spans="3:18" ht="18.649999999999999" customHeight="1" x14ac:dyDescent="0.2">
      <c r="D772" s="268" t="s">
        <v>800</v>
      </c>
      <c r="E772" s="379"/>
      <c r="F772" s="379"/>
      <c r="G772" s="379"/>
      <c r="H772" s="380"/>
      <c r="I772" s="1338"/>
      <c r="J772" s="1339"/>
      <c r="K772" s="796"/>
      <c r="L772" s="796"/>
      <c r="M772" s="796"/>
      <c r="N772" s="796"/>
      <c r="O772" s="796"/>
      <c r="P772" s="796"/>
      <c r="Q772" s="796"/>
      <c r="R772" s="1340"/>
    </row>
    <row r="773" spans="3:18" ht="39" customHeight="1" x14ac:dyDescent="0.2">
      <c r="D773" s="935" t="s">
        <v>1300</v>
      </c>
      <c r="E773" s="936"/>
      <c r="F773" s="936"/>
      <c r="G773" s="936"/>
      <c r="H773" s="936"/>
      <c r="I773" s="937"/>
      <c r="J773" s="938"/>
      <c r="K773" s="320" t="s">
        <v>313</v>
      </c>
    </row>
    <row r="774" spans="3:18" ht="16.5" customHeight="1" x14ac:dyDescent="0.2">
      <c r="E774" s="88" t="s">
        <v>314</v>
      </c>
    </row>
    <row r="775" spans="3:18" ht="16.5" customHeight="1" x14ac:dyDescent="0.2">
      <c r="E775" s="88" t="s">
        <v>697</v>
      </c>
    </row>
    <row r="776" spans="3:18" ht="16.5" customHeight="1" x14ac:dyDescent="0.2">
      <c r="E776" s="88" t="s">
        <v>316</v>
      </c>
    </row>
    <row r="777" spans="3:18" ht="16.5" customHeight="1" x14ac:dyDescent="0.2">
      <c r="E777" s="88" t="s">
        <v>315</v>
      </c>
    </row>
    <row r="778" spans="3:18" ht="9.65" customHeight="1" x14ac:dyDescent="0.2"/>
    <row r="779" spans="3:18" ht="16.5" customHeight="1" x14ac:dyDescent="0.2">
      <c r="D779" s="90" t="s">
        <v>1397</v>
      </c>
    </row>
    <row r="780" spans="3:18" ht="19.5" customHeight="1" x14ac:dyDescent="0.2">
      <c r="D780" s="853" t="s">
        <v>1398</v>
      </c>
      <c r="E780" s="854"/>
      <c r="F780" s="854"/>
      <c r="G780" s="854"/>
      <c r="H780" s="854"/>
      <c r="I780" s="855"/>
      <c r="J780" s="856"/>
      <c r="K780" s="857"/>
      <c r="L780" s="857"/>
      <c r="M780" s="857"/>
      <c r="N780" s="857"/>
      <c r="O780" s="858"/>
    </row>
    <row r="781" spans="3:18" ht="16.5" customHeight="1" x14ac:dyDescent="0.2">
      <c r="E781" s="88" t="s">
        <v>1399</v>
      </c>
    </row>
    <row r="782" spans="3:18" ht="16.5" customHeight="1" x14ac:dyDescent="0.2">
      <c r="E782" s="88" t="s">
        <v>1456</v>
      </c>
    </row>
    <row r="783" spans="3:18" ht="9.65" customHeight="1" x14ac:dyDescent="0.2"/>
    <row r="784" spans="3:18" ht="16.5" customHeight="1" x14ac:dyDescent="0.2">
      <c r="C784" s="89" t="s">
        <v>839</v>
      </c>
    </row>
    <row r="785" spans="4:24" ht="16.5" customHeight="1" x14ac:dyDescent="0.2">
      <c r="D785" s="90" t="s">
        <v>317</v>
      </c>
    </row>
    <row r="786" spans="4:24" ht="19.5" customHeight="1" x14ac:dyDescent="0.2">
      <c r="D786" s="268" t="s">
        <v>318</v>
      </c>
      <c r="E786" s="379"/>
      <c r="F786" s="379"/>
      <c r="G786" s="379"/>
      <c r="H786" s="379"/>
      <c r="I786" s="379"/>
      <c r="J786" s="379"/>
      <c r="K786" s="379"/>
      <c r="L786" s="380"/>
      <c r="M786" s="795"/>
      <c r="N786" s="796"/>
      <c r="O786" s="796"/>
      <c r="P786" s="797"/>
      <c r="Q786" s="797"/>
      <c r="R786" s="797"/>
      <c r="S786" s="797"/>
      <c r="T786" s="797"/>
      <c r="U786" s="798"/>
    </row>
    <row r="787" spans="4:24" ht="19.5" customHeight="1" x14ac:dyDescent="0.2">
      <c r="D787" s="268" t="s">
        <v>319</v>
      </c>
      <c r="E787" s="379"/>
      <c r="F787" s="379"/>
      <c r="G787" s="379"/>
      <c r="H787" s="379"/>
      <c r="I787" s="379"/>
      <c r="J787" s="379"/>
      <c r="K787" s="379"/>
      <c r="L787" s="380"/>
      <c r="M787" s="795"/>
      <c r="N787" s="796"/>
      <c r="O787" s="796"/>
      <c r="P787" s="797"/>
      <c r="Q787" s="797"/>
      <c r="R787" s="797"/>
      <c r="S787" s="797"/>
      <c r="T787" s="797"/>
      <c r="U787" s="798"/>
    </row>
    <row r="788" spans="4:24" ht="16.5" customHeight="1" x14ac:dyDescent="0.2">
      <c r="E788" s="88" t="s">
        <v>1043</v>
      </c>
    </row>
    <row r="789" spans="4:24" ht="16.5" customHeight="1" x14ac:dyDescent="0.2">
      <c r="E789" s="88" t="s">
        <v>1042</v>
      </c>
    </row>
    <row r="790" spans="4:24" ht="19.5" customHeight="1" x14ac:dyDescent="0.2">
      <c r="E790" s="88"/>
      <c r="F790" s="792" t="s">
        <v>1254</v>
      </c>
      <c r="G790" s="793"/>
      <c r="H790" s="793"/>
      <c r="I790" s="793"/>
      <c r="J790" s="793"/>
      <c r="K790" s="793"/>
      <c r="L790" s="793"/>
      <c r="M790" s="793"/>
      <c r="N790" s="793"/>
      <c r="O790" s="794"/>
      <c r="S790" s="801" t="s">
        <v>1639</v>
      </c>
      <c r="T790" s="802"/>
      <c r="U790" s="802"/>
      <c r="V790" s="803"/>
      <c r="W790" s="803"/>
      <c r="X790" s="804"/>
    </row>
    <row r="791" spans="4:24" ht="9.65" customHeight="1" x14ac:dyDescent="0.2"/>
    <row r="792" spans="4:24" ht="16.5" customHeight="1" x14ac:dyDescent="0.2">
      <c r="D792" s="90" t="str">
        <f>"イ　安全装置（ブザーその他の車内の園児の見落とし防止装置）の設置（令和"&amp;Y1&amp;"年度）"</f>
        <v>イ　安全装置（ブザーその他の車内の園児の見落とし防止装置）の設置（令和8年度）</v>
      </c>
    </row>
    <row r="793" spans="4:24" ht="19.5" customHeight="1" x14ac:dyDescent="0.2">
      <c r="D793" s="786" t="s">
        <v>320</v>
      </c>
      <c r="E793" s="786"/>
      <c r="F793" s="786"/>
      <c r="G793" s="786"/>
      <c r="H793" s="786"/>
      <c r="I793" s="776" t="s">
        <v>321</v>
      </c>
      <c r="J793" s="844"/>
      <c r="K793" s="844"/>
      <c r="L793" s="844"/>
      <c r="M793" s="844"/>
      <c r="N793" s="844"/>
      <c r="O793" s="844"/>
    </row>
    <row r="794" spans="4:24" ht="19.5" customHeight="1" x14ac:dyDescent="0.2">
      <c r="D794" s="805" t="str">
        <f>IF(D759="","",D759)</f>
        <v/>
      </c>
      <c r="E794" s="805"/>
      <c r="F794" s="805"/>
      <c r="G794" s="805"/>
      <c r="H794" s="805"/>
      <c r="I794" s="799"/>
      <c r="J794" s="800"/>
      <c r="K794" s="800"/>
      <c r="L794" s="800"/>
      <c r="M794" s="800"/>
      <c r="N794" s="800"/>
      <c r="O794" s="800"/>
    </row>
    <row r="795" spans="4:24" ht="19.5" customHeight="1" x14ac:dyDescent="0.2">
      <c r="D795" s="805" t="str">
        <f t="shared" ref="D795:D801" si="2">IF(D760="","",D760)</f>
        <v/>
      </c>
      <c r="E795" s="805"/>
      <c r="F795" s="805"/>
      <c r="G795" s="805"/>
      <c r="H795" s="805"/>
      <c r="I795" s="799"/>
      <c r="J795" s="800"/>
      <c r="K795" s="800"/>
      <c r="L795" s="800"/>
      <c r="M795" s="800"/>
      <c r="N795" s="800"/>
      <c r="O795" s="800"/>
    </row>
    <row r="796" spans="4:24" ht="19.5" customHeight="1" x14ac:dyDescent="0.2">
      <c r="D796" s="805" t="str">
        <f t="shared" si="2"/>
        <v/>
      </c>
      <c r="E796" s="805"/>
      <c r="F796" s="805"/>
      <c r="G796" s="805"/>
      <c r="H796" s="805"/>
      <c r="I796" s="799"/>
      <c r="J796" s="800"/>
      <c r="K796" s="800"/>
      <c r="L796" s="800"/>
      <c r="M796" s="800"/>
      <c r="N796" s="800"/>
      <c r="O796" s="800"/>
    </row>
    <row r="797" spans="4:24" ht="19.5" customHeight="1" x14ac:dyDescent="0.2">
      <c r="D797" s="805" t="str">
        <f t="shared" si="2"/>
        <v/>
      </c>
      <c r="E797" s="805"/>
      <c r="F797" s="805"/>
      <c r="G797" s="805"/>
      <c r="H797" s="805"/>
      <c r="I797" s="799"/>
      <c r="J797" s="800"/>
      <c r="K797" s="800"/>
      <c r="L797" s="800"/>
      <c r="M797" s="800"/>
      <c r="N797" s="800"/>
      <c r="O797" s="800"/>
    </row>
    <row r="798" spans="4:24" ht="19.5" customHeight="1" x14ac:dyDescent="0.2">
      <c r="D798" s="805" t="str">
        <f t="shared" si="2"/>
        <v/>
      </c>
      <c r="E798" s="805"/>
      <c r="F798" s="805"/>
      <c r="G798" s="805"/>
      <c r="H798" s="805"/>
      <c r="I798" s="799"/>
      <c r="J798" s="800"/>
      <c r="K798" s="800"/>
      <c r="L798" s="800"/>
      <c r="M798" s="800"/>
      <c r="N798" s="800"/>
      <c r="O798" s="800"/>
    </row>
    <row r="799" spans="4:24" ht="19.5" customHeight="1" x14ac:dyDescent="0.2">
      <c r="D799" s="805" t="str">
        <f t="shared" si="2"/>
        <v/>
      </c>
      <c r="E799" s="805"/>
      <c r="F799" s="805"/>
      <c r="G799" s="805"/>
      <c r="H799" s="805"/>
      <c r="I799" s="799"/>
      <c r="J799" s="800"/>
      <c r="K799" s="800"/>
      <c r="L799" s="800"/>
      <c r="M799" s="800"/>
      <c r="N799" s="800"/>
      <c r="O799" s="800"/>
    </row>
    <row r="800" spans="4:24" ht="19.5" customHeight="1" x14ac:dyDescent="0.2">
      <c r="D800" s="805" t="str">
        <f t="shared" si="2"/>
        <v/>
      </c>
      <c r="E800" s="805"/>
      <c r="F800" s="805"/>
      <c r="G800" s="805"/>
      <c r="H800" s="805"/>
      <c r="I800" s="799"/>
      <c r="J800" s="800"/>
      <c r="K800" s="800"/>
      <c r="L800" s="800"/>
      <c r="M800" s="800"/>
      <c r="N800" s="800"/>
      <c r="O800" s="800"/>
    </row>
    <row r="801" spans="1:24" ht="19.5" customHeight="1" x14ac:dyDescent="0.2">
      <c r="D801" s="805" t="str">
        <f t="shared" si="2"/>
        <v/>
      </c>
      <c r="E801" s="805"/>
      <c r="F801" s="805"/>
      <c r="G801" s="805"/>
      <c r="H801" s="805"/>
      <c r="I801" s="799"/>
      <c r="J801" s="800"/>
      <c r="K801" s="800"/>
      <c r="L801" s="800"/>
      <c r="M801" s="800"/>
      <c r="N801" s="800"/>
      <c r="O801" s="800"/>
    </row>
    <row r="802" spans="1:24" ht="16.5" customHeight="1" x14ac:dyDescent="0.2">
      <c r="E802" s="88" t="s">
        <v>1804</v>
      </c>
    </row>
    <row r="803" spans="1:24" ht="16.5" customHeight="1" x14ac:dyDescent="0.2">
      <c r="E803" s="88" t="s">
        <v>322</v>
      </c>
    </row>
    <row r="804" spans="1:24" ht="16.5" customHeight="1" x14ac:dyDescent="0.2">
      <c r="E804" s="88" t="s">
        <v>323</v>
      </c>
    </row>
    <row r="805" spans="1:24" ht="16.5" customHeight="1" x14ac:dyDescent="0.2">
      <c r="E805" s="88" t="s">
        <v>324</v>
      </c>
    </row>
    <row r="806" spans="1:24" ht="10.5" customHeight="1" x14ac:dyDescent="0.2">
      <c r="E806" s="88"/>
    </row>
    <row r="807" spans="1:24" ht="16.5" customHeight="1" x14ac:dyDescent="0.2">
      <c r="P807" s="844" t="s">
        <v>645</v>
      </c>
      <c r="Q807" s="844"/>
      <c r="R807" s="844"/>
      <c r="S807" s="885">
        <f>$Q$10</f>
        <v>0</v>
      </c>
      <c r="T807" s="885"/>
      <c r="U807" s="885"/>
      <c r="V807" s="885"/>
      <c r="W807" s="885"/>
      <c r="X807" s="885"/>
    </row>
    <row r="808" spans="1:24" ht="16.5" customHeight="1" x14ac:dyDescent="0.2">
      <c r="A808" s="583" t="s">
        <v>1015</v>
      </c>
    </row>
    <row r="809" spans="1:24" ht="16.5" customHeight="1" x14ac:dyDescent="0.2">
      <c r="B809" s="356" t="s">
        <v>998</v>
      </c>
    </row>
    <row r="810" spans="1:24" ht="16.5" customHeight="1" x14ac:dyDescent="0.2">
      <c r="C810" s="89" t="s">
        <v>837</v>
      </c>
    </row>
    <row r="811" spans="1:24" ht="16.5" customHeight="1" x14ac:dyDescent="0.2">
      <c r="C811" s="89"/>
      <c r="D811" s="886" t="s">
        <v>946</v>
      </c>
      <c r="E811" s="887"/>
      <c r="F811" s="887"/>
      <c r="G811" s="887"/>
      <c r="H811" s="887"/>
      <c r="I811" s="839" t="s">
        <v>947</v>
      </c>
      <c r="J811" s="890"/>
      <c r="K811" s="890"/>
      <c r="L811" s="890"/>
      <c r="M811" s="891" t="s">
        <v>72</v>
      </c>
      <c r="N811" s="892"/>
      <c r="O811" s="892"/>
      <c r="P811" s="893"/>
    </row>
    <row r="812" spans="1:24" ht="25" customHeight="1" x14ac:dyDescent="0.2">
      <c r="D812" s="888"/>
      <c r="E812" s="889"/>
      <c r="F812" s="889"/>
      <c r="G812" s="889"/>
      <c r="H812" s="889"/>
      <c r="I812" s="894"/>
      <c r="J812" s="807"/>
      <c r="K812" s="807"/>
      <c r="L812" s="808"/>
      <c r="M812" s="1597"/>
      <c r="N812" s="1598"/>
      <c r="O812" s="1598"/>
      <c r="P812" s="1599"/>
    </row>
    <row r="813" spans="1:24" ht="16.5" customHeight="1" x14ac:dyDescent="0.2">
      <c r="E813" s="88" t="s">
        <v>325</v>
      </c>
    </row>
    <row r="814" spans="1:24" ht="6.65" customHeight="1" x14ac:dyDescent="0.2"/>
    <row r="815" spans="1:24" ht="16.5" customHeight="1" x14ac:dyDescent="0.2">
      <c r="C815" s="89" t="s">
        <v>838</v>
      </c>
    </row>
    <row r="816" spans="1:24" ht="31" customHeight="1" x14ac:dyDescent="0.2">
      <c r="D816" s="1568" t="s">
        <v>326</v>
      </c>
      <c r="E816" s="1159"/>
      <c r="F816" s="1159"/>
      <c r="G816" s="1159"/>
      <c r="H816" s="1160"/>
      <c r="I816" s="850" t="s">
        <v>327</v>
      </c>
      <c r="J816" s="776"/>
      <c r="K816" s="776"/>
      <c r="L816" s="776"/>
      <c r="M816" s="850" t="s">
        <v>328</v>
      </c>
      <c r="N816" s="776"/>
      <c r="O816" s="776"/>
      <c r="P816" s="844"/>
    </row>
    <row r="817" spans="3:18" ht="13.5" customHeight="1" x14ac:dyDescent="0.2">
      <c r="D817" s="1583" t="s">
        <v>329</v>
      </c>
      <c r="E817" s="1584"/>
      <c r="F817" s="1584"/>
      <c r="G817" s="1584"/>
      <c r="H817" s="1585"/>
      <c r="I817" s="851"/>
      <c r="J817" s="851"/>
      <c r="K817" s="851"/>
      <c r="L817" s="851"/>
      <c r="M817" s="851"/>
      <c r="N817" s="851"/>
      <c r="O817" s="851"/>
      <c r="P817" s="851"/>
    </row>
    <row r="818" spans="3:18" ht="25" customHeight="1" x14ac:dyDescent="0.2">
      <c r="D818" s="1586"/>
      <c r="E818" s="1587"/>
      <c r="F818" s="1587"/>
      <c r="G818" s="1587"/>
      <c r="H818" s="1587"/>
      <c r="I818" s="1588"/>
      <c r="J818" s="1589"/>
      <c r="K818" s="1589"/>
      <c r="L818" s="1590"/>
      <c r="M818" s="1591"/>
      <c r="N818" s="807"/>
      <c r="O818" s="807"/>
      <c r="P818" s="808"/>
    </row>
    <row r="819" spans="3:18" ht="16.5" customHeight="1" x14ac:dyDescent="0.2">
      <c r="E819" s="88" t="s">
        <v>325</v>
      </c>
    </row>
    <row r="820" spans="3:18" ht="6.65" customHeight="1" x14ac:dyDescent="0.2"/>
    <row r="821" spans="3:18" ht="16.5" customHeight="1" x14ac:dyDescent="0.2">
      <c r="C821" s="89" t="s">
        <v>330</v>
      </c>
    </row>
    <row r="822" spans="3:18" ht="16.5" customHeight="1" x14ac:dyDescent="0.2">
      <c r="D822" s="90" t="s">
        <v>331</v>
      </c>
    </row>
    <row r="823" spans="3:18" ht="33" customHeight="1" x14ac:dyDescent="0.2">
      <c r="D823" s="850" t="s">
        <v>332</v>
      </c>
      <c r="E823" s="776"/>
      <c r="F823" s="776"/>
      <c r="G823" s="776"/>
      <c r="H823" s="776"/>
      <c r="I823" s="1568" t="s">
        <v>333</v>
      </c>
      <c r="J823" s="1159"/>
      <c r="K823" s="1159"/>
      <c r="L823" s="1159"/>
      <c r="M823" s="1159"/>
      <c r="N823" s="850" t="s">
        <v>1247</v>
      </c>
      <c r="O823" s="776"/>
      <c r="P823" s="776"/>
      <c r="Q823" s="776"/>
      <c r="R823" s="776"/>
    </row>
    <row r="824" spans="3:18" ht="12.65" customHeight="1" x14ac:dyDescent="0.2">
      <c r="D824" s="890"/>
      <c r="E824" s="890"/>
      <c r="F824" s="890"/>
      <c r="G824" s="890"/>
      <c r="H824" s="890"/>
      <c r="I824" s="1569" t="s">
        <v>334</v>
      </c>
      <c r="J824" s="1570"/>
      <c r="K824" s="1570"/>
      <c r="L824" s="1570"/>
      <c r="M824" s="1570"/>
      <c r="N824" s="890"/>
      <c r="O824" s="890"/>
      <c r="P824" s="890"/>
      <c r="Q824" s="890"/>
      <c r="R824" s="1140"/>
    </row>
    <row r="825" spans="3:18" ht="24.65" customHeight="1" x14ac:dyDescent="0.2">
      <c r="D825" s="933"/>
      <c r="E825" s="1562"/>
      <c r="F825" s="1562"/>
      <c r="G825" s="1562"/>
      <c r="H825" s="1562"/>
      <c r="I825" s="1571"/>
      <c r="J825" s="1572"/>
      <c r="K825" s="1572"/>
      <c r="L825" s="1572"/>
      <c r="M825" s="1572"/>
      <c r="N825" s="895"/>
      <c r="O825" s="896"/>
      <c r="P825" s="896"/>
      <c r="Q825" s="896"/>
      <c r="R825" s="723" t="s">
        <v>780</v>
      </c>
    </row>
    <row r="826" spans="3:18" ht="16.5" customHeight="1" x14ac:dyDescent="0.2">
      <c r="E826" s="88" t="s">
        <v>335</v>
      </c>
    </row>
    <row r="827" spans="3:18" ht="7" customHeight="1" x14ac:dyDescent="0.2"/>
    <row r="828" spans="3:18" ht="16.5" customHeight="1" x14ac:dyDescent="0.2">
      <c r="D828" s="90" t="str">
        <f>"イ　理事長等個人による一時的な現金立て替えの有無（令和"&amp;Y1-1&amp;"年度）"</f>
        <v>イ　理事長等個人による一時的な現金立て替えの有無（令和7年度）</v>
      </c>
    </row>
    <row r="829" spans="3:18" ht="31" customHeight="1" x14ac:dyDescent="0.2">
      <c r="D829" s="1146" t="s">
        <v>339</v>
      </c>
      <c r="E829" s="1600"/>
      <c r="F829" s="1600"/>
      <c r="G829" s="1601"/>
      <c r="H829" s="871" t="s">
        <v>336</v>
      </c>
      <c r="I829" s="872"/>
      <c r="J829" s="872"/>
      <c r="K829" s="873"/>
      <c r="L829" s="1146" t="s">
        <v>337</v>
      </c>
      <c r="M829" s="1600"/>
      <c r="N829" s="1601"/>
      <c r="O829" s="874" t="s">
        <v>338</v>
      </c>
      <c r="P829" s="875"/>
      <c r="Q829" s="875"/>
      <c r="R829" s="876"/>
    </row>
    <row r="830" spans="3:18" ht="14.15" customHeight="1" x14ac:dyDescent="0.2">
      <c r="D830" s="1602"/>
      <c r="E830" s="1310"/>
      <c r="F830" s="1310"/>
      <c r="G830" s="1311"/>
      <c r="H830" s="877" t="s">
        <v>340</v>
      </c>
      <c r="I830" s="878"/>
      <c r="J830" s="878"/>
      <c r="K830" s="879"/>
      <c r="L830" s="1602"/>
      <c r="M830" s="1310"/>
      <c r="N830" s="1311"/>
      <c r="O830" s="880" t="str">
        <f>"（令和"&amp;Y1-1&amp;"年度末）"</f>
        <v>（令和7年度末）</v>
      </c>
      <c r="P830" s="880"/>
      <c r="Q830" s="880"/>
      <c r="R830" s="881"/>
    </row>
    <row r="831" spans="3:18" ht="25" customHeight="1" x14ac:dyDescent="0.2">
      <c r="D831" s="1561"/>
      <c r="E831" s="1562"/>
      <c r="F831" s="1562"/>
      <c r="G831" s="1562"/>
      <c r="H831" s="897"/>
      <c r="I831" s="898"/>
      <c r="J831" s="898"/>
      <c r="K831" s="899"/>
      <c r="L831" s="1603"/>
      <c r="M831" s="1562"/>
      <c r="N831" s="1562"/>
      <c r="O831" s="900"/>
      <c r="P831" s="901"/>
      <c r="Q831" s="901"/>
      <c r="R831" s="502" t="s">
        <v>118</v>
      </c>
    </row>
    <row r="832" spans="3:18" ht="16.5" customHeight="1" x14ac:dyDescent="0.2">
      <c r="E832" s="88" t="s">
        <v>341</v>
      </c>
    </row>
    <row r="833" spans="2:24" ht="7" customHeight="1" x14ac:dyDescent="0.2"/>
    <row r="834" spans="2:24" ht="11.5" customHeight="1" x14ac:dyDescent="0.2"/>
    <row r="835" spans="2:24" ht="16.5" customHeight="1" x14ac:dyDescent="0.2"/>
    <row r="836" spans="2:24" ht="9.65" customHeight="1" x14ac:dyDescent="0.2"/>
    <row r="837" spans="2:24" ht="16.5" customHeight="1" x14ac:dyDescent="0.2">
      <c r="B837" s="356" t="s">
        <v>1630</v>
      </c>
    </row>
    <row r="838" spans="2:24" ht="16.5" customHeight="1" x14ac:dyDescent="0.2">
      <c r="C838" s="89" t="s">
        <v>350</v>
      </c>
    </row>
    <row r="839" spans="2:24" ht="24" customHeight="1" x14ac:dyDescent="0.2">
      <c r="D839" s="776"/>
      <c r="E839" s="776"/>
      <c r="F839" s="776"/>
      <c r="G839" s="1200" t="s">
        <v>354</v>
      </c>
      <c r="H839" s="1120"/>
      <c r="I839" s="1120"/>
      <c r="J839" s="1121"/>
      <c r="K839" s="1564" t="s">
        <v>725</v>
      </c>
      <c r="L839" s="1565"/>
      <c r="M839" s="1508" t="s">
        <v>355</v>
      </c>
      <c r="N839" s="1508"/>
      <c r="O839" s="1508"/>
      <c r="P839" s="1508"/>
      <c r="Q839" s="1508"/>
      <c r="R839" s="1508"/>
      <c r="S839" s="1508"/>
      <c r="T839" s="1508"/>
    </row>
    <row r="840" spans="2:24" ht="18.649999999999999" customHeight="1" x14ac:dyDescent="0.2">
      <c r="D840" s="776" t="s">
        <v>351</v>
      </c>
      <c r="E840" s="776"/>
      <c r="F840" s="776"/>
      <c r="G840" s="777"/>
      <c r="H840" s="778"/>
      <c r="I840" s="778"/>
      <c r="J840" s="779"/>
      <c r="K840" s="752"/>
      <c r="L840" s="780"/>
      <c r="M840" s="781"/>
      <c r="N840" s="782"/>
      <c r="O840" s="782"/>
      <c r="P840" s="782"/>
      <c r="Q840" s="782"/>
      <c r="R840" s="782"/>
      <c r="S840" s="782"/>
      <c r="T840" s="783"/>
    </row>
    <row r="841" spans="2:24" ht="18.649999999999999" customHeight="1" x14ac:dyDescent="0.2">
      <c r="D841" s="776" t="s">
        <v>352</v>
      </c>
      <c r="E841" s="776"/>
      <c r="F841" s="776"/>
      <c r="G841" s="777"/>
      <c r="H841" s="778"/>
      <c r="I841" s="778"/>
      <c r="J841" s="779"/>
      <c r="K841" s="784"/>
      <c r="L841" s="752"/>
      <c r="M841" s="781"/>
      <c r="N841" s="782"/>
      <c r="O841" s="782"/>
      <c r="P841" s="782"/>
      <c r="Q841" s="782"/>
      <c r="R841" s="782"/>
      <c r="S841" s="782"/>
      <c r="T841" s="783"/>
    </row>
    <row r="842" spans="2:24" ht="18.649999999999999" customHeight="1" x14ac:dyDescent="0.2">
      <c r="D842" s="776" t="s">
        <v>353</v>
      </c>
      <c r="E842" s="776"/>
      <c r="F842" s="776"/>
      <c r="G842" s="777"/>
      <c r="H842" s="778"/>
      <c r="I842" s="778"/>
      <c r="J842" s="779"/>
      <c r="K842" s="784"/>
      <c r="L842" s="752"/>
      <c r="M842" s="781"/>
      <c r="N842" s="782"/>
      <c r="O842" s="782"/>
      <c r="P842" s="782"/>
      <c r="Q842" s="782"/>
      <c r="R842" s="782"/>
      <c r="S842" s="782"/>
      <c r="T842" s="783"/>
    </row>
    <row r="843" spans="2:24" ht="16.5" customHeight="1" x14ac:dyDescent="0.2">
      <c r="E843" s="88" t="s">
        <v>356</v>
      </c>
    </row>
    <row r="844" spans="2:24" ht="16.5" customHeight="1" x14ac:dyDescent="0.2">
      <c r="E844" s="88" t="s">
        <v>698</v>
      </c>
    </row>
    <row r="845" spans="2:24" ht="16.5" customHeight="1" x14ac:dyDescent="0.2">
      <c r="E845" s="88" t="s">
        <v>357</v>
      </c>
    </row>
    <row r="846" spans="2:24" ht="9.65" customHeight="1" x14ac:dyDescent="0.2"/>
    <row r="847" spans="2:24" ht="11.5" customHeight="1" x14ac:dyDescent="0.2"/>
    <row r="848" spans="2:24" ht="16.5" customHeight="1" x14ac:dyDescent="0.2">
      <c r="P848" s="844" t="s">
        <v>645</v>
      </c>
      <c r="Q848" s="844"/>
      <c r="R848" s="844"/>
      <c r="S848" s="885">
        <f>$Q$10</f>
        <v>0</v>
      </c>
      <c r="T848" s="885"/>
      <c r="U848" s="885"/>
      <c r="V848" s="885"/>
      <c r="W848" s="885"/>
      <c r="X848" s="885"/>
    </row>
    <row r="849" spans="2:24" ht="16.5" customHeight="1" x14ac:dyDescent="0.2">
      <c r="B849" s="356" t="s">
        <v>1631</v>
      </c>
    </row>
    <row r="850" spans="2:24" ht="16.5" customHeight="1" x14ac:dyDescent="0.2">
      <c r="C850" s="89" t="s">
        <v>358</v>
      </c>
    </row>
    <row r="851" spans="2:24" ht="18.649999999999999" customHeight="1" x14ac:dyDescent="0.2">
      <c r="D851" s="785"/>
      <c r="E851" s="785"/>
      <c r="F851" s="785"/>
      <c r="G851" s="649" t="str">
        <f>"令和"&amp;Y1-1&amp;"年度決算額"</f>
        <v>令和7年度決算額</v>
      </c>
      <c r="H851" s="649"/>
      <c r="I851" s="649"/>
      <c r="J851" s="650"/>
      <c r="K851" s="786" t="s">
        <v>366</v>
      </c>
      <c r="L851" s="786"/>
      <c r="M851" s="786"/>
      <c r="N851" s="786"/>
      <c r="O851" s="786"/>
      <c r="P851" s="786"/>
      <c r="Q851" s="786"/>
      <c r="R851" s="786"/>
    </row>
    <row r="852" spans="2:24" ht="18.649999999999999" customHeight="1" x14ac:dyDescent="0.2">
      <c r="D852" s="785" t="s">
        <v>359</v>
      </c>
      <c r="E852" s="785"/>
      <c r="F852" s="788"/>
      <c r="G852" s="789"/>
      <c r="H852" s="790"/>
      <c r="I852" s="791"/>
      <c r="J852" s="320" t="s">
        <v>118</v>
      </c>
      <c r="K852" s="1329"/>
      <c r="L852" s="1329"/>
      <c r="M852" s="1329"/>
      <c r="N852" s="1329"/>
      <c r="O852" s="1329"/>
      <c r="P852" s="1329"/>
      <c r="Q852" s="1329"/>
      <c r="R852" s="1329"/>
    </row>
    <row r="853" spans="2:24" ht="18.649999999999999" customHeight="1" x14ac:dyDescent="0.2">
      <c r="D853" s="785" t="s">
        <v>360</v>
      </c>
      <c r="E853" s="785"/>
      <c r="F853" s="788"/>
      <c r="G853" s="789"/>
      <c r="H853" s="790"/>
      <c r="I853" s="791"/>
      <c r="J853" s="305" t="s">
        <v>118</v>
      </c>
      <c r="K853" s="781"/>
      <c r="L853" s="782"/>
      <c r="M853" s="782"/>
      <c r="N853" s="782"/>
      <c r="O853" s="782"/>
      <c r="P853" s="782"/>
      <c r="Q853" s="782"/>
      <c r="R853" s="783"/>
    </row>
    <row r="854" spans="2:24" ht="18.649999999999999" customHeight="1" x14ac:dyDescent="0.2">
      <c r="D854" s="785" t="s">
        <v>361</v>
      </c>
      <c r="E854" s="785"/>
      <c r="F854" s="788"/>
      <c r="G854" s="789"/>
      <c r="H854" s="790"/>
      <c r="I854" s="791"/>
      <c r="J854" s="305" t="s">
        <v>118</v>
      </c>
      <c r="K854" s="781"/>
      <c r="L854" s="782"/>
      <c r="M854" s="782"/>
      <c r="N854" s="782"/>
      <c r="O854" s="782"/>
      <c r="P854" s="782"/>
      <c r="Q854" s="782"/>
      <c r="R854" s="783"/>
    </row>
    <row r="855" spans="2:24" ht="18.649999999999999" customHeight="1" x14ac:dyDescent="0.2">
      <c r="D855" s="785" t="s">
        <v>362</v>
      </c>
      <c r="E855" s="785"/>
      <c r="F855" s="788"/>
      <c r="G855" s="789"/>
      <c r="H855" s="790"/>
      <c r="I855" s="791"/>
      <c r="J855" s="305" t="s">
        <v>118</v>
      </c>
      <c r="K855" s="781"/>
      <c r="L855" s="782"/>
      <c r="M855" s="782"/>
      <c r="N855" s="782"/>
      <c r="O855" s="782"/>
      <c r="P855" s="782"/>
      <c r="Q855" s="782"/>
      <c r="R855" s="783"/>
    </row>
    <row r="856" spans="2:24" ht="18.649999999999999" customHeight="1" x14ac:dyDescent="0.2">
      <c r="D856" s="785" t="s">
        <v>363</v>
      </c>
      <c r="E856" s="785"/>
      <c r="F856" s="788"/>
      <c r="G856" s="789"/>
      <c r="H856" s="790"/>
      <c r="I856" s="791"/>
      <c r="J856" s="305" t="s">
        <v>118</v>
      </c>
      <c r="K856" s="781"/>
      <c r="L856" s="782"/>
      <c r="M856" s="782"/>
      <c r="N856" s="782"/>
      <c r="O856" s="782"/>
      <c r="P856" s="782"/>
      <c r="Q856" s="782"/>
      <c r="R856" s="783"/>
    </row>
    <row r="857" spans="2:24" ht="18.649999999999999" customHeight="1" x14ac:dyDescent="0.2">
      <c r="D857" s="785" t="s">
        <v>364</v>
      </c>
      <c r="E857" s="785"/>
      <c r="F857" s="788"/>
      <c r="G857" s="789"/>
      <c r="H857" s="790"/>
      <c r="I857" s="791"/>
      <c r="J857" s="305" t="s">
        <v>118</v>
      </c>
      <c r="K857" s="781"/>
      <c r="L857" s="782"/>
      <c r="M857" s="782"/>
      <c r="N857" s="782"/>
      <c r="O857" s="782"/>
      <c r="P857" s="782"/>
      <c r="Q857" s="782"/>
      <c r="R857" s="783"/>
    </row>
    <row r="858" spans="2:24" ht="18.649999999999999" customHeight="1" x14ac:dyDescent="0.2">
      <c r="D858" s="785" t="s">
        <v>365</v>
      </c>
      <c r="E858" s="785"/>
      <c r="F858" s="788"/>
      <c r="G858" s="789"/>
      <c r="H858" s="790"/>
      <c r="I858" s="791"/>
      <c r="J858" s="305" t="s">
        <v>118</v>
      </c>
      <c r="K858" s="781"/>
      <c r="L858" s="782"/>
      <c r="M858" s="782"/>
      <c r="N858" s="782"/>
      <c r="O858" s="782"/>
      <c r="P858" s="782"/>
      <c r="Q858" s="782"/>
      <c r="R858" s="783"/>
    </row>
    <row r="859" spans="2:24" ht="16.5" customHeight="1" x14ac:dyDescent="0.2">
      <c r="E859" s="88" t="s">
        <v>367</v>
      </c>
    </row>
    <row r="860" spans="2:24" ht="16.5" customHeight="1" x14ac:dyDescent="0.2">
      <c r="E860" s="88" t="s">
        <v>849</v>
      </c>
    </row>
    <row r="861" spans="2:24" ht="16.5" customHeight="1" x14ac:dyDescent="0.2">
      <c r="C861" s="89" t="s">
        <v>1306</v>
      </c>
    </row>
    <row r="862" spans="2:24" ht="19.5" customHeight="1" x14ac:dyDescent="0.2">
      <c r="D862" s="268" t="s">
        <v>1859</v>
      </c>
      <c r="E862" s="379"/>
      <c r="F862" s="379"/>
      <c r="G862" s="379"/>
      <c r="H862" s="379"/>
      <c r="I862" s="379"/>
      <c r="J862" s="379"/>
      <c r="K862" s="379"/>
      <c r="L862" s="379"/>
      <c r="M862" s="379"/>
      <c r="N862" s="1150"/>
      <c r="O862" s="1151"/>
      <c r="P862" s="1328"/>
      <c r="Q862" s="805" t="s">
        <v>1302</v>
      </c>
      <c r="R862" s="844"/>
    </row>
    <row r="863" spans="2:24" ht="6" customHeight="1" x14ac:dyDescent="0.2"/>
    <row r="864" spans="2:24" ht="43" customHeight="1" x14ac:dyDescent="0.2">
      <c r="D864" s="786"/>
      <c r="E864" s="786"/>
      <c r="F864" s="786"/>
      <c r="G864" s="902" t="str">
        <f>"令和"&amp;Y1-1&amp;"年度決算額"</f>
        <v>令和7年度決算額</v>
      </c>
      <c r="H864" s="903"/>
      <c r="I864" s="903"/>
      <c r="J864" s="904"/>
      <c r="K864" s="852" t="s">
        <v>1860</v>
      </c>
      <c r="L864" s="852"/>
      <c r="M864" s="852"/>
      <c r="N864" s="852"/>
      <c r="O864" s="852"/>
      <c r="P864" s="852"/>
      <c r="Q864" s="852"/>
      <c r="R864" s="852"/>
      <c r="S864" s="839" t="s">
        <v>372</v>
      </c>
      <c r="T864" s="839"/>
      <c r="U864" s="839"/>
      <c r="V864" s="776"/>
      <c r="W864" s="1104" t="s">
        <v>373</v>
      </c>
      <c r="X864" s="1104"/>
    </row>
    <row r="865" spans="4:24" ht="19" customHeight="1" x14ac:dyDescent="0.2">
      <c r="D865" s="757" t="s">
        <v>368</v>
      </c>
      <c r="E865" s="758"/>
      <c r="F865" s="758"/>
      <c r="G865" s="763"/>
      <c r="H865" s="764"/>
      <c r="I865" s="765"/>
      <c r="J865" s="772" t="s">
        <v>118</v>
      </c>
      <c r="K865" s="775"/>
      <c r="L865" s="775"/>
      <c r="M865" s="775"/>
      <c r="N865" s="775"/>
      <c r="O865" s="775"/>
      <c r="P865" s="775"/>
      <c r="Q865" s="775"/>
      <c r="R865" s="775"/>
      <c r="S865" s="845"/>
      <c r="T865" s="845"/>
      <c r="U865" s="845"/>
      <c r="V865" s="329" t="s">
        <v>118</v>
      </c>
      <c r="W865" s="846"/>
      <c r="X865" s="846"/>
    </row>
    <row r="866" spans="4:24" ht="19" customHeight="1" x14ac:dyDescent="0.2">
      <c r="D866" s="759"/>
      <c r="E866" s="760"/>
      <c r="F866" s="760"/>
      <c r="G866" s="766"/>
      <c r="H866" s="767"/>
      <c r="I866" s="768"/>
      <c r="J866" s="773"/>
      <c r="K866" s="787"/>
      <c r="L866" s="787"/>
      <c r="M866" s="787"/>
      <c r="N866" s="787"/>
      <c r="O866" s="787"/>
      <c r="P866" s="787"/>
      <c r="Q866" s="787"/>
      <c r="R866" s="787"/>
      <c r="S866" s="847"/>
      <c r="T866" s="847"/>
      <c r="U866" s="847"/>
      <c r="V866" s="330" t="s">
        <v>118</v>
      </c>
      <c r="W866" s="848"/>
      <c r="X866" s="848"/>
    </row>
    <row r="867" spans="4:24" ht="19" customHeight="1" x14ac:dyDescent="0.2">
      <c r="D867" s="759"/>
      <c r="E867" s="760"/>
      <c r="F867" s="760"/>
      <c r="G867" s="766"/>
      <c r="H867" s="767"/>
      <c r="I867" s="768"/>
      <c r="J867" s="773"/>
      <c r="K867" s="787"/>
      <c r="L867" s="787"/>
      <c r="M867" s="787"/>
      <c r="N867" s="787"/>
      <c r="O867" s="787"/>
      <c r="P867" s="787"/>
      <c r="Q867" s="787"/>
      <c r="R867" s="787"/>
      <c r="S867" s="847"/>
      <c r="T867" s="847"/>
      <c r="U867" s="847"/>
      <c r="V867" s="330" t="s">
        <v>118</v>
      </c>
      <c r="W867" s="848"/>
      <c r="X867" s="848"/>
    </row>
    <row r="868" spans="4:24" ht="19" customHeight="1" x14ac:dyDescent="0.2">
      <c r="D868" s="761"/>
      <c r="E868" s="762"/>
      <c r="F868" s="762"/>
      <c r="G868" s="769"/>
      <c r="H868" s="770"/>
      <c r="I868" s="771"/>
      <c r="J868" s="774"/>
      <c r="K868" s="842"/>
      <c r="L868" s="842"/>
      <c r="M868" s="842"/>
      <c r="N868" s="842"/>
      <c r="O868" s="842"/>
      <c r="P868" s="842"/>
      <c r="Q868" s="842"/>
      <c r="R868" s="842"/>
      <c r="S868" s="843"/>
      <c r="T868" s="843"/>
      <c r="U868" s="843"/>
      <c r="V868" s="331" t="s">
        <v>118</v>
      </c>
      <c r="W868" s="849"/>
      <c r="X868" s="849"/>
    </row>
    <row r="869" spans="4:24" ht="19" customHeight="1" x14ac:dyDescent="0.2">
      <c r="D869" s="757" t="s">
        <v>369</v>
      </c>
      <c r="E869" s="758"/>
      <c r="F869" s="758"/>
      <c r="G869" s="763"/>
      <c r="H869" s="764"/>
      <c r="I869" s="765"/>
      <c r="J869" s="772" t="s">
        <v>118</v>
      </c>
      <c r="K869" s="775"/>
      <c r="L869" s="775"/>
      <c r="M869" s="775"/>
      <c r="N869" s="775"/>
      <c r="O869" s="775"/>
      <c r="P869" s="775"/>
      <c r="Q869" s="775"/>
      <c r="R869" s="775"/>
      <c r="S869" s="845"/>
      <c r="T869" s="845"/>
      <c r="U869" s="845"/>
      <c r="V869" s="329" t="s">
        <v>118</v>
      </c>
      <c r="W869" s="846"/>
      <c r="X869" s="846"/>
    </row>
    <row r="870" spans="4:24" ht="19" customHeight="1" x14ac:dyDescent="0.2">
      <c r="D870" s="759"/>
      <c r="E870" s="760"/>
      <c r="F870" s="760"/>
      <c r="G870" s="766"/>
      <c r="H870" s="767"/>
      <c r="I870" s="768"/>
      <c r="J870" s="773"/>
      <c r="K870" s="787"/>
      <c r="L870" s="787"/>
      <c r="M870" s="787"/>
      <c r="N870" s="787"/>
      <c r="O870" s="787"/>
      <c r="P870" s="787"/>
      <c r="Q870" s="787"/>
      <c r="R870" s="787"/>
      <c r="S870" s="847"/>
      <c r="T870" s="847"/>
      <c r="U870" s="847"/>
      <c r="V870" s="330" t="s">
        <v>118</v>
      </c>
      <c r="W870" s="848"/>
      <c r="X870" s="848"/>
    </row>
    <row r="871" spans="4:24" ht="19" customHeight="1" x14ac:dyDescent="0.2">
      <c r="D871" s="759"/>
      <c r="E871" s="760"/>
      <c r="F871" s="760"/>
      <c r="G871" s="766"/>
      <c r="H871" s="767"/>
      <c r="I871" s="768"/>
      <c r="J871" s="773"/>
      <c r="K871" s="787"/>
      <c r="L871" s="787"/>
      <c r="M871" s="787"/>
      <c r="N871" s="787"/>
      <c r="O871" s="787"/>
      <c r="P871" s="787"/>
      <c r="Q871" s="787"/>
      <c r="R871" s="787"/>
      <c r="S871" s="847"/>
      <c r="T871" s="847"/>
      <c r="U871" s="847"/>
      <c r="V871" s="330" t="s">
        <v>118</v>
      </c>
      <c r="W871" s="848"/>
      <c r="X871" s="848"/>
    </row>
    <row r="872" spans="4:24" ht="19" customHeight="1" x14ac:dyDescent="0.2">
      <c r="D872" s="761"/>
      <c r="E872" s="762"/>
      <c r="F872" s="762"/>
      <c r="G872" s="769"/>
      <c r="H872" s="770"/>
      <c r="I872" s="771"/>
      <c r="J872" s="774"/>
      <c r="K872" s="842"/>
      <c r="L872" s="842"/>
      <c r="M872" s="842"/>
      <c r="N872" s="842"/>
      <c r="O872" s="842"/>
      <c r="P872" s="842"/>
      <c r="Q872" s="842"/>
      <c r="R872" s="842"/>
      <c r="S872" s="843"/>
      <c r="T872" s="843"/>
      <c r="U872" s="843"/>
      <c r="V872" s="331" t="s">
        <v>118</v>
      </c>
      <c r="W872" s="849"/>
      <c r="X872" s="849"/>
    </row>
    <row r="873" spans="4:24" ht="19" customHeight="1" x14ac:dyDescent="0.2">
      <c r="D873" s="757" t="s">
        <v>370</v>
      </c>
      <c r="E873" s="758"/>
      <c r="F873" s="758"/>
      <c r="G873" s="763"/>
      <c r="H873" s="764"/>
      <c r="I873" s="765"/>
      <c r="J873" s="772" t="s">
        <v>118</v>
      </c>
      <c r="K873" s="775"/>
      <c r="L873" s="775"/>
      <c r="M873" s="775"/>
      <c r="N873" s="775"/>
      <c r="O873" s="775"/>
      <c r="P873" s="775"/>
      <c r="Q873" s="775"/>
      <c r="R873" s="775"/>
      <c r="S873" s="845"/>
      <c r="T873" s="845"/>
      <c r="U873" s="845"/>
      <c r="V873" s="329" t="s">
        <v>118</v>
      </c>
      <c r="W873" s="846"/>
      <c r="X873" s="846"/>
    </row>
    <row r="874" spans="4:24" ht="19" customHeight="1" x14ac:dyDescent="0.2">
      <c r="D874" s="759"/>
      <c r="E874" s="760"/>
      <c r="F874" s="760"/>
      <c r="G874" s="766"/>
      <c r="H874" s="767"/>
      <c r="I874" s="768"/>
      <c r="J874" s="773"/>
      <c r="K874" s="787"/>
      <c r="L874" s="787"/>
      <c r="M874" s="787"/>
      <c r="N874" s="787"/>
      <c r="O874" s="787"/>
      <c r="P874" s="787"/>
      <c r="Q874" s="787"/>
      <c r="R874" s="787"/>
      <c r="S874" s="847"/>
      <c r="T874" s="847"/>
      <c r="U874" s="847"/>
      <c r="V874" s="330" t="s">
        <v>118</v>
      </c>
      <c r="W874" s="848"/>
      <c r="X874" s="848"/>
    </row>
    <row r="875" spans="4:24" ht="19" customHeight="1" x14ac:dyDescent="0.2">
      <c r="D875" s="759"/>
      <c r="E875" s="760"/>
      <c r="F875" s="760"/>
      <c r="G875" s="766"/>
      <c r="H875" s="767"/>
      <c r="I875" s="768"/>
      <c r="J875" s="773"/>
      <c r="K875" s="787"/>
      <c r="L875" s="787"/>
      <c r="M875" s="787"/>
      <c r="N875" s="787"/>
      <c r="O875" s="787"/>
      <c r="P875" s="787"/>
      <c r="Q875" s="787"/>
      <c r="R875" s="787"/>
      <c r="S875" s="847"/>
      <c r="T875" s="847"/>
      <c r="U875" s="847"/>
      <c r="V875" s="330" t="s">
        <v>118</v>
      </c>
      <c r="W875" s="848"/>
      <c r="X875" s="848"/>
    </row>
    <row r="876" spans="4:24" ht="19" customHeight="1" x14ac:dyDescent="0.2">
      <c r="D876" s="761"/>
      <c r="E876" s="762"/>
      <c r="F876" s="762"/>
      <c r="G876" s="769"/>
      <c r="H876" s="770"/>
      <c r="I876" s="771"/>
      <c r="J876" s="774"/>
      <c r="K876" s="842"/>
      <c r="L876" s="842"/>
      <c r="M876" s="842"/>
      <c r="N876" s="842"/>
      <c r="O876" s="842"/>
      <c r="P876" s="842"/>
      <c r="Q876" s="842"/>
      <c r="R876" s="842"/>
      <c r="S876" s="843"/>
      <c r="T876" s="843"/>
      <c r="U876" s="843"/>
      <c r="V876" s="331" t="s">
        <v>118</v>
      </c>
      <c r="W876" s="849"/>
      <c r="X876" s="849"/>
    </row>
    <row r="877" spans="4:24" ht="19" customHeight="1" x14ac:dyDescent="0.2">
      <c r="D877" s="786" t="s">
        <v>371</v>
      </c>
      <c r="E877" s="786"/>
      <c r="F877" s="976"/>
      <c r="G877" s="763"/>
      <c r="H877" s="764"/>
      <c r="I877" s="765"/>
      <c r="J877" s="772" t="s">
        <v>118</v>
      </c>
      <c r="K877" s="775"/>
      <c r="L877" s="775"/>
      <c r="M877" s="775"/>
      <c r="N877" s="775"/>
      <c r="O877" s="775"/>
      <c r="P877" s="775"/>
      <c r="Q877" s="775"/>
      <c r="R877" s="775"/>
      <c r="S877" s="845"/>
      <c r="T877" s="845"/>
      <c r="U877" s="845"/>
      <c r="V877" s="329" t="s">
        <v>118</v>
      </c>
      <c r="W877" s="846"/>
      <c r="X877" s="846"/>
    </row>
    <row r="878" spans="4:24" ht="19" customHeight="1" x14ac:dyDescent="0.2">
      <c r="D878" s="786"/>
      <c r="E878" s="786"/>
      <c r="F878" s="976"/>
      <c r="G878" s="766"/>
      <c r="H878" s="767"/>
      <c r="I878" s="768"/>
      <c r="J878" s="773"/>
      <c r="K878" s="787"/>
      <c r="L878" s="787"/>
      <c r="M878" s="787"/>
      <c r="N878" s="787"/>
      <c r="O878" s="787"/>
      <c r="P878" s="787"/>
      <c r="Q878" s="787"/>
      <c r="R878" s="787"/>
      <c r="S878" s="847"/>
      <c r="T878" s="847"/>
      <c r="U878" s="847"/>
      <c r="V878" s="330" t="s">
        <v>118</v>
      </c>
      <c r="W878" s="848"/>
      <c r="X878" s="848"/>
    </row>
    <row r="879" spans="4:24" ht="19" customHeight="1" x14ac:dyDescent="0.2">
      <c r="D879" s="786"/>
      <c r="E879" s="786"/>
      <c r="F879" s="976"/>
      <c r="G879" s="766"/>
      <c r="H879" s="767"/>
      <c r="I879" s="768"/>
      <c r="J879" s="773"/>
      <c r="K879" s="787"/>
      <c r="L879" s="787"/>
      <c r="M879" s="787"/>
      <c r="N879" s="787"/>
      <c r="O879" s="787"/>
      <c r="P879" s="787"/>
      <c r="Q879" s="787"/>
      <c r="R879" s="787"/>
      <c r="S879" s="847"/>
      <c r="T879" s="847"/>
      <c r="U879" s="847"/>
      <c r="V879" s="330" t="s">
        <v>118</v>
      </c>
      <c r="W879" s="848"/>
      <c r="X879" s="848"/>
    </row>
    <row r="880" spans="4:24" ht="19" customHeight="1" x14ac:dyDescent="0.2">
      <c r="D880" s="786"/>
      <c r="E880" s="786"/>
      <c r="F880" s="976"/>
      <c r="G880" s="769"/>
      <c r="H880" s="770"/>
      <c r="I880" s="771"/>
      <c r="J880" s="774"/>
      <c r="K880" s="842"/>
      <c r="L880" s="842"/>
      <c r="M880" s="842"/>
      <c r="N880" s="842"/>
      <c r="O880" s="842"/>
      <c r="P880" s="842"/>
      <c r="Q880" s="842"/>
      <c r="R880" s="842"/>
      <c r="S880" s="843"/>
      <c r="T880" s="843"/>
      <c r="U880" s="843"/>
      <c r="V880" s="331" t="s">
        <v>118</v>
      </c>
      <c r="W880" s="849"/>
      <c r="X880" s="849"/>
    </row>
    <row r="881" spans="2:24" ht="16.5" customHeight="1" x14ac:dyDescent="0.2">
      <c r="E881" s="88" t="s">
        <v>374</v>
      </c>
    </row>
    <row r="882" spans="2:24" ht="16.5" customHeight="1" x14ac:dyDescent="0.2">
      <c r="E882" s="88" t="s">
        <v>699</v>
      </c>
    </row>
    <row r="883" spans="2:24" ht="16.5" customHeight="1" x14ac:dyDescent="0.2">
      <c r="E883" s="88" t="s">
        <v>375</v>
      </c>
    </row>
    <row r="884" spans="2:24" ht="9.65" customHeight="1" x14ac:dyDescent="0.2"/>
    <row r="885" spans="2:24" ht="16.5" customHeight="1" x14ac:dyDescent="0.2">
      <c r="P885" s="844" t="s">
        <v>645</v>
      </c>
      <c r="Q885" s="844"/>
      <c r="R885" s="844"/>
      <c r="S885" s="885">
        <f>$Q$10</f>
        <v>0</v>
      </c>
      <c r="T885" s="885"/>
      <c r="U885" s="885"/>
      <c r="V885" s="885"/>
      <c r="W885" s="885"/>
      <c r="X885" s="885"/>
    </row>
    <row r="886" spans="2:24" ht="16.5" customHeight="1" x14ac:dyDescent="0.2">
      <c r="B886" s="356" t="s">
        <v>1632</v>
      </c>
    </row>
    <row r="887" spans="2:24" ht="16.5" customHeight="1" x14ac:dyDescent="0.2">
      <c r="C887" s="89" t="str">
        <f>"（１）令和"&amp;Y1-1&amp;"年度末の未収入金の状況"</f>
        <v>（１）令和7年度末の未収入金の状況</v>
      </c>
    </row>
    <row r="888" spans="2:24" ht="16.5" customHeight="1" x14ac:dyDescent="0.2">
      <c r="D888" s="90" t="s">
        <v>1549</v>
      </c>
    </row>
    <row r="889" spans="2:24" ht="41.5" customHeight="1" x14ac:dyDescent="0.2">
      <c r="D889" s="836" t="s">
        <v>1303</v>
      </c>
      <c r="E889" s="837"/>
      <c r="F889" s="837"/>
      <c r="G889" s="837"/>
      <c r="H889" s="837"/>
      <c r="I889" s="837"/>
      <c r="J889" s="838"/>
      <c r="K889" s="839" t="s">
        <v>149</v>
      </c>
      <c r="L889" s="839"/>
      <c r="M889" s="839"/>
      <c r="N889" s="776"/>
      <c r="O889" s="776" t="s">
        <v>376</v>
      </c>
      <c r="P889" s="776"/>
      <c r="Q889" s="776"/>
      <c r="R889" s="840" t="s">
        <v>377</v>
      </c>
      <c r="S889" s="841"/>
    </row>
    <row r="890" spans="2:24" ht="18.649999999999999" customHeight="1" x14ac:dyDescent="0.2">
      <c r="D890" s="806"/>
      <c r="E890" s="974"/>
      <c r="F890" s="974"/>
      <c r="G890" s="974"/>
      <c r="H890" s="974"/>
      <c r="I890" s="974"/>
      <c r="J890" s="1276"/>
      <c r="K890" s="901"/>
      <c r="L890" s="901"/>
      <c r="M890" s="901"/>
      <c r="N890" s="320" t="s">
        <v>118</v>
      </c>
      <c r="O890" s="1299"/>
      <c r="P890" s="1299"/>
      <c r="Q890" s="1341"/>
      <c r="R890" s="743"/>
      <c r="S890" s="320" t="s">
        <v>90</v>
      </c>
    </row>
    <row r="891" spans="2:24" ht="18.649999999999999" customHeight="1" x14ac:dyDescent="0.2">
      <c r="D891" s="806"/>
      <c r="E891" s="974"/>
      <c r="F891" s="974"/>
      <c r="G891" s="974"/>
      <c r="H891" s="974"/>
      <c r="I891" s="974"/>
      <c r="J891" s="1276"/>
      <c r="K891" s="901"/>
      <c r="L891" s="901"/>
      <c r="M891" s="901"/>
      <c r="N891" s="320" t="s">
        <v>118</v>
      </c>
      <c r="O891" s="1299"/>
      <c r="P891" s="1299"/>
      <c r="Q891" s="1341"/>
      <c r="R891" s="743"/>
      <c r="S891" s="320" t="s">
        <v>90</v>
      </c>
    </row>
    <row r="892" spans="2:24" ht="18.649999999999999" customHeight="1" x14ac:dyDescent="0.2">
      <c r="D892" s="806"/>
      <c r="E892" s="974"/>
      <c r="F892" s="974"/>
      <c r="G892" s="974"/>
      <c r="H892" s="974"/>
      <c r="I892" s="974"/>
      <c r="J892" s="1276"/>
      <c r="K892" s="901"/>
      <c r="L892" s="901"/>
      <c r="M892" s="901"/>
      <c r="N892" s="320" t="s">
        <v>118</v>
      </c>
      <c r="O892" s="1299"/>
      <c r="P892" s="1299"/>
      <c r="Q892" s="1341"/>
      <c r="R892" s="743"/>
      <c r="S892" s="320" t="s">
        <v>90</v>
      </c>
    </row>
    <row r="893" spans="2:24" ht="18.649999999999999" customHeight="1" x14ac:dyDescent="0.2">
      <c r="D893" s="806"/>
      <c r="E893" s="974"/>
      <c r="F893" s="974"/>
      <c r="G893" s="974"/>
      <c r="H893" s="974"/>
      <c r="I893" s="974"/>
      <c r="J893" s="1276"/>
      <c r="K893" s="901"/>
      <c r="L893" s="901"/>
      <c r="M893" s="901"/>
      <c r="N893" s="320" t="s">
        <v>118</v>
      </c>
      <c r="O893" s="1299"/>
      <c r="P893" s="1299"/>
      <c r="Q893" s="1341"/>
      <c r="R893" s="743"/>
      <c r="S893" s="320" t="s">
        <v>90</v>
      </c>
    </row>
    <row r="894" spans="2:24" ht="18.649999999999999" customHeight="1" x14ac:dyDescent="0.2">
      <c r="D894" s="806"/>
      <c r="E894" s="974"/>
      <c r="F894" s="974"/>
      <c r="G894" s="974"/>
      <c r="H894" s="974"/>
      <c r="I894" s="974"/>
      <c r="J894" s="1276"/>
      <c r="K894" s="901"/>
      <c r="L894" s="901"/>
      <c r="M894" s="901"/>
      <c r="N894" s="320" t="s">
        <v>118</v>
      </c>
      <c r="O894" s="1299"/>
      <c r="P894" s="1299"/>
      <c r="Q894" s="1341"/>
      <c r="R894" s="743"/>
      <c r="S894" s="320" t="s">
        <v>90</v>
      </c>
    </row>
    <row r="895" spans="2:24" ht="18.649999999999999" customHeight="1" x14ac:dyDescent="0.2">
      <c r="D895" s="806"/>
      <c r="E895" s="974"/>
      <c r="F895" s="974"/>
      <c r="G895" s="974"/>
      <c r="H895" s="974"/>
      <c r="I895" s="974"/>
      <c r="J895" s="1276"/>
      <c r="K895" s="901"/>
      <c r="L895" s="901"/>
      <c r="M895" s="901"/>
      <c r="N895" s="320" t="s">
        <v>118</v>
      </c>
      <c r="O895" s="1299"/>
      <c r="P895" s="1299"/>
      <c r="Q895" s="1341"/>
      <c r="R895" s="743"/>
      <c r="S895" s="320" t="s">
        <v>349</v>
      </c>
    </row>
    <row r="896" spans="2:24" ht="18.649999999999999" customHeight="1" x14ac:dyDescent="0.2">
      <c r="D896" s="806"/>
      <c r="E896" s="974"/>
      <c r="F896" s="974"/>
      <c r="G896" s="974"/>
      <c r="H896" s="974"/>
      <c r="I896" s="974"/>
      <c r="J896" s="1276"/>
      <c r="K896" s="901"/>
      <c r="L896" s="901"/>
      <c r="M896" s="901"/>
      <c r="N896" s="320" t="s">
        <v>118</v>
      </c>
      <c r="O896" s="1299"/>
      <c r="P896" s="1299"/>
      <c r="Q896" s="1341"/>
      <c r="R896" s="743"/>
      <c r="S896" s="320" t="s">
        <v>349</v>
      </c>
    </row>
    <row r="897" spans="3:19" ht="18.649999999999999" customHeight="1" x14ac:dyDescent="0.2">
      <c r="D897" s="806"/>
      <c r="E897" s="974"/>
      <c r="F897" s="974"/>
      <c r="G897" s="974"/>
      <c r="H897" s="974"/>
      <c r="I897" s="974"/>
      <c r="J897" s="1276"/>
      <c r="K897" s="901"/>
      <c r="L897" s="901"/>
      <c r="M897" s="901"/>
      <c r="N897" s="320" t="s">
        <v>118</v>
      </c>
      <c r="O897" s="1299"/>
      <c r="P897" s="1299"/>
      <c r="Q897" s="1341"/>
      <c r="R897" s="743"/>
      <c r="S897" s="320" t="s">
        <v>349</v>
      </c>
    </row>
    <row r="898" spans="3:19" ht="18.649999999999999" customHeight="1" x14ac:dyDescent="0.2">
      <c r="D898" s="806"/>
      <c r="E898" s="974"/>
      <c r="F898" s="974"/>
      <c r="G898" s="974"/>
      <c r="H898" s="974"/>
      <c r="I898" s="974"/>
      <c r="J898" s="1276"/>
      <c r="K898" s="901"/>
      <c r="L898" s="901"/>
      <c r="M898" s="901"/>
      <c r="N898" s="320" t="s">
        <v>118</v>
      </c>
      <c r="O898" s="1299"/>
      <c r="P898" s="1299"/>
      <c r="Q898" s="1341"/>
      <c r="R898" s="743"/>
      <c r="S898" s="320" t="s">
        <v>349</v>
      </c>
    </row>
    <row r="899" spans="3:19" ht="16.5" customHeight="1" x14ac:dyDescent="0.2">
      <c r="E899" s="88" t="s">
        <v>378</v>
      </c>
    </row>
    <row r="900" spans="3:19" ht="9.65" customHeight="1" x14ac:dyDescent="0.2"/>
    <row r="901" spans="3:19" ht="16.5" customHeight="1" x14ac:dyDescent="0.2">
      <c r="C901" s="89" t="str">
        <f>"（２）令和"&amp;Y1-1&amp;"年度末の未払金の状況"</f>
        <v>（２）令和7年度末の未払金の状況</v>
      </c>
    </row>
    <row r="902" spans="3:19" ht="16.5" customHeight="1" x14ac:dyDescent="0.2">
      <c r="D902" s="90" t="s">
        <v>1549</v>
      </c>
    </row>
    <row r="903" spans="3:19" ht="39.65" customHeight="1" x14ac:dyDescent="0.2">
      <c r="D903" s="836" t="s">
        <v>379</v>
      </c>
      <c r="E903" s="837"/>
      <c r="F903" s="837"/>
      <c r="G903" s="837"/>
      <c r="H903" s="837"/>
      <c r="I903" s="837"/>
      <c r="J903" s="838"/>
      <c r="K903" s="839" t="s">
        <v>149</v>
      </c>
      <c r="L903" s="839"/>
      <c r="M903" s="839"/>
      <c r="N903" s="776"/>
      <c r="O903" s="776" t="s">
        <v>376</v>
      </c>
      <c r="P903" s="776"/>
      <c r="Q903" s="776"/>
      <c r="R903" s="840" t="s">
        <v>669</v>
      </c>
      <c r="S903" s="841"/>
    </row>
    <row r="904" spans="3:19" ht="19" customHeight="1" x14ac:dyDescent="0.2">
      <c r="D904" s="806"/>
      <c r="E904" s="974"/>
      <c r="F904" s="974"/>
      <c r="G904" s="974"/>
      <c r="H904" s="974"/>
      <c r="I904" s="974"/>
      <c r="J904" s="1276"/>
      <c r="K904" s="901"/>
      <c r="L904" s="901"/>
      <c r="M904" s="901"/>
      <c r="N904" s="320" t="s">
        <v>118</v>
      </c>
      <c r="O904" s="1299"/>
      <c r="P904" s="1299"/>
      <c r="Q904" s="1341"/>
      <c r="R904" s="743"/>
      <c r="S904" s="320" t="s">
        <v>90</v>
      </c>
    </row>
    <row r="905" spans="3:19" ht="19" customHeight="1" x14ac:dyDescent="0.2">
      <c r="D905" s="806"/>
      <c r="E905" s="974"/>
      <c r="F905" s="974"/>
      <c r="G905" s="974"/>
      <c r="H905" s="974"/>
      <c r="I905" s="974"/>
      <c r="J905" s="1276"/>
      <c r="K905" s="901"/>
      <c r="L905" s="901"/>
      <c r="M905" s="901"/>
      <c r="N905" s="320" t="s">
        <v>118</v>
      </c>
      <c r="O905" s="1299"/>
      <c r="P905" s="1299"/>
      <c r="Q905" s="1341"/>
      <c r="R905" s="743"/>
      <c r="S905" s="320" t="s">
        <v>90</v>
      </c>
    </row>
    <row r="906" spans="3:19" ht="19" customHeight="1" x14ac:dyDescent="0.2">
      <c r="D906" s="806"/>
      <c r="E906" s="974"/>
      <c r="F906" s="974"/>
      <c r="G906" s="974"/>
      <c r="H906" s="974"/>
      <c r="I906" s="974"/>
      <c r="J906" s="1276"/>
      <c r="K906" s="901"/>
      <c r="L906" s="901"/>
      <c r="M906" s="901"/>
      <c r="N906" s="320" t="s">
        <v>118</v>
      </c>
      <c r="O906" s="1299"/>
      <c r="P906" s="1299"/>
      <c r="Q906" s="1341"/>
      <c r="R906" s="743"/>
      <c r="S906" s="320" t="s">
        <v>349</v>
      </c>
    </row>
    <row r="907" spans="3:19" ht="19" customHeight="1" x14ac:dyDescent="0.2">
      <c r="D907" s="806"/>
      <c r="E907" s="974"/>
      <c r="F907" s="974"/>
      <c r="G907" s="974"/>
      <c r="H907" s="974"/>
      <c r="I907" s="974"/>
      <c r="J907" s="1276"/>
      <c r="K907" s="901"/>
      <c r="L907" s="901"/>
      <c r="M907" s="901"/>
      <c r="N907" s="320" t="s">
        <v>118</v>
      </c>
      <c r="O907" s="1299"/>
      <c r="P907" s="1299"/>
      <c r="Q907" s="1341"/>
      <c r="R907" s="743"/>
      <c r="S907" s="320" t="s">
        <v>349</v>
      </c>
    </row>
    <row r="908" spans="3:19" ht="19" customHeight="1" x14ac:dyDescent="0.2">
      <c r="D908" s="806"/>
      <c r="E908" s="974"/>
      <c r="F908" s="974"/>
      <c r="G908" s="974"/>
      <c r="H908" s="974"/>
      <c r="I908" s="974"/>
      <c r="J908" s="1276"/>
      <c r="K908" s="901"/>
      <c r="L908" s="901"/>
      <c r="M908" s="901"/>
      <c r="N908" s="320" t="s">
        <v>118</v>
      </c>
      <c r="O908" s="1299"/>
      <c r="P908" s="1299"/>
      <c r="Q908" s="1341"/>
      <c r="R908" s="743"/>
      <c r="S908" s="320" t="s">
        <v>349</v>
      </c>
    </row>
    <row r="909" spans="3:19" ht="19" customHeight="1" x14ac:dyDescent="0.2">
      <c r="D909" s="806"/>
      <c r="E909" s="974"/>
      <c r="F909" s="974"/>
      <c r="G909" s="974"/>
      <c r="H909" s="974"/>
      <c r="I909" s="974"/>
      <c r="J909" s="1276"/>
      <c r="K909" s="901"/>
      <c r="L909" s="901"/>
      <c r="M909" s="901"/>
      <c r="N909" s="320" t="s">
        <v>118</v>
      </c>
      <c r="O909" s="1299"/>
      <c r="P909" s="1299"/>
      <c r="Q909" s="1341"/>
      <c r="R909" s="743"/>
      <c r="S909" s="320" t="s">
        <v>349</v>
      </c>
    </row>
    <row r="910" spans="3:19" ht="19" customHeight="1" x14ac:dyDescent="0.2">
      <c r="D910" s="806"/>
      <c r="E910" s="974"/>
      <c r="F910" s="974"/>
      <c r="G910" s="974"/>
      <c r="H910" s="974"/>
      <c r="I910" s="974"/>
      <c r="J910" s="1276"/>
      <c r="K910" s="901"/>
      <c r="L910" s="901"/>
      <c r="M910" s="901"/>
      <c r="N910" s="320" t="s">
        <v>118</v>
      </c>
      <c r="O910" s="1299"/>
      <c r="P910" s="1299"/>
      <c r="Q910" s="1341"/>
      <c r="R910" s="743"/>
      <c r="S910" s="320" t="s">
        <v>349</v>
      </c>
    </row>
    <row r="911" spans="3:19" ht="19" customHeight="1" x14ac:dyDescent="0.2">
      <c r="D911" s="806"/>
      <c r="E911" s="974"/>
      <c r="F911" s="974"/>
      <c r="G911" s="974"/>
      <c r="H911" s="974"/>
      <c r="I911" s="974"/>
      <c r="J911" s="1276"/>
      <c r="K911" s="901"/>
      <c r="L911" s="901"/>
      <c r="M911" s="901"/>
      <c r="N911" s="320" t="s">
        <v>118</v>
      </c>
      <c r="O911" s="1299"/>
      <c r="P911" s="1299"/>
      <c r="Q911" s="1341"/>
      <c r="R911" s="743"/>
      <c r="S911" s="320" t="s">
        <v>349</v>
      </c>
    </row>
    <row r="912" spans="3:19" ht="19" customHeight="1" x14ac:dyDescent="0.2">
      <c r="D912" s="806"/>
      <c r="E912" s="974"/>
      <c r="F912" s="974"/>
      <c r="G912" s="974"/>
      <c r="H912" s="974"/>
      <c r="I912" s="974"/>
      <c r="J912" s="1276"/>
      <c r="K912" s="901"/>
      <c r="L912" s="901"/>
      <c r="M912" s="901"/>
      <c r="N912" s="320" t="s">
        <v>118</v>
      </c>
      <c r="O912" s="1299"/>
      <c r="P912" s="1299"/>
      <c r="Q912" s="1341"/>
      <c r="R912" s="743"/>
      <c r="S912" s="320" t="s">
        <v>349</v>
      </c>
    </row>
    <row r="913" spans="2:24" ht="19" customHeight="1" x14ac:dyDescent="0.2">
      <c r="D913" s="806"/>
      <c r="E913" s="974"/>
      <c r="F913" s="974"/>
      <c r="G913" s="974"/>
      <c r="H913" s="974"/>
      <c r="I913" s="974"/>
      <c r="J913" s="1276"/>
      <c r="K913" s="901"/>
      <c r="L913" s="901"/>
      <c r="M913" s="901"/>
      <c r="N913" s="320" t="s">
        <v>118</v>
      </c>
      <c r="O913" s="1299"/>
      <c r="P913" s="1299"/>
      <c r="Q913" s="1341"/>
      <c r="R913" s="743"/>
      <c r="S913" s="320" t="s">
        <v>349</v>
      </c>
    </row>
    <row r="914" spans="2:24" ht="19" customHeight="1" x14ac:dyDescent="0.2">
      <c r="D914" s="806"/>
      <c r="E914" s="974"/>
      <c r="F914" s="974"/>
      <c r="G914" s="974"/>
      <c r="H914" s="974"/>
      <c r="I914" s="974"/>
      <c r="J914" s="1276"/>
      <c r="K914" s="901"/>
      <c r="L914" s="901"/>
      <c r="M914" s="901"/>
      <c r="N914" s="320" t="s">
        <v>118</v>
      </c>
      <c r="O914" s="1299"/>
      <c r="P914" s="1299"/>
      <c r="Q914" s="1341"/>
      <c r="R914" s="743"/>
      <c r="S914" s="320" t="s">
        <v>349</v>
      </c>
    </row>
    <row r="915" spans="2:24" ht="19" customHeight="1" x14ac:dyDescent="0.2">
      <c r="D915" s="806"/>
      <c r="E915" s="974"/>
      <c r="F915" s="974"/>
      <c r="G915" s="974"/>
      <c r="H915" s="974"/>
      <c r="I915" s="974"/>
      <c r="J915" s="1276"/>
      <c r="K915" s="901"/>
      <c r="L915" s="901"/>
      <c r="M915" s="901"/>
      <c r="N915" s="320" t="s">
        <v>118</v>
      </c>
      <c r="O915" s="1299"/>
      <c r="P915" s="1299"/>
      <c r="Q915" s="1341"/>
      <c r="R915" s="743"/>
      <c r="S915" s="320" t="s">
        <v>349</v>
      </c>
    </row>
    <row r="916" spans="2:24" ht="16.5" customHeight="1" x14ac:dyDescent="0.2">
      <c r="E916" s="88" t="s">
        <v>380</v>
      </c>
    </row>
    <row r="917" spans="2:24" ht="12.65" customHeight="1" x14ac:dyDescent="0.2"/>
    <row r="918" spans="2:24" ht="16.5" customHeight="1" x14ac:dyDescent="0.2">
      <c r="C918" s="89" t="str">
        <f>"（３）源泉税及び私学共済掛金の滞納(㊟)状況（令和"&amp;Y1-1&amp;"年度）"</f>
        <v>（３）源泉税及び私学共済掛金の滞納(㊟)状況（令和7年度）</v>
      </c>
    </row>
    <row r="919" spans="2:24" ht="34" customHeight="1" x14ac:dyDescent="0.2">
      <c r="D919" s="786"/>
      <c r="E919" s="786"/>
      <c r="F919" s="786"/>
      <c r="G919" s="1342" t="s">
        <v>384</v>
      </c>
      <c r="H919" s="1170"/>
      <c r="I919" s="1301" t="s">
        <v>382</v>
      </c>
      <c r="J919" s="1302"/>
      <c r="K919" s="1302"/>
      <c r="L919" s="1303"/>
      <c r="M919" s="852" t="s">
        <v>383</v>
      </c>
      <c r="N919" s="948"/>
      <c r="O919" s="948"/>
      <c r="P919" s="786"/>
      <c r="Q919" s="852" t="str">
        <f>"滞納額の
令和"&amp;Y1-1&amp;"年度末残高"</f>
        <v>滞納額の
令和7年度末残高</v>
      </c>
      <c r="R919" s="948"/>
      <c r="S919" s="948"/>
      <c r="T919" s="786"/>
    </row>
    <row r="920" spans="2:24" ht="19.5" customHeight="1" x14ac:dyDescent="0.2">
      <c r="D920" s="976" t="s">
        <v>381</v>
      </c>
      <c r="E920" s="977"/>
      <c r="F920" s="978"/>
      <c r="G920" s="933"/>
      <c r="H920" s="934"/>
      <c r="I920" s="1069"/>
      <c r="J920" s="1070"/>
      <c r="K920" s="1071"/>
      <c r="L920" s="305" t="s">
        <v>118</v>
      </c>
      <c r="M920" s="1069"/>
      <c r="N920" s="1070"/>
      <c r="O920" s="1071"/>
      <c r="P920" s="305" t="s">
        <v>118</v>
      </c>
      <c r="Q920" s="1069"/>
      <c r="R920" s="1070"/>
      <c r="S920" s="1071"/>
      <c r="T920" s="320" t="s">
        <v>118</v>
      </c>
    </row>
    <row r="921" spans="2:24" ht="19.5" customHeight="1" x14ac:dyDescent="0.2">
      <c r="D921" s="976" t="s">
        <v>1169</v>
      </c>
      <c r="E921" s="977"/>
      <c r="F921" s="978"/>
      <c r="G921" s="933"/>
      <c r="H921" s="934"/>
      <c r="I921" s="1069"/>
      <c r="J921" s="1070"/>
      <c r="K921" s="1071"/>
      <c r="L921" s="305" t="s">
        <v>118</v>
      </c>
      <c r="M921" s="1069"/>
      <c r="N921" s="1070"/>
      <c r="O921" s="1071"/>
      <c r="P921" s="305" t="s">
        <v>118</v>
      </c>
      <c r="Q921" s="1069"/>
      <c r="R921" s="1070"/>
      <c r="S921" s="1071"/>
      <c r="T921" s="320" t="s">
        <v>118</v>
      </c>
    </row>
    <row r="922" spans="2:24" ht="16.5" customHeight="1" x14ac:dyDescent="0.2">
      <c r="E922" s="88" t="s">
        <v>385</v>
      </c>
    </row>
    <row r="923" spans="2:24" ht="16.5" customHeight="1" x14ac:dyDescent="0.2">
      <c r="E923" s="88" t="s">
        <v>1045</v>
      </c>
    </row>
    <row r="924" spans="2:24" ht="16.5" customHeight="1" x14ac:dyDescent="0.2"/>
    <row r="925" spans="2:24" ht="12" customHeight="1" x14ac:dyDescent="0.2"/>
    <row r="926" spans="2:24" ht="17.5" customHeight="1" x14ac:dyDescent="0.2">
      <c r="P926" s="844" t="s">
        <v>645</v>
      </c>
      <c r="Q926" s="844"/>
      <c r="R926" s="844"/>
      <c r="S926" s="859">
        <f>$Q$10</f>
        <v>0</v>
      </c>
      <c r="T926" s="860"/>
      <c r="U926" s="860"/>
      <c r="V926" s="860"/>
      <c r="W926" s="860"/>
      <c r="X926" s="861"/>
    </row>
    <row r="927" spans="2:24" ht="17.5" customHeight="1" x14ac:dyDescent="0.2">
      <c r="B927" s="356" t="s">
        <v>1633</v>
      </c>
      <c r="S927" s="599"/>
      <c r="T927" s="599"/>
      <c r="U927" s="599"/>
      <c r="V927" s="599"/>
      <c r="W927" s="599"/>
      <c r="X927" s="599"/>
    </row>
    <row r="928" spans="2:24" ht="16.5" customHeight="1" x14ac:dyDescent="0.2">
      <c r="C928" s="89" t="s">
        <v>1634</v>
      </c>
    </row>
    <row r="929" spans="3:22" ht="32.5" customHeight="1" x14ac:dyDescent="0.2">
      <c r="D929" s="931"/>
      <c r="E929" s="931"/>
      <c r="F929" s="931"/>
      <c r="G929" s="931"/>
      <c r="H929" s="932" t="s">
        <v>120</v>
      </c>
      <c r="I929" s="839"/>
      <c r="J929" s="932" t="str">
        <f>"令和"&amp;Y1-1&amp;"年度
増減の整理"</f>
        <v>令和7年度
増減の整理</v>
      </c>
      <c r="K929" s="932"/>
      <c r="L929" s="932"/>
      <c r="M929" s="932" t="s">
        <v>121</v>
      </c>
      <c r="N929" s="839"/>
      <c r="O929" s="932" t="s">
        <v>122</v>
      </c>
      <c r="P929" s="839"/>
    </row>
    <row r="930" spans="3:22" ht="19.5" customHeight="1" x14ac:dyDescent="0.2">
      <c r="D930" s="268" t="s">
        <v>119</v>
      </c>
      <c r="E930" s="379"/>
      <c r="F930" s="379"/>
      <c r="G930" s="380"/>
      <c r="H930" s="784"/>
      <c r="I930" s="784"/>
      <c r="J930" s="1343"/>
      <c r="K930" s="1343"/>
      <c r="L930" s="1343"/>
      <c r="M930" s="784"/>
      <c r="N930" s="784"/>
      <c r="O930" s="784"/>
      <c r="P930" s="784"/>
    </row>
    <row r="931" spans="3:22" ht="16.5" customHeight="1" x14ac:dyDescent="0.2">
      <c r="E931" s="88" t="s">
        <v>900</v>
      </c>
    </row>
    <row r="932" spans="3:22" ht="16.5" customHeight="1" x14ac:dyDescent="0.2">
      <c r="E932" s="88" t="s">
        <v>988</v>
      </c>
    </row>
    <row r="933" spans="3:22" ht="10.5" customHeight="1" x14ac:dyDescent="0.2"/>
    <row r="934" spans="3:22" ht="16.5" customHeight="1" x14ac:dyDescent="0.2">
      <c r="C934" s="89" t="s">
        <v>1635</v>
      </c>
    </row>
    <row r="935" spans="3:22" ht="16.5" customHeight="1" x14ac:dyDescent="0.2">
      <c r="D935" s="88" t="s">
        <v>156</v>
      </c>
    </row>
    <row r="936" spans="3:22" ht="16.5" customHeight="1" x14ac:dyDescent="0.2">
      <c r="D936" s="268" t="s">
        <v>268</v>
      </c>
      <c r="E936" s="379"/>
      <c r="F936" s="91"/>
      <c r="G936" s="934"/>
      <c r="H936" s="1068"/>
      <c r="I936" s="1068"/>
      <c r="J936" s="928"/>
    </row>
    <row r="937" spans="3:22" ht="3" customHeight="1" x14ac:dyDescent="0.2"/>
    <row r="938" spans="3:22" ht="32.5" customHeight="1" x14ac:dyDescent="0.2">
      <c r="D938" s="886" t="s">
        <v>1753</v>
      </c>
      <c r="E938" s="1344"/>
      <c r="F938" s="1344"/>
      <c r="G938" s="1345"/>
      <c r="H938" s="836" t="s">
        <v>144</v>
      </c>
      <c r="I938" s="837"/>
      <c r="J938" s="837"/>
      <c r="K938" s="838"/>
      <c r="L938" s="918" t="s">
        <v>145</v>
      </c>
      <c r="M938" s="919"/>
      <c r="N938" s="918" t="s">
        <v>146</v>
      </c>
      <c r="O938" s="919"/>
      <c r="P938" s="836" t="s">
        <v>147</v>
      </c>
      <c r="Q938" s="837"/>
      <c r="R938" s="837"/>
      <c r="S938" s="837"/>
      <c r="T938" s="837"/>
      <c r="U938" s="837"/>
      <c r="V938" s="838"/>
    </row>
    <row r="939" spans="3:22" ht="16.5" customHeight="1" x14ac:dyDescent="0.2">
      <c r="D939" s="651"/>
      <c r="E939" s="595"/>
      <c r="F939" s="595"/>
      <c r="G939" s="596"/>
      <c r="H939" s="749"/>
      <c r="I939" s="750"/>
      <c r="J939" s="750"/>
      <c r="K939" s="751"/>
      <c r="L939" s="752"/>
      <c r="M939" s="753"/>
      <c r="N939" s="752"/>
      <c r="O939" s="753"/>
      <c r="P939" s="754"/>
      <c r="Q939" s="755"/>
      <c r="R939" s="755"/>
      <c r="S939" s="755"/>
      <c r="T939" s="755"/>
      <c r="U939" s="755"/>
      <c r="V939" s="756"/>
    </row>
    <row r="940" spans="3:22" ht="16.5" customHeight="1" x14ac:dyDescent="0.2">
      <c r="D940" s="651"/>
      <c r="E940" s="595"/>
      <c r="F940" s="595"/>
      <c r="G940" s="596"/>
      <c r="H940" s="749"/>
      <c r="I940" s="750"/>
      <c r="J940" s="750"/>
      <c r="K940" s="751"/>
      <c r="L940" s="752"/>
      <c r="M940" s="753"/>
      <c r="N940" s="752"/>
      <c r="O940" s="753"/>
      <c r="P940" s="754"/>
      <c r="Q940" s="755"/>
      <c r="R940" s="755"/>
      <c r="S940" s="755"/>
      <c r="T940" s="755"/>
      <c r="U940" s="755"/>
      <c r="V940" s="756"/>
    </row>
    <row r="941" spans="3:22" ht="16.5" customHeight="1" x14ac:dyDescent="0.2">
      <c r="D941" s="651"/>
      <c r="E941" s="595"/>
      <c r="F941" s="595"/>
      <c r="G941" s="596"/>
      <c r="H941" s="749"/>
      <c r="I941" s="750"/>
      <c r="J941" s="750"/>
      <c r="K941" s="751"/>
      <c r="L941" s="752"/>
      <c r="M941" s="753"/>
      <c r="N941" s="752"/>
      <c r="O941" s="753"/>
      <c r="P941" s="754"/>
      <c r="Q941" s="755"/>
      <c r="R941" s="755"/>
      <c r="S941" s="755"/>
      <c r="T941" s="755"/>
      <c r="U941" s="755"/>
      <c r="V941" s="756"/>
    </row>
    <row r="942" spans="3:22" ht="16.5" customHeight="1" x14ac:dyDescent="0.2">
      <c r="D942" s="651"/>
      <c r="E942" s="595"/>
      <c r="F942" s="595"/>
      <c r="G942" s="596"/>
      <c r="H942" s="749"/>
      <c r="I942" s="750"/>
      <c r="J942" s="750"/>
      <c r="K942" s="751"/>
      <c r="L942" s="752"/>
      <c r="M942" s="753"/>
      <c r="N942" s="752"/>
      <c r="O942" s="753"/>
      <c r="P942" s="754"/>
      <c r="Q942" s="755"/>
      <c r="R942" s="755"/>
      <c r="S942" s="755"/>
      <c r="T942" s="755"/>
      <c r="U942" s="755"/>
      <c r="V942" s="756"/>
    </row>
    <row r="943" spans="3:22" ht="16.5" customHeight="1" x14ac:dyDescent="0.2">
      <c r="E943" s="88" t="s">
        <v>148</v>
      </c>
    </row>
    <row r="944" spans="3:22" ht="12" customHeight="1" x14ac:dyDescent="0.2"/>
    <row r="945" spans="1:24" ht="17.5" customHeight="1" x14ac:dyDescent="0.2">
      <c r="P945" s="844" t="s">
        <v>645</v>
      </c>
      <c r="Q945" s="844"/>
      <c r="R945" s="844"/>
      <c r="S945" s="859">
        <f>$Q$10</f>
        <v>0</v>
      </c>
      <c r="T945" s="860"/>
      <c r="U945" s="860"/>
      <c r="V945" s="860"/>
      <c r="W945" s="860"/>
      <c r="X945" s="861"/>
    </row>
    <row r="946" spans="1:24" ht="16.5" customHeight="1" x14ac:dyDescent="0.2">
      <c r="A946" s="583" t="s">
        <v>386</v>
      </c>
    </row>
    <row r="947" spans="1:24" ht="16.5" customHeight="1" x14ac:dyDescent="0.2">
      <c r="B947" s="356" t="s">
        <v>387</v>
      </c>
    </row>
    <row r="948" spans="1:24" ht="16.5" customHeight="1" x14ac:dyDescent="0.2">
      <c r="C948" s="89" t="s">
        <v>388</v>
      </c>
    </row>
    <row r="949" spans="1:24" ht="32.5" customHeight="1" x14ac:dyDescent="0.2">
      <c r="D949" s="786"/>
      <c r="E949" s="786"/>
      <c r="F949" s="786"/>
      <c r="G949" s="1101" t="s">
        <v>392</v>
      </c>
      <c r="H949" s="1102"/>
      <c r="I949" s="1102"/>
      <c r="J949" s="1103"/>
      <c r="K949" s="786" t="s">
        <v>393</v>
      </c>
      <c r="L949" s="948"/>
      <c r="M949" s="786"/>
      <c r="N949" s="948"/>
      <c r="O949" s="786"/>
      <c r="P949" s="948"/>
      <c r="Q949" s="786"/>
      <c r="R949" s="1104" t="s">
        <v>394</v>
      </c>
      <c r="S949" s="1104"/>
      <c r="T949" s="1104" t="s">
        <v>395</v>
      </c>
      <c r="U949" s="1104"/>
    </row>
    <row r="950" spans="1:24" ht="23.5" customHeight="1" x14ac:dyDescent="0.2">
      <c r="D950" s="786" t="s">
        <v>389</v>
      </c>
      <c r="E950" s="786"/>
      <c r="F950" s="976"/>
      <c r="G950" s="894"/>
      <c r="H950" s="1346"/>
      <c r="I950" s="1346"/>
      <c r="J950" s="1347"/>
      <c r="K950" s="652"/>
      <c r="L950" s="584"/>
      <c r="M950" s="263" t="s">
        <v>21</v>
      </c>
      <c r="N950" s="584"/>
      <c r="O950" s="263" t="s">
        <v>22</v>
      </c>
      <c r="P950" s="584"/>
      <c r="Q950" s="730" t="s">
        <v>23</v>
      </c>
      <c r="R950" s="933"/>
      <c r="S950" s="933"/>
      <c r="T950" s="933"/>
      <c r="U950" s="933"/>
    </row>
    <row r="951" spans="1:24" ht="23.5" customHeight="1" x14ac:dyDescent="0.2">
      <c r="D951" s="786" t="s">
        <v>390</v>
      </c>
      <c r="E951" s="786"/>
      <c r="F951" s="976"/>
      <c r="G951" s="894"/>
      <c r="H951" s="1346"/>
      <c r="I951" s="1346"/>
      <c r="J951" s="1347"/>
      <c r="K951" s="652"/>
      <c r="L951" s="584"/>
      <c r="M951" s="305" t="s">
        <v>21</v>
      </c>
      <c r="N951" s="584"/>
      <c r="O951" s="305" t="s">
        <v>22</v>
      </c>
      <c r="P951" s="584"/>
      <c r="Q951" s="320" t="s">
        <v>23</v>
      </c>
      <c r="R951" s="933"/>
      <c r="S951" s="933"/>
      <c r="T951" s="933"/>
      <c r="U951" s="933"/>
    </row>
    <row r="952" spans="1:24" ht="23.5" customHeight="1" x14ac:dyDescent="0.2">
      <c r="D952" s="786" t="s">
        <v>391</v>
      </c>
      <c r="E952" s="786"/>
      <c r="F952" s="976"/>
      <c r="G952" s="894"/>
      <c r="H952" s="1346"/>
      <c r="I952" s="1346"/>
      <c r="J952" s="1347"/>
      <c r="K952" s="736"/>
      <c r="L952" s="584"/>
      <c r="M952" s="305" t="s">
        <v>21</v>
      </c>
      <c r="N952" s="584"/>
      <c r="O952" s="305" t="s">
        <v>22</v>
      </c>
      <c r="P952" s="584"/>
      <c r="Q952" s="320" t="s">
        <v>23</v>
      </c>
      <c r="R952" s="933"/>
      <c r="S952" s="933"/>
      <c r="T952" s="933"/>
      <c r="U952" s="933"/>
    </row>
    <row r="953" spans="1:24" ht="16.5" customHeight="1" x14ac:dyDescent="0.2">
      <c r="E953" s="88" t="s">
        <v>396</v>
      </c>
    </row>
    <row r="954" spans="1:24" ht="9.65" customHeight="1" x14ac:dyDescent="0.2"/>
    <row r="955" spans="1:24" ht="16.5" customHeight="1" x14ac:dyDescent="0.2">
      <c r="B955" s="356" t="s">
        <v>397</v>
      </c>
    </row>
    <row r="956" spans="1:24" ht="16.5" customHeight="1" x14ac:dyDescent="0.2">
      <c r="C956" s="89" t="s">
        <v>398</v>
      </c>
    </row>
    <row r="957" spans="1:24" ht="16.5" customHeight="1" x14ac:dyDescent="0.2">
      <c r="D957" s="757"/>
      <c r="E957" s="758"/>
      <c r="F957" s="1348"/>
      <c r="G957" s="902" t="s">
        <v>1457</v>
      </c>
      <c r="H957" s="903"/>
      <c r="I957" s="903"/>
      <c r="J957" s="903"/>
      <c r="K957" s="903"/>
      <c r="L957" s="904"/>
      <c r="M957" s="776" t="s">
        <v>407</v>
      </c>
      <c r="N957" s="776"/>
      <c r="O957" s="776"/>
      <c r="P957" s="776"/>
      <c r="Q957" s="776"/>
      <c r="R957" s="776"/>
      <c r="S957" s="811" t="s">
        <v>402</v>
      </c>
      <c r="T957" s="812"/>
      <c r="U957" s="812"/>
      <c r="V957" s="812"/>
      <c r="W957" s="812"/>
      <c r="X957" s="813"/>
    </row>
    <row r="958" spans="1:24" ht="43" customHeight="1" x14ac:dyDescent="0.2">
      <c r="D958" s="761"/>
      <c r="E958" s="762"/>
      <c r="F958" s="1349"/>
      <c r="G958" s="1178"/>
      <c r="H958" s="1179"/>
      <c r="I958" s="1179"/>
      <c r="J958" s="1179"/>
      <c r="K958" s="1179"/>
      <c r="L958" s="1180"/>
      <c r="M958" s="1350" t="s">
        <v>403</v>
      </c>
      <c r="N958" s="1351"/>
      <c r="O958" s="1351" t="s">
        <v>404</v>
      </c>
      <c r="P958" s="1351"/>
      <c r="Q958" s="1351" t="s">
        <v>1754</v>
      </c>
      <c r="R958" s="1355"/>
      <c r="S958" s="1350" t="s">
        <v>405</v>
      </c>
      <c r="T958" s="1351"/>
      <c r="U958" s="1351" t="s">
        <v>390</v>
      </c>
      <c r="V958" s="1351"/>
      <c r="W958" s="929" t="s">
        <v>406</v>
      </c>
      <c r="X958" s="930"/>
    </row>
    <row r="959" spans="1:24" ht="23.5" customHeight="1" x14ac:dyDescent="0.2">
      <c r="D959" s="1104" t="s">
        <v>399</v>
      </c>
      <c r="E959" s="1104"/>
      <c r="F959" s="979"/>
      <c r="G959" s="584"/>
      <c r="H959" s="305" t="s">
        <v>21</v>
      </c>
      <c r="I959" s="584"/>
      <c r="J959" s="305" t="s">
        <v>22</v>
      </c>
      <c r="K959" s="584"/>
      <c r="L959" s="320" t="s">
        <v>23</v>
      </c>
      <c r="M959" s="1352"/>
      <c r="N959" s="1353"/>
      <c r="O959" s="1353"/>
      <c r="P959" s="1353"/>
      <c r="Q959" s="1353"/>
      <c r="R959" s="1354"/>
      <c r="S959" s="1352"/>
      <c r="T959" s="1353"/>
      <c r="U959" s="1353"/>
      <c r="V959" s="1353"/>
      <c r="W959" s="927"/>
      <c r="X959" s="928"/>
    </row>
    <row r="960" spans="1:24" ht="5.5" customHeight="1" x14ac:dyDescent="0.2">
      <c r="D960" s="209"/>
      <c r="E960" s="209"/>
      <c r="F960" s="209"/>
      <c r="M960" s="587"/>
      <c r="N960" s="587"/>
      <c r="O960" s="587"/>
      <c r="P960" s="587"/>
      <c r="Q960" s="587"/>
      <c r="R960" s="587"/>
      <c r="S960" s="587"/>
      <c r="T960" s="587"/>
      <c r="U960" s="587"/>
      <c r="V960" s="587"/>
      <c r="W960" s="587"/>
      <c r="X960" s="587"/>
    </row>
    <row r="961" spans="2:24" ht="44.15" customHeight="1" x14ac:dyDescent="0.2">
      <c r="D961" s="732"/>
      <c r="E961" s="732"/>
      <c r="F961" s="732"/>
      <c r="H961" s="272"/>
      <c r="J961" s="272"/>
      <c r="L961" s="290"/>
      <c r="M961" s="1350" t="s">
        <v>783</v>
      </c>
      <c r="N961" s="1351"/>
      <c r="O961" s="1351" t="s">
        <v>784</v>
      </c>
      <c r="P961" s="1351"/>
      <c r="Q961" s="1351" t="s">
        <v>1754</v>
      </c>
      <c r="R961" s="1355"/>
      <c r="S961" s="1350" t="s">
        <v>405</v>
      </c>
      <c r="T961" s="1351"/>
      <c r="U961" s="1351" t="s">
        <v>390</v>
      </c>
      <c r="V961" s="1351"/>
      <c r="W961" s="929" t="s">
        <v>406</v>
      </c>
      <c r="X961" s="930"/>
    </row>
    <row r="962" spans="2:24" ht="23.5" customHeight="1" x14ac:dyDescent="0.2">
      <c r="D962" s="1104" t="s">
        <v>400</v>
      </c>
      <c r="E962" s="1104"/>
      <c r="F962" s="979"/>
      <c r="G962" s="584"/>
      <c r="H962" s="305" t="s">
        <v>21</v>
      </c>
      <c r="I962" s="584"/>
      <c r="J962" s="305" t="s">
        <v>22</v>
      </c>
      <c r="K962" s="584"/>
      <c r="L962" s="320" t="s">
        <v>23</v>
      </c>
      <c r="M962" s="1352"/>
      <c r="N962" s="1353"/>
      <c r="O962" s="1353"/>
      <c r="P962" s="1353"/>
      <c r="Q962" s="1353"/>
      <c r="R962" s="1354"/>
      <c r="S962" s="1352"/>
      <c r="T962" s="1353"/>
      <c r="U962" s="1353"/>
      <c r="V962" s="1353"/>
      <c r="W962" s="927"/>
      <c r="X962" s="928"/>
    </row>
    <row r="963" spans="2:24" ht="5.5" customHeight="1" x14ac:dyDescent="0.2">
      <c r="D963" s="209"/>
      <c r="E963" s="209"/>
      <c r="F963" s="209"/>
      <c r="M963" s="587"/>
      <c r="N963" s="587"/>
      <c r="O963" s="587"/>
      <c r="P963" s="587"/>
      <c r="Q963" s="587"/>
      <c r="R963" s="587"/>
      <c r="S963" s="587"/>
      <c r="T963" s="587"/>
      <c r="U963" s="587"/>
      <c r="V963" s="587"/>
      <c r="W963" s="587"/>
      <c r="X963" s="587"/>
    </row>
    <row r="964" spans="2:24" ht="26.5" customHeight="1" x14ac:dyDescent="0.2">
      <c r="M964" s="1360" t="s">
        <v>634</v>
      </c>
      <c r="N964" s="1361"/>
      <c r="O964" s="1361" t="s">
        <v>635</v>
      </c>
      <c r="P964" s="1361"/>
      <c r="Q964" s="1361" t="s">
        <v>412</v>
      </c>
      <c r="R964" s="1362"/>
    </row>
    <row r="965" spans="2:24" ht="29.5" customHeight="1" x14ac:dyDescent="0.2">
      <c r="D965" s="1104" t="s">
        <v>401</v>
      </c>
      <c r="E965" s="1104"/>
      <c r="F965" s="979"/>
      <c r="G965" s="584"/>
      <c r="H965" s="305" t="s">
        <v>21</v>
      </c>
      <c r="I965" s="584"/>
      <c r="J965" s="305" t="s">
        <v>22</v>
      </c>
      <c r="K965" s="584"/>
      <c r="L965" s="320" t="s">
        <v>23</v>
      </c>
      <c r="M965" s="1352"/>
      <c r="N965" s="1353"/>
      <c r="O965" s="1353"/>
      <c r="P965" s="1353"/>
      <c r="Q965" s="1353"/>
      <c r="R965" s="1354"/>
    </row>
    <row r="966" spans="2:24" ht="16.5" customHeight="1" x14ac:dyDescent="0.2">
      <c r="E966" s="88" t="s">
        <v>408</v>
      </c>
    </row>
    <row r="967" spans="2:24" ht="16.5" customHeight="1" x14ac:dyDescent="0.2">
      <c r="E967" s="88" t="s">
        <v>850</v>
      </c>
    </row>
    <row r="968" spans="2:24" ht="20.5" customHeight="1" x14ac:dyDescent="0.2">
      <c r="Q968" s="88"/>
      <c r="S968" s="1363" t="s">
        <v>1367</v>
      </c>
      <c r="T968" s="1364"/>
      <c r="U968" s="1364"/>
      <c r="V968" s="1364"/>
      <c r="W968" s="1364"/>
      <c r="X968" s="1365"/>
    </row>
    <row r="969" spans="2:24" ht="11.5" customHeight="1" x14ac:dyDescent="0.2"/>
    <row r="970" spans="2:24" ht="17.5" customHeight="1" x14ac:dyDescent="0.2">
      <c r="P970" s="844" t="s">
        <v>645</v>
      </c>
      <c r="Q970" s="844"/>
      <c r="R970" s="844"/>
      <c r="S970" s="859">
        <f>$Q$10</f>
        <v>0</v>
      </c>
      <c r="T970" s="860"/>
      <c r="U970" s="860"/>
      <c r="V970" s="860"/>
      <c r="W970" s="860"/>
      <c r="X970" s="861"/>
    </row>
    <row r="971" spans="2:24" ht="16.5" customHeight="1" x14ac:dyDescent="0.2">
      <c r="B971" s="356" t="s">
        <v>801</v>
      </c>
    </row>
    <row r="972" spans="2:24" ht="16.5" customHeight="1" x14ac:dyDescent="0.2">
      <c r="C972" s="89" t="s">
        <v>409</v>
      </c>
    </row>
    <row r="973" spans="2:24" ht="31.5" customHeight="1" x14ac:dyDescent="0.2">
      <c r="D973" s="776"/>
      <c r="E973" s="776"/>
      <c r="F973" s="811" t="s">
        <v>1458</v>
      </c>
      <c r="G973" s="812"/>
      <c r="H973" s="812"/>
      <c r="I973" s="812"/>
      <c r="J973" s="812"/>
      <c r="K973" s="813"/>
      <c r="L973" s="839" t="s">
        <v>413</v>
      </c>
      <c r="M973" s="839"/>
      <c r="N973" s="839"/>
      <c r="O973" s="839"/>
      <c r="P973" s="839"/>
      <c r="Q973" s="1104" t="s">
        <v>1170</v>
      </c>
      <c r="R973" s="1104"/>
      <c r="S973" s="852" t="s">
        <v>414</v>
      </c>
      <c r="T973" s="1104"/>
    </row>
    <row r="974" spans="2:24" ht="19" customHeight="1" x14ac:dyDescent="0.2">
      <c r="D974" s="776" t="s">
        <v>410</v>
      </c>
      <c r="E974" s="811"/>
      <c r="F974" s="653"/>
      <c r="G974" s="272" t="s">
        <v>21</v>
      </c>
      <c r="H974" s="653"/>
      <c r="I974" s="272" t="s">
        <v>22</v>
      </c>
      <c r="J974" s="653"/>
      <c r="K974" s="272" t="s">
        <v>23</v>
      </c>
      <c r="L974" s="1356"/>
      <c r="M974" s="1357"/>
      <c r="N974" s="1357"/>
      <c r="O974" s="1357"/>
      <c r="P974" s="1358"/>
      <c r="Q974" s="933"/>
      <c r="R974" s="933"/>
      <c r="S974" s="741"/>
      <c r="T974" s="320" t="s">
        <v>49</v>
      </c>
    </row>
    <row r="975" spans="2:24" ht="19" customHeight="1" x14ac:dyDescent="0.2">
      <c r="D975" s="776" t="s">
        <v>411</v>
      </c>
      <c r="E975" s="811"/>
      <c r="F975" s="584"/>
      <c r="G975" s="305" t="s">
        <v>21</v>
      </c>
      <c r="H975" s="584"/>
      <c r="I975" s="305" t="s">
        <v>22</v>
      </c>
      <c r="J975" s="584"/>
      <c r="K975" s="305" t="s">
        <v>23</v>
      </c>
      <c r="L975" s="1356"/>
      <c r="M975" s="1357"/>
      <c r="N975" s="1357"/>
      <c r="O975" s="1357"/>
      <c r="P975" s="1358"/>
      <c r="Q975" s="933"/>
      <c r="R975" s="933"/>
      <c r="S975" s="741"/>
      <c r="T975" s="320" t="s">
        <v>49</v>
      </c>
    </row>
    <row r="976" spans="2:24" ht="19" customHeight="1" x14ac:dyDescent="0.2">
      <c r="D976" s="776" t="s">
        <v>412</v>
      </c>
      <c r="E976" s="811"/>
      <c r="F976" s="743"/>
      <c r="G976" s="305" t="s">
        <v>21</v>
      </c>
      <c r="H976" s="743"/>
      <c r="I976" s="305" t="s">
        <v>22</v>
      </c>
      <c r="J976" s="743"/>
      <c r="K976" s="305" t="s">
        <v>23</v>
      </c>
      <c r="L976" s="781"/>
      <c r="M976" s="782"/>
      <c r="N976" s="782"/>
      <c r="O976" s="782"/>
      <c r="P976" s="1359"/>
      <c r="Q976" s="784"/>
      <c r="R976" s="784"/>
      <c r="S976" s="741"/>
      <c r="T976" s="320" t="s">
        <v>49</v>
      </c>
    </row>
    <row r="977" spans="3:20" ht="16.5" customHeight="1" x14ac:dyDescent="0.2">
      <c r="D977" s="420" t="s">
        <v>1257</v>
      </c>
    </row>
    <row r="978" spans="3:20" ht="18.649999999999999" customHeight="1" x14ac:dyDescent="0.2">
      <c r="D978" s="776"/>
      <c r="E978" s="776"/>
      <c r="F978" s="902" t="s">
        <v>415</v>
      </c>
      <c r="G978" s="903"/>
      <c r="H978" s="903"/>
      <c r="I978" s="891"/>
      <c r="J978" s="1370" t="s">
        <v>416</v>
      </c>
      <c r="K978" s="988"/>
      <c r="L978" s="839" t="s">
        <v>417</v>
      </c>
      <c r="M978" s="776"/>
    </row>
    <row r="979" spans="3:20" ht="18.649999999999999" customHeight="1" x14ac:dyDescent="0.2">
      <c r="D979" s="776" t="s">
        <v>410</v>
      </c>
      <c r="E979" s="811"/>
      <c r="F979" s="937"/>
      <c r="G979" s="1369"/>
      <c r="H979" s="938"/>
      <c r="I979" s="305" t="s">
        <v>49</v>
      </c>
      <c r="J979" s="752"/>
      <c r="K979" s="753"/>
      <c r="L979" s="269">
        <f>S974-F979</f>
        <v>0</v>
      </c>
      <c r="M979" s="320" t="s">
        <v>49</v>
      </c>
    </row>
    <row r="980" spans="3:20" ht="18.649999999999999" customHeight="1" x14ac:dyDescent="0.2">
      <c r="D980" s="776" t="s">
        <v>411</v>
      </c>
      <c r="E980" s="811"/>
      <c r="F980" s="937"/>
      <c r="G980" s="1369"/>
      <c r="H980" s="938"/>
      <c r="I980" s="305" t="s">
        <v>49</v>
      </c>
      <c r="J980" s="752"/>
      <c r="K980" s="753"/>
      <c r="L980" s="269">
        <f t="shared" ref="L980:L981" si="3">S975-F980</f>
        <v>0</v>
      </c>
      <c r="M980" s="320" t="s">
        <v>49</v>
      </c>
    </row>
    <row r="981" spans="3:20" ht="18.649999999999999" customHeight="1" x14ac:dyDescent="0.2">
      <c r="D981" s="776" t="s">
        <v>412</v>
      </c>
      <c r="E981" s="811"/>
      <c r="F981" s="937"/>
      <c r="G981" s="1369"/>
      <c r="H981" s="938"/>
      <c r="I981" s="305" t="s">
        <v>49</v>
      </c>
      <c r="J981" s="752"/>
      <c r="K981" s="753"/>
      <c r="L981" s="269">
        <f t="shared" si="3"/>
        <v>0</v>
      </c>
      <c r="M981" s="320" t="s">
        <v>49</v>
      </c>
    </row>
    <row r="982" spans="3:20" ht="16.5" customHeight="1" x14ac:dyDescent="0.2">
      <c r="E982" s="88" t="s">
        <v>418</v>
      </c>
    </row>
    <row r="983" spans="3:20" ht="16.5" customHeight="1" x14ac:dyDescent="0.2">
      <c r="E983" s="88" t="s">
        <v>1459</v>
      </c>
    </row>
    <row r="984" spans="3:20" ht="9.65" customHeight="1" x14ac:dyDescent="0.2"/>
    <row r="985" spans="3:20" ht="16.5" customHeight="1" x14ac:dyDescent="0.2">
      <c r="C985" s="89" t="s">
        <v>1513</v>
      </c>
    </row>
    <row r="986" spans="3:20" ht="16.5" customHeight="1" x14ac:dyDescent="0.2">
      <c r="D986" s="776" t="s">
        <v>435</v>
      </c>
      <c r="E986" s="776"/>
      <c r="F986" s="776"/>
      <c r="G986" s="776"/>
      <c r="H986" s="776"/>
      <c r="I986" s="811" t="s">
        <v>432</v>
      </c>
      <c r="J986" s="812"/>
      <c r="K986" s="812"/>
      <c r="L986" s="812"/>
      <c r="M986" s="812"/>
      <c r="N986" s="813"/>
      <c r="O986" s="776" t="s">
        <v>433</v>
      </c>
      <c r="P986" s="776"/>
      <c r="Q986" s="776"/>
      <c r="R986" s="776"/>
      <c r="S986" s="776"/>
      <c r="T986" s="776"/>
    </row>
    <row r="987" spans="3:20" ht="16.5" customHeight="1" x14ac:dyDescent="0.2">
      <c r="D987" s="776"/>
      <c r="E987" s="776"/>
      <c r="F987" s="776"/>
      <c r="G987" s="776"/>
      <c r="H987" s="776"/>
      <c r="I987" s="1366" t="s">
        <v>348</v>
      </c>
      <c r="J987" s="1367"/>
      <c r="K987" s="1367" t="s">
        <v>347</v>
      </c>
      <c r="L987" s="1367"/>
      <c r="M987" s="1367" t="s">
        <v>346</v>
      </c>
      <c r="N987" s="1368"/>
      <c r="O987" s="1366" t="s">
        <v>348</v>
      </c>
      <c r="P987" s="1367"/>
      <c r="Q987" s="1367" t="s">
        <v>347</v>
      </c>
      <c r="R987" s="1367"/>
      <c r="S987" s="1367" t="s">
        <v>346</v>
      </c>
      <c r="T987" s="1368"/>
    </row>
    <row r="988" spans="3:20" ht="19" customHeight="1" x14ac:dyDescent="0.2">
      <c r="D988" s="785" t="s">
        <v>419</v>
      </c>
      <c r="E988" s="785"/>
      <c r="F988" s="785"/>
      <c r="G988" s="785"/>
      <c r="H988" s="785"/>
      <c r="I988" s="1352"/>
      <c r="J988" s="1353"/>
      <c r="K988" s="1353"/>
      <c r="L988" s="1353"/>
      <c r="M988" s="1353"/>
      <c r="N988" s="1354"/>
      <c r="O988" s="1352"/>
      <c r="P988" s="1353"/>
      <c r="Q988" s="1353"/>
      <c r="R988" s="1353"/>
      <c r="S988" s="1353"/>
      <c r="T988" s="1354"/>
    </row>
    <row r="989" spans="3:20" ht="19" customHeight="1" x14ac:dyDescent="0.2">
      <c r="D989" s="785" t="s">
        <v>420</v>
      </c>
      <c r="E989" s="785"/>
      <c r="F989" s="785"/>
      <c r="G989" s="785"/>
      <c r="H989" s="785"/>
      <c r="I989" s="1352"/>
      <c r="J989" s="1353"/>
      <c r="K989" s="1353"/>
      <c r="L989" s="1353"/>
      <c r="M989" s="1353"/>
      <c r="N989" s="1354"/>
      <c r="O989" s="1352"/>
      <c r="P989" s="1353"/>
      <c r="Q989" s="1353"/>
      <c r="R989" s="1353"/>
      <c r="S989" s="1353"/>
      <c r="T989" s="1354"/>
    </row>
    <row r="990" spans="3:20" ht="19" customHeight="1" x14ac:dyDescent="0.2">
      <c r="D990" s="785" t="s">
        <v>421</v>
      </c>
      <c r="E990" s="785"/>
      <c r="F990" s="785"/>
      <c r="G990" s="785"/>
      <c r="H990" s="785"/>
      <c r="I990" s="1352"/>
      <c r="J990" s="1353"/>
      <c r="K990" s="1353"/>
      <c r="L990" s="1353"/>
      <c r="M990" s="1353"/>
      <c r="N990" s="1354"/>
      <c r="O990" s="1352"/>
      <c r="P990" s="1353"/>
      <c r="Q990" s="1353"/>
      <c r="R990" s="1353"/>
      <c r="S990" s="1353"/>
      <c r="T990" s="1354"/>
    </row>
    <row r="991" spans="3:20" ht="19" customHeight="1" x14ac:dyDescent="0.2">
      <c r="D991" s="785" t="s">
        <v>422</v>
      </c>
      <c r="E991" s="785"/>
      <c r="F991" s="785"/>
      <c r="G991" s="785"/>
      <c r="H991" s="785"/>
      <c r="I991" s="1352"/>
      <c r="J991" s="1353"/>
      <c r="K991" s="1353"/>
      <c r="L991" s="1353"/>
      <c r="M991" s="1353"/>
      <c r="N991" s="1354"/>
      <c r="O991" s="1352"/>
      <c r="P991" s="1353"/>
      <c r="Q991" s="1353"/>
      <c r="R991" s="1353"/>
      <c r="S991" s="1353"/>
      <c r="T991" s="1354"/>
    </row>
    <row r="992" spans="3:20" ht="19" customHeight="1" x14ac:dyDescent="0.2">
      <c r="D992" s="785" t="s">
        <v>423</v>
      </c>
      <c r="E992" s="785"/>
      <c r="F992" s="785"/>
      <c r="G992" s="785"/>
      <c r="H992" s="785"/>
      <c r="I992" s="1352"/>
      <c r="J992" s="1353"/>
      <c r="K992" s="1353"/>
      <c r="L992" s="1353"/>
      <c r="M992" s="1353"/>
      <c r="N992" s="1354"/>
      <c r="O992" s="1352"/>
      <c r="P992" s="1353"/>
      <c r="Q992" s="1353"/>
      <c r="R992" s="1353"/>
      <c r="S992" s="1353"/>
      <c r="T992" s="1354"/>
    </row>
    <row r="993" spans="3:27" ht="19" customHeight="1" x14ac:dyDescent="0.2">
      <c r="D993" s="785" t="s">
        <v>424</v>
      </c>
      <c r="E993" s="785"/>
      <c r="F993" s="785"/>
      <c r="G993" s="785"/>
      <c r="H993" s="785"/>
      <c r="I993" s="1352"/>
      <c r="J993" s="1353"/>
      <c r="K993" s="1353"/>
      <c r="L993" s="1353"/>
      <c r="M993" s="1353"/>
      <c r="N993" s="1354"/>
      <c r="O993" s="1352"/>
      <c r="P993" s="1353"/>
      <c r="Q993" s="1353"/>
      <c r="R993" s="1353"/>
      <c r="S993" s="1353"/>
      <c r="T993" s="1354"/>
    </row>
    <row r="994" spans="3:27" ht="19" customHeight="1" x14ac:dyDescent="0.2">
      <c r="D994" s="785" t="s">
        <v>425</v>
      </c>
      <c r="E994" s="785"/>
      <c r="F994" s="785"/>
      <c r="G994" s="785"/>
      <c r="H994" s="785"/>
      <c r="I994" s="1352"/>
      <c r="J994" s="1353"/>
      <c r="K994" s="1353"/>
      <c r="L994" s="1353"/>
      <c r="M994" s="1353"/>
      <c r="N994" s="1354"/>
      <c r="O994" s="1352"/>
      <c r="P994" s="1353"/>
      <c r="Q994" s="1353"/>
      <c r="R994" s="1353"/>
      <c r="S994" s="1353"/>
      <c r="T994" s="1354"/>
    </row>
    <row r="995" spans="3:27" ht="19" customHeight="1" x14ac:dyDescent="0.2">
      <c r="D995" s="785" t="s">
        <v>426</v>
      </c>
      <c r="E995" s="785"/>
      <c r="F995" s="785"/>
      <c r="G995" s="785"/>
      <c r="H995" s="785"/>
      <c r="I995" s="1352"/>
      <c r="J995" s="1353"/>
      <c r="K995" s="1353"/>
      <c r="L995" s="1353"/>
      <c r="M995" s="1353"/>
      <c r="N995" s="1354"/>
      <c r="O995" s="1352"/>
      <c r="P995" s="1353"/>
      <c r="Q995" s="1353"/>
      <c r="R995" s="1353"/>
      <c r="S995" s="1353"/>
      <c r="T995" s="1354"/>
    </row>
    <row r="996" spans="3:27" ht="19" customHeight="1" x14ac:dyDescent="0.2">
      <c r="D996" s="785" t="s">
        <v>427</v>
      </c>
      <c r="E996" s="785"/>
      <c r="F996" s="785"/>
      <c r="G996" s="785"/>
      <c r="H996" s="785"/>
      <c r="I996" s="1352"/>
      <c r="J996" s="1353"/>
      <c r="K996" s="1353"/>
      <c r="L996" s="1353"/>
      <c r="M996" s="1353"/>
      <c r="N996" s="1354"/>
      <c r="O996" s="1352"/>
      <c r="P996" s="1353"/>
      <c r="Q996" s="1353"/>
      <c r="R996" s="1353"/>
      <c r="S996" s="1353"/>
      <c r="T996" s="1354"/>
    </row>
    <row r="997" spans="3:27" ht="18" customHeight="1" x14ac:dyDescent="0.2">
      <c r="D997" s="785" t="s">
        <v>428</v>
      </c>
      <c r="E997" s="785"/>
      <c r="F997" s="785"/>
      <c r="G997" s="785"/>
      <c r="H997" s="785"/>
      <c r="I997" s="1352"/>
      <c r="J997" s="1353"/>
      <c r="K997" s="1353"/>
      <c r="L997" s="1353"/>
      <c r="M997" s="1353"/>
      <c r="N997" s="1354"/>
      <c r="O997" s="1352"/>
      <c r="P997" s="1353"/>
      <c r="Q997" s="1353"/>
      <c r="R997" s="1353"/>
      <c r="S997" s="1353"/>
      <c r="T997" s="1354"/>
    </row>
    <row r="998" spans="3:27" ht="19" customHeight="1" x14ac:dyDescent="0.2">
      <c r="D998" s="785" t="s">
        <v>429</v>
      </c>
      <c r="E998" s="785"/>
      <c r="F998" s="785"/>
      <c r="G998" s="785"/>
      <c r="H998" s="785"/>
      <c r="I998" s="1352"/>
      <c r="J998" s="1353"/>
      <c r="K998" s="1353"/>
      <c r="L998" s="1353"/>
      <c r="M998" s="1353"/>
      <c r="N998" s="1354"/>
      <c r="O998" s="1352"/>
      <c r="P998" s="1353"/>
      <c r="Q998" s="1353"/>
      <c r="R998" s="1353"/>
      <c r="S998" s="1353"/>
      <c r="T998" s="1354"/>
    </row>
    <row r="999" spans="3:27" ht="19" customHeight="1" x14ac:dyDescent="0.2">
      <c r="D999" s="785" t="s">
        <v>430</v>
      </c>
      <c r="E999" s="785"/>
      <c r="F999" s="785"/>
      <c r="G999" s="785"/>
      <c r="H999" s="785"/>
      <c r="I999" s="1352"/>
      <c r="J999" s="1353"/>
      <c r="K999" s="1353"/>
      <c r="L999" s="1353"/>
      <c r="M999" s="1353"/>
      <c r="N999" s="1354"/>
      <c r="O999" s="1352"/>
      <c r="P999" s="1353"/>
      <c r="Q999" s="1353"/>
      <c r="R999" s="1353"/>
      <c r="S999" s="1353"/>
      <c r="T999" s="1354"/>
      <c r="AA999" s="90">
        <f>COUNTIF(I988:N1000,"2未実施")</f>
        <v>0</v>
      </c>
    </row>
    <row r="1000" spans="3:27" ht="19" customHeight="1" x14ac:dyDescent="0.2">
      <c r="D1000" s="785" t="s">
        <v>431</v>
      </c>
      <c r="E1000" s="785"/>
      <c r="F1000" s="785"/>
      <c r="G1000" s="785"/>
      <c r="H1000" s="785"/>
      <c r="I1000" s="1352"/>
      <c r="J1000" s="1353"/>
      <c r="K1000" s="1353"/>
      <c r="L1000" s="1353"/>
      <c r="M1000" s="1353"/>
      <c r="N1000" s="1354"/>
      <c r="O1000" s="1352"/>
      <c r="P1000" s="1353"/>
      <c r="Q1000" s="1353"/>
      <c r="R1000" s="1353"/>
      <c r="S1000" s="1353"/>
      <c r="T1000" s="1354"/>
      <c r="AA1000" s="90">
        <f>COUNTIF(O988:T1000,"2記録なし")</f>
        <v>0</v>
      </c>
    </row>
    <row r="1001" spans="3:27" ht="16.5" customHeight="1" x14ac:dyDescent="0.2">
      <c r="E1001" s="88" t="s">
        <v>434</v>
      </c>
    </row>
    <row r="1002" spans="3:27" ht="16.5" customHeight="1" x14ac:dyDescent="0.2">
      <c r="E1002" s="88" t="s">
        <v>1755</v>
      </c>
    </row>
    <row r="1003" spans="3:27" ht="9.65" customHeight="1" x14ac:dyDescent="0.2"/>
    <row r="1004" spans="3:27" ht="16.5" customHeight="1" x14ac:dyDescent="0.2">
      <c r="C1004" s="89" t="s">
        <v>802</v>
      </c>
    </row>
    <row r="1005" spans="3:27" ht="19" customHeight="1" x14ac:dyDescent="0.2">
      <c r="D1005" s="786" t="s">
        <v>803</v>
      </c>
      <c r="E1005" s="786"/>
      <c r="F1005" s="786"/>
      <c r="G1005" s="786"/>
      <c r="H1005" s="909"/>
      <c r="I1005" s="910"/>
      <c r="J1005" s="910"/>
      <c r="K1005" s="911"/>
    </row>
    <row r="1006" spans="3:27" ht="19" customHeight="1" x14ac:dyDescent="0.2">
      <c r="D1006" s="786" t="s">
        <v>449</v>
      </c>
      <c r="E1006" s="786"/>
      <c r="F1006" s="786"/>
      <c r="G1006" s="786"/>
      <c r="H1006" s="909"/>
      <c r="I1006" s="910"/>
      <c r="J1006" s="910"/>
      <c r="K1006" s="911"/>
    </row>
    <row r="1007" spans="3:27" ht="16.5" customHeight="1" x14ac:dyDescent="0.2">
      <c r="E1007" s="90" t="s">
        <v>436</v>
      </c>
    </row>
    <row r="1008" spans="3:27" ht="9.65" customHeight="1" x14ac:dyDescent="0.2"/>
    <row r="1009" spans="2:24" ht="16.5" customHeight="1" x14ac:dyDescent="0.2">
      <c r="C1009" s="89" t="str">
        <f>"（４）満３歳児入園時の健康診断の実施状況（令和"&amp;Y1&amp;"年度）"</f>
        <v>（４）満３歳児入園時の健康診断の実施状況（令和8年度）</v>
      </c>
    </row>
    <row r="1010" spans="2:24" ht="16.5" customHeight="1" x14ac:dyDescent="0.2">
      <c r="D1010" s="948" t="s">
        <v>437</v>
      </c>
      <c r="E1010" s="948"/>
      <c r="F1010" s="786"/>
      <c r="G1010" s="757" t="s">
        <v>438</v>
      </c>
      <c r="H1010" s="758"/>
      <c r="I1010" s="1348"/>
      <c r="J1010" s="1375" t="s">
        <v>852</v>
      </c>
      <c r="K1010" s="1376"/>
      <c r="L1010" s="1376"/>
      <c r="M1010" s="1376"/>
      <c r="N1010" s="1376"/>
      <c r="O1010" s="1376"/>
      <c r="P1010" s="1376"/>
      <c r="Q1010" s="1376"/>
      <c r="R1010" s="1376"/>
      <c r="S1010" s="1376"/>
      <c r="T1010" s="1377"/>
    </row>
    <row r="1011" spans="2:24" ht="30.65" customHeight="1" x14ac:dyDescent="0.2">
      <c r="D1011" s="1371"/>
      <c r="E1011" s="1308"/>
      <c r="F1011" s="305" t="s">
        <v>49</v>
      </c>
      <c r="G1011" s="1371"/>
      <c r="H1011" s="1308"/>
      <c r="I1011" s="305" t="s">
        <v>49</v>
      </c>
      <c r="J1011" s="1372"/>
      <c r="K1011" s="1306"/>
      <c r="L1011" s="1306"/>
      <c r="M1011" s="1306"/>
      <c r="N1011" s="1306"/>
      <c r="O1011" s="1306"/>
      <c r="P1011" s="1306"/>
      <c r="Q1011" s="1306"/>
      <c r="R1011" s="1306"/>
      <c r="S1011" s="1306"/>
      <c r="T1011" s="1373"/>
    </row>
    <row r="1012" spans="2:24" ht="16.5" customHeight="1" x14ac:dyDescent="0.2">
      <c r="E1012" s="88" t="s">
        <v>434</v>
      </c>
    </row>
    <row r="1013" spans="2:24" ht="16.5" customHeight="1" x14ac:dyDescent="0.2">
      <c r="E1013" s="88" t="s">
        <v>700</v>
      </c>
    </row>
    <row r="1014" spans="2:24" ht="16.5" customHeight="1" x14ac:dyDescent="0.2">
      <c r="E1014" s="88" t="s">
        <v>1586</v>
      </c>
    </row>
    <row r="1015" spans="2:24" ht="19.5" customHeight="1" x14ac:dyDescent="0.2">
      <c r="Q1015" s="88"/>
      <c r="S1015" s="1378" t="s">
        <v>1367</v>
      </c>
      <c r="T1015" s="1379"/>
      <c r="U1015" s="1379"/>
      <c r="V1015" s="1379"/>
      <c r="W1015" s="1379"/>
      <c r="X1015" s="1380"/>
    </row>
    <row r="1016" spans="2:24" ht="12.65" customHeight="1" x14ac:dyDescent="0.2"/>
    <row r="1017" spans="2:24" ht="17.5" customHeight="1" x14ac:dyDescent="0.2">
      <c r="P1017" s="844" t="s">
        <v>645</v>
      </c>
      <c r="Q1017" s="844"/>
      <c r="R1017" s="844"/>
      <c r="S1017" s="859">
        <f>$Q$10</f>
        <v>0</v>
      </c>
      <c r="T1017" s="860"/>
      <c r="U1017" s="860"/>
      <c r="V1017" s="860"/>
      <c r="W1017" s="860"/>
      <c r="X1017" s="861"/>
    </row>
    <row r="1018" spans="2:24" ht="16.5" customHeight="1" x14ac:dyDescent="0.2">
      <c r="B1018" s="356" t="s">
        <v>804</v>
      </c>
    </row>
    <row r="1019" spans="2:24" ht="16.5" customHeight="1" x14ac:dyDescent="0.2">
      <c r="C1019" s="89" t="s">
        <v>439</v>
      </c>
    </row>
    <row r="1020" spans="2:24" ht="55.5" customHeight="1" x14ac:dyDescent="0.2">
      <c r="D1020" s="776"/>
      <c r="E1020" s="776"/>
      <c r="F1020" s="811" t="s">
        <v>1458</v>
      </c>
      <c r="G1020" s="812"/>
      <c r="H1020" s="812"/>
      <c r="I1020" s="812"/>
      <c r="J1020" s="812"/>
      <c r="K1020" s="813"/>
      <c r="L1020" s="776" t="s">
        <v>413</v>
      </c>
      <c r="M1020" s="776"/>
      <c r="N1020" s="776"/>
      <c r="O1020" s="776"/>
      <c r="P1020" s="776"/>
      <c r="Q1020" s="1374" t="s">
        <v>1756</v>
      </c>
      <c r="R1020" s="1104"/>
      <c r="S1020" s="840" t="s">
        <v>1046</v>
      </c>
      <c r="T1020" s="841"/>
    </row>
    <row r="1021" spans="2:24" ht="18.649999999999999" customHeight="1" x14ac:dyDescent="0.2">
      <c r="D1021" s="776" t="s">
        <v>410</v>
      </c>
      <c r="E1021" s="811"/>
      <c r="F1021" s="653"/>
      <c r="G1021" s="272" t="s">
        <v>21</v>
      </c>
      <c r="H1021" s="653"/>
      <c r="I1021" s="272" t="s">
        <v>22</v>
      </c>
      <c r="J1021" s="653"/>
      <c r="K1021" s="290" t="s">
        <v>23</v>
      </c>
      <c r="L1021" s="957"/>
      <c r="M1021" s="957"/>
      <c r="N1021" s="957"/>
      <c r="O1021" s="957"/>
      <c r="P1021" s="957"/>
      <c r="Q1021" s="1353"/>
      <c r="R1021" s="927"/>
      <c r="S1021" s="743"/>
      <c r="T1021" s="320" t="s">
        <v>49</v>
      </c>
    </row>
    <row r="1022" spans="2:24" ht="5.5" customHeight="1" x14ac:dyDescent="0.2">
      <c r="D1022" s="587"/>
      <c r="E1022" s="587"/>
      <c r="L1022" s="261"/>
      <c r="M1022" s="261"/>
      <c r="N1022" s="261"/>
      <c r="O1022" s="261"/>
      <c r="P1022" s="261"/>
      <c r="Q1022" s="587"/>
      <c r="R1022" s="587"/>
    </row>
    <row r="1023" spans="2:24" ht="16.5" customHeight="1" x14ac:dyDescent="0.2">
      <c r="D1023" s="420" t="s">
        <v>440</v>
      </c>
    </row>
    <row r="1024" spans="2:24" ht="16.5" customHeight="1" x14ac:dyDescent="0.2">
      <c r="D1024" s="776"/>
      <c r="E1024" s="776"/>
      <c r="F1024" s="902" t="s">
        <v>415</v>
      </c>
      <c r="G1024" s="903"/>
      <c r="H1024" s="903"/>
      <c r="I1024" s="891"/>
      <c r="J1024" s="1370" t="s">
        <v>416</v>
      </c>
      <c r="K1024" s="988"/>
      <c r="L1024" s="839" t="s">
        <v>417</v>
      </c>
      <c r="M1024" s="776"/>
    </row>
    <row r="1025" spans="3:15" ht="19" customHeight="1" x14ac:dyDescent="0.2">
      <c r="D1025" s="776" t="s">
        <v>410</v>
      </c>
      <c r="E1025" s="811"/>
      <c r="F1025" s="937"/>
      <c r="G1025" s="1369"/>
      <c r="H1025" s="938"/>
      <c r="I1025" s="654" t="s">
        <v>49</v>
      </c>
      <c r="J1025" s="1381"/>
      <c r="K1025" s="780"/>
      <c r="L1025" s="269">
        <f>S1021-F1025</f>
        <v>0</v>
      </c>
      <c r="M1025" s="320" t="s">
        <v>49</v>
      </c>
    </row>
    <row r="1026" spans="3:15" ht="16.5" customHeight="1" x14ac:dyDescent="0.2">
      <c r="E1026" s="88" t="s">
        <v>434</v>
      </c>
    </row>
    <row r="1027" spans="3:15" ht="16.5" customHeight="1" x14ac:dyDescent="0.2">
      <c r="E1027" s="88" t="s">
        <v>1514</v>
      </c>
    </row>
    <row r="1028" spans="3:15" ht="9.65" customHeight="1" x14ac:dyDescent="0.2">
      <c r="E1028" s="88"/>
    </row>
    <row r="1029" spans="3:15" ht="16.5" customHeight="1" x14ac:dyDescent="0.2">
      <c r="C1029" s="89" t="s">
        <v>1513</v>
      </c>
    </row>
    <row r="1030" spans="3:15" ht="16.5" customHeight="1" x14ac:dyDescent="0.2">
      <c r="D1030" s="811" t="s">
        <v>435</v>
      </c>
      <c r="E1030" s="812"/>
      <c r="F1030" s="812"/>
      <c r="G1030" s="812"/>
      <c r="H1030" s="812"/>
      <c r="I1030" s="813"/>
      <c r="J1030" s="811" t="s">
        <v>175</v>
      </c>
      <c r="K1030" s="812"/>
      <c r="L1030" s="813"/>
      <c r="M1030" s="776" t="s">
        <v>447</v>
      </c>
      <c r="N1030" s="776"/>
      <c r="O1030" s="776"/>
    </row>
    <row r="1031" spans="3:15" ht="18.649999999999999" customHeight="1" x14ac:dyDescent="0.2">
      <c r="D1031" s="976" t="s">
        <v>853</v>
      </c>
      <c r="E1031" s="977"/>
      <c r="F1031" s="977"/>
      <c r="G1031" s="977"/>
      <c r="H1031" s="977"/>
      <c r="I1031" s="978"/>
      <c r="J1031" s="934"/>
      <c r="K1031" s="1068"/>
      <c r="L1031" s="928"/>
      <c r="M1031" s="934"/>
      <c r="N1031" s="1068"/>
      <c r="O1031" s="928"/>
    </row>
    <row r="1032" spans="3:15" ht="18.649999999999999" customHeight="1" x14ac:dyDescent="0.2">
      <c r="D1032" s="976" t="s">
        <v>420</v>
      </c>
      <c r="E1032" s="977"/>
      <c r="F1032" s="977"/>
      <c r="G1032" s="977"/>
      <c r="H1032" s="977"/>
      <c r="I1032" s="978"/>
      <c r="J1032" s="934"/>
      <c r="K1032" s="1068"/>
      <c r="L1032" s="928"/>
      <c r="M1032" s="934"/>
      <c r="N1032" s="1068"/>
      <c r="O1032" s="928"/>
    </row>
    <row r="1033" spans="3:15" ht="18.649999999999999" customHeight="1" x14ac:dyDescent="0.2">
      <c r="D1033" s="976" t="s">
        <v>854</v>
      </c>
      <c r="E1033" s="977"/>
      <c r="F1033" s="977"/>
      <c r="G1033" s="977"/>
      <c r="H1033" s="977"/>
      <c r="I1033" s="978"/>
      <c r="J1033" s="934"/>
      <c r="K1033" s="1068"/>
      <c r="L1033" s="928"/>
      <c r="M1033" s="934"/>
      <c r="N1033" s="1068"/>
      <c r="O1033" s="928"/>
    </row>
    <row r="1034" spans="3:15" ht="18.649999999999999" customHeight="1" x14ac:dyDescent="0.2">
      <c r="D1034" s="976" t="s">
        <v>441</v>
      </c>
      <c r="E1034" s="977"/>
      <c r="F1034" s="977"/>
      <c r="G1034" s="977"/>
      <c r="H1034" s="977"/>
      <c r="I1034" s="978"/>
      <c r="J1034" s="934"/>
      <c r="K1034" s="1068"/>
      <c r="L1034" s="928"/>
      <c r="M1034" s="934"/>
      <c r="N1034" s="1068"/>
      <c r="O1034" s="928"/>
    </row>
    <row r="1035" spans="3:15" ht="18.649999999999999" customHeight="1" x14ac:dyDescent="0.2">
      <c r="D1035" s="976" t="s">
        <v>442</v>
      </c>
      <c r="E1035" s="977"/>
      <c r="F1035" s="977"/>
      <c r="G1035" s="977"/>
      <c r="H1035" s="977"/>
      <c r="I1035" s="978"/>
      <c r="J1035" s="934"/>
      <c r="K1035" s="1068"/>
      <c r="L1035" s="928"/>
      <c r="M1035" s="934"/>
      <c r="N1035" s="1068"/>
      <c r="O1035" s="928"/>
    </row>
    <row r="1036" spans="3:15" ht="18.649999999999999" customHeight="1" x14ac:dyDescent="0.2">
      <c r="D1036" s="976" t="s">
        <v>443</v>
      </c>
      <c r="E1036" s="977"/>
      <c r="F1036" s="977"/>
      <c r="G1036" s="977"/>
      <c r="H1036" s="977"/>
      <c r="I1036" s="978"/>
      <c r="J1036" s="934"/>
      <c r="K1036" s="1068"/>
      <c r="L1036" s="928"/>
      <c r="M1036" s="934"/>
      <c r="N1036" s="1068"/>
      <c r="O1036" s="928"/>
    </row>
    <row r="1037" spans="3:15" ht="18.649999999999999" customHeight="1" x14ac:dyDescent="0.2">
      <c r="D1037" s="976" t="s">
        <v>444</v>
      </c>
      <c r="E1037" s="977"/>
      <c r="F1037" s="977"/>
      <c r="G1037" s="977"/>
      <c r="H1037" s="977"/>
      <c r="I1037" s="978"/>
      <c r="J1037" s="934"/>
      <c r="K1037" s="1068"/>
      <c r="L1037" s="928"/>
      <c r="M1037" s="934"/>
      <c r="N1037" s="1068"/>
      <c r="O1037" s="928"/>
    </row>
    <row r="1038" spans="3:15" ht="18.649999999999999" customHeight="1" x14ac:dyDescent="0.2">
      <c r="D1038" s="976" t="s">
        <v>445</v>
      </c>
      <c r="E1038" s="977"/>
      <c r="F1038" s="977"/>
      <c r="G1038" s="977"/>
      <c r="H1038" s="977"/>
      <c r="I1038" s="978"/>
      <c r="J1038" s="934"/>
      <c r="K1038" s="1068"/>
      <c r="L1038" s="928"/>
      <c r="M1038" s="934"/>
      <c r="N1038" s="1068"/>
      <c r="O1038" s="928"/>
    </row>
    <row r="1039" spans="3:15" ht="18.649999999999999" customHeight="1" x14ac:dyDescent="0.2">
      <c r="D1039" s="976" t="s">
        <v>855</v>
      </c>
      <c r="E1039" s="977"/>
      <c r="F1039" s="977"/>
      <c r="G1039" s="977"/>
      <c r="H1039" s="977"/>
      <c r="I1039" s="978"/>
      <c r="J1039" s="934"/>
      <c r="K1039" s="1068"/>
      <c r="L1039" s="928"/>
      <c r="M1039" s="934"/>
      <c r="N1039" s="1068"/>
      <c r="O1039" s="928"/>
    </row>
    <row r="1040" spans="3:15" ht="18.649999999999999" customHeight="1" x14ac:dyDescent="0.2">
      <c r="D1040" s="976" t="s">
        <v>856</v>
      </c>
      <c r="E1040" s="977"/>
      <c r="F1040" s="977"/>
      <c r="G1040" s="977"/>
      <c r="H1040" s="977"/>
      <c r="I1040" s="978"/>
      <c r="J1040" s="934"/>
      <c r="K1040" s="1068"/>
      <c r="L1040" s="928"/>
      <c r="M1040" s="934"/>
      <c r="N1040" s="1068"/>
      <c r="O1040" s="928"/>
    </row>
    <row r="1041" spans="3:27" ht="18.649999999999999" customHeight="1" x14ac:dyDescent="0.2">
      <c r="D1041" s="976" t="s">
        <v>857</v>
      </c>
      <c r="E1041" s="977"/>
      <c r="F1041" s="977"/>
      <c r="G1041" s="977"/>
      <c r="H1041" s="977"/>
      <c r="I1041" s="978"/>
      <c r="J1041" s="934"/>
      <c r="K1041" s="1068"/>
      <c r="L1041" s="928"/>
      <c r="M1041" s="934"/>
      <c r="N1041" s="1068"/>
      <c r="O1041" s="928"/>
    </row>
    <row r="1042" spans="3:27" ht="18.649999999999999" customHeight="1" x14ac:dyDescent="0.2">
      <c r="D1042" s="976" t="s">
        <v>858</v>
      </c>
      <c r="E1042" s="977"/>
      <c r="F1042" s="977"/>
      <c r="G1042" s="977"/>
      <c r="H1042" s="977"/>
      <c r="I1042" s="978"/>
      <c r="J1042" s="934"/>
      <c r="K1042" s="1068"/>
      <c r="L1042" s="928"/>
      <c r="M1042" s="934"/>
      <c r="N1042" s="1068"/>
      <c r="O1042" s="928"/>
    </row>
    <row r="1043" spans="3:27" ht="18.649999999999999" customHeight="1" x14ac:dyDescent="0.2">
      <c r="D1043" s="976" t="s">
        <v>859</v>
      </c>
      <c r="E1043" s="977"/>
      <c r="F1043" s="977"/>
      <c r="G1043" s="977"/>
      <c r="H1043" s="977"/>
      <c r="I1043" s="978"/>
      <c r="J1043" s="934"/>
      <c r="K1043" s="1068"/>
      <c r="L1043" s="928"/>
      <c r="M1043" s="934"/>
      <c r="N1043" s="1068"/>
      <c r="O1043" s="928"/>
    </row>
    <row r="1044" spans="3:27" ht="18.649999999999999" customHeight="1" x14ac:dyDescent="0.2">
      <c r="D1044" s="976" t="s">
        <v>860</v>
      </c>
      <c r="E1044" s="977"/>
      <c r="F1044" s="977"/>
      <c r="G1044" s="977"/>
      <c r="H1044" s="977"/>
      <c r="I1044" s="978"/>
      <c r="J1044" s="934"/>
      <c r="K1044" s="1068"/>
      <c r="L1044" s="928"/>
      <c r="M1044" s="934"/>
      <c r="N1044" s="1068"/>
      <c r="O1044" s="928"/>
      <c r="AA1044" s="90">
        <f>COUNTIF(J1031:L1045,"2未実施")</f>
        <v>0</v>
      </c>
    </row>
    <row r="1045" spans="3:27" ht="18.649999999999999" customHeight="1" x14ac:dyDescent="0.2">
      <c r="D1045" s="976" t="s">
        <v>446</v>
      </c>
      <c r="E1045" s="977"/>
      <c r="F1045" s="977"/>
      <c r="G1045" s="977"/>
      <c r="H1045" s="977"/>
      <c r="I1045" s="978"/>
      <c r="J1045" s="934"/>
      <c r="K1045" s="1068"/>
      <c r="L1045" s="928"/>
      <c r="M1045" s="934"/>
      <c r="N1045" s="1068"/>
      <c r="O1045" s="928"/>
      <c r="AA1045" s="90">
        <f>COUNTIF(M1031:O1045,"1記録有")</f>
        <v>0</v>
      </c>
    </row>
    <row r="1046" spans="3:27" ht="16.5" customHeight="1" x14ac:dyDescent="0.2">
      <c r="E1046" s="88" t="s">
        <v>448</v>
      </c>
    </row>
    <row r="1047" spans="3:27" ht="16.5" customHeight="1" x14ac:dyDescent="0.2">
      <c r="E1047" s="88" t="s">
        <v>701</v>
      </c>
    </row>
    <row r="1048" spans="3:27" ht="16.5" customHeight="1" x14ac:dyDescent="0.2">
      <c r="E1048" s="88" t="s">
        <v>702</v>
      </c>
    </row>
    <row r="1049" spans="3:27" ht="16.5" customHeight="1" x14ac:dyDescent="0.2">
      <c r="E1049" s="88" t="s">
        <v>1615</v>
      </c>
    </row>
    <row r="1050" spans="3:27" ht="16.5" customHeight="1" x14ac:dyDescent="0.2">
      <c r="E1050" s="88" t="s">
        <v>1614</v>
      </c>
    </row>
    <row r="1051" spans="3:27" ht="16.5" customHeight="1" x14ac:dyDescent="0.2">
      <c r="E1051" s="88" t="s">
        <v>703</v>
      </c>
    </row>
    <row r="1052" spans="3:27" ht="16.5" customHeight="1" x14ac:dyDescent="0.2">
      <c r="E1052" s="88" t="s">
        <v>952</v>
      </c>
    </row>
    <row r="1053" spans="3:27" ht="16.5" customHeight="1" x14ac:dyDescent="0.2">
      <c r="E1053" s="88" t="s">
        <v>704</v>
      </c>
    </row>
    <row r="1054" spans="3:27" ht="9.65" customHeight="1" x14ac:dyDescent="0.2"/>
    <row r="1055" spans="3:27" ht="16.5" customHeight="1" x14ac:dyDescent="0.2">
      <c r="C1055" s="89" t="s">
        <v>805</v>
      </c>
    </row>
    <row r="1056" spans="3:27" ht="19" customHeight="1" x14ac:dyDescent="0.2">
      <c r="D1056" s="268" t="s">
        <v>449</v>
      </c>
      <c r="E1056" s="379"/>
      <c r="F1056" s="379"/>
      <c r="G1056" s="380"/>
      <c r="H1056" s="909"/>
      <c r="I1056" s="910"/>
      <c r="J1056" s="910"/>
      <c r="K1056" s="911"/>
    </row>
    <row r="1057" spans="3:24" ht="9.65" customHeight="1" x14ac:dyDescent="0.2"/>
    <row r="1058" spans="3:24" ht="16.5" customHeight="1" x14ac:dyDescent="0.2">
      <c r="C1058" s="89" t="str">
        <f>"（４）雇入時健康診断の実施状況（令和"&amp;Y1&amp;"年度）"</f>
        <v>（４）雇入時健康診断の実施状況（令和8年度）</v>
      </c>
    </row>
    <row r="1059" spans="3:24" ht="40" customHeight="1" x14ac:dyDescent="0.2">
      <c r="D1059" s="757" t="s">
        <v>450</v>
      </c>
      <c r="E1059" s="978"/>
      <c r="F1059" s="1301" t="s">
        <v>1757</v>
      </c>
      <c r="G1059" s="1302"/>
      <c r="H1059" s="1302"/>
      <c r="I1059" s="1303"/>
      <c r="J1059" s="1375" t="s">
        <v>788</v>
      </c>
      <c r="K1059" s="1376"/>
      <c r="L1059" s="1376"/>
      <c r="M1059" s="1376"/>
      <c r="N1059" s="1376"/>
      <c r="O1059" s="1376"/>
      <c r="P1059" s="1376"/>
      <c r="Q1059" s="1376"/>
      <c r="R1059" s="1376"/>
      <c r="S1059" s="1376"/>
      <c r="T1059" s="1377"/>
    </row>
    <row r="1060" spans="3:24" ht="30" customHeight="1" x14ac:dyDescent="0.2">
      <c r="D1060" s="584"/>
      <c r="E1060" s="305" t="s">
        <v>49</v>
      </c>
      <c r="F1060" s="1371"/>
      <c r="G1060" s="1307"/>
      <c r="H1060" s="1308"/>
      <c r="I1060" s="305" t="s">
        <v>49</v>
      </c>
      <c r="J1060" s="1385"/>
      <c r="K1060" s="1386"/>
      <c r="L1060" s="1386"/>
      <c r="M1060" s="1386"/>
      <c r="N1060" s="1386"/>
      <c r="O1060" s="1386"/>
      <c r="P1060" s="1386"/>
      <c r="Q1060" s="1386"/>
      <c r="R1060" s="1386"/>
      <c r="S1060" s="1386"/>
      <c r="T1060" s="1387"/>
    </row>
    <row r="1061" spans="3:24" ht="16.5" customHeight="1" x14ac:dyDescent="0.2">
      <c r="E1061" s="88" t="s">
        <v>451</v>
      </c>
    </row>
    <row r="1062" spans="3:24" ht="19.5" customHeight="1" x14ac:dyDescent="0.2">
      <c r="E1062" s="88" t="s">
        <v>434</v>
      </c>
      <c r="T1062" s="1212" t="s">
        <v>1367</v>
      </c>
      <c r="U1062" s="1213"/>
      <c r="V1062" s="1213"/>
      <c r="W1062" s="1213"/>
      <c r="X1062" s="1391"/>
    </row>
    <row r="1063" spans="3:24" ht="11.15" customHeight="1" x14ac:dyDescent="0.2"/>
    <row r="1064" spans="3:24" ht="17.5" customHeight="1" x14ac:dyDescent="0.2">
      <c r="P1064" s="844" t="s">
        <v>645</v>
      </c>
      <c r="Q1064" s="844"/>
      <c r="R1064" s="844"/>
      <c r="S1064" s="859">
        <f>$Q$10</f>
        <v>0</v>
      </c>
      <c r="T1064" s="860"/>
      <c r="U1064" s="860"/>
      <c r="V1064" s="860"/>
      <c r="W1064" s="860"/>
      <c r="X1064" s="861"/>
    </row>
    <row r="1065" spans="3:24" ht="16.5" customHeight="1" x14ac:dyDescent="0.2">
      <c r="C1065" s="89" t="s">
        <v>806</v>
      </c>
    </row>
    <row r="1066" spans="3:24" ht="16.5" customHeight="1" x14ac:dyDescent="0.2">
      <c r="D1066" s="786" t="s">
        <v>452</v>
      </c>
      <c r="E1066" s="786"/>
      <c r="F1066" s="786"/>
      <c r="G1066" s="786"/>
      <c r="H1066" s="811" t="s">
        <v>456</v>
      </c>
      <c r="I1066" s="812"/>
      <c r="J1066" s="812"/>
      <c r="K1066" s="813"/>
      <c r="L1066" s="786" t="s">
        <v>457</v>
      </c>
      <c r="M1066" s="786"/>
      <c r="N1066" s="786"/>
      <c r="O1066" s="786"/>
      <c r="P1066" s="786"/>
      <c r="Q1066" s="786"/>
      <c r="R1066" s="786"/>
    </row>
    <row r="1067" spans="3:24" ht="19" customHeight="1" x14ac:dyDescent="0.2">
      <c r="D1067" s="786" t="s">
        <v>453</v>
      </c>
      <c r="E1067" s="786"/>
      <c r="F1067" s="786"/>
      <c r="G1067" s="786"/>
      <c r="H1067" s="1388"/>
      <c r="I1067" s="1389"/>
      <c r="J1067" s="1389"/>
      <c r="K1067" s="1390"/>
      <c r="L1067" s="980"/>
      <c r="M1067" s="980"/>
      <c r="N1067" s="980"/>
      <c r="O1067" s="980"/>
      <c r="P1067" s="980"/>
      <c r="Q1067" s="980"/>
      <c r="R1067" s="980"/>
    </row>
    <row r="1068" spans="3:24" ht="19" customHeight="1" x14ac:dyDescent="0.2">
      <c r="D1068" s="786" t="s">
        <v>454</v>
      </c>
      <c r="E1068" s="786"/>
      <c r="F1068" s="786"/>
      <c r="G1068" s="976"/>
      <c r="H1068" s="1394"/>
      <c r="I1068" s="1395"/>
      <c r="J1068" s="1395"/>
      <c r="K1068" s="1396"/>
      <c r="L1068" s="1397"/>
      <c r="M1068" s="1398"/>
      <c r="N1068" s="1398"/>
      <c r="O1068" s="1398"/>
      <c r="P1068" s="1398"/>
      <c r="Q1068" s="1398"/>
      <c r="R1068" s="1398"/>
    </row>
    <row r="1069" spans="3:24" ht="19" customHeight="1" x14ac:dyDescent="0.2">
      <c r="D1069" s="786"/>
      <c r="E1069" s="786"/>
      <c r="F1069" s="786"/>
      <c r="G1069" s="976"/>
      <c r="H1069" s="1382"/>
      <c r="I1069" s="1383"/>
      <c r="J1069" s="1383"/>
      <c r="K1069" s="1384"/>
      <c r="L1069" s="1392"/>
      <c r="M1069" s="1393"/>
      <c r="N1069" s="1393"/>
      <c r="O1069" s="1393"/>
      <c r="P1069" s="1393"/>
      <c r="Q1069" s="1393"/>
      <c r="R1069" s="1393"/>
    </row>
    <row r="1070" spans="3:24" ht="19" customHeight="1" x14ac:dyDescent="0.2">
      <c r="D1070" s="786"/>
      <c r="E1070" s="786"/>
      <c r="F1070" s="786"/>
      <c r="G1070" s="976"/>
      <c r="H1070" s="1382"/>
      <c r="I1070" s="1383"/>
      <c r="J1070" s="1383"/>
      <c r="K1070" s="1384"/>
      <c r="L1070" s="1392"/>
      <c r="M1070" s="1393"/>
      <c r="N1070" s="1393"/>
      <c r="O1070" s="1393"/>
      <c r="P1070" s="1393"/>
      <c r="Q1070" s="1393"/>
      <c r="R1070" s="1393"/>
    </row>
    <row r="1071" spans="3:24" ht="19" customHeight="1" x14ac:dyDescent="0.2">
      <c r="D1071" s="786"/>
      <c r="E1071" s="786"/>
      <c r="F1071" s="786"/>
      <c r="G1071" s="976"/>
      <c r="H1071" s="1382"/>
      <c r="I1071" s="1383"/>
      <c r="J1071" s="1383"/>
      <c r="K1071" s="1384"/>
      <c r="L1071" s="1392"/>
      <c r="M1071" s="1393"/>
      <c r="N1071" s="1393"/>
      <c r="O1071" s="1393"/>
      <c r="P1071" s="1393"/>
      <c r="Q1071" s="1393"/>
      <c r="R1071" s="1393"/>
    </row>
    <row r="1072" spans="3:24" ht="19" customHeight="1" x14ac:dyDescent="0.2">
      <c r="D1072" s="786"/>
      <c r="E1072" s="786"/>
      <c r="F1072" s="786"/>
      <c r="G1072" s="976"/>
      <c r="H1072" s="1382"/>
      <c r="I1072" s="1383"/>
      <c r="J1072" s="1383"/>
      <c r="K1072" s="1384"/>
      <c r="L1072" s="1392"/>
      <c r="M1072" s="1393"/>
      <c r="N1072" s="1393"/>
      <c r="O1072" s="1393"/>
      <c r="P1072" s="1393"/>
      <c r="Q1072" s="1393"/>
      <c r="R1072" s="1393"/>
    </row>
    <row r="1073" spans="4:18" ht="19" customHeight="1" x14ac:dyDescent="0.2">
      <c r="D1073" s="786"/>
      <c r="E1073" s="786"/>
      <c r="F1073" s="786"/>
      <c r="G1073" s="976"/>
      <c r="H1073" s="1382"/>
      <c r="I1073" s="1383"/>
      <c r="J1073" s="1383"/>
      <c r="K1073" s="1384"/>
      <c r="L1073" s="1392"/>
      <c r="M1073" s="1393"/>
      <c r="N1073" s="1393"/>
      <c r="O1073" s="1393"/>
      <c r="P1073" s="1393"/>
      <c r="Q1073" s="1393"/>
      <c r="R1073" s="1393"/>
    </row>
    <row r="1074" spans="4:18" ht="19" customHeight="1" x14ac:dyDescent="0.2">
      <c r="D1074" s="786"/>
      <c r="E1074" s="786"/>
      <c r="F1074" s="786"/>
      <c r="G1074" s="976"/>
      <c r="H1074" s="1382"/>
      <c r="I1074" s="1383"/>
      <c r="J1074" s="1383"/>
      <c r="K1074" s="1384"/>
      <c r="L1074" s="1392"/>
      <c r="M1074" s="1393"/>
      <c r="N1074" s="1393"/>
      <c r="O1074" s="1393"/>
      <c r="P1074" s="1393"/>
      <c r="Q1074" s="1393"/>
      <c r="R1074" s="1393"/>
    </row>
    <row r="1075" spans="4:18" ht="19" customHeight="1" x14ac:dyDescent="0.2">
      <c r="D1075" s="786"/>
      <c r="E1075" s="786"/>
      <c r="F1075" s="786"/>
      <c r="G1075" s="976"/>
      <c r="H1075" s="1399"/>
      <c r="I1075" s="1400"/>
      <c r="J1075" s="1400"/>
      <c r="K1075" s="1401"/>
      <c r="L1075" s="1581"/>
      <c r="M1075" s="1582"/>
      <c r="N1075" s="1582"/>
      <c r="O1075" s="1582"/>
      <c r="P1075" s="1582"/>
      <c r="Q1075" s="1582"/>
      <c r="R1075" s="1582"/>
    </row>
    <row r="1076" spans="4:18" ht="19" customHeight="1" x14ac:dyDescent="0.2">
      <c r="D1076" s="786" t="s">
        <v>455</v>
      </c>
      <c r="E1076" s="786"/>
      <c r="F1076" s="786"/>
      <c r="G1076" s="976"/>
      <c r="H1076" s="1394"/>
      <c r="I1076" s="1395"/>
      <c r="J1076" s="1395"/>
      <c r="K1076" s="1396"/>
      <c r="L1076" s="1397"/>
      <c r="M1076" s="1398"/>
      <c r="N1076" s="1398"/>
      <c r="O1076" s="1398"/>
      <c r="P1076" s="1398"/>
      <c r="Q1076" s="1398"/>
      <c r="R1076" s="1398"/>
    </row>
    <row r="1077" spans="4:18" ht="19" customHeight="1" x14ac:dyDescent="0.2">
      <c r="D1077" s="786"/>
      <c r="E1077" s="786"/>
      <c r="F1077" s="786"/>
      <c r="G1077" s="976"/>
      <c r="H1077" s="1382"/>
      <c r="I1077" s="1383"/>
      <c r="J1077" s="1383"/>
      <c r="K1077" s="1384"/>
      <c r="L1077" s="1392"/>
      <c r="M1077" s="1393"/>
      <c r="N1077" s="1393"/>
      <c r="O1077" s="1393"/>
      <c r="P1077" s="1393"/>
      <c r="Q1077" s="1393"/>
      <c r="R1077" s="1393"/>
    </row>
    <row r="1078" spans="4:18" ht="19" customHeight="1" x14ac:dyDescent="0.2">
      <c r="D1078" s="786"/>
      <c r="E1078" s="786"/>
      <c r="F1078" s="786"/>
      <c r="G1078" s="976"/>
      <c r="H1078" s="1382"/>
      <c r="I1078" s="1383"/>
      <c r="J1078" s="1383"/>
      <c r="K1078" s="1384"/>
      <c r="L1078" s="1392"/>
      <c r="M1078" s="1393"/>
      <c r="N1078" s="1393"/>
      <c r="O1078" s="1393"/>
      <c r="P1078" s="1393"/>
      <c r="Q1078" s="1393"/>
      <c r="R1078" s="1393"/>
    </row>
    <row r="1079" spans="4:18" ht="19" customHeight="1" x14ac:dyDescent="0.2">
      <c r="D1079" s="786"/>
      <c r="E1079" s="786"/>
      <c r="F1079" s="786"/>
      <c r="G1079" s="976"/>
      <c r="H1079" s="1382"/>
      <c r="I1079" s="1383"/>
      <c r="J1079" s="1383"/>
      <c r="K1079" s="1384"/>
      <c r="L1079" s="1392"/>
      <c r="M1079" s="1393"/>
      <c r="N1079" s="1393"/>
      <c r="O1079" s="1393"/>
      <c r="P1079" s="1393"/>
      <c r="Q1079" s="1393"/>
      <c r="R1079" s="1393"/>
    </row>
    <row r="1080" spans="4:18" ht="19" customHeight="1" x14ac:dyDescent="0.2">
      <c r="D1080" s="786"/>
      <c r="E1080" s="786"/>
      <c r="F1080" s="786"/>
      <c r="G1080" s="976"/>
      <c r="H1080" s="1382"/>
      <c r="I1080" s="1383"/>
      <c r="J1080" s="1383"/>
      <c r="K1080" s="1384"/>
      <c r="L1080" s="1392"/>
      <c r="M1080" s="1393"/>
      <c r="N1080" s="1393"/>
      <c r="O1080" s="1393"/>
      <c r="P1080" s="1393"/>
      <c r="Q1080" s="1393"/>
      <c r="R1080" s="1393"/>
    </row>
    <row r="1081" spans="4:18" ht="19" customHeight="1" x14ac:dyDescent="0.2">
      <c r="D1081" s="786"/>
      <c r="E1081" s="786"/>
      <c r="F1081" s="786"/>
      <c r="G1081" s="976"/>
      <c r="H1081" s="1382"/>
      <c r="I1081" s="1383"/>
      <c r="J1081" s="1383"/>
      <c r="K1081" s="1384"/>
      <c r="L1081" s="1392"/>
      <c r="M1081" s="1393"/>
      <c r="N1081" s="1393"/>
      <c r="O1081" s="1393"/>
      <c r="P1081" s="1393"/>
      <c r="Q1081" s="1393"/>
      <c r="R1081" s="1393"/>
    </row>
    <row r="1082" spans="4:18" ht="19" customHeight="1" x14ac:dyDescent="0.2">
      <c r="D1082" s="786"/>
      <c r="E1082" s="786"/>
      <c r="F1082" s="786"/>
      <c r="G1082" s="976"/>
      <c r="H1082" s="1382"/>
      <c r="I1082" s="1383"/>
      <c r="J1082" s="1383"/>
      <c r="K1082" s="1384"/>
      <c r="L1082" s="1392"/>
      <c r="M1082" s="1393"/>
      <c r="N1082" s="1393"/>
      <c r="O1082" s="1393"/>
      <c r="P1082" s="1393"/>
      <c r="Q1082" s="1393"/>
      <c r="R1082" s="1393"/>
    </row>
    <row r="1083" spans="4:18" ht="19" customHeight="1" x14ac:dyDescent="0.2">
      <c r="D1083" s="786"/>
      <c r="E1083" s="786"/>
      <c r="F1083" s="786"/>
      <c r="G1083" s="976"/>
      <c r="H1083" s="1382"/>
      <c r="I1083" s="1383"/>
      <c r="J1083" s="1383"/>
      <c r="K1083" s="1384"/>
      <c r="L1083" s="1392"/>
      <c r="M1083" s="1393"/>
      <c r="N1083" s="1393"/>
      <c r="O1083" s="1393"/>
      <c r="P1083" s="1393"/>
      <c r="Q1083" s="1393"/>
      <c r="R1083" s="1393"/>
    </row>
    <row r="1084" spans="4:18" ht="19" customHeight="1" x14ac:dyDescent="0.2">
      <c r="D1084" s="786"/>
      <c r="E1084" s="786"/>
      <c r="F1084" s="786"/>
      <c r="G1084" s="976"/>
      <c r="H1084" s="1382"/>
      <c r="I1084" s="1383"/>
      <c r="J1084" s="1383"/>
      <c r="K1084" s="1384"/>
      <c r="L1084" s="1392"/>
      <c r="M1084" s="1393"/>
      <c r="N1084" s="1393"/>
      <c r="O1084" s="1393"/>
      <c r="P1084" s="1393"/>
      <c r="Q1084" s="1393"/>
      <c r="R1084" s="1393"/>
    </row>
    <row r="1085" spans="4:18" ht="19" customHeight="1" x14ac:dyDescent="0.2">
      <c r="D1085" s="786"/>
      <c r="E1085" s="786"/>
      <c r="F1085" s="786"/>
      <c r="G1085" s="976"/>
      <c r="H1085" s="1399"/>
      <c r="I1085" s="1400"/>
      <c r="J1085" s="1400"/>
      <c r="K1085" s="1401"/>
      <c r="L1085" s="1581"/>
      <c r="M1085" s="1582"/>
      <c r="N1085" s="1582"/>
      <c r="O1085" s="1582"/>
      <c r="P1085" s="1582"/>
      <c r="Q1085" s="1582"/>
      <c r="R1085" s="1582"/>
    </row>
    <row r="1086" spans="4:18" ht="16.5" customHeight="1" x14ac:dyDescent="0.2">
      <c r="E1086" s="88" t="s">
        <v>1003</v>
      </c>
    </row>
    <row r="1087" spans="4:18" ht="16.5" customHeight="1" x14ac:dyDescent="0.2">
      <c r="E1087" s="88" t="s">
        <v>1805</v>
      </c>
    </row>
    <row r="1088" spans="4:18" ht="9.65" customHeight="1" x14ac:dyDescent="0.2"/>
    <row r="1089" spans="2:24" ht="11.15" customHeight="1" x14ac:dyDescent="0.2"/>
    <row r="1090" spans="2:24" ht="17.5" customHeight="1" x14ac:dyDescent="0.2">
      <c r="P1090" s="844" t="s">
        <v>645</v>
      </c>
      <c r="Q1090" s="844"/>
      <c r="R1090" s="844"/>
      <c r="S1090" s="859">
        <f>$Q$10</f>
        <v>0</v>
      </c>
      <c r="T1090" s="860"/>
      <c r="U1090" s="860"/>
      <c r="V1090" s="860"/>
      <c r="W1090" s="860"/>
      <c r="X1090" s="861"/>
    </row>
    <row r="1091" spans="2:24" ht="16.5" customHeight="1" x14ac:dyDescent="0.2">
      <c r="B1091" s="356" t="s">
        <v>1112</v>
      </c>
    </row>
    <row r="1092" spans="2:24" ht="16.5" customHeight="1" x14ac:dyDescent="0.2">
      <c r="B1092" s="587"/>
      <c r="D1092" s="90" t="s">
        <v>1460</v>
      </c>
      <c r="T1092" s="1378" t="s">
        <v>1367</v>
      </c>
      <c r="U1092" s="1379"/>
      <c r="V1092" s="1379"/>
      <c r="W1092" s="1379"/>
      <c r="X1092" s="1380"/>
    </row>
    <row r="1093" spans="2:24" ht="16.5" customHeight="1" x14ac:dyDescent="0.2">
      <c r="C1093" s="89" t="s">
        <v>458</v>
      </c>
    </row>
    <row r="1094" spans="2:24" ht="16.5" customHeight="1" x14ac:dyDescent="0.2">
      <c r="D1094" s="90" t="s">
        <v>1941</v>
      </c>
    </row>
    <row r="1095" spans="2:24" ht="16.5" customHeight="1" x14ac:dyDescent="0.2">
      <c r="D1095" s="1104" t="s">
        <v>459</v>
      </c>
      <c r="E1095" s="786"/>
      <c r="F1095" s="786"/>
      <c r="G1095" s="1200" t="str">
        <f>"令和"&amp;$Y$1&amp;"年度（予定含む）"</f>
        <v>令和8年度（予定含む）</v>
      </c>
      <c r="H1095" s="1120"/>
      <c r="I1095" s="1120"/>
      <c r="J1095" s="1120"/>
      <c r="K1095" s="1120"/>
      <c r="L1095" s="1121"/>
      <c r="M1095" s="776" t="str">
        <f>"令和"&amp;$Y$1-1&amp;"年度"</f>
        <v>令和7年度</v>
      </c>
      <c r="N1095" s="776"/>
      <c r="O1095" s="776"/>
      <c r="P1095" s="776"/>
      <c r="Q1095" s="776"/>
      <c r="R1095" s="776"/>
    </row>
    <row r="1096" spans="2:24" ht="16.5" customHeight="1" x14ac:dyDescent="0.2">
      <c r="D1096" s="786"/>
      <c r="E1096" s="786"/>
      <c r="F1096" s="786"/>
      <c r="G1096" s="839" t="s">
        <v>636</v>
      </c>
      <c r="H1096" s="839"/>
      <c r="I1096" s="839"/>
      <c r="J1096" s="836" t="s">
        <v>637</v>
      </c>
      <c r="K1096" s="837"/>
      <c r="L1096" s="838"/>
      <c r="M1096" s="839" t="s">
        <v>636</v>
      </c>
      <c r="N1096" s="839"/>
      <c r="O1096" s="839"/>
      <c r="P1096" s="839" t="s">
        <v>637</v>
      </c>
      <c r="Q1096" s="839"/>
      <c r="R1096" s="839"/>
    </row>
    <row r="1097" spans="2:24" ht="19" customHeight="1" x14ac:dyDescent="0.2">
      <c r="D1097" s="788" t="s">
        <v>460</v>
      </c>
      <c r="E1097" s="1118"/>
      <c r="F1097" s="1118"/>
      <c r="G1097" s="591"/>
      <c r="H1097" s="655"/>
      <c r="I1097" s="656"/>
      <c r="J1097" s="591"/>
      <c r="K1097" s="655"/>
      <c r="L1097" s="656"/>
      <c r="M1097" s="591"/>
      <c r="N1097" s="655"/>
      <c r="O1097" s="656"/>
      <c r="P1097" s="591"/>
      <c r="Q1097" s="655"/>
      <c r="R1097" s="593"/>
    </row>
    <row r="1098" spans="2:24" ht="19" customHeight="1" x14ac:dyDescent="0.2">
      <c r="D1098" s="979" t="s">
        <v>461</v>
      </c>
      <c r="E1098" s="967"/>
      <c r="F1098" s="967"/>
      <c r="G1098" s="591"/>
      <c r="H1098" s="655"/>
      <c r="I1098" s="656"/>
      <c r="J1098" s="591"/>
      <c r="K1098" s="655"/>
      <c r="L1098" s="656"/>
      <c r="M1098" s="591"/>
      <c r="N1098" s="655"/>
      <c r="O1098" s="656"/>
      <c r="P1098" s="591"/>
      <c r="Q1098" s="655"/>
      <c r="R1098" s="593"/>
    </row>
    <row r="1099" spans="2:24" ht="19" customHeight="1" x14ac:dyDescent="0.2">
      <c r="D1099" s="979" t="s">
        <v>462</v>
      </c>
      <c r="E1099" s="967"/>
      <c r="F1099" s="967"/>
      <c r="G1099" s="591"/>
      <c r="H1099" s="655"/>
      <c r="I1099" s="656"/>
      <c r="J1099" s="591"/>
      <c r="K1099" s="655"/>
      <c r="L1099" s="656"/>
      <c r="M1099" s="591"/>
      <c r="N1099" s="655"/>
      <c r="O1099" s="656"/>
      <c r="P1099" s="591"/>
      <c r="Q1099" s="655"/>
      <c r="R1099" s="593"/>
    </row>
    <row r="1100" spans="2:24" ht="6.65" customHeight="1" x14ac:dyDescent="0.2"/>
    <row r="1101" spans="2:24" ht="19" customHeight="1" x14ac:dyDescent="0.2">
      <c r="C1101" s="90" t="s">
        <v>638</v>
      </c>
      <c r="E1101" s="976" t="s">
        <v>1806</v>
      </c>
      <c r="F1101" s="977"/>
      <c r="G1101" s="977"/>
      <c r="H1101" s="977"/>
      <c r="I1101" s="978"/>
      <c r="J1101" s="777"/>
      <c r="K1101" s="778"/>
      <c r="L1101" s="778"/>
      <c r="M1101" s="778"/>
      <c r="N1101" s="778"/>
      <c r="O1101" s="778"/>
      <c r="P1101" s="779"/>
    </row>
    <row r="1102" spans="2:24" ht="13.5" customHeight="1" x14ac:dyDescent="0.2">
      <c r="G1102" s="1200" t="str">
        <f>"令和"&amp;$Y$1&amp;"年度（予定含む）"</f>
        <v>令和8年度（予定含む）</v>
      </c>
      <c r="H1102" s="1120"/>
      <c r="I1102" s="1120"/>
      <c r="J1102" s="1120"/>
      <c r="K1102" s="1120"/>
      <c r="L1102" s="1121"/>
      <c r="M1102" s="776" t="str">
        <f>"令和"&amp;$Y$1-1&amp;"年度"</f>
        <v>令和7年度</v>
      </c>
      <c r="N1102" s="776"/>
      <c r="O1102" s="776"/>
      <c r="P1102" s="776"/>
      <c r="Q1102" s="776"/>
      <c r="R1102" s="776"/>
      <c r="S1102" s="1413" t="s">
        <v>867</v>
      </c>
      <c r="T1102" s="1414"/>
      <c r="U1102" s="1414"/>
      <c r="V1102" s="1414"/>
      <c r="W1102" s="1415"/>
    </row>
    <row r="1103" spans="2:24" ht="16.5" customHeight="1" x14ac:dyDescent="0.2">
      <c r="G1103" s="839" t="s">
        <v>636</v>
      </c>
      <c r="H1103" s="839"/>
      <c r="I1103" s="839"/>
      <c r="J1103" s="836" t="s">
        <v>637</v>
      </c>
      <c r="K1103" s="837"/>
      <c r="L1103" s="838"/>
      <c r="M1103" s="839" t="s">
        <v>636</v>
      </c>
      <c r="N1103" s="839"/>
      <c r="O1103" s="839"/>
      <c r="P1103" s="839" t="s">
        <v>637</v>
      </c>
      <c r="Q1103" s="839"/>
      <c r="R1103" s="839"/>
      <c r="S1103" s="1416"/>
      <c r="T1103" s="1417"/>
      <c r="U1103" s="1417"/>
      <c r="V1103" s="1417"/>
      <c r="W1103" s="1418"/>
    </row>
    <row r="1104" spans="2:24" ht="16.5" customHeight="1" x14ac:dyDescent="0.2">
      <c r="D1104" s="1407" t="s">
        <v>953</v>
      </c>
      <c r="E1104" s="1112"/>
      <c r="F1104" s="967"/>
      <c r="G1104" s="1409"/>
      <c r="H1104" s="1402"/>
      <c r="I1104" s="1411"/>
      <c r="J1104" s="1409"/>
      <c r="K1104" s="1402"/>
      <c r="L1104" s="1411"/>
      <c r="M1104" s="1409"/>
      <c r="N1104" s="1402"/>
      <c r="O1104" s="1411"/>
      <c r="P1104" s="1409"/>
      <c r="Q1104" s="1402"/>
      <c r="R1104" s="1411"/>
      <c r="S1104" s="644" t="s">
        <v>464</v>
      </c>
      <c r="T1104" s="638"/>
      <c r="U1104" s="743"/>
      <c r="V1104" s="743"/>
      <c r="W1104" s="743"/>
    </row>
    <row r="1105" spans="4:23" ht="16.5" customHeight="1" x14ac:dyDescent="0.2">
      <c r="D1105" s="1408"/>
      <c r="E1105" s="1112"/>
      <c r="F1105" s="967"/>
      <c r="G1105" s="1410"/>
      <c r="H1105" s="1403"/>
      <c r="I1105" s="1412"/>
      <c r="J1105" s="1410"/>
      <c r="K1105" s="1403"/>
      <c r="L1105" s="1412"/>
      <c r="M1105" s="1410"/>
      <c r="N1105" s="1403"/>
      <c r="O1105" s="1412"/>
      <c r="P1105" s="1410"/>
      <c r="Q1105" s="1403"/>
      <c r="R1105" s="1412"/>
      <c r="S1105" s="644" t="s">
        <v>465</v>
      </c>
      <c r="T1105" s="638"/>
      <c r="U1105" s="743"/>
      <c r="V1105" s="743"/>
      <c r="W1105" s="743"/>
    </row>
    <row r="1106" spans="4:23" ht="19" customHeight="1" x14ac:dyDescent="0.2">
      <c r="D1106" s="979" t="s">
        <v>463</v>
      </c>
      <c r="E1106" s="967"/>
      <c r="F1106" s="967"/>
      <c r="G1106" s="594"/>
      <c r="H1106" s="657"/>
      <c r="I1106" s="658"/>
      <c r="J1106" s="594"/>
      <c r="K1106" s="657"/>
      <c r="L1106" s="658"/>
      <c r="M1106" s="594"/>
      <c r="N1106" s="657"/>
      <c r="O1106" s="658"/>
      <c r="P1106" s="594"/>
      <c r="Q1106" s="657"/>
      <c r="R1106" s="596"/>
    </row>
    <row r="1107" spans="4:23" ht="6.65" customHeight="1" x14ac:dyDescent="0.2"/>
    <row r="1108" spans="4:23" ht="27.65" customHeight="1" x14ac:dyDescent="0.2">
      <c r="D1108" s="209"/>
      <c r="E1108" s="1404" t="s">
        <v>1807</v>
      </c>
      <c r="F1108" s="1405"/>
      <c r="G1108" s="1405"/>
      <c r="H1108" s="1405"/>
      <c r="I1108" s="1406"/>
      <c r="J1108" s="777"/>
      <c r="K1108" s="778"/>
      <c r="L1108" s="778"/>
      <c r="M1108" s="778"/>
      <c r="N1108" s="778"/>
      <c r="O1108" s="778"/>
      <c r="P1108" s="779"/>
    </row>
    <row r="1109" spans="4:23" ht="15.65" customHeight="1" x14ac:dyDescent="0.2">
      <c r="D1109" s="209"/>
      <c r="G1109" s="1200" t="str">
        <f>"令和"&amp;$Y$1&amp;"年度（予定含む）"</f>
        <v>令和8年度（予定含む）</v>
      </c>
      <c r="H1109" s="1120"/>
      <c r="I1109" s="1120"/>
      <c r="J1109" s="1120"/>
      <c r="K1109" s="1120"/>
      <c r="L1109" s="1121"/>
      <c r="M1109" s="776" t="str">
        <f>"令和"&amp;$Y$1-1&amp;"年度"</f>
        <v>令和7年度</v>
      </c>
      <c r="N1109" s="776"/>
      <c r="O1109" s="776"/>
      <c r="P1109" s="776"/>
      <c r="Q1109" s="776"/>
      <c r="R1109" s="776"/>
    </row>
    <row r="1110" spans="4:23" ht="15.65" customHeight="1" x14ac:dyDescent="0.2">
      <c r="G1110" s="839" t="s">
        <v>636</v>
      </c>
      <c r="H1110" s="839"/>
      <c r="I1110" s="839"/>
      <c r="J1110" s="836" t="s">
        <v>637</v>
      </c>
      <c r="K1110" s="837"/>
      <c r="L1110" s="838"/>
      <c r="M1110" s="839" t="s">
        <v>636</v>
      </c>
      <c r="N1110" s="839"/>
      <c r="O1110" s="839"/>
      <c r="P1110" s="839" t="s">
        <v>637</v>
      </c>
      <c r="Q1110" s="839"/>
      <c r="R1110" s="839"/>
    </row>
    <row r="1111" spans="4:23" ht="19" customHeight="1" x14ac:dyDescent="0.2">
      <c r="D1111" s="788" t="s">
        <v>466</v>
      </c>
      <c r="E1111" s="1118"/>
      <c r="F1111" s="1118"/>
      <c r="G1111" s="594"/>
      <c r="H1111" s="657"/>
      <c r="I1111" s="658"/>
      <c r="J1111" s="594"/>
      <c r="K1111" s="657"/>
      <c r="L1111" s="658"/>
      <c r="M1111" s="594"/>
      <c r="N1111" s="657"/>
      <c r="O1111" s="658"/>
      <c r="P1111" s="594"/>
      <c r="Q1111" s="657"/>
      <c r="R1111" s="596"/>
    </row>
    <row r="1112" spans="4:23" ht="19" customHeight="1" x14ac:dyDescent="0.2">
      <c r="D1112" s="788" t="s">
        <v>467</v>
      </c>
      <c r="E1112" s="1118"/>
      <c r="F1112" s="1118"/>
      <c r="G1112" s="594"/>
      <c r="H1112" s="657"/>
      <c r="I1112" s="658"/>
      <c r="J1112" s="594"/>
      <c r="K1112" s="657"/>
      <c r="L1112" s="658"/>
      <c r="M1112" s="594"/>
      <c r="N1112" s="657"/>
      <c r="O1112" s="658"/>
      <c r="P1112" s="594"/>
      <c r="Q1112" s="657"/>
      <c r="R1112" s="596"/>
    </row>
    <row r="1113" spans="4:23" ht="6.65" customHeight="1" x14ac:dyDescent="0.2"/>
    <row r="1114" spans="4:23" ht="31.5" customHeight="1" x14ac:dyDescent="0.2">
      <c r="D1114" s="935" t="s">
        <v>1461</v>
      </c>
      <c r="E1114" s="1422"/>
      <c r="F1114" s="1422"/>
      <c r="G1114" s="1422"/>
      <c r="H1114" s="1422"/>
      <c r="I1114" s="1372"/>
      <c r="J1114" s="1306"/>
      <c r="K1114" s="1306"/>
      <c r="L1114" s="1306"/>
      <c r="M1114" s="1306"/>
      <c r="N1114" s="1306"/>
      <c r="O1114" s="1306"/>
      <c r="P1114" s="1306"/>
      <c r="Q1114" s="1306"/>
      <c r="R1114" s="1306"/>
      <c r="S1114" s="1306"/>
      <c r="T1114" s="1373"/>
    </row>
    <row r="1115" spans="4:23" ht="15.65" customHeight="1" x14ac:dyDescent="0.2">
      <c r="D1115" s="88" t="s">
        <v>1808</v>
      </c>
    </row>
    <row r="1116" spans="4:23" ht="9.65" customHeight="1" x14ac:dyDescent="0.2"/>
    <row r="1117" spans="4:23" ht="16.5" customHeight="1" x14ac:dyDescent="0.2">
      <c r="D1117" s="90" t="s">
        <v>1942</v>
      </c>
    </row>
    <row r="1118" spans="4:23" ht="15" customHeight="1" x14ac:dyDescent="0.2">
      <c r="D1118" s="1104" t="s">
        <v>459</v>
      </c>
      <c r="E1118" s="786"/>
      <c r="F1118" s="786"/>
      <c r="G1118" s="1146" t="str">
        <f>"令和"&amp;Y1&amp;"年度
（予定含む）"</f>
        <v>令和8年度
（予定含む）</v>
      </c>
      <c r="H1118" s="1423"/>
      <c r="I1118" s="1424"/>
      <c r="J1118" s="1428" t="str">
        <f>"令和"&amp;Y1-1&amp;"年度"</f>
        <v>令和7年度</v>
      </c>
      <c r="K1118" s="1429"/>
      <c r="L1118" s="1430"/>
      <c r="M1118" s="1413" t="s">
        <v>867</v>
      </c>
      <c r="N1118" s="1414"/>
      <c r="O1118" s="1414"/>
      <c r="P1118" s="1414"/>
      <c r="Q1118" s="1415"/>
    </row>
    <row r="1119" spans="4:23" ht="15" customHeight="1" x14ac:dyDescent="0.2">
      <c r="D1119" s="786"/>
      <c r="E1119" s="786"/>
      <c r="F1119" s="786"/>
      <c r="G1119" s="1425"/>
      <c r="H1119" s="1426"/>
      <c r="I1119" s="1427"/>
      <c r="J1119" s="1431"/>
      <c r="K1119" s="1432"/>
      <c r="L1119" s="1433"/>
      <c r="M1119" s="1416"/>
      <c r="N1119" s="1417"/>
      <c r="O1119" s="1417"/>
      <c r="P1119" s="1417"/>
      <c r="Q1119" s="1418"/>
    </row>
    <row r="1120" spans="4:23" ht="16.5" customHeight="1" x14ac:dyDescent="0.2">
      <c r="D1120" s="1301" t="s">
        <v>954</v>
      </c>
      <c r="E1120" s="1419"/>
      <c r="F1120" s="1419"/>
      <c r="G1120" s="1409"/>
      <c r="H1120" s="1402"/>
      <c r="I1120" s="1411"/>
      <c r="J1120" s="1409"/>
      <c r="K1120" s="1402"/>
      <c r="L1120" s="1411"/>
      <c r="M1120" s="644" t="s">
        <v>464</v>
      </c>
      <c r="N1120" s="638"/>
      <c r="O1120" s="743"/>
      <c r="P1120" s="743"/>
      <c r="Q1120" s="743"/>
    </row>
    <row r="1121" spans="3:24" ht="16.5" customHeight="1" x14ac:dyDescent="0.2">
      <c r="D1121" s="1420"/>
      <c r="E1121" s="1421"/>
      <c r="F1121" s="1421"/>
      <c r="G1121" s="1410"/>
      <c r="H1121" s="1403"/>
      <c r="I1121" s="1412"/>
      <c r="J1121" s="1410"/>
      <c r="K1121" s="1403"/>
      <c r="L1121" s="1412"/>
      <c r="M1121" s="644" t="s">
        <v>465</v>
      </c>
      <c r="N1121" s="638"/>
      <c r="O1121" s="743"/>
      <c r="P1121" s="743"/>
      <c r="Q1121" s="743"/>
    </row>
    <row r="1122" spans="3:24" ht="16.5" customHeight="1" x14ac:dyDescent="0.2">
      <c r="D1122" s="1301" t="s">
        <v>955</v>
      </c>
      <c r="E1122" s="1419"/>
      <c r="F1122" s="1419"/>
      <c r="G1122" s="1409"/>
      <c r="H1122" s="1402"/>
      <c r="I1122" s="1411"/>
      <c r="J1122" s="1409"/>
      <c r="K1122" s="1402"/>
      <c r="L1122" s="1411"/>
      <c r="M1122" s="644" t="s">
        <v>464</v>
      </c>
      <c r="N1122" s="638"/>
      <c r="O1122" s="743"/>
      <c r="P1122" s="743"/>
      <c r="Q1122" s="743"/>
    </row>
    <row r="1123" spans="3:24" ht="16.5" customHeight="1" x14ac:dyDescent="0.2">
      <c r="D1123" s="1420"/>
      <c r="E1123" s="1421"/>
      <c r="F1123" s="1421"/>
      <c r="G1123" s="1410"/>
      <c r="H1123" s="1403"/>
      <c r="I1123" s="1412"/>
      <c r="J1123" s="1410"/>
      <c r="K1123" s="1403"/>
      <c r="L1123" s="1412"/>
      <c r="M1123" s="644" t="s">
        <v>465</v>
      </c>
      <c r="N1123" s="638"/>
      <c r="O1123" s="743"/>
      <c r="P1123" s="743"/>
      <c r="Q1123" s="743"/>
    </row>
    <row r="1124" spans="3:24" ht="29.15" customHeight="1" x14ac:dyDescent="0.2">
      <c r="D1124" s="979" t="s">
        <v>468</v>
      </c>
      <c r="E1124" s="1422"/>
      <c r="F1124" s="1422"/>
      <c r="G1124" s="591"/>
      <c r="H1124" s="655"/>
      <c r="I1124" s="656"/>
      <c r="J1124" s="591"/>
      <c r="K1124" s="655"/>
      <c r="L1124" s="592"/>
    </row>
    <row r="1125" spans="3:24" ht="30.65" customHeight="1" x14ac:dyDescent="0.2">
      <c r="D1125" s="1440" t="s">
        <v>1462</v>
      </c>
      <c r="E1125" s="1421"/>
      <c r="F1125" s="1421"/>
      <c r="G1125" s="1421"/>
      <c r="H1125" s="1421"/>
      <c r="I1125" s="1372"/>
      <c r="J1125" s="1306"/>
      <c r="K1125" s="1306"/>
      <c r="L1125" s="1306"/>
      <c r="M1125" s="1306"/>
      <c r="N1125" s="1306"/>
      <c r="O1125" s="1306"/>
      <c r="P1125" s="1306"/>
      <c r="Q1125" s="1306"/>
      <c r="R1125" s="1306"/>
      <c r="S1125" s="1306"/>
      <c r="T1125" s="1373"/>
    </row>
    <row r="1126" spans="3:24" ht="15.65" customHeight="1" x14ac:dyDescent="0.2">
      <c r="D1126" s="88" t="s">
        <v>1809</v>
      </c>
    </row>
    <row r="1127" spans="3:24" ht="15.65" customHeight="1" x14ac:dyDescent="0.2">
      <c r="D1127" s="88" t="s">
        <v>705</v>
      </c>
    </row>
    <row r="1128" spans="3:24" ht="15.65" customHeight="1" x14ac:dyDescent="0.2">
      <c r="D1128" s="88"/>
      <c r="E1128" s="88" t="s">
        <v>639</v>
      </c>
    </row>
    <row r="1129" spans="3:24" ht="15.65" customHeight="1" x14ac:dyDescent="0.2">
      <c r="D1129" s="88"/>
      <c r="E1129" s="88" t="s">
        <v>1810</v>
      </c>
    </row>
    <row r="1130" spans="3:24" ht="15.65" customHeight="1" x14ac:dyDescent="0.2">
      <c r="D1130" s="88" t="s">
        <v>706</v>
      </c>
    </row>
    <row r="1131" spans="3:24" ht="15.65" customHeight="1" x14ac:dyDescent="0.2">
      <c r="E1131" s="88" t="s">
        <v>640</v>
      </c>
    </row>
    <row r="1132" spans="3:24" ht="22.5" customHeight="1" x14ac:dyDescent="0.2">
      <c r="E1132" s="1212" t="s">
        <v>1256</v>
      </c>
      <c r="F1132" s="1213"/>
      <c r="G1132" s="1213"/>
      <c r="H1132" s="1213"/>
      <c r="I1132" s="1213"/>
      <c r="J1132" s="1213"/>
      <c r="K1132" s="1213"/>
      <c r="L1132" s="1213"/>
      <c r="M1132" s="1391"/>
      <c r="N1132" s="289" t="s">
        <v>1255</v>
      </c>
    </row>
    <row r="1133" spans="3:24" ht="5.15" customHeight="1" x14ac:dyDescent="0.2">
      <c r="E1133" s="88"/>
    </row>
    <row r="1134" spans="3:24" ht="11.15" customHeight="1" x14ac:dyDescent="0.2">
      <c r="E1134" s="88"/>
    </row>
    <row r="1135" spans="3:24" ht="17.5" customHeight="1" x14ac:dyDescent="0.2">
      <c r="P1135" s="844" t="s">
        <v>645</v>
      </c>
      <c r="Q1135" s="844"/>
      <c r="R1135" s="844"/>
      <c r="S1135" s="859">
        <f>$Q$10</f>
        <v>0</v>
      </c>
      <c r="T1135" s="860"/>
      <c r="U1135" s="860"/>
      <c r="V1135" s="860"/>
      <c r="W1135" s="860"/>
      <c r="X1135" s="861"/>
    </row>
    <row r="1136" spans="3:24" ht="16.5" customHeight="1" x14ac:dyDescent="0.2">
      <c r="C1136" s="89" t="s">
        <v>1943</v>
      </c>
    </row>
    <row r="1137" spans="3:22" ht="16.5" customHeight="1" x14ac:dyDescent="0.2">
      <c r="D1137" s="1104" t="s">
        <v>459</v>
      </c>
      <c r="E1137" s="786"/>
      <c r="F1137" s="786"/>
      <c r="G1137" s="1200" t="str">
        <f>"令和"&amp;$Y$1&amp;"年度（予定含む）"</f>
        <v>令和8年度（予定含む）</v>
      </c>
      <c r="H1137" s="1120"/>
      <c r="I1137" s="1120"/>
      <c r="J1137" s="1120"/>
      <c r="K1137" s="1120"/>
      <c r="L1137" s="1121"/>
      <c r="M1137" s="776" t="str">
        <f>"令和"&amp;$Y$1-1&amp;"年度"</f>
        <v>令和7年度</v>
      </c>
      <c r="N1137" s="776"/>
      <c r="O1137" s="776"/>
      <c r="P1137" s="776"/>
      <c r="Q1137" s="776"/>
      <c r="R1137" s="776"/>
    </row>
    <row r="1138" spans="3:22" ht="16" customHeight="1" x14ac:dyDescent="0.2">
      <c r="D1138" s="786"/>
      <c r="E1138" s="786"/>
      <c r="F1138" s="786"/>
      <c r="G1138" s="839" t="s">
        <v>636</v>
      </c>
      <c r="H1138" s="839"/>
      <c r="I1138" s="839"/>
      <c r="J1138" s="836" t="s">
        <v>637</v>
      </c>
      <c r="K1138" s="837"/>
      <c r="L1138" s="838"/>
      <c r="M1138" s="839" t="s">
        <v>636</v>
      </c>
      <c r="N1138" s="839"/>
      <c r="O1138" s="839"/>
      <c r="P1138" s="839" t="s">
        <v>637</v>
      </c>
      <c r="Q1138" s="839"/>
      <c r="R1138" s="839"/>
    </row>
    <row r="1139" spans="3:22" ht="24.65" customHeight="1" x14ac:dyDescent="0.2">
      <c r="D1139" s="1374" t="s">
        <v>469</v>
      </c>
      <c r="E1139" s="1434"/>
      <c r="F1139" s="1435"/>
      <c r="G1139" s="591"/>
      <c r="H1139" s="655"/>
      <c r="I1139" s="656"/>
      <c r="J1139" s="591"/>
      <c r="K1139" s="655"/>
      <c r="L1139" s="656"/>
      <c r="M1139" s="591"/>
      <c r="N1139" s="655"/>
      <c r="O1139" s="656"/>
      <c r="P1139" s="591"/>
      <c r="Q1139" s="655"/>
      <c r="R1139" s="593"/>
    </row>
    <row r="1140" spans="3:22" ht="30" customHeight="1" x14ac:dyDescent="0.2">
      <c r="D1140" s="935" t="s">
        <v>470</v>
      </c>
      <c r="E1140" s="1422"/>
      <c r="F1140" s="1422"/>
      <c r="G1140" s="1421"/>
      <c r="H1140" s="1421"/>
      <c r="I1140" s="1372"/>
      <c r="J1140" s="1306"/>
      <c r="K1140" s="1306"/>
      <c r="L1140" s="1306"/>
      <c r="M1140" s="1306"/>
      <c r="N1140" s="1306"/>
      <c r="O1140" s="1306"/>
      <c r="P1140" s="1306"/>
      <c r="Q1140" s="1306"/>
      <c r="R1140" s="1306"/>
      <c r="S1140" s="1306"/>
      <c r="T1140" s="1373"/>
    </row>
    <row r="1141" spans="3:22" ht="16.5" customHeight="1" x14ac:dyDescent="0.2">
      <c r="E1141" s="88" t="s">
        <v>471</v>
      </c>
    </row>
    <row r="1142" spans="3:22" ht="9.65" customHeight="1" x14ac:dyDescent="0.2">
      <c r="E1142" s="88"/>
    </row>
    <row r="1143" spans="3:22" ht="16.5" customHeight="1" x14ac:dyDescent="0.2">
      <c r="C1143" s="89" t="s">
        <v>1944</v>
      </c>
    </row>
    <row r="1144" spans="3:22" ht="16.5" customHeight="1" x14ac:dyDescent="0.2">
      <c r="D1144" s="1436" t="s">
        <v>459</v>
      </c>
      <c r="E1144" s="1437"/>
      <c r="F1144" s="1200" t="str">
        <f>"令和"&amp;$Y$1&amp;"年度（予定含む）"</f>
        <v>令和8年度（予定含む）</v>
      </c>
      <c r="G1144" s="1120"/>
      <c r="H1144" s="1120"/>
      <c r="I1144" s="1120"/>
      <c r="J1144" s="1120"/>
      <c r="K1144" s="1121"/>
      <c r="L1144" s="776" t="str">
        <f>"令和"&amp;$Y$1-1&amp;"年度"</f>
        <v>令和7年度</v>
      </c>
      <c r="M1144" s="776"/>
      <c r="N1144" s="776"/>
      <c r="O1144" s="776"/>
      <c r="P1144" s="776"/>
      <c r="Q1144" s="776"/>
      <c r="R1144" s="1413" t="s">
        <v>867</v>
      </c>
      <c r="S1144" s="1414"/>
      <c r="T1144" s="1414"/>
      <c r="U1144" s="1414"/>
      <c r="V1144" s="1415"/>
    </row>
    <row r="1145" spans="3:22" ht="16.5" customHeight="1" x14ac:dyDescent="0.2">
      <c r="D1145" s="1438"/>
      <c r="E1145" s="1439"/>
      <c r="F1145" s="839" t="s">
        <v>636</v>
      </c>
      <c r="G1145" s="839"/>
      <c r="H1145" s="839"/>
      <c r="I1145" s="836" t="s">
        <v>637</v>
      </c>
      <c r="J1145" s="837"/>
      <c r="K1145" s="838"/>
      <c r="L1145" s="839" t="s">
        <v>636</v>
      </c>
      <c r="M1145" s="839"/>
      <c r="N1145" s="839"/>
      <c r="O1145" s="839" t="s">
        <v>637</v>
      </c>
      <c r="P1145" s="839"/>
      <c r="Q1145" s="839"/>
      <c r="R1145" s="1416"/>
      <c r="S1145" s="1417"/>
      <c r="T1145" s="1417"/>
      <c r="U1145" s="1417"/>
      <c r="V1145" s="1418"/>
    </row>
    <row r="1146" spans="3:22" ht="18.649999999999999" customHeight="1" x14ac:dyDescent="0.2">
      <c r="D1146" s="1301" t="s">
        <v>633</v>
      </c>
      <c r="E1146" s="772"/>
      <c r="F1146" s="1409"/>
      <c r="G1146" s="1402"/>
      <c r="H1146" s="1411"/>
      <c r="I1146" s="1409"/>
      <c r="J1146" s="1402"/>
      <c r="K1146" s="1411"/>
      <c r="L1146" s="1409"/>
      <c r="M1146" s="1402"/>
      <c r="N1146" s="1411"/>
      <c r="O1146" s="1409"/>
      <c r="P1146" s="1402"/>
      <c r="Q1146" s="1411"/>
      <c r="R1146" s="644" t="s">
        <v>464</v>
      </c>
      <c r="S1146" s="638"/>
      <c r="T1146" s="743"/>
      <c r="U1146" s="743"/>
      <c r="V1146" s="743"/>
    </row>
    <row r="1147" spans="3:22" ht="18.649999999999999" customHeight="1" x14ac:dyDescent="0.2">
      <c r="D1147" s="1267"/>
      <c r="E1147" s="774"/>
      <c r="F1147" s="1410"/>
      <c r="G1147" s="1403"/>
      <c r="H1147" s="1412"/>
      <c r="I1147" s="1410"/>
      <c r="J1147" s="1403"/>
      <c r="K1147" s="1412"/>
      <c r="L1147" s="1410"/>
      <c r="M1147" s="1403"/>
      <c r="N1147" s="1412"/>
      <c r="O1147" s="1410"/>
      <c r="P1147" s="1403"/>
      <c r="Q1147" s="1412"/>
      <c r="R1147" s="644" t="s">
        <v>465</v>
      </c>
      <c r="S1147" s="638"/>
      <c r="T1147" s="743"/>
      <c r="U1147" s="743"/>
      <c r="V1147" s="743"/>
    </row>
    <row r="1148" spans="3:22" ht="30" customHeight="1" x14ac:dyDescent="0.2">
      <c r="D1148" s="1440" t="s">
        <v>472</v>
      </c>
      <c r="E1148" s="1421"/>
      <c r="F1148" s="1421"/>
      <c r="G1148" s="1421"/>
      <c r="H1148" s="1421"/>
      <c r="I1148" s="1304"/>
      <c r="J1148" s="1305"/>
      <c r="K1148" s="1305"/>
      <c r="L1148" s="1305"/>
      <c r="M1148" s="1305"/>
      <c r="N1148" s="1305"/>
      <c r="O1148" s="1305"/>
      <c r="P1148" s="1305"/>
      <c r="Q1148" s="1305"/>
      <c r="R1148" s="1305"/>
      <c r="S1148" s="1305"/>
      <c r="T1148" s="1448"/>
    </row>
    <row r="1149" spans="3:22" ht="16.5" customHeight="1" x14ac:dyDescent="0.2">
      <c r="E1149" s="88" t="s">
        <v>1808</v>
      </c>
    </row>
    <row r="1150" spans="3:22" ht="16.5" customHeight="1" x14ac:dyDescent="0.2">
      <c r="E1150" s="88" t="s">
        <v>707</v>
      </c>
    </row>
    <row r="1151" spans="3:22" ht="16.5" customHeight="1" x14ac:dyDescent="0.2">
      <c r="E1151" s="88" t="s">
        <v>1606</v>
      </c>
    </row>
    <row r="1152" spans="3:22" ht="16.5" customHeight="1" x14ac:dyDescent="0.2">
      <c r="E1152" s="88" t="s">
        <v>1811</v>
      </c>
    </row>
    <row r="1153" spans="3:19" ht="9.65" customHeight="1" x14ac:dyDescent="0.2">
      <c r="F1153" s="88"/>
    </row>
    <row r="1154" spans="3:19" ht="16.5" customHeight="1" x14ac:dyDescent="0.2">
      <c r="C1154" s="89" t="s">
        <v>807</v>
      </c>
    </row>
    <row r="1155" spans="3:19" ht="19" customHeight="1" x14ac:dyDescent="0.2">
      <c r="D1155" s="976" t="s">
        <v>557</v>
      </c>
      <c r="E1155" s="977"/>
      <c r="F1155" s="977"/>
      <c r="G1155" s="977"/>
      <c r="H1155" s="978"/>
      <c r="I1155" s="939"/>
      <c r="J1155" s="940"/>
      <c r="K1155" s="940"/>
      <c r="L1155" s="940"/>
      <c r="M1155" s="940"/>
      <c r="N1155" s="940"/>
      <c r="O1155" s="940"/>
      <c r="P1155" s="1455"/>
    </row>
    <row r="1156" spans="3:19" ht="19" customHeight="1" x14ac:dyDescent="0.2">
      <c r="E1156" s="1441" t="s">
        <v>956</v>
      </c>
      <c r="F1156" s="1442"/>
      <c r="G1156" s="1442"/>
      <c r="H1156" s="1442"/>
      <c r="I1156" s="1442"/>
      <c r="J1156" s="1443"/>
      <c r="K1156" s="1449" t="s">
        <v>1812</v>
      </c>
      <c r="L1156" s="1450"/>
      <c r="M1156" s="1450"/>
      <c r="N1156" s="1450"/>
      <c r="O1156" s="1450"/>
      <c r="P1156" s="1451"/>
      <c r="Q1156" s="587" t="s">
        <v>668</v>
      </c>
      <c r="R1156" s="1096" t="s">
        <v>924</v>
      </c>
      <c r="S1156" s="1097"/>
    </row>
    <row r="1157" spans="3:19" ht="19" customHeight="1" x14ac:dyDescent="0.2">
      <c r="E1157" s="1441" t="s">
        <v>957</v>
      </c>
      <c r="F1157" s="1442"/>
      <c r="G1157" s="1442"/>
      <c r="H1157" s="1442"/>
      <c r="I1157" s="1442"/>
      <c r="J1157" s="1443"/>
      <c r="K1157" s="1452" t="s">
        <v>1766</v>
      </c>
      <c r="L1157" s="1453"/>
      <c r="M1157" s="1453"/>
      <c r="N1157" s="1453"/>
      <c r="O1157" s="1453"/>
      <c r="P1157" s="1454"/>
      <c r="Q1157" s="587" t="s">
        <v>668</v>
      </c>
      <c r="R1157" s="1096" t="s">
        <v>923</v>
      </c>
      <c r="S1157" s="1097"/>
    </row>
    <row r="1158" spans="3:19" ht="10" customHeight="1" x14ac:dyDescent="0.2">
      <c r="E1158" s="522"/>
      <c r="F1158" s="522"/>
      <c r="G1158" s="522"/>
      <c r="H1158" s="522"/>
      <c r="I1158" s="522"/>
    </row>
    <row r="1159" spans="3:19" ht="16.5" customHeight="1" x14ac:dyDescent="0.2">
      <c r="C1159" s="89" t="s">
        <v>1515</v>
      </c>
    </row>
    <row r="1160" spans="3:19" ht="19" customHeight="1" x14ac:dyDescent="0.2">
      <c r="D1160" s="976" t="s">
        <v>557</v>
      </c>
      <c r="E1160" s="977"/>
      <c r="F1160" s="977"/>
      <c r="G1160" s="977"/>
      <c r="H1160" s="978"/>
      <c r="I1160" s="939"/>
      <c r="J1160" s="940"/>
      <c r="K1160" s="940"/>
      <c r="L1160" s="940"/>
      <c r="M1160" s="940"/>
      <c r="N1160" s="940"/>
      <c r="O1160" s="940"/>
      <c r="P1160" s="1455"/>
    </row>
    <row r="1161" spans="3:19" ht="19" customHeight="1" x14ac:dyDescent="0.2">
      <c r="E1161" s="1441" t="s">
        <v>958</v>
      </c>
      <c r="F1161" s="1442"/>
      <c r="G1161" s="1442"/>
      <c r="H1161" s="1442"/>
      <c r="I1161" s="1442"/>
      <c r="J1161" s="1443"/>
      <c r="K1161" s="1452" t="s">
        <v>1767</v>
      </c>
      <c r="L1161" s="1453"/>
      <c r="M1161" s="1453"/>
      <c r="N1161" s="1453"/>
      <c r="O1161" s="1453"/>
      <c r="P1161" s="1454"/>
      <c r="Q1161" s="587" t="s">
        <v>668</v>
      </c>
      <c r="R1161" s="1096" t="s">
        <v>670</v>
      </c>
      <c r="S1161" s="1097"/>
    </row>
    <row r="1162" spans="3:19" ht="16.5" customHeight="1" x14ac:dyDescent="0.2">
      <c r="E1162" s="88" t="s">
        <v>672</v>
      </c>
    </row>
    <row r="1163" spans="3:19" ht="10" customHeight="1" x14ac:dyDescent="0.2">
      <c r="E1163" s="522"/>
      <c r="F1163" s="522"/>
      <c r="G1163" s="522"/>
      <c r="H1163" s="522"/>
      <c r="I1163" s="522"/>
    </row>
    <row r="1164" spans="3:19" ht="16.5" customHeight="1" x14ac:dyDescent="0.2">
      <c r="C1164" s="89" t="s">
        <v>808</v>
      </c>
    </row>
    <row r="1165" spans="3:19" ht="18" customHeight="1" x14ac:dyDescent="0.2">
      <c r="D1165" s="976" t="s">
        <v>557</v>
      </c>
      <c r="E1165" s="977"/>
      <c r="F1165" s="977"/>
      <c r="G1165" s="977"/>
      <c r="H1165" s="978"/>
      <c r="I1165" s="939"/>
      <c r="J1165" s="940"/>
      <c r="K1165" s="940"/>
      <c r="L1165" s="940"/>
      <c r="M1165" s="940"/>
      <c r="N1165" s="940"/>
      <c r="O1165" s="940"/>
      <c r="P1165" s="1455"/>
    </row>
    <row r="1166" spans="3:19" ht="18" customHeight="1" x14ac:dyDescent="0.2">
      <c r="E1166" s="1441" t="s">
        <v>959</v>
      </c>
      <c r="F1166" s="1442"/>
      <c r="G1166" s="1442"/>
      <c r="H1166" s="1442"/>
      <c r="I1166" s="1442"/>
      <c r="J1166" s="1443"/>
      <c r="K1166" s="1452" t="s">
        <v>1768</v>
      </c>
      <c r="L1166" s="1453"/>
      <c r="M1166" s="1453"/>
      <c r="N1166" s="1453"/>
      <c r="O1166" s="1453"/>
      <c r="P1166" s="1454"/>
      <c r="Q1166" s="587" t="s">
        <v>668</v>
      </c>
      <c r="R1166" s="1096" t="s">
        <v>671</v>
      </c>
      <c r="S1166" s="1097"/>
    </row>
    <row r="1167" spans="3:19" ht="16.5" customHeight="1" x14ac:dyDescent="0.2">
      <c r="E1167" s="88" t="s">
        <v>479</v>
      </c>
    </row>
    <row r="1168" spans="3:19" ht="16.5" customHeight="1" x14ac:dyDescent="0.2">
      <c r="E1168" s="88" t="s">
        <v>708</v>
      </c>
    </row>
    <row r="1169" spans="3:24" ht="16.5" customHeight="1" x14ac:dyDescent="0.2">
      <c r="E1169" s="88" t="s">
        <v>480</v>
      </c>
    </row>
    <row r="1170" spans="3:24" ht="11.15" customHeight="1" x14ac:dyDescent="0.2">
      <c r="E1170" s="88"/>
    </row>
    <row r="1171" spans="3:24" ht="17.5" customHeight="1" x14ac:dyDescent="0.2">
      <c r="P1171" s="844" t="s">
        <v>645</v>
      </c>
      <c r="Q1171" s="844"/>
      <c r="R1171" s="844"/>
      <c r="S1171" s="859">
        <f>$Q$10</f>
        <v>0</v>
      </c>
      <c r="T1171" s="860"/>
      <c r="U1171" s="860"/>
      <c r="V1171" s="860"/>
      <c r="W1171" s="860"/>
      <c r="X1171" s="861"/>
    </row>
    <row r="1172" spans="3:24" ht="16.5" customHeight="1" x14ac:dyDescent="0.2">
      <c r="C1172" s="89" t="s">
        <v>813</v>
      </c>
    </row>
    <row r="1173" spans="3:24" ht="16.5" customHeight="1" x14ac:dyDescent="0.2">
      <c r="D1173" s="90" t="s">
        <v>481</v>
      </c>
    </row>
    <row r="1174" spans="3:24" ht="18.649999999999999" customHeight="1" x14ac:dyDescent="0.2">
      <c r="D1174" s="976" t="s">
        <v>557</v>
      </c>
      <c r="E1174" s="977"/>
      <c r="F1174" s="977"/>
      <c r="G1174" s="977"/>
      <c r="H1174" s="978"/>
      <c r="I1174" s="1445"/>
      <c r="J1174" s="1446"/>
      <c r="K1174" s="1446"/>
      <c r="L1174" s="1446"/>
      <c r="M1174" s="1446"/>
      <c r="N1174" s="1446"/>
      <c r="O1174" s="1446"/>
      <c r="P1174" s="1446"/>
      <c r="Q1174" s="1446"/>
      <c r="R1174" s="1446"/>
      <c r="S1174" s="1446"/>
      <c r="T1174" s="1446"/>
      <c r="U1174" s="1447"/>
    </row>
    <row r="1175" spans="3:24" ht="18.649999999999999" customHeight="1" x14ac:dyDescent="0.2">
      <c r="E1175" s="788" t="s">
        <v>960</v>
      </c>
      <c r="F1175" s="975"/>
      <c r="G1175" s="975"/>
      <c r="H1175" s="975"/>
      <c r="I1175" s="975"/>
      <c r="J1175" s="975"/>
      <c r="K1175" s="975"/>
      <c r="L1175" s="1268"/>
      <c r="M1175" s="607"/>
      <c r="N1175" s="90" t="s">
        <v>482</v>
      </c>
      <c r="P1175" s="607"/>
      <c r="Q1175" s="90" t="s">
        <v>558</v>
      </c>
      <c r="S1175" s="396"/>
    </row>
    <row r="1176" spans="3:24" ht="18.649999999999999" customHeight="1" x14ac:dyDescent="0.2">
      <c r="E1176" s="788" t="s">
        <v>868</v>
      </c>
      <c r="F1176" s="975"/>
      <c r="G1176" s="975"/>
      <c r="H1176" s="975"/>
      <c r="I1176" s="975"/>
      <c r="J1176" s="975"/>
      <c r="K1176" s="975"/>
      <c r="L1176" s="1268"/>
      <c r="M1176" s="743"/>
      <c r="N1176" s="305" t="s">
        <v>22</v>
      </c>
      <c r="O1176" s="743"/>
      <c r="P1176" s="272" t="s">
        <v>483</v>
      </c>
      <c r="Q1176" s="305"/>
      <c r="R1176" s="743"/>
      <c r="S1176" s="305" t="s">
        <v>22</v>
      </c>
      <c r="T1176" s="743"/>
      <c r="U1176" s="305" t="s">
        <v>559</v>
      </c>
      <c r="V1176" s="320"/>
    </row>
    <row r="1177" spans="3:24" ht="6" customHeight="1" x14ac:dyDescent="0.2"/>
    <row r="1178" spans="3:24" ht="16.5" customHeight="1" x14ac:dyDescent="0.2">
      <c r="D1178" s="90" t="s">
        <v>809</v>
      </c>
    </row>
    <row r="1179" spans="3:24" ht="18.649999999999999" customHeight="1" x14ac:dyDescent="0.2">
      <c r="D1179" s="976" t="s">
        <v>557</v>
      </c>
      <c r="E1179" s="977"/>
      <c r="F1179" s="977"/>
      <c r="G1179" s="977"/>
      <c r="H1179" s="977"/>
      <c r="I1179" s="967"/>
      <c r="J1179" s="968"/>
      <c r="K1179" s="795"/>
      <c r="L1179" s="1265"/>
      <c r="M1179" s="1265"/>
      <c r="N1179" s="1265"/>
      <c r="O1179" s="1265"/>
      <c r="P1179" s="1265"/>
      <c r="Q1179" s="1265"/>
      <c r="R1179" s="1265"/>
      <c r="S1179" s="798"/>
    </row>
    <row r="1180" spans="3:24" ht="18.649999999999999" customHeight="1" x14ac:dyDescent="0.2">
      <c r="E1180" s="1441" t="s">
        <v>1407</v>
      </c>
      <c r="F1180" s="1442"/>
      <c r="G1180" s="1442"/>
      <c r="H1180" s="1442"/>
      <c r="I1180" s="1442"/>
      <c r="J1180" s="1442"/>
      <c r="K1180" s="1443"/>
      <c r="L1180" s="659" t="s">
        <v>1813</v>
      </c>
      <c r="M1180" s="660"/>
      <c r="N1180" s="660"/>
      <c r="O1180" s="660"/>
      <c r="P1180" s="660"/>
      <c r="Q1180" s="660"/>
      <c r="R1180" s="660"/>
      <c r="S1180" s="661"/>
      <c r="T1180" s="587" t="s">
        <v>668</v>
      </c>
      <c r="U1180" s="1096" t="s">
        <v>1636</v>
      </c>
      <c r="V1180" s="1444"/>
      <c r="W1180" s="1097"/>
    </row>
    <row r="1181" spans="3:24" ht="6" customHeight="1" x14ac:dyDescent="0.2"/>
    <row r="1182" spans="3:24" ht="16.5" customHeight="1" x14ac:dyDescent="0.2">
      <c r="D1182" s="90" t="s">
        <v>484</v>
      </c>
    </row>
    <row r="1183" spans="3:24" ht="16.5" customHeight="1" x14ac:dyDescent="0.2">
      <c r="E1183" s="90" t="s">
        <v>1770</v>
      </c>
      <c r="R1183" s="1212" t="s">
        <v>1368</v>
      </c>
      <c r="S1183" s="1213"/>
      <c r="T1183" s="1213"/>
      <c r="U1183" s="1213"/>
      <c r="V1183" s="1213"/>
      <c r="W1183" s="1213"/>
      <c r="X1183" s="1391"/>
    </row>
    <row r="1184" spans="3:24" ht="19" customHeight="1" x14ac:dyDescent="0.2">
      <c r="D1184" s="786" t="s">
        <v>486</v>
      </c>
      <c r="E1184" s="786"/>
      <c r="F1184" s="786"/>
      <c r="G1184" s="786"/>
      <c r="H1184" s="752"/>
      <c r="I1184" s="753"/>
      <c r="K1184" s="786" t="s">
        <v>488</v>
      </c>
      <c r="L1184" s="786"/>
      <c r="M1184" s="786"/>
      <c r="N1184" s="786"/>
      <c r="O1184" s="752"/>
      <c r="P1184" s="753"/>
    </row>
    <row r="1185" spans="4:23" ht="19" customHeight="1" x14ac:dyDescent="0.2">
      <c r="D1185" s="786" t="s">
        <v>1463</v>
      </c>
      <c r="E1185" s="786"/>
      <c r="F1185" s="786"/>
      <c r="G1185" s="786"/>
      <c r="H1185" s="752"/>
      <c r="I1185" s="753"/>
      <c r="K1185" s="786" t="s">
        <v>489</v>
      </c>
      <c r="L1185" s="786"/>
      <c r="M1185" s="786"/>
      <c r="N1185" s="786"/>
      <c r="O1185" s="752"/>
      <c r="P1185" s="753"/>
    </row>
    <row r="1186" spans="4:23" ht="19" customHeight="1" x14ac:dyDescent="0.2">
      <c r="D1186" s="786" t="s">
        <v>487</v>
      </c>
      <c r="E1186" s="786"/>
      <c r="F1186" s="786"/>
      <c r="G1186" s="786"/>
      <c r="H1186" s="752"/>
      <c r="I1186" s="753"/>
      <c r="K1186" s="786" t="s">
        <v>490</v>
      </c>
      <c r="L1186" s="786"/>
      <c r="M1186" s="786"/>
      <c r="N1186" s="786"/>
      <c r="O1186" s="752"/>
      <c r="P1186" s="753"/>
    </row>
    <row r="1187" spans="4:23" ht="6" customHeight="1" x14ac:dyDescent="0.2"/>
    <row r="1188" spans="4:23" ht="16.5" customHeight="1" x14ac:dyDescent="0.2">
      <c r="E1188" s="90" t="s">
        <v>485</v>
      </c>
    </row>
    <row r="1189" spans="4:23" ht="13.5" customHeight="1" x14ac:dyDescent="0.2">
      <c r="D1189" s="776" t="str">
        <f>"令和"&amp;Y1-1&amp;"年度"</f>
        <v>令和7年度</v>
      </c>
      <c r="E1189" s="776"/>
      <c r="F1189" s="776"/>
      <c r="G1189" s="811"/>
      <c r="H1189" s="594"/>
      <c r="I1189" s="338" t="s">
        <v>22</v>
      </c>
      <c r="J1189" s="595"/>
      <c r="K1189" s="662" t="s">
        <v>23</v>
      </c>
      <c r="L1189" s="594"/>
      <c r="M1189" s="338" t="s">
        <v>22</v>
      </c>
      <c r="N1189" s="595"/>
      <c r="O1189" s="663" t="s">
        <v>23</v>
      </c>
      <c r="P1189" s="657"/>
      <c r="Q1189" s="338" t="s">
        <v>22</v>
      </c>
      <c r="R1189" s="595"/>
      <c r="S1189" s="663" t="s">
        <v>23</v>
      </c>
      <c r="T1189" s="657"/>
      <c r="U1189" s="338" t="s">
        <v>22</v>
      </c>
      <c r="V1189" s="595"/>
      <c r="W1189" s="664" t="s">
        <v>23</v>
      </c>
    </row>
    <row r="1190" spans="4:23" ht="13.5" customHeight="1" x14ac:dyDescent="0.2">
      <c r="D1190" s="776"/>
      <c r="E1190" s="776"/>
      <c r="F1190" s="776"/>
      <c r="G1190" s="811"/>
      <c r="H1190" s="594"/>
      <c r="I1190" s="338" t="s">
        <v>22</v>
      </c>
      <c r="J1190" s="595"/>
      <c r="K1190" s="662" t="s">
        <v>23</v>
      </c>
      <c r="L1190" s="594"/>
      <c r="M1190" s="338" t="s">
        <v>22</v>
      </c>
      <c r="N1190" s="595"/>
      <c r="O1190" s="663" t="s">
        <v>23</v>
      </c>
      <c r="P1190" s="657"/>
      <c r="Q1190" s="338" t="s">
        <v>22</v>
      </c>
      <c r="R1190" s="595"/>
      <c r="S1190" s="663" t="s">
        <v>23</v>
      </c>
      <c r="T1190" s="657"/>
      <c r="U1190" s="338" t="s">
        <v>22</v>
      </c>
      <c r="V1190" s="595"/>
      <c r="W1190" s="664" t="s">
        <v>23</v>
      </c>
    </row>
    <row r="1191" spans="4:23" ht="13.5" customHeight="1" x14ac:dyDescent="0.2">
      <c r="D1191" s="776"/>
      <c r="E1191" s="776"/>
      <c r="F1191" s="776"/>
      <c r="G1191" s="811"/>
      <c r="H1191" s="665"/>
      <c r="I1191" s="338" t="s">
        <v>22</v>
      </c>
      <c r="J1191" s="666"/>
      <c r="K1191" s="662" t="s">
        <v>23</v>
      </c>
      <c r="L1191" s="665"/>
      <c r="M1191" s="338" t="s">
        <v>22</v>
      </c>
      <c r="N1191" s="666"/>
      <c r="O1191" s="663" t="s">
        <v>23</v>
      </c>
      <c r="P1191" s="667"/>
      <c r="Q1191" s="338" t="s">
        <v>22</v>
      </c>
      <c r="R1191" s="666"/>
      <c r="S1191" s="663" t="s">
        <v>23</v>
      </c>
      <c r="T1191" s="667"/>
      <c r="U1191" s="338" t="s">
        <v>22</v>
      </c>
      <c r="V1191" s="666"/>
      <c r="W1191" s="664" t="s">
        <v>23</v>
      </c>
    </row>
    <row r="1192" spans="4:23" ht="13.5" customHeight="1" x14ac:dyDescent="0.2">
      <c r="D1192" s="1170" t="str">
        <f>"令和"&amp;Y1&amp;"年度"</f>
        <v>令和8年度</v>
      </c>
      <c r="E1192" s="1170"/>
      <c r="F1192" s="1170"/>
      <c r="G1192" s="1200"/>
      <c r="H1192" s="668"/>
      <c r="I1192" s="338" t="s">
        <v>22</v>
      </c>
      <c r="J1192" s="669"/>
      <c r="K1192" s="662" t="s">
        <v>23</v>
      </c>
      <c r="L1192" s="668"/>
      <c r="M1192" s="338" t="s">
        <v>22</v>
      </c>
      <c r="N1192" s="669"/>
      <c r="O1192" s="663" t="s">
        <v>23</v>
      </c>
      <c r="P1192" s="670"/>
      <c r="Q1192" s="338" t="s">
        <v>22</v>
      </c>
      <c r="R1192" s="669"/>
      <c r="S1192" s="663" t="s">
        <v>23</v>
      </c>
      <c r="T1192" s="670"/>
      <c r="U1192" s="338" t="s">
        <v>22</v>
      </c>
      <c r="V1192" s="669"/>
      <c r="W1192" s="664" t="s">
        <v>23</v>
      </c>
    </row>
    <row r="1193" spans="4:23" ht="13.5" customHeight="1" x14ac:dyDescent="0.2">
      <c r="D1193" s="1170"/>
      <c r="E1193" s="1170"/>
      <c r="F1193" s="1170"/>
      <c r="G1193" s="1200"/>
      <c r="H1193" s="594"/>
      <c r="I1193" s="338" t="s">
        <v>22</v>
      </c>
      <c r="J1193" s="595"/>
      <c r="K1193" s="662" t="s">
        <v>23</v>
      </c>
      <c r="L1193" s="594"/>
      <c r="M1193" s="338" t="s">
        <v>22</v>
      </c>
      <c r="N1193" s="595"/>
      <c r="O1193" s="663" t="s">
        <v>23</v>
      </c>
      <c r="P1193" s="657"/>
      <c r="Q1193" s="338" t="s">
        <v>22</v>
      </c>
      <c r="R1193" s="595"/>
      <c r="S1193" s="663" t="s">
        <v>23</v>
      </c>
      <c r="T1193" s="657"/>
      <c r="U1193" s="338" t="s">
        <v>22</v>
      </c>
      <c r="V1193" s="595"/>
      <c r="W1193" s="664" t="s">
        <v>23</v>
      </c>
    </row>
    <row r="1194" spans="4:23" ht="13.5" customHeight="1" x14ac:dyDescent="0.2">
      <c r="D1194" s="1170"/>
      <c r="E1194" s="1170"/>
      <c r="F1194" s="1170"/>
      <c r="G1194" s="1200"/>
      <c r="H1194" s="594"/>
      <c r="I1194" s="338" t="s">
        <v>22</v>
      </c>
      <c r="J1194" s="595"/>
      <c r="K1194" s="662" t="s">
        <v>23</v>
      </c>
      <c r="L1194" s="594"/>
      <c r="M1194" s="338" t="s">
        <v>22</v>
      </c>
      <c r="N1194" s="595"/>
      <c r="O1194" s="663" t="s">
        <v>23</v>
      </c>
      <c r="P1194" s="657"/>
      <c r="Q1194" s="338" t="s">
        <v>22</v>
      </c>
      <c r="R1194" s="595"/>
      <c r="S1194" s="663" t="s">
        <v>23</v>
      </c>
      <c r="T1194" s="657"/>
      <c r="U1194" s="338" t="s">
        <v>22</v>
      </c>
      <c r="V1194" s="595"/>
      <c r="W1194" s="664" t="s">
        <v>23</v>
      </c>
    </row>
    <row r="1195" spans="4:23" ht="6" customHeight="1" x14ac:dyDescent="0.2"/>
    <row r="1196" spans="4:23" ht="16.5" customHeight="1" x14ac:dyDescent="0.2">
      <c r="D1196" s="90" t="s">
        <v>1620</v>
      </c>
    </row>
    <row r="1197" spans="4:23" ht="29.15" customHeight="1" x14ac:dyDescent="0.2">
      <c r="D1197" s="976"/>
      <c r="E1197" s="977"/>
      <c r="F1197" s="977"/>
      <c r="G1197" s="977"/>
      <c r="H1197" s="924" t="str">
        <f>"令和"&amp;$Y$1&amp;"年度検査月日
（予定を含む）"</f>
        <v>令和8年度検査月日
（予定を含む）</v>
      </c>
      <c r="I1197" s="925"/>
      <c r="J1197" s="925"/>
      <c r="K1197" s="926"/>
      <c r="L1197" s="1456" t="str">
        <f>"令和"&amp;$Y$1-1&amp;"年度検査月日"</f>
        <v>令和7年度検査月日</v>
      </c>
      <c r="M1197" s="1120"/>
      <c r="N1197" s="1429"/>
      <c r="O1197" s="1121"/>
    </row>
    <row r="1198" spans="4:23" ht="18.649999999999999" customHeight="1" x14ac:dyDescent="0.2">
      <c r="D1198" s="761" t="s">
        <v>491</v>
      </c>
      <c r="E1198" s="762"/>
      <c r="F1198" s="762"/>
      <c r="G1198" s="762"/>
      <c r="H1198" s="607"/>
      <c r="I1198" s="272" t="s">
        <v>22</v>
      </c>
      <c r="J1198" s="607"/>
      <c r="K1198" s="272" t="s">
        <v>23</v>
      </c>
      <c r="L1198" s="743"/>
      <c r="M1198" s="272" t="s">
        <v>22</v>
      </c>
      <c r="N1198" s="743"/>
      <c r="O1198" s="290" t="s">
        <v>23</v>
      </c>
    </row>
    <row r="1199" spans="4:23" ht="18.649999999999999" customHeight="1" x14ac:dyDescent="0.2">
      <c r="D1199" s="761" t="s">
        <v>644</v>
      </c>
      <c r="E1199" s="762"/>
      <c r="F1199" s="762"/>
      <c r="G1199" s="762"/>
      <c r="H1199" s="762"/>
      <c r="I1199" s="1460"/>
      <c r="J1199" s="743"/>
      <c r="K1199" s="305" t="s">
        <v>492</v>
      </c>
      <c r="L1199" s="743"/>
      <c r="M1199" s="320" t="s">
        <v>91</v>
      </c>
    </row>
    <row r="1200" spans="4:23" ht="16.5" customHeight="1" x14ac:dyDescent="0.2">
      <c r="E1200" s="90" t="s">
        <v>709</v>
      </c>
    </row>
    <row r="1201" spans="4:22" ht="7.5" customHeight="1" x14ac:dyDescent="0.2"/>
    <row r="1202" spans="4:22" ht="15.65" customHeight="1" x14ac:dyDescent="0.2">
      <c r="D1202" s="90" t="s">
        <v>1884</v>
      </c>
    </row>
    <row r="1203" spans="4:22" ht="27.65" customHeight="1" x14ac:dyDescent="0.2">
      <c r="D1203" s="811" t="s">
        <v>435</v>
      </c>
      <c r="E1203" s="1269"/>
      <c r="F1203" s="1269"/>
      <c r="G1203" s="1269"/>
      <c r="H1203" s="1457" t="s">
        <v>494</v>
      </c>
      <c r="I1203" s="1457"/>
      <c r="J1203" s="919"/>
      <c r="K1203" s="924" t="str">
        <f>"令和"&amp;$Y$1&amp;"年度検査月日
（予定を含む）"</f>
        <v>令和8年度検査月日
（予定を含む）</v>
      </c>
      <c r="L1203" s="925"/>
      <c r="M1203" s="925"/>
      <c r="N1203" s="926"/>
      <c r="O1203" s="1456" t="str">
        <f>"令和"&amp;$Y$1-1&amp;"年度検査月日"</f>
        <v>令和7年度検査月日</v>
      </c>
      <c r="P1203" s="1120"/>
      <c r="Q1203" s="1429"/>
      <c r="R1203" s="1121"/>
    </row>
    <row r="1204" spans="4:22" ht="29.15" customHeight="1" x14ac:dyDescent="0.2">
      <c r="D1204" s="979" t="s">
        <v>810</v>
      </c>
      <c r="E1204" s="1077"/>
      <c r="F1204" s="1077"/>
      <c r="G1204" s="1316"/>
      <c r="H1204" s="1235"/>
      <c r="I1204" s="1458"/>
      <c r="J1204" s="1459"/>
      <c r="K1204" s="743"/>
      <c r="L1204" s="272" t="s">
        <v>22</v>
      </c>
      <c r="M1204" s="743"/>
      <c r="N1204" s="272" t="s">
        <v>23</v>
      </c>
      <c r="O1204" s="743"/>
      <c r="P1204" s="272" t="s">
        <v>22</v>
      </c>
      <c r="Q1204" s="743"/>
      <c r="R1204" s="290" t="s">
        <v>23</v>
      </c>
    </row>
    <row r="1205" spans="4:22" ht="7.5" customHeight="1" x14ac:dyDescent="0.2"/>
    <row r="1206" spans="4:22" ht="15.65" customHeight="1" x14ac:dyDescent="0.2">
      <c r="D1206" s="90" t="s">
        <v>1238</v>
      </c>
    </row>
    <row r="1207" spans="4:22" ht="28" customHeight="1" x14ac:dyDescent="0.2">
      <c r="D1207" s="811" t="s">
        <v>435</v>
      </c>
      <c r="E1207" s="1269"/>
      <c r="F1207" s="1269"/>
      <c r="G1207" s="1309"/>
      <c r="H1207" s="918" t="s">
        <v>494</v>
      </c>
      <c r="I1207" s="1457"/>
      <c r="J1207" s="919"/>
      <c r="K1207" s="924" t="str">
        <f>"令和"&amp;$Y$1&amp;"年度検査月日
（予定を含む）"</f>
        <v>令和8年度検査月日
（予定を含む）</v>
      </c>
      <c r="L1207" s="925"/>
      <c r="M1207" s="925"/>
      <c r="N1207" s="926"/>
      <c r="O1207" s="1456" t="str">
        <f>"令和"&amp;$Y$1-1&amp;"年度検査月日"</f>
        <v>令和7年度検査月日</v>
      </c>
      <c r="P1207" s="1120"/>
      <c r="Q1207" s="1429"/>
      <c r="R1207" s="1121"/>
    </row>
    <row r="1208" spans="4:22" ht="28" customHeight="1" x14ac:dyDescent="0.2">
      <c r="D1208" s="979" t="s">
        <v>495</v>
      </c>
      <c r="E1208" s="1077"/>
      <c r="F1208" s="1077"/>
      <c r="G1208" s="1316"/>
      <c r="H1208" s="1154"/>
      <c r="I1208" s="1463"/>
      <c r="J1208" s="1464"/>
      <c r="K1208" s="743"/>
      <c r="L1208" s="272" t="s">
        <v>22</v>
      </c>
      <c r="M1208" s="743"/>
      <c r="N1208" s="272" t="s">
        <v>23</v>
      </c>
      <c r="O1208" s="743"/>
      <c r="P1208" s="272" t="s">
        <v>22</v>
      </c>
      <c r="Q1208" s="743"/>
      <c r="R1208" s="290" t="s">
        <v>23</v>
      </c>
    </row>
    <row r="1209" spans="4:22" ht="28" customHeight="1" x14ac:dyDescent="0.2">
      <c r="D1209" s="979" t="s">
        <v>496</v>
      </c>
      <c r="E1209" s="1077"/>
      <c r="F1209" s="1077"/>
      <c r="G1209" s="1316"/>
      <c r="H1209" s="1235"/>
      <c r="I1209" s="1458"/>
      <c r="J1209" s="1459"/>
      <c r="K1209" s="743"/>
      <c r="L1209" s="272" t="s">
        <v>22</v>
      </c>
      <c r="M1209" s="743"/>
      <c r="N1209" s="272" t="s">
        <v>23</v>
      </c>
      <c r="O1209" s="743"/>
      <c r="P1209" s="272" t="s">
        <v>22</v>
      </c>
      <c r="Q1209" s="743"/>
      <c r="R1209" s="290" t="s">
        <v>23</v>
      </c>
      <c r="T1209" s="90" t="s">
        <v>638</v>
      </c>
    </row>
    <row r="1210" spans="4:22" ht="28" customHeight="1" x14ac:dyDescent="0.2">
      <c r="D1210" s="979" t="s">
        <v>497</v>
      </c>
      <c r="E1210" s="1077"/>
      <c r="F1210" s="1077"/>
      <c r="G1210" s="1316"/>
      <c r="H1210" s="1235"/>
      <c r="I1210" s="1458"/>
      <c r="J1210" s="1459"/>
      <c r="K1210" s="743"/>
      <c r="L1210" s="272" t="s">
        <v>22</v>
      </c>
      <c r="M1210" s="743"/>
      <c r="N1210" s="272" t="s">
        <v>23</v>
      </c>
      <c r="O1210" s="743"/>
      <c r="P1210" s="272" t="s">
        <v>22</v>
      </c>
      <c r="Q1210" s="743"/>
      <c r="R1210" s="290" t="s">
        <v>23</v>
      </c>
    </row>
    <row r="1211" spans="4:22" ht="28" customHeight="1" x14ac:dyDescent="0.2">
      <c r="D1211" s="979" t="s">
        <v>498</v>
      </c>
      <c r="E1211" s="1077"/>
      <c r="F1211" s="1077"/>
      <c r="G1211" s="1316"/>
      <c r="H1211" s="1235"/>
      <c r="I1211" s="1458"/>
      <c r="J1211" s="1459"/>
      <c r="K1211" s="743"/>
      <c r="L1211" s="272" t="s">
        <v>22</v>
      </c>
      <c r="M1211" s="743"/>
      <c r="N1211" s="272" t="s">
        <v>23</v>
      </c>
      <c r="O1211" s="743"/>
      <c r="P1211" s="272" t="s">
        <v>22</v>
      </c>
      <c r="Q1211" s="743"/>
      <c r="R1211" s="290" t="s">
        <v>23</v>
      </c>
    </row>
    <row r="1212" spans="4:22" ht="10" customHeight="1" x14ac:dyDescent="0.2"/>
    <row r="1213" spans="4:22" ht="27" customHeight="1" x14ac:dyDescent="0.2">
      <c r="D1213" s="1104" t="s">
        <v>1464</v>
      </c>
      <c r="E1213" s="844"/>
      <c r="F1213" s="844"/>
      <c r="G1213" s="844"/>
      <c r="H1213" s="966"/>
      <c r="I1213" s="1372"/>
      <c r="J1213" s="1306"/>
      <c r="K1213" s="1306"/>
      <c r="L1213" s="1306"/>
      <c r="M1213" s="1306"/>
      <c r="N1213" s="1306"/>
      <c r="O1213" s="1306"/>
      <c r="P1213" s="1306"/>
      <c r="Q1213" s="1306"/>
      <c r="R1213" s="1306"/>
      <c r="S1213" s="1306"/>
      <c r="T1213" s="1306"/>
      <c r="U1213" s="1306"/>
      <c r="V1213" s="1373"/>
    </row>
    <row r="1214" spans="4:22" ht="16.5" customHeight="1" x14ac:dyDescent="0.2">
      <c r="E1214" s="88" t="s">
        <v>710</v>
      </c>
    </row>
    <row r="1215" spans="4:22" ht="16.5" customHeight="1" x14ac:dyDescent="0.2">
      <c r="E1215" s="88" t="s">
        <v>499</v>
      </c>
    </row>
    <row r="1216" spans="4:22" ht="9.65" customHeight="1" x14ac:dyDescent="0.2"/>
    <row r="1217" spans="3:24" ht="16.5" customHeight="1" x14ac:dyDescent="0.2">
      <c r="D1217" s="90" t="s">
        <v>811</v>
      </c>
    </row>
    <row r="1218" spans="3:24" ht="20.5" customHeight="1" x14ac:dyDescent="0.2">
      <c r="D1218" s="976" t="s">
        <v>560</v>
      </c>
      <c r="E1218" s="977"/>
      <c r="F1218" s="977"/>
      <c r="G1218" s="977"/>
      <c r="H1218" s="978"/>
      <c r="I1218" s="1341"/>
      <c r="J1218" s="1461"/>
      <c r="K1218" s="1461"/>
      <c r="L1218" s="1461"/>
      <c r="M1218" s="1462"/>
    </row>
    <row r="1219" spans="3:24" ht="9.65" customHeight="1" x14ac:dyDescent="0.2"/>
    <row r="1220" spans="3:24" ht="16.5" customHeight="1" x14ac:dyDescent="0.2">
      <c r="D1220" s="90" t="s">
        <v>812</v>
      </c>
    </row>
    <row r="1221" spans="3:24" ht="19" customHeight="1" x14ac:dyDescent="0.2">
      <c r="D1221" s="976" t="s">
        <v>561</v>
      </c>
      <c r="E1221" s="977"/>
      <c r="F1221" s="977"/>
      <c r="G1221" s="977"/>
      <c r="H1221" s="978"/>
      <c r="I1221" s="1341"/>
      <c r="J1221" s="1461"/>
      <c r="K1221" s="1461"/>
      <c r="L1221" s="1461"/>
      <c r="M1221" s="1462"/>
    </row>
    <row r="1222" spans="3:24" ht="16.5" customHeight="1" x14ac:dyDescent="0.2">
      <c r="E1222" s="88" t="s">
        <v>500</v>
      </c>
    </row>
    <row r="1223" spans="3:24" ht="16.5" customHeight="1" x14ac:dyDescent="0.2">
      <c r="E1223" s="88" t="s">
        <v>1465</v>
      </c>
    </row>
    <row r="1224" spans="3:24" ht="12" customHeight="1" x14ac:dyDescent="0.2">
      <c r="E1224" s="88"/>
    </row>
    <row r="1225" spans="3:24" ht="17.5" customHeight="1" x14ac:dyDescent="0.2">
      <c r="P1225" s="844" t="s">
        <v>645</v>
      </c>
      <c r="Q1225" s="844"/>
      <c r="R1225" s="844"/>
      <c r="S1225" s="859">
        <f>$Q$10</f>
        <v>0</v>
      </c>
      <c r="T1225" s="860"/>
      <c r="U1225" s="860"/>
      <c r="V1225" s="860"/>
      <c r="W1225" s="860"/>
      <c r="X1225" s="861"/>
    </row>
    <row r="1226" spans="3:24" ht="16.5" customHeight="1" x14ac:dyDescent="0.2">
      <c r="C1226" s="89" t="s">
        <v>1113</v>
      </c>
    </row>
    <row r="1227" spans="3:24" ht="18.649999999999999" customHeight="1" x14ac:dyDescent="0.2">
      <c r="D1227" s="90" t="s">
        <v>501</v>
      </c>
    </row>
    <row r="1228" spans="3:24" ht="25.5" customHeight="1" x14ac:dyDescent="0.2">
      <c r="D1228" s="776" t="s">
        <v>502</v>
      </c>
      <c r="E1228" s="776"/>
      <c r="F1228" s="776"/>
      <c r="G1228" s="786"/>
      <c r="H1228" s="786"/>
      <c r="I1228" s="924" t="str">
        <f>"令和"&amp;$Y$1&amp;"年度検査月日
（予定を含む）"</f>
        <v>令和8年度検査月日
（予定を含む）</v>
      </c>
      <c r="J1228" s="925"/>
      <c r="K1228" s="925"/>
      <c r="L1228" s="926"/>
      <c r="M1228" s="1456" t="str">
        <f>"令和"&amp;$Y$1-1&amp;"年度検査月日"</f>
        <v>令和7年度検査月日</v>
      </c>
      <c r="N1228" s="1120"/>
      <c r="O1228" s="1429"/>
      <c r="P1228" s="1121"/>
      <c r="Q1228" s="850" t="s">
        <v>507</v>
      </c>
      <c r="R1228" s="776"/>
    </row>
    <row r="1229" spans="3:24" ht="17.149999999999999" customHeight="1" x14ac:dyDescent="0.2">
      <c r="D1229" s="1476" t="s">
        <v>1945</v>
      </c>
      <c r="E1229" s="1476"/>
      <c r="F1229" s="1476"/>
      <c r="G1229" s="1476"/>
      <c r="H1229" s="726" t="s">
        <v>503</v>
      </c>
      <c r="I1229" s="584"/>
      <c r="J1229" s="343" t="s">
        <v>22</v>
      </c>
      <c r="K1229" s="584"/>
      <c r="L1229" s="343" t="s">
        <v>23</v>
      </c>
      <c r="M1229" s="584"/>
      <c r="N1229" s="343" t="s">
        <v>22</v>
      </c>
      <c r="O1229" s="584"/>
      <c r="P1229" s="329" t="s">
        <v>23</v>
      </c>
      <c r="Q1229" s="933"/>
      <c r="R1229" s="933"/>
    </row>
    <row r="1230" spans="3:24" ht="17.149999999999999" customHeight="1" x14ac:dyDescent="0.2">
      <c r="D1230" s="1104"/>
      <c r="E1230" s="1104"/>
      <c r="F1230" s="1104"/>
      <c r="G1230" s="1104"/>
      <c r="H1230" s="724" t="s">
        <v>504</v>
      </c>
      <c r="I1230" s="584"/>
      <c r="J1230" s="274" t="s">
        <v>22</v>
      </c>
      <c r="K1230" s="584"/>
      <c r="L1230" s="274" t="s">
        <v>23</v>
      </c>
      <c r="M1230" s="584"/>
      <c r="N1230" s="274" t="s">
        <v>22</v>
      </c>
      <c r="O1230" s="584"/>
      <c r="P1230" s="330" t="s">
        <v>23</v>
      </c>
      <c r="Q1230" s="933"/>
      <c r="R1230" s="933"/>
    </row>
    <row r="1231" spans="3:24" ht="17.149999999999999" customHeight="1" x14ac:dyDescent="0.2">
      <c r="D1231" s="1104"/>
      <c r="E1231" s="1104"/>
      <c r="F1231" s="1104"/>
      <c r="G1231" s="1104"/>
      <c r="H1231" s="671" t="s">
        <v>505</v>
      </c>
      <c r="I1231" s="584"/>
      <c r="J1231" s="270" t="s">
        <v>22</v>
      </c>
      <c r="K1231" s="584"/>
      <c r="L1231" s="270" t="s">
        <v>23</v>
      </c>
      <c r="M1231" s="584"/>
      <c r="N1231" s="270" t="s">
        <v>22</v>
      </c>
      <c r="O1231" s="584"/>
      <c r="P1231" s="331" t="s">
        <v>23</v>
      </c>
      <c r="Q1231" s="933"/>
      <c r="R1231" s="933"/>
    </row>
    <row r="1232" spans="3:24" ht="40" customHeight="1" x14ac:dyDescent="0.2">
      <c r="D1232" s="1104" t="s">
        <v>1946</v>
      </c>
      <c r="E1232" s="1104"/>
      <c r="F1232" s="1104"/>
      <c r="G1232" s="1104"/>
      <c r="H1232" s="976"/>
      <c r="I1232" s="584"/>
      <c r="J1232" s="272" t="s">
        <v>22</v>
      </c>
      <c r="K1232" s="584"/>
      <c r="L1232" s="272" t="s">
        <v>23</v>
      </c>
      <c r="M1232" s="584"/>
      <c r="N1232" s="272" t="s">
        <v>22</v>
      </c>
      <c r="O1232" s="584"/>
      <c r="P1232" s="290" t="s">
        <v>23</v>
      </c>
      <c r="Q1232" s="933"/>
      <c r="R1232" s="933"/>
    </row>
    <row r="1233" spans="4:24" ht="40" customHeight="1" x14ac:dyDescent="0.2">
      <c r="D1233" s="1104" t="s">
        <v>1947</v>
      </c>
      <c r="E1233" s="1104"/>
      <c r="F1233" s="1104"/>
      <c r="G1233" s="1104"/>
      <c r="H1233" s="976"/>
      <c r="I1233" s="584"/>
      <c r="J1233" s="272" t="s">
        <v>22</v>
      </c>
      <c r="K1233" s="584"/>
      <c r="L1233" s="272" t="s">
        <v>506</v>
      </c>
      <c r="M1233" s="584"/>
      <c r="N1233" s="272" t="s">
        <v>22</v>
      </c>
      <c r="O1233" s="584"/>
      <c r="P1233" s="290" t="s">
        <v>506</v>
      </c>
      <c r="Q1233" s="933"/>
      <c r="R1233" s="933"/>
    </row>
    <row r="1234" spans="4:24" ht="27" customHeight="1" x14ac:dyDescent="0.2">
      <c r="D1234" s="1301" t="s">
        <v>1948</v>
      </c>
      <c r="E1234" s="1302"/>
      <c r="F1234" s="1302"/>
      <c r="G1234" s="1302"/>
      <c r="H1234" s="1348"/>
      <c r="I1234" s="1469"/>
      <c r="J1234" s="1470"/>
      <c r="K1234" s="1470"/>
      <c r="L1234" s="1471"/>
      <c r="M1234" s="1469"/>
      <c r="N1234" s="1472"/>
      <c r="O1234" s="1473"/>
      <c r="P1234" s="1474"/>
      <c r="Q1234" s="1475"/>
      <c r="R1234" s="1475"/>
    </row>
    <row r="1235" spans="4:24" ht="19" customHeight="1" x14ac:dyDescent="0.2">
      <c r="D1235" s="1267"/>
      <c r="E1235" s="774"/>
      <c r="F1235" s="774"/>
      <c r="G1235" s="774"/>
      <c r="H1235" s="774"/>
      <c r="I1235" s="641"/>
      <c r="J1235" s="270" t="s">
        <v>349</v>
      </c>
      <c r="K1235" s="641"/>
      <c r="L1235" s="270" t="s">
        <v>506</v>
      </c>
      <c r="M1235" s="641"/>
      <c r="N1235" s="270" t="s">
        <v>349</v>
      </c>
      <c r="O1235" s="641"/>
      <c r="P1235" s="331" t="s">
        <v>506</v>
      </c>
      <c r="Q1235" s="784"/>
      <c r="R1235" s="784"/>
    </row>
    <row r="1236" spans="4:24" ht="15.65" customHeight="1" x14ac:dyDescent="0.2">
      <c r="E1236" s="88" t="s">
        <v>508</v>
      </c>
    </row>
    <row r="1237" spans="4:24" ht="9.65" customHeight="1" x14ac:dyDescent="0.2"/>
    <row r="1238" spans="4:24" ht="19" customHeight="1" x14ac:dyDescent="0.2">
      <c r="D1238" s="90" t="s">
        <v>509</v>
      </c>
    </row>
    <row r="1239" spans="4:24" ht="26.5" customHeight="1" x14ac:dyDescent="0.2">
      <c r="D1239" s="811" t="s">
        <v>502</v>
      </c>
      <c r="E1239" s="812"/>
      <c r="F1239" s="812"/>
      <c r="G1239" s="813"/>
      <c r="H1239" s="924" t="s">
        <v>175</v>
      </c>
      <c r="I1239" s="925"/>
      <c r="J1239" s="925"/>
      <c r="K1239" s="926"/>
      <c r="L1239" s="776" t="s">
        <v>510</v>
      </c>
      <c r="M1239" s="776"/>
      <c r="N1239" s="776"/>
      <c r="O1239" s="776"/>
      <c r="P1239" s="850" t="s">
        <v>507</v>
      </c>
      <c r="Q1239" s="776"/>
    </row>
    <row r="1240" spans="4:24" ht="18.649999999999999" customHeight="1" x14ac:dyDescent="0.2">
      <c r="D1240" s="757" t="s">
        <v>814</v>
      </c>
      <c r="E1240" s="758"/>
      <c r="F1240" s="758"/>
      <c r="G1240" s="1348"/>
      <c r="H1240" s="920"/>
      <c r="I1240" s="921"/>
      <c r="J1240" s="921"/>
      <c r="K1240" s="921"/>
      <c r="L1240" s="1465"/>
      <c r="M1240" s="1465"/>
      <c r="N1240" s="1465"/>
      <c r="O1240" s="1465"/>
      <c r="P1240" s="784"/>
      <c r="Q1240" s="784"/>
    </row>
    <row r="1241" spans="4:24" ht="18.649999999999999" customHeight="1" x14ac:dyDescent="0.2">
      <c r="D1241" s="761"/>
      <c r="E1241" s="762"/>
      <c r="F1241" s="762"/>
      <c r="G1241" s="1349"/>
      <c r="H1241" s="922"/>
      <c r="I1241" s="923"/>
      <c r="J1241" s="923"/>
      <c r="K1241" s="923"/>
      <c r="L1241" s="1466"/>
      <c r="M1241" s="1467"/>
      <c r="N1241" s="1467"/>
      <c r="O1241" s="1468"/>
      <c r="P1241" s="753"/>
      <c r="Q1241" s="784"/>
    </row>
    <row r="1242" spans="4:24" ht="18.649999999999999" customHeight="1" x14ac:dyDescent="0.2">
      <c r="D1242" s="1301" t="s">
        <v>511</v>
      </c>
      <c r="E1242" s="758"/>
      <c r="F1242" s="758"/>
      <c r="G1242" s="1348"/>
      <c r="H1242" s="920"/>
      <c r="I1242" s="921"/>
      <c r="J1242" s="921"/>
      <c r="K1242" s="921"/>
      <c r="L1242" s="1488"/>
      <c r="M1242" s="1488"/>
      <c r="N1242" s="1488"/>
      <c r="O1242" s="1488"/>
      <c r="P1242" s="784"/>
      <c r="Q1242" s="784"/>
    </row>
    <row r="1243" spans="4:24" ht="18.649999999999999" customHeight="1" x14ac:dyDescent="0.2">
      <c r="D1243" s="761"/>
      <c r="E1243" s="762"/>
      <c r="F1243" s="762"/>
      <c r="G1243" s="1349"/>
      <c r="H1243" s="922"/>
      <c r="I1243" s="923"/>
      <c r="J1243" s="923"/>
      <c r="K1243" s="923"/>
      <c r="L1243" s="1466"/>
      <c r="M1243" s="1467"/>
      <c r="N1243" s="1467"/>
      <c r="O1243" s="1468"/>
      <c r="P1243" s="753"/>
      <c r="Q1243" s="784"/>
    </row>
    <row r="1244" spans="4:24" ht="18.649999999999999" customHeight="1" x14ac:dyDescent="0.2">
      <c r="D1244" s="1104" t="s">
        <v>512</v>
      </c>
      <c r="E1244" s="786"/>
      <c r="F1244" s="786"/>
      <c r="G1244" s="786"/>
      <c r="H1244" s="920"/>
      <c r="I1244" s="921"/>
      <c r="J1244" s="921"/>
      <c r="K1244" s="921"/>
      <c r="L1244" s="1488"/>
      <c r="M1244" s="1488"/>
      <c r="N1244" s="1488"/>
      <c r="O1244" s="1488"/>
      <c r="P1244" s="784"/>
      <c r="Q1244" s="784"/>
    </row>
    <row r="1245" spans="4:24" ht="18.649999999999999" customHeight="1" x14ac:dyDescent="0.2">
      <c r="D1245" s="786"/>
      <c r="E1245" s="786"/>
      <c r="F1245" s="786"/>
      <c r="G1245" s="786"/>
      <c r="H1245" s="922"/>
      <c r="I1245" s="923"/>
      <c r="J1245" s="923"/>
      <c r="K1245" s="923"/>
      <c r="L1245" s="1466"/>
      <c r="M1245" s="1467"/>
      <c r="N1245" s="1467"/>
      <c r="O1245" s="1468"/>
      <c r="P1245" s="753"/>
      <c r="Q1245" s="784"/>
    </row>
    <row r="1246" spans="4:24" ht="15.65" customHeight="1" x14ac:dyDescent="0.2">
      <c r="E1246" s="88" t="s">
        <v>508</v>
      </c>
    </row>
    <row r="1247" spans="4:24" ht="16.5" customHeight="1" x14ac:dyDescent="0.2">
      <c r="E1247" s="88"/>
      <c r="T1247" s="1212" t="s">
        <v>1367</v>
      </c>
      <c r="U1247" s="1213"/>
      <c r="V1247" s="1213"/>
      <c r="W1247" s="1213"/>
      <c r="X1247" s="1391"/>
    </row>
    <row r="1248" spans="4:24" ht="15.65" customHeight="1" x14ac:dyDescent="0.2">
      <c r="E1248" s="88"/>
    </row>
    <row r="1249" spans="2:24" ht="16.5" customHeight="1" x14ac:dyDescent="0.2">
      <c r="B1249" s="356" t="s">
        <v>1114</v>
      </c>
    </row>
    <row r="1250" spans="2:24" ht="16.5" customHeight="1" x14ac:dyDescent="0.2">
      <c r="C1250" s="89" t="s">
        <v>818</v>
      </c>
    </row>
    <row r="1251" spans="2:24" ht="19" customHeight="1" x14ac:dyDescent="0.2">
      <c r="D1251" s="90" t="s">
        <v>513</v>
      </c>
    </row>
    <row r="1252" spans="2:24" ht="26.5" customHeight="1" x14ac:dyDescent="0.2">
      <c r="D1252" s="811" t="s">
        <v>1814</v>
      </c>
      <c r="E1252" s="967"/>
      <c r="F1252" s="967"/>
      <c r="G1252" s="968"/>
      <c r="H1252" s="836" t="s">
        <v>514</v>
      </c>
      <c r="I1252" s="837"/>
      <c r="J1252" s="837"/>
      <c r="K1252" s="837"/>
      <c r="L1252" s="838"/>
      <c r="M1252" s="850" t="str">
        <f>"令和"&amp;Y1&amp;"年度実施日
（予定含む）"</f>
        <v>令和8年度実施日
（予定含む）</v>
      </c>
      <c r="N1252" s="839"/>
      <c r="O1252" s="776"/>
      <c r="P1252" s="839"/>
      <c r="Q1252" s="844"/>
      <c r="R1252" s="886" t="str">
        <f>"令和"&amp;Y1-1&amp;"年度実施日"</f>
        <v>令和7年度実施日</v>
      </c>
      <c r="S1252" s="772"/>
      <c r="T1252" s="772"/>
      <c r="U1252" s="772"/>
      <c r="V1252" s="1487"/>
      <c r="W1252" s="918" t="s">
        <v>507</v>
      </c>
      <c r="X1252" s="919"/>
    </row>
    <row r="1253" spans="2:24" ht="16.5" customHeight="1" x14ac:dyDescent="0.2">
      <c r="D1253" s="1476" t="s">
        <v>515</v>
      </c>
      <c r="E1253" s="1476"/>
      <c r="F1253" s="1476"/>
      <c r="G1253" s="1477"/>
      <c r="H1253" s="1478"/>
      <c r="I1253" s="1479"/>
      <c r="J1253" s="1479"/>
      <c r="K1253" s="1479"/>
      <c r="L1253" s="1480"/>
      <c r="M1253" s="727" t="s">
        <v>503</v>
      </c>
      <c r="N1253" s="597"/>
      <c r="O1253" s="343" t="s">
        <v>22</v>
      </c>
      <c r="P1253" s="597"/>
      <c r="Q1253" s="329" t="s">
        <v>23</v>
      </c>
      <c r="R1253" s="672" t="s">
        <v>503</v>
      </c>
      <c r="S1253" s="597"/>
      <c r="T1253" s="343" t="s">
        <v>22</v>
      </c>
      <c r="U1253" s="597"/>
      <c r="V1253" s="329" t="s">
        <v>23</v>
      </c>
      <c r="W1253" s="912"/>
      <c r="X1253" s="913"/>
    </row>
    <row r="1254" spans="2:24" ht="16.5" customHeight="1" x14ac:dyDescent="0.2">
      <c r="D1254" s="1104"/>
      <c r="E1254" s="1104"/>
      <c r="F1254" s="1104"/>
      <c r="G1254" s="979"/>
      <c r="H1254" s="1481"/>
      <c r="I1254" s="1482"/>
      <c r="J1254" s="1482"/>
      <c r="K1254" s="1482"/>
      <c r="L1254" s="1483"/>
      <c r="M1254" s="725" t="s">
        <v>504</v>
      </c>
      <c r="N1254" s="621"/>
      <c r="O1254" s="274" t="s">
        <v>22</v>
      </c>
      <c r="P1254" s="621"/>
      <c r="Q1254" s="330" t="s">
        <v>23</v>
      </c>
      <c r="R1254" s="673" t="s">
        <v>504</v>
      </c>
      <c r="S1254" s="621"/>
      <c r="T1254" s="274" t="s">
        <v>22</v>
      </c>
      <c r="U1254" s="621"/>
      <c r="V1254" s="330" t="s">
        <v>23</v>
      </c>
      <c r="W1254" s="914"/>
      <c r="X1254" s="915"/>
    </row>
    <row r="1255" spans="2:24" ht="16.5" customHeight="1" x14ac:dyDescent="0.2">
      <c r="D1255" s="1104"/>
      <c r="E1255" s="1104"/>
      <c r="F1255" s="1104"/>
      <c r="G1255" s="979"/>
      <c r="H1255" s="1484"/>
      <c r="I1255" s="1485"/>
      <c r="J1255" s="1485"/>
      <c r="K1255" s="1485"/>
      <c r="L1255" s="1486"/>
      <c r="M1255" s="734" t="s">
        <v>505</v>
      </c>
      <c r="N1255" s="674"/>
      <c r="O1255" s="270" t="s">
        <v>22</v>
      </c>
      <c r="P1255" s="674"/>
      <c r="Q1255" s="331" t="s">
        <v>23</v>
      </c>
      <c r="R1255" s="675" t="s">
        <v>505</v>
      </c>
      <c r="S1255" s="674"/>
      <c r="T1255" s="270" t="s">
        <v>22</v>
      </c>
      <c r="U1255" s="674"/>
      <c r="V1255" s="331" t="s">
        <v>23</v>
      </c>
      <c r="W1255" s="916"/>
      <c r="X1255" s="917"/>
    </row>
    <row r="1256" spans="2:24" ht="16.5" customHeight="1" x14ac:dyDescent="0.2">
      <c r="D1256" s="1476" t="s">
        <v>1815</v>
      </c>
      <c r="E1256" s="1476"/>
      <c r="F1256" s="1476"/>
      <c r="G1256" s="1477"/>
      <c r="H1256" s="1478"/>
      <c r="I1256" s="1479"/>
      <c r="J1256" s="1479"/>
      <c r="K1256" s="1479"/>
      <c r="L1256" s="1480"/>
      <c r="M1256" s="727" t="s">
        <v>503</v>
      </c>
      <c r="N1256" s="597"/>
      <c r="O1256" s="343" t="s">
        <v>22</v>
      </c>
      <c r="P1256" s="597"/>
      <c r="Q1256" s="329" t="s">
        <v>23</v>
      </c>
      <c r="R1256" s="672" t="s">
        <v>503</v>
      </c>
      <c r="S1256" s="597"/>
      <c r="T1256" s="343" t="s">
        <v>22</v>
      </c>
      <c r="U1256" s="597"/>
      <c r="V1256" s="329" t="s">
        <v>23</v>
      </c>
      <c r="W1256" s="912"/>
      <c r="X1256" s="913"/>
    </row>
    <row r="1257" spans="2:24" ht="16.5" customHeight="1" x14ac:dyDescent="0.2">
      <c r="D1257" s="1104"/>
      <c r="E1257" s="1104"/>
      <c r="F1257" s="1104"/>
      <c r="G1257" s="979"/>
      <c r="H1257" s="1481"/>
      <c r="I1257" s="1482"/>
      <c r="J1257" s="1482"/>
      <c r="K1257" s="1482"/>
      <c r="L1257" s="1483"/>
      <c r="M1257" s="725" t="s">
        <v>504</v>
      </c>
      <c r="N1257" s="621"/>
      <c r="O1257" s="274" t="s">
        <v>22</v>
      </c>
      <c r="P1257" s="621"/>
      <c r="Q1257" s="330" t="s">
        <v>23</v>
      </c>
      <c r="R1257" s="673" t="s">
        <v>504</v>
      </c>
      <c r="S1257" s="621"/>
      <c r="T1257" s="274" t="s">
        <v>22</v>
      </c>
      <c r="U1257" s="621"/>
      <c r="V1257" s="330" t="s">
        <v>23</v>
      </c>
      <c r="W1257" s="914"/>
      <c r="X1257" s="915"/>
    </row>
    <row r="1258" spans="2:24" ht="16.5" customHeight="1" x14ac:dyDescent="0.2">
      <c r="D1258" s="1104"/>
      <c r="E1258" s="1104"/>
      <c r="F1258" s="1104"/>
      <c r="G1258" s="979"/>
      <c r="H1258" s="1484"/>
      <c r="I1258" s="1485"/>
      <c r="J1258" s="1485"/>
      <c r="K1258" s="1485"/>
      <c r="L1258" s="1486"/>
      <c r="M1258" s="734" t="s">
        <v>505</v>
      </c>
      <c r="N1258" s="674"/>
      <c r="O1258" s="270" t="s">
        <v>22</v>
      </c>
      <c r="P1258" s="674"/>
      <c r="Q1258" s="331" t="s">
        <v>23</v>
      </c>
      <c r="R1258" s="675" t="s">
        <v>505</v>
      </c>
      <c r="S1258" s="674"/>
      <c r="T1258" s="270" t="s">
        <v>22</v>
      </c>
      <c r="U1258" s="674"/>
      <c r="V1258" s="331" t="s">
        <v>23</v>
      </c>
      <c r="W1258" s="916"/>
      <c r="X1258" s="917"/>
    </row>
    <row r="1259" spans="2:24" ht="16.5" customHeight="1" x14ac:dyDescent="0.2">
      <c r="D1259" s="1476" t="s">
        <v>516</v>
      </c>
      <c r="E1259" s="1476"/>
      <c r="F1259" s="1476"/>
      <c r="G1259" s="1477"/>
      <c r="H1259" s="1478"/>
      <c r="I1259" s="1479"/>
      <c r="J1259" s="1479"/>
      <c r="K1259" s="1479"/>
      <c r="L1259" s="1480"/>
      <c r="M1259" s="727" t="s">
        <v>503</v>
      </c>
      <c r="N1259" s="597"/>
      <c r="O1259" s="343" t="s">
        <v>22</v>
      </c>
      <c r="P1259" s="597"/>
      <c r="Q1259" s="329" t="s">
        <v>23</v>
      </c>
      <c r="R1259" s="672" t="s">
        <v>503</v>
      </c>
      <c r="S1259" s="597"/>
      <c r="T1259" s="343" t="s">
        <v>22</v>
      </c>
      <c r="U1259" s="597"/>
      <c r="V1259" s="329" t="s">
        <v>23</v>
      </c>
      <c r="W1259" s="912"/>
      <c r="X1259" s="913"/>
    </row>
    <row r="1260" spans="2:24" ht="16.5" customHeight="1" x14ac:dyDescent="0.2">
      <c r="D1260" s="1104"/>
      <c r="E1260" s="1104"/>
      <c r="F1260" s="1104"/>
      <c r="G1260" s="979"/>
      <c r="H1260" s="1481"/>
      <c r="I1260" s="1482"/>
      <c r="J1260" s="1482"/>
      <c r="K1260" s="1482"/>
      <c r="L1260" s="1483"/>
      <c r="M1260" s="725" t="s">
        <v>504</v>
      </c>
      <c r="N1260" s="621"/>
      <c r="O1260" s="274" t="s">
        <v>22</v>
      </c>
      <c r="P1260" s="621"/>
      <c r="Q1260" s="330" t="s">
        <v>23</v>
      </c>
      <c r="R1260" s="673" t="s">
        <v>504</v>
      </c>
      <c r="S1260" s="621"/>
      <c r="T1260" s="274" t="s">
        <v>22</v>
      </c>
      <c r="U1260" s="621"/>
      <c r="V1260" s="330" t="s">
        <v>23</v>
      </c>
      <c r="W1260" s="914"/>
      <c r="X1260" s="915"/>
    </row>
    <row r="1261" spans="2:24" ht="16.5" customHeight="1" x14ac:dyDescent="0.2">
      <c r="D1261" s="1104"/>
      <c r="E1261" s="1104"/>
      <c r="F1261" s="1104"/>
      <c r="G1261" s="979"/>
      <c r="H1261" s="1484"/>
      <c r="I1261" s="1485"/>
      <c r="J1261" s="1485"/>
      <c r="K1261" s="1485"/>
      <c r="L1261" s="1486"/>
      <c r="M1261" s="734" t="s">
        <v>505</v>
      </c>
      <c r="N1261" s="674"/>
      <c r="O1261" s="270" t="s">
        <v>22</v>
      </c>
      <c r="P1261" s="674"/>
      <c r="Q1261" s="331" t="s">
        <v>23</v>
      </c>
      <c r="R1261" s="675" t="s">
        <v>505</v>
      </c>
      <c r="S1261" s="674"/>
      <c r="T1261" s="270" t="s">
        <v>22</v>
      </c>
      <c r="U1261" s="674"/>
      <c r="V1261" s="331" t="s">
        <v>23</v>
      </c>
      <c r="W1261" s="916"/>
      <c r="X1261" s="917"/>
    </row>
    <row r="1262" spans="2:24" ht="16.5" customHeight="1" x14ac:dyDescent="0.2">
      <c r="D1262" s="1476" t="s">
        <v>517</v>
      </c>
      <c r="E1262" s="1476"/>
      <c r="F1262" s="1476"/>
      <c r="G1262" s="1477"/>
      <c r="H1262" s="1478"/>
      <c r="I1262" s="1479"/>
      <c r="J1262" s="1479"/>
      <c r="K1262" s="1479"/>
      <c r="L1262" s="1480"/>
      <c r="M1262" s="727" t="s">
        <v>503</v>
      </c>
      <c r="N1262" s="597"/>
      <c r="O1262" s="343" t="s">
        <v>22</v>
      </c>
      <c r="P1262" s="597"/>
      <c r="Q1262" s="329" t="s">
        <v>23</v>
      </c>
      <c r="R1262" s="672" t="s">
        <v>503</v>
      </c>
      <c r="S1262" s="597"/>
      <c r="T1262" s="343" t="s">
        <v>22</v>
      </c>
      <c r="U1262" s="597"/>
      <c r="V1262" s="329" t="s">
        <v>23</v>
      </c>
      <c r="W1262" s="912"/>
      <c r="X1262" s="913"/>
    </row>
    <row r="1263" spans="2:24" ht="16.5" customHeight="1" x14ac:dyDescent="0.2">
      <c r="D1263" s="1104"/>
      <c r="E1263" s="1104"/>
      <c r="F1263" s="1104"/>
      <c r="G1263" s="979"/>
      <c r="H1263" s="1481"/>
      <c r="I1263" s="1482"/>
      <c r="J1263" s="1482"/>
      <c r="K1263" s="1482"/>
      <c r="L1263" s="1483"/>
      <c r="M1263" s="725" t="s">
        <v>504</v>
      </c>
      <c r="N1263" s="621"/>
      <c r="O1263" s="274" t="s">
        <v>22</v>
      </c>
      <c r="P1263" s="621"/>
      <c r="Q1263" s="330" t="s">
        <v>23</v>
      </c>
      <c r="R1263" s="673" t="s">
        <v>504</v>
      </c>
      <c r="S1263" s="621"/>
      <c r="T1263" s="274" t="s">
        <v>22</v>
      </c>
      <c r="U1263" s="621"/>
      <c r="V1263" s="330" t="s">
        <v>23</v>
      </c>
      <c r="W1263" s="914"/>
      <c r="X1263" s="915"/>
    </row>
    <row r="1264" spans="2:24" ht="16.5" customHeight="1" x14ac:dyDescent="0.2">
      <c r="D1264" s="1104"/>
      <c r="E1264" s="1104"/>
      <c r="F1264" s="1104"/>
      <c r="G1264" s="979"/>
      <c r="H1264" s="1484"/>
      <c r="I1264" s="1485"/>
      <c r="J1264" s="1485"/>
      <c r="K1264" s="1485"/>
      <c r="L1264" s="1486"/>
      <c r="M1264" s="734" t="s">
        <v>505</v>
      </c>
      <c r="N1264" s="674"/>
      <c r="O1264" s="270" t="s">
        <v>22</v>
      </c>
      <c r="P1264" s="674"/>
      <c r="Q1264" s="331" t="s">
        <v>23</v>
      </c>
      <c r="R1264" s="675" t="s">
        <v>505</v>
      </c>
      <c r="S1264" s="674"/>
      <c r="T1264" s="270" t="s">
        <v>22</v>
      </c>
      <c r="U1264" s="674"/>
      <c r="V1264" s="331" t="s">
        <v>23</v>
      </c>
      <c r="W1264" s="916"/>
      <c r="X1264" s="917"/>
    </row>
    <row r="1265" spans="3:24" ht="16.5" customHeight="1" x14ac:dyDescent="0.2">
      <c r="E1265" s="88" t="s">
        <v>508</v>
      </c>
    </row>
    <row r="1266" spans="3:24" ht="16.5" customHeight="1" x14ac:dyDescent="0.2">
      <c r="E1266" s="88" t="s">
        <v>1004</v>
      </c>
    </row>
    <row r="1267" spans="3:24" ht="16.5" customHeight="1" x14ac:dyDescent="0.2">
      <c r="E1267" s="88" t="s">
        <v>1608</v>
      </c>
    </row>
    <row r="1268" spans="3:24" ht="16.5" customHeight="1" x14ac:dyDescent="0.2">
      <c r="E1268" s="88" t="s">
        <v>1607</v>
      </c>
    </row>
    <row r="1269" spans="3:24" ht="9.65" customHeight="1" x14ac:dyDescent="0.2"/>
    <row r="1270" spans="3:24" ht="16.5" customHeight="1" x14ac:dyDescent="0.2">
      <c r="D1270" s="90" t="s">
        <v>1048</v>
      </c>
    </row>
    <row r="1271" spans="3:24" ht="19.5" customHeight="1" x14ac:dyDescent="0.2">
      <c r="D1271" s="976" t="s">
        <v>518</v>
      </c>
      <c r="E1271" s="977"/>
      <c r="F1271" s="977"/>
      <c r="G1271" s="978"/>
      <c r="H1271" s="909"/>
      <c r="I1271" s="910"/>
      <c r="J1271" s="910"/>
      <c r="K1271" s="910"/>
      <c r="L1271" s="910"/>
      <c r="M1271" s="911"/>
    </row>
    <row r="1272" spans="3:24" ht="16.5" customHeight="1" x14ac:dyDescent="0.2">
      <c r="E1272" s="88" t="s">
        <v>508</v>
      </c>
    </row>
    <row r="1273" spans="3:24" ht="17.5" customHeight="1" x14ac:dyDescent="0.2">
      <c r="P1273" s="844" t="s">
        <v>645</v>
      </c>
      <c r="Q1273" s="844"/>
      <c r="R1273" s="844"/>
      <c r="S1273" s="859">
        <f>$Q$10</f>
        <v>0</v>
      </c>
      <c r="T1273" s="860"/>
      <c r="U1273" s="860"/>
      <c r="V1273" s="860"/>
      <c r="W1273" s="860"/>
      <c r="X1273" s="861"/>
    </row>
    <row r="1274" spans="3:24" ht="16.5" customHeight="1" x14ac:dyDescent="0.2">
      <c r="C1274" s="89" t="s">
        <v>817</v>
      </c>
    </row>
    <row r="1275" spans="3:24" ht="15.65" customHeight="1" x14ac:dyDescent="0.2">
      <c r="D1275" s="90" t="s">
        <v>519</v>
      </c>
    </row>
    <row r="1276" spans="3:24" ht="16.5" customHeight="1" x14ac:dyDescent="0.2">
      <c r="D1276" s="1508" t="s">
        <v>950</v>
      </c>
      <c r="E1276" s="1508"/>
      <c r="F1276" s="836" t="s">
        <v>520</v>
      </c>
      <c r="G1276" s="837"/>
      <c r="H1276" s="837"/>
      <c r="I1276" s="838"/>
      <c r="J1276" s="902" t="s">
        <v>521</v>
      </c>
      <c r="K1276" s="903"/>
      <c r="L1276" s="903"/>
      <c r="M1276" s="903"/>
      <c r="N1276" s="903"/>
      <c r="O1276" s="903"/>
      <c r="P1276" s="904"/>
    </row>
    <row r="1277" spans="3:24" ht="19" customHeight="1" x14ac:dyDescent="0.2">
      <c r="D1277" s="894"/>
      <c r="E1277" s="1347"/>
      <c r="F1277" s="1500"/>
      <c r="G1277" s="1501"/>
      <c r="H1277" s="1501"/>
      <c r="I1277" s="1502"/>
      <c r="J1277" s="736"/>
      <c r="K1277" s="584"/>
      <c r="L1277" s="305" t="s">
        <v>21</v>
      </c>
      <c r="M1277" s="584"/>
      <c r="N1277" s="305" t="s">
        <v>22</v>
      </c>
      <c r="O1277" s="584"/>
      <c r="P1277" s="320" t="s">
        <v>23</v>
      </c>
    </row>
    <row r="1278" spans="3:24" ht="15.65" customHeight="1" x14ac:dyDescent="0.2">
      <c r="E1278" s="88" t="s">
        <v>522</v>
      </c>
    </row>
    <row r="1279" spans="3:24" ht="8.5" customHeight="1" x14ac:dyDescent="0.2"/>
    <row r="1280" spans="3:24" ht="16" customHeight="1" x14ac:dyDescent="0.2">
      <c r="D1280" s="90" t="s">
        <v>523</v>
      </c>
    </row>
    <row r="1281" spans="4:24" ht="24" customHeight="1" x14ac:dyDescent="0.2">
      <c r="D1281" s="902" t="s">
        <v>1466</v>
      </c>
      <c r="E1281" s="903"/>
      <c r="F1281" s="903"/>
      <c r="G1281" s="903"/>
      <c r="H1281" s="903"/>
      <c r="I1281" s="904"/>
      <c r="J1281" s="836" t="s">
        <v>524</v>
      </c>
      <c r="K1281" s="837"/>
      <c r="L1281" s="837"/>
      <c r="M1281" s="837"/>
      <c r="N1281" s="838"/>
      <c r="O1281" s="951" t="s">
        <v>525</v>
      </c>
      <c r="P1281" s="1503"/>
      <c r="Q1281" s="968"/>
      <c r="R1281" s="1504" t="s">
        <v>526</v>
      </c>
      <c r="S1281" s="1505"/>
      <c r="T1281" s="1505"/>
      <c r="U1281" s="1505"/>
      <c r="V1281" s="1505"/>
      <c r="W1281" s="1505"/>
      <c r="X1281" s="1506"/>
    </row>
    <row r="1282" spans="4:24" ht="30" customHeight="1" x14ac:dyDescent="0.2">
      <c r="D1282" s="584"/>
      <c r="E1282" s="305" t="s">
        <v>21</v>
      </c>
      <c r="F1282" s="584"/>
      <c r="G1282" s="305" t="s">
        <v>22</v>
      </c>
      <c r="H1282" s="584"/>
      <c r="I1282" s="305" t="s">
        <v>23</v>
      </c>
      <c r="J1282" s="1489"/>
      <c r="K1282" s="1490"/>
      <c r="L1282" s="1490"/>
      <c r="M1282" s="1490"/>
      <c r="N1282" s="1491"/>
      <c r="O1282" s="1492"/>
      <c r="P1282" s="1492"/>
      <c r="Q1282" s="1493"/>
      <c r="R1282" s="1507"/>
      <c r="S1282" s="1306"/>
      <c r="T1282" s="1306"/>
      <c r="U1282" s="1306"/>
      <c r="V1282" s="1306"/>
      <c r="W1282" s="1306"/>
      <c r="X1282" s="1373"/>
    </row>
    <row r="1283" spans="4:24" ht="30" customHeight="1" x14ac:dyDescent="0.2">
      <c r="D1283" s="584"/>
      <c r="E1283" s="305" t="s">
        <v>21</v>
      </c>
      <c r="F1283" s="584"/>
      <c r="G1283" s="305" t="s">
        <v>22</v>
      </c>
      <c r="H1283" s="584"/>
      <c r="I1283" s="305" t="s">
        <v>23</v>
      </c>
      <c r="J1283" s="1489"/>
      <c r="K1283" s="1490"/>
      <c r="L1283" s="1490"/>
      <c r="M1283" s="1490"/>
      <c r="N1283" s="1491"/>
      <c r="O1283" s="1492"/>
      <c r="P1283" s="1492"/>
      <c r="Q1283" s="1493"/>
      <c r="R1283" s="1507"/>
      <c r="S1283" s="1306"/>
      <c r="T1283" s="1306"/>
      <c r="U1283" s="1306"/>
      <c r="V1283" s="1306"/>
      <c r="W1283" s="1306"/>
      <c r="X1283" s="1373"/>
    </row>
    <row r="1284" spans="4:24" ht="30" customHeight="1" x14ac:dyDescent="0.2">
      <c r="D1284" s="1477" t="s">
        <v>641</v>
      </c>
      <c r="E1284" s="1494"/>
      <c r="F1284" s="1494"/>
      <c r="G1284" s="1494"/>
      <c r="H1284" s="1494"/>
      <c r="I1284" s="1495"/>
      <c r="J1284" s="1304"/>
      <c r="K1284" s="1305"/>
      <c r="L1284" s="1305"/>
      <c r="M1284" s="1305"/>
      <c r="N1284" s="1305"/>
      <c r="O1284" s="1305"/>
      <c r="P1284" s="1305"/>
      <c r="Q1284" s="1305"/>
      <c r="R1284" s="1305"/>
      <c r="S1284" s="1305"/>
      <c r="T1284" s="1305"/>
      <c r="U1284" s="1305"/>
      <c r="V1284" s="1305"/>
      <c r="W1284" s="1305"/>
      <c r="X1284" s="1448"/>
    </row>
    <row r="1285" spans="4:24" ht="11.15" customHeight="1" x14ac:dyDescent="0.2">
      <c r="E1285" s="88" t="s">
        <v>527</v>
      </c>
    </row>
    <row r="1286" spans="4:24" ht="8.5" customHeight="1" x14ac:dyDescent="0.2"/>
    <row r="1287" spans="4:24" ht="16" customHeight="1" x14ac:dyDescent="0.2">
      <c r="D1287" s="90" t="s">
        <v>528</v>
      </c>
    </row>
    <row r="1288" spans="4:24" ht="16.5" customHeight="1" x14ac:dyDescent="0.2">
      <c r="D1288" s="786"/>
      <c r="E1288" s="786"/>
      <c r="F1288" s="786"/>
      <c r="G1288" s="886" t="s">
        <v>532</v>
      </c>
      <c r="H1288" s="1496"/>
      <c r="I1288" s="1496"/>
      <c r="J1288" s="1238"/>
      <c r="K1288" s="811" t="s">
        <v>1516</v>
      </c>
      <c r="L1288" s="812"/>
      <c r="M1288" s="812"/>
      <c r="N1288" s="812"/>
      <c r="O1288" s="812"/>
      <c r="P1288" s="812"/>
      <c r="Q1288" s="812"/>
      <c r="R1288" s="812"/>
      <c r="S1288" s="813"/>
    </row>
    <row r="1289" spans="4:24" ht="16.5" customHeight="1" x14ac:dyDescent="0.2">
      <c r="D1289" s="786"/>
      <c r="E1289" s="786"/>
      <c r="F1289" s="786"/>
      <c r="G1289" s="1497"/>
      <c r="H1289" s="1498"/>
      <c r="I1289" s="1498"/>
      <c r="J1289" s="1499"/>
      <c r="K1289" s="811" t="s">
        <v>529</v>
      </c>
      <c r="L1289" s="812"/>
      <c r="M1289" s="813"/>
      <c r="N1289" s="811" t="s">
        <v>530</v>
      </c>
      <c r="O1289" s="812"/>
      <c r="P1289" s="813"/>
      <c r="Q1289" s="811" t="s">
        <v>531</v>
      </c>
      <c r="R1289" s="812"/>
      <c r="S1289" s="813"/>
    </row>
    <row r="1290" spans="4:24" ht="16" customHeight="1" x14ac:dyDescent="0.2">
      <c r="D1290" s="1428" t="str">
        <f>"令和"&amp;Y1-1&amp;"年度"</f>
        <v>令和7年度</v>
      </c>
      <c r="E1290" s="1430"/>
      <c r="F1290" s="676" t="s">
        <v>503</v>
      </c>
      <c r="G1290" s="597"/>
      <c r="H1290" s="343" t="s">
        <v>22</v>
      </c>
      <c r="I1290" s="597"/>
      <c r="J1290" s="329" t="s">
        <v>23</v>
      </c>
      <c r="K1290" s="1513"/>
      <c r="L1290" s="1514"/>
      <c r="M1290" s="1515"/>
      <c r="N1290" s="1513"/>
      <c r="O1290" s="1514"/>
      <c r="P1290" s="1515"/>
      <c r="Q1290" s="1513"/>
      <c r="R1290" s="1514"/>
      <c r="S1290" s="1515"/>
    </row>
    <row r="1291" spans="4:24" ht="16" customHeight="1" x14ac:dyDescent="0.2">
      <c r="D1291" s="1509"/>
      <c r="E1291" s="1510"/>
      <c r="F1291" s="677" t="s">
        <v>504</v>
      </c>
      <c r="G1291" s="678"/>
      <c r="H1291" s="274" t="s">
        <v>22</v>
      </c>
      <c r="I1291" s="678"/>
      <c r="J1291" s="330" t="s">
        <v>23</v>
      </c>
      <c r="K1291" s="1519"/>
      <c r="L1291" s="1520"/>
      <c r="M1291" s="1521"/>
      <c r="N1291" s="1519"/>
      <c r="O1291" s="1520"/>
      <c r="P1291" s="1521"/>
      <c r="Q1291" s="1519"/>
      <c r="R1291" s="1520"/>
      <c r="S1291" s="1521"/>
    </row>
    <row r="1292" spans="4:24" ht="16" customHeight="1" x14ac:dyDescent="0.2">
      <c r="D1292" s="1511"/>
      <c r="E1292" s="1512"/>
      <c r="F1292" s="233" t="s">
        <v>505</v>
      </c>
      <c r="G1292" s="679"/>
      <c r="H1292" s="270" t="s">
        <v>22</v>
      </c>
      <c r="I1292" s="679"/>
      <c r="J1292" s="331" t="s">
        <v>23</v>
      </c>
      <c r="K1292" s="1516"/>
      <c r="L1292" s="1517"/>
      <c r="M1292" s="1518"/>
      <c r="N1292" s="1516"/>
      <c r="O1292" s="1517"/>
      <c r="P1292" s="1518"/>
      <c r="Q1292" s="1516"/>
      <c r="R1292" s="1517"/>
      <c r="S1292" s="1518"/>
    </row>
    <row r="1293" spans="4:24" ht="16" customHeight="1" x14ac:dyDescent="0.2">
      <c r="D1293" s="1428" t="str">
        <f>"令和"&amp;Y1&amp;"年度"</f>
        <v>令和8年度</v>
      </c>
      <c r="E1293" s="1430"/>
      <c r="F1293" s="676" t="s">
        <v>503</v>
      </c>
      <c r="G1293" s="597"/>
      <c r="H1293" s="343" t="s">
        <v>22</v>
      </c>
      <c r="I1293" s="597"/>
      <c r="J1293" s="329" t="s">
        <v>23</v>
      </c>
      <c r="K1293" s="1513"/>
      <c r="L1293" s="1514"/>
      <c r="M1293" s="1515"/>
      <c r="N1293" s="1513"/>
      <c r="O1293" s="1514"/>
      <c r="P1293" s="1515"/>
      <c r="Q1293" s="1513"/>
      <c r="R1293" s="1514"/>
      <c r="S1293" s="1515"/>
    </row>
    <row r="1294" spans="4:24" ht="16" customHeight="1" x14ac:dyDescent="0.2">
      <c r="D1294" s="1509"/>
      <c r="E1294" s="1510"/>
      <c r="F1294" s="677" t="s">
        <v>504</v>
      </c>
      <c r="G1294" s="678"/>
      <c r="H1294" s="274" t="s">
        <v>22</v>
      </c>
      <c r="I1294" s="678"/>
      <c r="J1294" s="330" t="s">
        <v>23</v>
      </c>
      <c r="K1294" s="1519"/>
      <c r="L1294" s="1520"/>
      <c r="M1294" s="1521"/>
      <c r="N1294" s="1519"/>
      <c r="O1294" s="1520"/>
      <c r="P1294" s="1521"/>
      <c r="Q1294" s="1519"/>
      <c r="R1294" s="1520"/>
      <c r="S1294" s="1521"/>
    </row>
    <row r="1295" spans="4:24" ht="16" customHeight="1" x14ac:dyDescent="0.2">
      <c r="D1295" s="1511"/>
      <c r="E1295" s="1512"/>
      <c r="F1295" s="233" t="s">
        <v>505</v>
      </c>
      <c r="G1295" s="679"/>
      <c r="H1295" s="270" t="s">
        <v>22</v>
      </c>
      <c r="I1295" s="679"/>
      <c r="J1295" s="331" t="s">
        <v>23</v>
      </c>
      <c r="K1295" s="1519"/>
      <c r="L1295" s="1520"/>
      <c r="M1295" s="1521"/>
      <c r="N1295" s="1519"/>
      <c r="O1295" s="1520"/>
      <c r="P1295" s="1521"/>
      <c r="Q1295" s="1519"/>
      <c r="R1295" s="1520"/>
      <c r="S1295" s="1521"/>
    </row>
    <row r="1296" spans="4:24" ht="16.5" customHeight="1" x14ac:dyDescent="0.2">
      <c r="E1296" s="88" t="s">
        <v>1587</v>
      </c>
    </row>
    <row r="1297" spans="2:24" ht="16.5" customHeight="1" x14ac:dyDescent="0.2">
      <c r="E1297" s="88" t="s">
        <v>1773</v>
      </c>
    </row>
    <row r="1298" spans="2:24" ht="8.5" customHeight="1" x14ac:dyDescent="0.2">
      <c r="E1298" s="88"/>
    </row>
    <row r="1299" spans="2:24" ht="16.5" customHeight="1" x14ac:dyDescent="0.2">
      <c r="B1299" s="356" t="s">
        <v>533</v>
      </c>
    </row>
    <row r="1300" spans="2:24" ht="16.5" customHeight="1" x14ac:dyDescent="0.2">
      <c r="C1300" s="89" t="s">
        <v>819</v>
      </c>
    </row>
    <row r="1301" spans="2:24" ht="19" customHeight="1" x14ac:dyDescent="0.2">
      <c r="D1301" s="786" t="s">
        <v>562</v>
      </c>
      <c r="E1301" s="786"/>
      <c r="F1301" s="786"/>
      <c r="G1301" s="786"/>
      <c r="H1301" s="909"/>
      <c r="I1301" s="910"/>
      <c r="J1301" s="910"/>
      <c r="K1301" s="910"/>
      <c r="L1301" s="910"/>
      <c r="M1301" s="910"/>
      <c r="N1301" s="910"/>
      <c r="O1301" s="910"/>
      <c r="P1301" s="910"/>
      <c r="Q1301" s="910"/>
      <c r="R1301" s="911"/>
    </row>
    <row r="1302" spans="2:24" ht="19" customHeight="1" x14ac:dyDescent="0.2">
      <c r="E1302" s="976" t="s">
        <v>642</v>
      </c>
      <c r="F1302" s="977"/>
      <c r="G1302" s="977"/>
      <c r="H1302" s="977"/>
      <c r="I1302" s="977"/>
      <c r="J1302" s="977"/>
      <c r="K1302" s="977"/>
      <c r="L1302" s="977"/>
      <c r="M1302" s="977"/>
      <c r="N1302" s="977"/>
      <c r="O1302" s="1114"/>
      <c r="P1302" s="1533"/>
      <c r="Q1302" s="1534"/>
      <c r="R1302" s="1534"/>
      <c r="S1302" s="807"/>
      <c r="T1302" s="807"/>
      <c r="U1302" s="807"/>
      <c r="V1302" s="808"/>
    </row>
    <row r="1303" spans="2:24" ht="19" customHeight="1" x14ac:dyDescent="0.2">
      <c r="E1303" s="976" t="s">
        <v>643</v>
      </c>
      <c r="F1303" s="977"/>
      <c r="G1303" s="977"/>
      <c r="H1303" s="977"/>
      <c r="I1303" s="977"/>
      <c r="J1303" s="977"/>
      <c r="K1303" s="977"/>
      <c r="L1303" s="978"/>
      <c r="M1303" s="1452" t="s">
        <v>1816</v>
      </c>
      <c r="N1303" s="1453"/>
      <c r="O1303" s="1453"/>
      <c r="P1303" s="1453"/>
      <c r="Q1303" s="1453"/>
      <c r="R1303" s="1454"/>
      <c r="S1303" s="587" t="s">
        <v>668</v>
      </c>
      <c r="T1303" s="1096" t="s">
        <v>563</v>
      </c>
      <c r="U1303" s="1097"/>
    </row>
    <row r="1304" spans="2:24" ht="14.15" customHeight="1" x14ac:dyDescent="0.2">
      <c r="E1304" s="88" t="s">
        <v>565</v>
      </c>
    </row>
    <row r="1305" spans="2:24" ht="14.15" customHeight="1" x14ac:dyDescent="0.2">
      <c r="E1305" s="88" t="s">
        <v>673</v>
      </c>
      <c r="F1305" s="88"/>
    </row>
    <row r="1306" spans="2:24" ht="14.15" customHeight="1" x14ac:dyDescent="0.2">
      <c r="E1306" s="88" t="s">
        <v>674</v>
      </c>
    </row>
    <row r="1307" spans="2:24" ht="5.5" customHeight="1" x14ac:dyDescent="0.2">
      <c r="E1307" s="88"/>
    </row>
    <row r="1308" spans="2:24" ht="16.5" customHeight="1" x14ac:dyDescent="0.2">
      <c r="B1308" s="356" t="str">
        <f>"８　幼稚園における重大事故発生時の対応状況等（令和"&amp;Y1-2&amp;"年度～令和"&amp;Y1&amp;"年度）"</f>
        <v>８　幼稚園における重大事故発生時の対応状況等（令和6年度～令和8年度）</v>
      </c>
    </row>
    <row r="1309" spans="2:24" ht="16.5" customHeight="1" x14ac:dyDescent="0.2">
      <c r="C1309" s="89" t="s">
        <v>534</v>
      </c>
    </row>
    <row r="1310" spans="2:24" ht="14.5" customHeight="1" x14ac:dyDescent="0.2">
      <c r="D1310" s="90" t="s">
        <v>1305</v>
      </c>
    </row>
    <row r="1311" spans="2:24" ht="16.5" customHeight="1" x14ac:dyDescent="0.2">
      <c r="D1311" s="1104" t="s">
        <v>535</v>
      </c>
      <c r="E1311" s="1104"/>
      <c r="F1311" s="1104"/>
      <c r="G1311" s="983" t="s">
        <v>536</v>
      </c>
      <c r="H1311" s="999"/>
      <c r="I1311" s="999"/>
      <c r="J1311" s="999"/>
      <c r="K1311" s="999"/>
      <c r="L1311" s="999"/>
      <c r="M1311" s="999"/>
      <c r="N1311" s="999"/>
      <c r="O1311" s="999"/>
      <c r="P1311" s="999"/>
      <c r="Q1311" s="999"/>
      <c r="R1311" s="999"/>
      <c r="S1311" s="999"/>
      <c r="T1311" s="999"/>
      <c r="U1311" s="999"/>
      <c r="V1311" s="999"/>
      <c r="W1311" s="999"/>
      <c r="X1311" s="1000"/>
    </row>
    <row r="1312" spans="2:24" ht="16.5" customHeight="1" x14ac:dyDescent="0.2">
      <c r="D1312" s="1104"/>
      <c r="E1312" s="1104"/>
      <c r="F1312" s="1104"/>
      <c r="G1312" s="985" t="s">
        <v>1467</v>
      </c>
      <c r="H1312" s="1522"/>
      <c r="I1312" s="1522"/>
      <c r="J1312" s="1522"/>
      <c r="K1312" s="1522"/>
      <c r="L1312" s="1523"/>
      <c r="M1312" s="1524" t="s">
        <v>538</v>
      </c>
      <c r="N1312" s="1524"/>
      <c r="O1312" s="1525" t="s">
        <v>537</v>
      </c>
      <c r="P1312" s="1526"/>
      <c r="Q1312" s="1526"/>
      <c r="R1312" s="1526"/>
      <c r="S1312" s="1526"/>
      <c r="T1312" s="1526"/>
      <c r="U1312" s="1526"/>
      <c r="V1312" s="1526"/>
      <c r="W1312" s="1526"/>
      <c r="X1312" s="1527"/>
    </row>
    <row r="1313" spans="1:24" ht="16.5" customHeight="1" x14ac:dyDescent="0.2">
      <c r="D1313" s="1317"/>
      <c r="E1313" s="1317"/>
      <c r="F1313" s="777"/>
      <c r="G1313" s="607"/>
      <c r="H1313" s="272" t="s">
        <v>21</v>
      </c>
      <c r="I1313" s="607"/>
      <c r="J1313" s="272" t="s">
        <v>22</v>
      </c>
      <c r="K1313" s="607"/>
      <c r="L1313" s="290" t="s">
        <v>23</v>
      </c>
      <c r="M1313" s="1528"/>
      <c r="N1313" s="1529"/>
      <c r="O1313" s="1530"/>
      <c r="P1313" s="1531"/>
      <c r="Q1313" s="1531"/>
      <c r="R1313" s="1531"/>
      <c r="S1313" s="1531"/>
      <c r="T1313" s="1531"/>
      <c r="U1313" s="1531"/>
      <c r="V1313" s="1531"/>
      <c r="W1313" s="1531"/>
      <c r="X1313" s="1532"/>
    </row>
    <row r="1314" spans="1:24" ht="16" customHeight="1" x14ac:dyDescent="0.2">
      <c r="E1314" s="217" t="s">
        <v>539</v>
      </c>
      <c r="O1314" s="1304"/>
      <c r="P1314" s="1305"/>
      <c r="Q1314" s="1305"/>
      <c r="R1314" s="1305"/>
      <c r="S1314" s="1305"/>
      <c r="T1314" s="1305"/>
      <c r="U1314" s="1305"/>
      <c r="V1314" s="1305"/>
      <c r="W1314" s="1305"/>
      <c r="X1314" s="1448"/>
    </row>
    <row r="1315" spans="1:24" ht="6" customHeight="1" x14ac:dyDescent="0.2"/>
    <row r="1316" spans="1:24" ht="16.5" customHeight="1" x14ac:dyDescent="0.2">
      <c r="B1316" s="356" t="s">
        <v>540</v>
      </c>
    </row>
    <row r="1317" spans="1:24" ht="16.5" customHeight="1" x14ac:dyDescent="0.2">
      <c r="C1317" s="89" t="s">
        <v>541</v>
      </c>
    </row>
    <row r="1318" spans="1:24" ht="16.5" customHeight="1" x14ac:dyDescent="0.2">
      <c r="D1318" s="776" t="s">
        <v>542</v>
      </c>
      <c r="E1318" s="776"/>
      <c r="F1318" s="776"/>
      <c r="G1318" s="776"/>
      <c r="H1318" s="811" t="s">
        <v>543</v>
      </c>
      <c r="I1318" s="812"/>
      <c r="J1318" s="812"/>
      <c r="K1318" s="812"/>
      <c r="L1318" s="813"/>
    </row>
    <row r="1319" spans="1:24" ht="18.649999999999999" customHeight="1" x14ac:dyDescent="0.2">
      <c r="D1319" s="933"/>
      <c r="E1319" s="933"/>
      <c r="F1319" s="933"/>
      <c r="G1319" s="933"/>
      <c r="H1319" s="934"/>
      <c r="I1319" s="1068"/>
      <c r="J1319" s="1068"/>
      <c r="K1319" s="1068"/>
      <c r="L1319" s="928"/>
    </row>
    <row r="1320" spans="1:24" ht="12.65" customHeight="1" x14ac:dyDescent="0.2">
      <c r="E1320" s="88"/>
    </row>
    <row r="1321" spans="1:24" ht="16.5" customHeight="1" x14ac:dyDescent="0.2">
      <c r="A1321" s="583" t="s">
        <v>677</v>
      </c>
    </row>
    <row r="1322" spans="1:24" ht="17.5" customHeight="1" x14ac:dyDescent="0.2">
      <c r="P1322" s="844" t="s">
        <v>645</v>
      </c>
      <c r="Q1322" s="844"/>
      <c r="R1322" s="844"/>
      <c r="S1322" s="859">
        <f>$Q$10</f>
        <v>0</v>
      </c>
      <c r="T1322" s="860"/>
      <c r="U1322" s="860"/>
      <c r="V1322" s="860"/>
      <c r="W1322" s="860"/>
      <c r="X1322" s="861"/>
    </row>
    <row r="1323" spans="1:24" ht="16.5" customHeight="1" x14ac:dyDescent="0.2">
      <c r="B1323" s="356" t="s">
        <v>821</v>
      </c>
    </row>
    <row r="1324" spans="1:24" ht="37" customHeight="1" x14ac:dyDescent="0.2">
      <c r="D1324" s="918" t="s">
        <v>580</v>
      </c>
      <c r="E1324" s="1457"/>
      <c r="F1324" s="1457"/>
      <c r="G1324" s="1457"/>
      <c r="H1324" s="1457"/>
      <c r="I1324" s="1457"/>
      <c r="J1324" s="1457"/>
      <c r="K1324" s="1457"/>
      <c r="L1324" s="919"/>
      <c r="M1324" s="1547" t="s">
        <v>822</v>
      </c>
      <c r="N1324" s="1548"/>
      <c r="O1324" s="1548"/>
      <c r="P1324" s="932" t="str">
        <f>"令和"&amp;Y1-1&amp;"年度売電収入額
(１又は２に該当の場合記入)"</f>
        <v>令和7年度売電収入額
(１又は２に該当の場合記入)</v>
      </c>
      <c r="Q1324" s="839"/>
      <c r="R1324" s="839"/>
      <c r="S1324" s="776"/>
      <c r="T1324" s="776"/>
    </row>
    <row r="1325" spans="1:24" ht="20.5" customHeight="1" x14ac:dyDescent="0.2">
      <c r="D1325" s="777"/>
      <c r="E1325" s="778"/>
      <c r="F1325" s="778"/>
      <c r="G1325" s="778"/>
      <c r="H1325" s="778"/>
      <c r="I1325" s="778"/>
      <c r="J1325" s="778"/>
      <c r="K1325" s="778"/>
      <c r="L1325" s="779"/>
      <c r="M1325" s="1541"/>
      <c r="N1325" s="1542"/>
      <c r="O1325" s="1543"/>
      <c r="P1325" s="1069"/>
      <c r="Q1325" s="1070"/>
      <c r="R1325" s="1071"/>
      <c r="S1325" s="967" t="s">
        <v>581</v>
      </c>
      <c r="T1325" s="968"/>
    </row>
    <row r="1326" spans="1:24" ht="16.5" customHeight="1" x14ac:dyDescent="0.2">
      <c r="E1326" s="88" t="s">
        <v>570</v>
      </c>
    </row>
    <row r="1327" spans="1:24" ht="12" customHeight="1" x14ac:dyDescent="0.2">
      <c r="E1327" s="88"/>
    </row>
    <row r="1328" spans="1:24" ht="16.5" customHeight="1" x14ac:dyDescent="0.2">
      <c r="B1328" s="356" t="s">
        <v>594</v>
      </c>
    </row>
    <row r="1329" spans="3:21" ht="16.5" customHeight="1" x14ac:dyDescent="0.2">
      <c r="C1329" s="89" t="s">
        <v>582</v>
      </c>
    </row>
    <row r="1330" spans="3:21" ht="29.5" customHeight="1" x14ac:dyDescent="0.2">
      <c r="D1330" s="786" t="s">
        <v>583</v>
      </c>
      <c r="E1330" s="786"/>
      <c r="F1330" s="786"/>
      <c r="G1330" s="786"/>
      <c r="H1330" s="786"/>
      <c r="I1330" s="1544"/>
      <c r="J1330" s="1545"/>
      <c r="K1330" s="1545"/>
      <c r="L1330" s="1545"/>
      <c r="M1330" s="1545"/>
      <c r="N1330" s="1545"/>
      <c r="O1330" s="1545"/>
      <c r="P1330" s="1545"/>
      <c r="Q1330" s="1545"/>
      <c r="R1330" s="1545"/>
      <c r="S1330" s="1545"/>
      <c r="T1330" s="1546"/>
    </row>
    <row r="1331" spans="3:21" ht="16.5" customHeight="1" x14ac:dyDescent="0.2">
      <c r="E1331" s="88" t="s">
        <v>571</v>
      </c>
    </row>
    <row r="1332" spans="3:21" ht="9.65" customHeight="1" x14ac:dyDescent="0.2">
      <c r="E1332" s="88"/>
    </row>
    <row r="1333" spans="3:21" ht="16.5" customHeight="1" x14ac:dyDescent="0.2">
      <c r="C1333" s="89" t="s">
        <v>572</v>
      </c>
    </row>
    <row r="1334" spans="3:21" ht="16.5" customHeight="1" x14ac:dyDescent="0.2">
      <c r="D1334" s="90" t="s">
        <v>585</v>
      </c>
    </row>
    <row r="1335" spans="3:21" ht="16.5" customHeight="1" x14ac:dyDescent="0.2">
      <c r="D1335" s="90" t="s">
        <v>584</v>
      </c>
    </row>
    <row r="1336" spans="3:21" ht="16.5" customHeight="1" x14ac:dyDescent="0.2">
      <c r="D1336" s="811" t="s">
        <v>588</v>
      </c>
      <c r="E1336" s="812"/>
      <c r="F1336" s="812"/>
      <c r="G1336" s="812"/>
      <c r="H1336" s="812"/>
      <c r="I1336" s="812"/>
      <c r="J1336" s="812"/>
      <c r="K1336" s="812"/>
      <c r="L1336" s="813"/>
      <c r="M1336" s="776" t="s">
        <v>175</v>
      </c>
      <c r="N1336" s="1140"/>
      <c r="O1336" s="1140"/>
      <c r="P1336" s="1140"/>
      <c r="Q1336" s="904" t="s">
        <v>587</v>
      </c>
      <c r="R1336" s="776"/>
      <c r="S1336" s="839"/>
      <c r="T1336" s="776"/>
      <c r="U1336" s="776"/>
    </row>
    <row r="1337" spans="3:21" ht="21" customHeight="1" x14ac:dyDescent="0.2">
      <c r="D1337" s="976" t="s">
        <v>823</v>
      </c>
      <c r="E1337" s="977"/>
      <c r="F1337" s="977"/>
      <c r="G1337" s="977"/>
      <c r="H1337" s="977"/>
      <c r="I1337" s="977"/>
      <c r="J1337" s="977"/>
      <c r="K1337" s="977"/>
      <c r="L1337" s="978"/>
      <c r="M1337" s="1317"/>
      <c r="N1337" s="1317"/>
      <c r="O1337" s="1317"/>
      <c r="P1337" s="1563"/>
      <c r="Q1337" s="743"/>
      <c r="R1337" s="305" t="s">
        <v>21</v>
      </c>
      <c r="S1337" s="743"/>
      <c r="T1337" s="320" t="s">
        <v>586</v>
      </c>
      <c r="U1337" s="733"/>
    </row>
    <row r="1338" spans="3:21" ht="21" customHeight="1" x14ac:dyDescent="0.2">
      <c r="D1338" s="976" t="s">
        <v>824</v>
      </c>
      <c r="E1338" s="977"/>
      <c r="F1338" s="977"/>
      <c r="G1338" s="977"/>
      <c r="H1338" s="977"/>
      <c r="I1338" s="977"/>
      <c r="J1338" s="977"/>
      <c r="K1338" s="977"/>
      <c r="L1338" s="978"/>
      <c r="M1338" s="1317"/>
      <c r="N1338" s="1317"/>
      <c r="O1338" s="1317"/>
      <c r="P1338" s="1563"/>
      <c r="Q1338" s="743"/>
      <c r="R1338" s="305" t="s">
        <v>21</v>
      </c>
      <c r="S1338" s="743"/>
      <c r="T1338" s="320" t="s">
        <v>586</v>
      </c>
      <c r="U1338" s="733"/>
    </row>
    <row r="1339" spans="3:21" ht="16.5" customHeight="1" x14ac:dyDescent="0.2">
      <c r="E1339" s="88" t="s">
        <v>589</v>
      </c>
      <c r="F1339" s="88"/>
    </row>
    <row r="1340" spans="3:21" ht="16.5" customHeight="1" x14ac:dyDescent="0.2">
      <c r="E1340" s="88" t="s">
        <v>590</v>
      </c>
    </row>
    <row r="1341" spans="3:21" ht="16.5" customHeight="1" x14ac:dyDescent="0.2">
      <c r="E1341" s="88" t="s">
        <v>591</v>
      </c>
    </row>
    <row r="1342" spans="3:21" ht="16.5" customHeight="1" x14ac:dyDescent="0.2">
      <c r="E1342" s="88" t="s">
        <v>676</v>
      </c>
    </row>
    <row r="1343" spans="3:21" ht="16.5" customHeight="1" x14ac:dyDescent="0.2">
      <c r="E1343" s="88" t="s">
        <v>675</v>
      </c>
    </row>
    <row r="1344" spans="3:21" ht="16.5" customHeight="1" x14ac:dyDescent="0.2">
      <c r="E1344" s="1212" t="s">
        <v>1249</v>
      </c>
      <c r="F1344" s="1213"/>
      <c r="G1344" s="1213"/>
      <c r="H1344" s="1213"/>
      <c r="I1344" s="1213"/>
      <c r="J1344" s="1213"/>
      <c r="K1344" s="1213"/>
      <c r="L1344" s="1213"/>
      <c r="M1344" s="1213"/>
      <c r="N1344" s="1213"/>
      <c r="O1344" s="1391"/>
      <c r="P1344" s="90" t="s">
        <v>1248</v>
      </c>
    </row>
    <row r="1345" spans="1:15" ht="12.65" customHeight="1" x14ac:dyDescent="0.2">
      <c r="E1345" s="88"/>
    </row>
    <row r="1346" spans="1:15" ht="16.5" customHeight="1" x14ac:dyDescent="0.2">
      <c r="B1346" s="356" t="s">
        <v>825</v>
      </c>
    </row>
    <row r="1347" spans="1:15" ht="16.5" customHeight="1" x14ac:dyDescent="0.2">
      <c r="D1347" s="776" t="s">
        <v>592</v>
      </c>
      <c r="E1347" s="776"/>
      <c r="F1347" s="776"/>
      <c r="G1347" s="776"/>
      <c r="H1347" s="811" t="s">
        <v>593</v>
      </c>
      <c r="I1347" s="812"/>
      <c r="J1347" s="812"/>
      <c r="K1347" s="813"/>
      <c r="L1347" s="1536" t="s">
        <v>1594</v>
      </c>
      <c r="M1347" s="1536"/>
      <c r="N1347" s="1536"/>
      <c r="O1347" s="1536"/>
    </row>
    <row r="1348" spans="1:15" ht="20.5" customHeight="1" x14ac:dyDescent="0.2">
      <c r="D1348" s="786" t="s">
        <v>826</v>
      </c>
      <c r="E1348" s="786"/>
      <c r="F1348" s="786"/>
      <c r="G1348" s="786"/>
      <c r="H1348" s="777"/>
      <c r="I1348" s="778"/>
      <c r="J1348" s="778"/>
      <c r="K1348" s="779"/>
      <c r="L1348" s="680"/>
      <c r="M1348" s="681"/>
      <c r="N1348" s="682"/>
      <c r="O1348" s="683"/>
    </row>
    <row r="1349" spans="1:15" ht="20.5" customHeight="1" x14ac:dyDescent="0.2">
      <c r="D1349" s="786" t="s">
        <v>827</v>
      </c>
      <c r="E1349" s="786"/>
      <c r="F1349" s="786"/>
      <c r="G1349" s="786"/>
      <c r="H1349" s="1235"/>
      <c r="I1349" s="1458"/>
      <c r="J1349" s="1458"/>
      <c r="K1349" s="1535"/>
      <c r="L1349" s="743"/>
      <c r="M1349" s="272" t="s">
        <v>21</v>
      </c>
      <c r="N1349" s="743"/>
      <c r="O1349" s="290" t="s">
        <v>98</v>
      </c>
    </row>
    <row r="1350" spans="1:15" ht="20.5" customHeight="1" x14ac:dyDescent="0.2">
      <c r="D1350" s="786" t="s">
        <v>828</v>
      </c>
      <c r="E1350" s="786"/>
      <c r="F1350" s="786"/>
      <c r="G1350" s="786"/>
      <c r="H1350" s="1235"/>
      <c r="I1350" s="1458"/>
      <c r="J1350" s="1458"/>
      <c r="K1350" s="1535"/>
      <c r="L1350" s="743"/>
      <c r="M1350" s="305" t="s">
        <v>21</v>
      </c>
      <c r="N1350" s="743"/>
      <c r="O1350" s="320" t="s">
        <v>98</v>
      </c>
    </row>
    <row r="1351" spans="1:15" ht="20.5" customHeight="1" x14ac:dyDescent="0.2">
      <c r="D1351" s="786" t="s">
        <v>829</v>
      </c>
      <c r="E1351" s="786"/>
      <c r="F1351" s="786"/>
      <c r="G1351" s="786"/>
      <c r="H1351" s="1235"/>
      <c r="I1351" s="1458"/>
      <c r="J1351" s="1458"/>
      <c r="K1351" s="1535"/>
      <c r="L1351" s="743"/>
      <c r="M1351" s="305" t="s">
        <v>21</v>
      </c>
      <c r="N1351" s="743"/>
      <c r="O1351" s="320" t="s">
        <v>98</v>
      </c>
    </row>
    <row r="1352" spans="1:15" ht="20.5" customHeight="1" x14ac:dyDescent="0.2">
      <c r="D1352" s="786" t="s">
        <v>573</v>
      </c>
      <c r="E1352" s="786"/>
      <c r="F1352" s="786"/>
      <c r="G1352" s="786"/>
      <c r="H1352" s="1235"/>
      <c r="I1352" s="1458"/>
      <c r="J1352" s="1458"/>
      <c r="K1352" s="1535"/>
      <c r="L1352" s="743"/>
      <c r="M1352" s="305" t="s">
        <v>21</v>
      </c>
      <c r="N1352" s="743"/>
      <c r="O1352" s="320" t="s">
        <v>98</v>
      </c>
    </row>
    <row r="1353" spans="1:15" ht="16.5" customHeight="1" x14ac:dyDescent="0.2">
      <c r="E1353" s="88" t="s">
        <v>1244</v>
      </c>
    </row>
    <row r="1354" spans="1:15" ht="16.5" customHeight="1" x14ac:dyDescent="0.2">
      <c r="E1354" s="88" t="s">
        <v>1245</v>
      </c>
    </row>
    <row r="1355" spans="1:15" ht="16.5" customHeight="1" x14ac:dyDescent="0.2">
      <c r="E1355" s="88" t="s">
        <v>1246</v>
      </c>
    </row>
    <row r="1356" spans="1:15" ht="11.5" customHeight="1" x14ac:dyDescent="0.2">
      <c r="E1356" s="88"/>
    </row>
    <row r="1357" spans="1:15" ht="16.5" customHeight="1" x14ac:dyDescent="0.2">
      <c r="A1357" s="583" t="s">
        <v>574</v>
      </c>
    </row>
    <row r="1358" spans="1:15" ht="16.5" customHeight="1" x14ac:dyDescent="0.2">
      <c r="B1358" s="89" t="s">
        <v>1588</v>
      </c>
    </row>
    <row r="1359" spans="1:15" ht="16.5" customHeight="1" x14ac:dyDescent="0.2">
      <c r="B1359" s="89" t="s">
        <v>596</v>
      </c>
    </row>
    <row r="1360" spans="1:15" ht="16.5" customHeight="1" x14ac:dyDescent="0.2">
      <c r="C1360" s="90" t="s">
        <v>600</v>
      </c>
    </row>
    <row r="1361" spans="2:21" ht="16.5" customHeight="1" x14ac:dyDescent="0.2">
      <c r="C1361" s="90" t="s">
        <v>597</v>
      </c>
    </row>
    <row r="1362" spans="2:21" ht="16.5" customHeight="1" x14ac:dyDescent="0.2">
      <c r="C1362" s="90" t="s">
        <v>598</v>
      </c>
    </row>
    <row r="1363" spans="2:21" ht="16.5" customHeight="1" x14ac:dyDescent="0.2">
      <c r="C1363" s="90" t="s">
        <v>599</v>
      </c>
    </row>
    <row r="1364" spans="2:21" ht="8.15" customHeight="1" x14ac:dyDescent="0.2"/>
    <row r="1365" spans="2:21" ht="21" customHeight="1" x14ac:dyDescent="0.2">
      <c r="D1365" s="786" t="s">
        <v>601</v>
      </c>
      <c r="E1365" s="786"/>
      <c r="F1365" s="786"/>
      <c r="G1365" s="1537">
        <f>U$2</f>
        <v>0</v>
      </c>
      <c r="H1365" s="1538"/>
      <c r="I1365" s="1539"/>
      <c r="J1365" s="976" t="s">
        <v>603</v>
      </c>
      <c r="K1365" s="977"/>
      <c r="L1365" s="977"/>
      <c r="M1365" s="978"/>
      <c r="N1365" s="805">
        <f>Q$8</f>
        <v>0</v>
      </c>
      <c r="O1365" s="805"/>
      <c r="P1365" s="805"/>
      <c r="Q1365" s="805"/>
      <c r="R1365" s="805"/>
      <c r="S1365" s="805"/>
      <c r="T1365" s="805"/>
      <c r="U1365" s="805"/>
    </row>
    <row r="1366" spans="2:21" ht="21" customHeight="1" x14ac:dyDescent="0.2">
      <c r="D1366" s="786" t="s">
        <v>602</v>
      </c>
      <c r="E1366" s="786"/>
      <c r="F1366" s="976"/>
      <c r="G1366" s="937"/>
      <c r="H1366" s="1369"/>
      <c r="I1366" s="938"/>
      <c r="J1366" s="1540" t="s">
        <v>604</v>
      </c>
      <c r="K1366" s="977"/>
      <c r="L1366" s="977"/>
      <c r="M1366" s="978"/>
      <c r="N1366" s="805">
        <f>Q$10</f>
        <v>0</v>
      </c>
      <c r="O1366" s="805"/>
      <c r="P1366" s="805"/>
      <c r="Q1366" s="805"/>
      <c r="R1366" s="805"/>
      <c r="S1366" s="805"/>
      <c r="T1366" s="805"/>
      <c r="U1366" s="805"/>
    </row>
    <row r="1367" spans="2:21" ht="16.5" customHeight="1" x14ac:dyDescent="0.2">
      <c r="G1367" s="587"/>
      <c r="H1367" s="587"/>
      <c r="I1367" s="587"/>
      <c r="N1367" s="261"/>
      <c r="O1367" s="261"/>
      <c r="P1367" s="261"/>
      <c r="Q1367" s="261"/>
      <c r="R1367" s="261"/>
      <c r="S1367" s="261"/>
      <c r="T1367" s="261"/>
      <c r="U1367" s="261"/>
    </row>
    <row r="1368" spans="2:21" ht="16.5" customHeight="1" x14ac:dyDescent="0.2">
      <c r="B1368" s="356" t="s">
        <v>576</v>
      </c>
    </row>
    <row r="1369" spans="2:21" ht="21.65" customHeight="1" x14ac:dyDescent="0.2">
      <c r="D1369" s="976" t="s">
        <v>605</v>
      </c>
      <c r="E1369" s="977"/>
      <c r="F1369" s="977"/>
      <c r="G1369" s="977"/>
      <c r="H1369" s="977"/>
      <c r="I1369" s="977"/>
      <c r="J1369" s="977"/>
      <c r="K1369" s="977"/>
      <c r="L1369" s="977"/>
      <c r="M1369" s="977"/>
      <c r="N1369" s="977"/>
      <c r="O1369" s="977"/>
      <c r="P1369" s="1114"/>
      <c r="Q1369" s="743"/>
      <c r="R1369" s="90" t="s">
        <v>609</v>
      </c>
    </row>
    <row r="1370" spans="2:21" ht="21.65" customHeight="1" x14ac:dyDescent="0.2">
      <c r="D1370" s="761" t="s">
        <v>606</v>
      </c>
      <c r="E1370" s="774"/>
      <c r="F1370" s="774"/>
      <c r="G1370" s="1549"/>
      <c r="H1370" s="1550"/>
      <c r="I1370" s="1550"/>
      <c r="J1370" s="1550"/>
      <c r="K1370" s="1551"/>
    </row>
    <row r="1371" spans="2:21" ht="21.65" customHeight="1" x14ac:dyDescent="0.2">
      <c r="D1371" s="976" t="s">
        <v>607</v>
      </c>
      <c r="E1371" s="967"/>
      <c r="F1371" s="967"/>
      <c r="G1371" s="1552"/>
      <c r="H1371" s="1553"/>
      <c r="I1371" s="90" t="s">
        <v>608</v>
      </c>
    </row>
    <row r="1372" spans="2:21" ht="21.65" customHeight="1" x14ac:dyDescent="0.2">
      <c r="D1372" s="788" t="s">
        <v>613</v>
      </c>
      <c r="E1372" s="1118"/>
      <c r="F1372" s="1118"/>
      <c r="G1372" s="781"/>
      <c r="H1372" s="783"/>
      <c r="I1372" s="90" t="s">
        <v>288</v>
      </c>
    </row>
    <row r="1373" spans="2:21" ht="9.65" customHeight="1" x14ac:dyDescent="0.2">
      <c r="D1373" s="261"/>
      <c r="E1373" s="261"/>
      <c r="F1373" s="261"/>
    </row>
    <row r="1374" spans="2:21" ht="16.5" customHeight="1" x14ac:dyDescent="0.2">
      <c r="B1374" s="356" t="s">
        <v>830</v>
      </c>
    </row>
    <row r="1375" spans="2:21" ht="21.65" customHeight="1" x14ac:dyDescent="0.2">
      <c r="D1375" s="786" t="s">
        <v>612</v>
      </c>
      <c r="E1375" s="786"/>
      <c r="F1375" s="786"/>
      <c r="G1375" s="1341"/>
      <c r="H1375" s="1461"/>
      <c r="I1375" s="1461"/>
      <c r="J1375" s="1461"/>
      <c r="K1375" s="1462"/>
    </row>
    <row r="1376" spans="2:21" ht="21.65" customHeight="1" x14ac:dyDescent="0.2">
      <c r="D1376" s="786" t="s">
        <v>610</v>
      </c>
      <c r="E1376" s="786"/>
      <c r="F1376" s="976"/>
      <c r="G1376" s="638"/>
      <c r="H1376" s="743"/>
      <c r="I1376" s="684" t="s">
        <v>21</v>
      </c>
      <c r="J1376" s="743"/>
      <c r="K1376" s="332" t="s">
        <v>22</v>
      </c>
      <c r="L1376" s="743"/>
      <c r="M1376" s="332" t="s">
        <v>1468</v>
      </c>
    </row>
    <row r="1377" spans="2:21" ht="21.65" customHeight="1" x14ac:dyDescent="0.2">
      <c r="D1377" s="786" t="s">
        <v>611</v>
      </c>
      <c r="E1377" s="786"/>
      <c r="F1377" s="786"/>
      <c r="G1377" s="403" t="s">
        <v>614</v>
      </c>
      <c r="H1377" s="806"/>
      <c r="I1377" s="1276"/>
      <c r="J1377" s="379" t="s">
        <v>615</v>
      </c>
      <c r="K1377" s="781"/>
      <c r="L1377" s="783"/>
    </row>
    <row r="1378" spans="2:21" ht="7" customHeight="1" x14ac:dyDescent="0.2"/>
    <row r="1379" spans="2:21" ht="19.5" customHeight="1" x14ac:dyDescent="0.2">
      <c r="D1379" s="420" t="s">
        <v>616</v>
      </c>
    </row>
    <row r="1380" spans="2:21" ht="21.65" customHeight="1" x14ac:dyDescent="0.2">
      <c r="D1380" s="786" t="s">
        <v>617</v>
      </c>
      <c r="E1380" s="786"/>
      <c r="F1380" s="786"/>
      <c r="G1380" s="976"/>
      <c r="H1380" s="752"/>
      <c r="I1380" s="753"/>
    </row>
    <row r="1381" spans="2:21" ht="21.65" customHeight="1" x14ac:dyDescent="0.2">
      <c r="D1381" s="786" t="s">
        <v>618</v>
      </c>
      <c r="E1381" s="786"/>
      <c r="F1381" s="786"/>
      <c r="G1381" s="976"/>
      <c r="H1381" s="638"/>
      <c r="I1381" s="743"/>
      <c r="J1381" s="644" t="s">
        <v>21</v>
      </c>
      <c r="K1381" s="743"/>
      <c r="L1381" s="332" t="s">
        <v>22</v>
      </c>
      <c r="M1381" s="743"/>
      <c r="N1381" s="332" t="s">
        <v>1468</v>
      </c>
    </row>
    <row r="1382" spans="2:21" ht="5.5" customHeight="1" x14ac:dyDescent="0.2"/>
    <row r="1383" spans="2:21" ht="19" customHeight="1" x14ac:dyDescent="0.2">
      <c r="D1383" s="90" t="s">
        <v>1263</v>
      </c>
    </row>
    <row r="1384" spans="2:21" ht="42" customHeight="1" x14ac:dyDescent="0.2">
      <c r="D1384" s="1372"/>
      <c r="E1384" s="1306"/>
      <c r="F1384" s="1306"/>
      <c r="G1384" s="1306"/>
      <c r="H1384" s="1306"/>
      <c r="I1384" s="1306"/>
      <c r="J1384" s="1306"/>
      <c r="K1384" s="1306"/>
      <c r="L1384" s="1306"/>
      <c r="M1384" s="1306"/>
      <c r="N1384" s="1306"/>
      <c r="O1384" s="1306"/>
      <c r="P1384" s="1306"/>
      <c r="Q1384" s="1306"/>
      <c r="R1384" s="1306"/>
      <c r="S1384" s="1306"/>
      <c r="T1384" s="1306"/>
      <c r="U1384" s="1373"/>
    </row>
    <row r="1385" spans="2:21" ht="13" customHeight="1" x14ac:dyDescent="0.2">
      <c r="D1385" s="685"/>
      <c r="E1385" s="685"/>
      <c r="F1385" s="685"/>
      <c r="G1385" s="685"/>
      <c r="H1385" s="685"/>
      <c r="I1385" s="685"/>
      <c r="J1385" s="685"/>
      <c r="K1385" s="685"/>
      <c r="L1385" s="685"/>
      <c r="M1385" s="685"/>
      <c r="N1385" s="685"/>
      <c r="O1385" s="685"/>
      <c r="P1385" s="685"/>
      <c r="Q1385" s="685"/>
      <c r="R1385" s="685"/>
      <c r="S1385" s="685"/>
      <c r="T1385" s="685"/>
      <c r="U1385" s="685"/>
    </row>
    <row r="1386" spans="2:21" ht="14" x14ac:dyDescent="0.2">
      <c r="B1386" s="356" t="s">
        <v>831</v>
      </c>
    </row>
    <row r="1387" spans="2:21" x14ac:dyDescent="0.2">
      <c r="C1387" s="90" t="s">
        <v>1817</v>
      </c>
    </row>
    <row r="1388" spans="2:21" x14ac:dyDescent="0.2">
      <c r="C1388" s="90" t="s">
        <v>1818</v>
      </c>
    </row>
    <row r="1389" spans="2:21" ht="20.5" customHeight="1" x14ac:dyDescent="0.2">
      <c r="D1389" s="786" t="s">
        <v>619</v>
      </c>
      <c r="E1389" s="786"/>
      <c r="F1389" s="786"/>
      <c r="G1389" s="1341"/>
      <c r="H1389" s="1461"/>
      <c r="I1389" s="1461"/>
      <c r="J1389" s="1461"/>
      <c r="K1389" s="1461"/>
      <c r="L1389" s="1462"/>
    </row>
    <row r="1390" spans="2:21" ht="20.5" customHeight="1" x14ac:dyDescent="0.2">
      <c r="D1390" s="786" t="s">
        <v>620</v>
      </c>
      <c r="E1390" s="786"/>
      <c r="F1390" s="976"/>
      <c r="G1390" s="638"/>
      <c r="H1390" s="743"/>
      <c r="I1390" s="684" t="s">
        <v>21</v>
      </c>
      <c r="J1390" s="743"/>
      <c r="K1390" s="332" t="s">
        <v>22</v>
      </c>
      <c r="L1390" s="743"/>
      <c r="M1390" s="332" t="s">
        <v>1468</v>
      </c>
    </row>
    <row r="1391" spans="2:21" ht="20.5" customHeight="1" x14ac:dyDescent="0.2">
      <c r="D1391" s="761" t="s">
        <v>1819</v>
      </c>
      <c r="E1391" s="762"/>
      <c r="F1391" s="762"/>
      <c r="G1391" s="762"/>
      <c r="H1391" s="762"/>
      <c r="I1391" s="762"/>
      <c r="J1391" s="1349"/>
      <c r="K1391" s="728" t="s">
        <v>614</v>
      </c>
      <c r="L1391" s="781"/>
      <c r="M1391" s="783"/>
      <c r="N1391" s="729" t="s">
        <v>615</v>
      </c>
      <c r="O1391" s="781"/>
      <c r="P1391" s="783"/>
    </row>
    <row r="1393" spans="1:21" ht="14" x14ac:dyDescent="0.2">
      <c r="B1393" s="356" t="s">
        <v>577</v>
      </c>
    </row>
    <row r="1394" spans="1:21" x14ac:dyDescent="0.2">
      <c r="C1394" s="90" t="s">
        <v>621</v>
      </c>
    </row>
    <row r="1395" spans="1:21" x14ac:dyDescent="0.2">
      <c r="C1395" s="90" t="s">
        <v>1264</v>
      </c>
    </row>
    <row r="1396" spans="1:21" ht="21.65" customHeight="1" x14ac:dyDescent="0.2">
      <c r="D1396" s="786" t="s">
        <v>578</v>
      </c>
      <c r="E1396" s="786"/>
      <c r="F1396" s="786"/>
      <c r="G1396" s="786"/>
      <c r="H1396" s="752"/>
      <c r="I1396" s="753"/>
    </row>
    <row r="1397" spans="1:21" ht="21.65" customHeight="1" x14ac:dyDescent="0.2">
      <c r="D1397" s="786" t="s">
        <v>579</v>
      </c>
      <c r="E1397" s="786"/>
      <c r="F1397" s="786"/>
      <c r="G1397" s="786"/>
      <c r="H1397" s="1559"/>
      <c r="I1397" s="1560"/>
    </row>
    <row r="1398" spans="1:21" ht="21.65" customHeight="1" x14ac:dyDescent="0.2">
      <c r="D1398" s="786" t="s">
        <v>832</v>
      </c>
      <c r="E1398" s="786"/>
      <c r="F1398" s="786"/>
      <c r="G1398" s="976"/>
      <c r="H1398" s="638"/>
      <c r="I1398" s="743"/>
      <c r="J1398" s="644" t="s">
        <v>21</v>
      </c>
      <c r="K1398" s="743"/>
      <c r="L1398" s="332" t="s">
        <v>22</v>
      </c>
      <c r="M1398" s="743"/>
      <c r="N1398" s="332" t="s">
        <v>1468</v>
      </c>
    </row>
    <row r="1399" spans="1:21" ht="21.65" customHeight="1" x14ac:dyDescent="0.2">
      <c r="D1399" s="785" t="s">
        <v>833</v>
      </c>
      <c r="E1399" s="785"/>
      <c r="F1399" s="785"/>
      <c r="G1399" s="785"/>
      <c r="H1399" s="752"/>
      <c r="I1399" s="753"/>
    </row>
    <row r="1400" spans="1:21" ht="9" customHeight="1" x14ac:dyDescent="0.2"/>
    <row r="1401" spans="1:21" ht="19.5" customHeight="1" x14ac:dyDescent="0.2">
      <c r="D1401" s="90" t="s">
        <v>622</v>
      </c>
    </row>
    <row r="1402" spans="1:21" ht="39.65" customHeight="1" x14ac:dyDescent="0.2">
      <c r="D1402" s="1372"/>
      <c r="E1402" s="1306"/>
      <c r="F1402" s="1306"/>
      <c r="G1402" s="1306"/>
      <c r="H1402" s="1306"/>
      <c r="I1402" s="1306"/>
      <c r="J1402" s="1306"/>
      <c r="K1402" s="1306"/>
      <c r="L1402" s="1306"/>
      <c r="M1402" s="1306"/>
      <c r="N1402" s="1306"/>
      <c r="O1402" s="1306"/>
      <c r="P1402" s="1306"/>
      <c r="Q1402" s="1306"/>
      <c r="R1402" s="1306"/>
      <c r="S1402" s="1306"/>
      <c r="T1402" s="1306"/>
      <c r="U1402" s="1373"/>
    </row>
    <row r="1403" spans="1:21" ht="12" customHeight="1" x14ac:dyDescent="0.2">
      <c r="E1403" s="88"/>
    </row>
    <row r="1404" spans="1:21" ht="16.5" customHeight="1" x14ac:dyDescent="0.2">
      <c r="A1404" s="583" t="s">
        <v>679</v>
      </c>
    </row>
    <row r="1405" spans="1:21" ht="16.5" customHeight="1" x14ac:dyDescent="0.2">
      <c r="B1405" s="89" t="s">
        <v>595</v>
      </c>
    </row>
    <row r="1406" spans="1:21" ht="16.5" customHeight="1" x14ac:dyDescent="0.2">
      <c r="B1406" s="89" t="s">
        <v>596</v>
      </c>
    </row>
    <row r="1407" spans="1:21" ht="16.5" customHeight="1" x14ac:dyDescent="0.2">
      <c r="C1407" s="90" t="s">
        <v>600</v>
      </c>
    </row>
    <row r="1408" spans="1:21" ht="16.5" customHeight="1" x14ac:dyDescent="0.2">
      <c r="C1408" s="90" t="s">
        <v>597</v>
      </c>
    </row>
    <row r="1409" spans="2:21" ht="16.5" customHeight="1" x14ac:dyDescent="0.2">
      <c r="C1409" s="90" t="s">
        <v>598</v>
      </c>
    </row>
    <row r="1410" spans="2:21" ht="16.5" customHeight="1" x14ac:dyDescent="0.2">
      <c r="C1410" s="90" t="s">
        <v>599</v>
      </c>
    </row>
    <row r="1411" spans="2:21" ht="8.15" customHeight="1" x14ac:dyDescent="0.2"/>
    <row r="1412" spans="2:21" ht="16.5" customHeight="1" x14ac:dyDescent="0.2">
      <c r="D1412" s="786" t="s">
        <v>601</v>
      </c>
      <c r="E1412" s="786"/>
      <c r="F1412" s="786"/>
      <c r="G1412" s="1537">
        <f>U$2</f>
        <v>0</v>
      </c>
      <c r="H1412" s="1538"/>
      <c r="I1412" s="1539"/>
      <c r="J1412" s="976" t="s">
        <v>603</v>
      </c>
      <c r="K1412" s="977"/>
      <c r="L1412" s="977"/>
      <c r="M1412" s="978"/>
      <c r="N1412" s="805">
        <f>Q$8</f>
        <v>0</v>
      </c>
      <c r="O1412" s="805"/>
      <c r="P1412" s="805"/>
      <c r="Q1412" s="805"/>
      <c r="R1412" s="805"/>
      <c r="S1412" s="805"/>
      <c r="T1412" s="805"/>
      <c r="U1412" s="805"/>
    </row>
    <row r="1413" spans="2:21" ht="16.5" customHeight="1" x14ac:dyDescent="0.2">
      <c r="D1413" s="786" t="s">
        <v>602</v>
      </c>
      <c r="E1413" s="786"/>
      <c r="F1413" s="976"/>
      <c r="G1413" s="937"/>
      <c r="H1413" s="1369"/>
      <c r="I1413" s="938"/>
      <c r="J1413" s="1540" t="s">
        <v>604</v>
      </c>
      <c r="K1413" s="977"/>
      <c r="L1413" s="977"/>
      <c r="M1413" s="978"/>
      <c r="N1413" s="805">
        <f>Q$10</f>
        <v>0</v>
      </c>
      <c r="O1413" s="805"/>
      <c r="P1413" s="805"/>
      <c r="Q1413" s="805"/>
      <c r="R1413" s="805"/>
      <c r="S1413" s="805"/>
      <c r="T1413" s="805"/>
      <c r="U1413" s="805"/>
    </row>
    <row r="1414" spans="2:21" ht="16.5" customHeight="1" x14ac:dyDescent="0.2">
      <c r="G1414" s="587"/>
      <c r="H1414" s="587"/>
      <c r="I1414" s="587"/>
      <c r="N1414" s="261"/>
      <c r="O1414" s="261"/>
      <c r="P1414" s="261"/>
      <c r="Q1414" s="261"/>
      <c r="R1414" s="261"/>
      <c r="S1414" s="261"/>
      <c r="T1414" s="261"/>
      <c r="U1414" s="261"/>
    </row>
    <row r="1415" spans="2:21" ht="16.5" customHeight="1" x14ac:dyDescent="0.2">
      <c r="B1415" s="356" t="s">
        <v>576</v>
      </c>
    </row>
    <row r="1416" spans="2:21" ht="19.5" customHeight="1" x14ac:dyDescent="0.2">
      <c r="D1416" s="976" t="s">
        <v>605</v>
      </c>
      <c r="E1416" s="977"/>
      <c r="F1416" s="977"/>
      <c r="G1416" s="977"/>
      <c r="H1416" s="977"/>
      <c r="I1416" s="977"/>
      <c r="J1416" s="977"/>
      <c r="K1416" s="977"/>
      <c r="L1416" s="977"/>
      <c r="M1416" s="977"/>
      <c r="N1416" s="977"/>
      <c r="O1416" s="977"/>
      <c r="P1416" s="978"/>
      <c r="Q1416" s="741"/>
      <c r="R1416" s="90" t="s">
        <v>609</v>
      </c>
    </row>
    <row r="1417" spans="2:21" ht="19.5" customHeight="1" x14ac:dyDescent="0.2">
      <c r="D1417" s="761" t="s">
        <v>606</v>
      </c>
      <c r="E1417" s="774"/>
      <c r="F1417" s="774"/>
      <c r="G1417" s="1549"/>
      <c r="H1417" s="1550"/>
      <c r="I1417" s="1550"/>
      <c r="J1417" s="1550"/>
      <c r="K1417" s="1551"/>
    </row>
    <row r="1418" spans="2:21" ht="19.5" customHeight="1" x14ac:dyDescent="0.2">
      <c r="D1418" s="976" t="s">
        <v>607</v>
      </c>
      <c r="E1418" s="967"/>
      <c r="F1418" s="967"/>
      <c r="G1418" s="781"/>
      <c r="H1418" s="783"/>
      <c r="I1418" s="90" t="s">
        <v>608</v>
      </c>
    </row>
    <row r="1419" spans="2:21" ht="16.5" customHeight="1" x14ac:dyDescent="0.2">
      <c r="D1419" s="788" t="s">
        <v>613</v>
      </c>
      <c r="E1419" s="1118"/>
      <c r="F1419" s="1118"/>
      <c r="G1419" s="781"/>
      <c r="H1419" s="783"/>
      <c r="I1419" s="90" t="s">
        <v>288</v>
      </c>
    </row>
    <row r="1420" spans="2:21" ht="9.65" customHeight="1" x14ac:dyDescent="0.2">
      <c r="D1420" s="261"/>
      <c r="E1420" s="261"/>
      <c r="F1420" s="261"/>
    </row>
    <row r="1421" spans="2:21" ht="16.5" customHeight="1" x14ac:dyDescent="0.2">
      <c r="B1421" s="356" t="s">
        <v>830</v>
      </c>
    </row>
    <row r="1422" spans="2:21" ht="20.5" customHeight="1" x14ac:dyDescent="0.2">
      <c r="D1422" s="786" t="s">
        <v>612</v>
      </c>
      <c r="E1422" s="786"/>
      <c r="F1422" s="786"/>
      <c r="G1422" s="1341"/>
      <c r="H1422" s="1461"/>
      <c r="I1422" s="1461"/>
      <c r="J1422" s="1461"/>
      <c r="K1422" s="1462"/>
    </row>
    <row r="1423" spans="2:21" ht="20.5" customHeight="1" x14ac:dyDescent="0.2">
      <c r="D1423" s="786" t="s">
        <v>610</v>
      </c>
      <c r="E1423" s="786"/>
      <c r="F1423" s="976"/>
      <c r="G1423" s="638"/>
      <c r="H1423" s="743"/>
      <c r="I1423" s="684" t="s">
        <v>21</v>
      </c>
      <c r="J1423" s="743"/>
      <c r="K1423" s="332" t="s">
        <v>22</v>
      </c>
      <c r="L1423" s="743"/>
      <c r="M1423" s="332" t="s">
        <v>1468</v>
      </c>
    </row>
    <row r="1424" spans="2:21" ht="20.5" customHeight="1" x14ac:dyDescent="0.2">
      <c r="D1424" s="786" t="s">
        <v>611</v>
      </c>
      <c r="E1424" s="786"/>
      <c r="F1424" s="786"/>
      <c r="G1424" s="403" t="s">
        <v>614</v>
      </c>
      <c r="H1424" s="806"/>
      <c r="I1424" s="1276"/>
      <c r="J1424" s="379" t="s">
        <v>615</v>
      </c>
      <c r="K1424" s="781"/>
      <c r="L1424" s="783"/>
    </row>
    <row r="1425" spans="2:21" ht="7" customHeight="1" x14ac:dyDescent="0.2"/>
    <row r="1426" spans="2:21" ht="19.5" customHeight="1" x14ac:dyDescent="0.2">
      <c r="D1426" s="420" t="s">
        <v>616</v>
      </c>
    </row>
    <row r="1427" spans="2:21" ht="19.5" customHeight="1" x14ac:dyDescent="0.2">
      <c r="D1427" s="786" t="s">
        <v>617</v>
      </c>
      <c r="E1427" s="786"/>
      <c r="F1427" s="786"/>
      <c r="G1427" s="976"/>
      <c r="H1427" s="752"/>
      <c r="I1427" s="753"/>
    </row>
    <row r="1428" spans="2:21" ht="19.5" customHeight="1" x14ac:dyDescent="0.2">
      <c r="D1428" s="786" t="s">
        <v>618</v>
      </c>
      <c r="E1428" s="786"/>
      <c r="F1428" s="786"/>
      <c r="G1428" s="976"/>
      <c r="H1428" s="638"/>
      <c r="I1428" s="743"/>
      <c r="J1428" s="644" t="s">
        <v>21</v>
      </c>
      <c r="K1428" s="743"/>
      <c r="L1428" s="332" t="s">
        <v>22</v>
      </c>
      <c r="M1428" s="743"/>
      <c r="N1428" s="332" t="s">
        <v>1468</v>
      </c>
    </row>
    <row r="1429" spans="2:21" ht="5.5" customHeight="1" x14ac:dyDescent="0.2"/>
    <row r="1430" spans="2:21" ht="19" customHeight="1" x14ac:dyDescent="0.2">
      <c r="D1430" s="90" t="s">
        <v>1263</v>
      </c>
    </row>
    <row r="1431" spans="2:21" ht="42" customHeight="1" x14ac:dyDescent="0.2">
      <c r="D1431" s="1372"/>
      <c r="E1431" s="1306"/>
      <c r="F1431" s="1306"/>
      <c r="G1431" s="1306"/>
      <c r="H1431" s="1306"/>
      <c r="I1431" s="1306"/>
      <c r="J1431" s="1306"/>
      <c r="K1431" s="1306"/>
      <c r="L1431" s="1306"/>
      <c r="M1431" s="1306"/>
      <c r="N1431" s="1306"/>
      <c r="O1431" s="1306"/>
      <c r="P1431" s="1306"/>
      <c r="Q1431" s="1306"/>
      <c r="R1431" s="1306"/>
      <c r="S1431" s="1306"/>
      <c r="T1431" s="1306"/>
      <c r="U1431" s="1373"/>
    </row>
    <row r="1432" spans="2:21" ht="13" customHeight="1" x14ac:dyDescent="0.2">
      <c r="D1432" s="685"/>
      <c r="E1432" s="685"/>
      <c r="F1432" s="685"/>
      <c r="G1432" s="685"/>
      <c r="H1432" s="685"/>
      <c r="I1432" s="685"/>
      <c r="J1432" s="685"/>
      <c r="K1432" s="685"/>
      <c r="L1432" s="685"/>
      <c r="M1432" s="685"/>
      <c r="N1432" s="685"/>
      <c r="O1432" s="685"/>
      <c r="P1432" s="685"/>
      <c r="Q1432" s="685"/>
      <c r="R1432" s="685"/>
      <c r="S1432" s="685"/>
      <c r="T1432" s="685"/>
      <c r="U1432" s="685"/>
    </row>
    <row r="1433" spans="2:21" ht="14" x14ac:dyDescent="0.2">
      <c r="B1433" s="356" t="s">
        <v>831</v>
      </c>
    </row>
    <row r="1434" spans="2:21" x14ac:dyDescent="0.2">
      <c r="C1434" s="90" t="s">
        <v>1817</v>
      </c>
    </row>
    <row r="1435" spans="2:21" x14ac:dyDescent="0.2">
      <c r="C1435" s="90" t="s">
        <v>1818</v>
      </c>
    </row>
    <row r="1436" spans="2:21" ht="19" customHeight="1" x14ac:dyDescent="0.2">
      <c r="D1436" s="786" t="s">
        <v>619</v>
      </c>
      <c r="E1436" s="786"/>
      <c r="F1436" s="786"/>
      <c r="G1436" s="1341"/>
      <c r="H1436" s="1461"/>
      <c r="I1436" s="1461"/>
      <c r="J1436" s="1461"/>
      <c r="K1436" s="1461"/>
      <c r="L1436" s="1462"/>
    </row>
    <row r="1437" spans="2:21" ht="19" customHeight="1" x14ac:dyDescent="0.2">
      <c r="D1437" s="786" t="s">
        <v>620</v>
      </c>
      <c r="E1437" s="786"/>
      <c r="F1437" s="976"/>
      <c r="G1437" s="638"/>
      <c r="H1437" s="743"/>
      <c r="I1437" s="684" t="s">
        <v>21</v>
      </c>
      <c r="J1437" s="743"/>
      <c r="K1437" s="332" t="s">
        <v>22</v>
      </c>
      <c r="L1437" s="743"/>
      <c r="M1437" s="332" t="s">
        <v>1468</v>
      </c>
    </row>
    <row r="1438" spans="2:21" ht="19" customHeight="1" x14ac:dyDescent="0.2">
      <c r="D1438" s="761" t="s">
        <v>1819</v>
      </c>
      <c r="E1438" s="762"/>
      <c r="F1438" s="762"/>
      <c r="G1438" s="762"/>
      <c r="H1438" s="762"/>
      <c r="I1438" s="762"/>
      <c r="J1438" s="1349"/>
      <c r="K1438" s="728" t="s">
        <v>614</v>
      </c>
      <c r="L1438" s="781"/>
      <c r="M1438" s="783"/>
      <c r="N1438" s="729" t="s">
        <v>615</v>
      </c>
      <c r="O1438" s="781"/>
      <c r="P1438" s="783"/>
    </row>
    <row r="1440" spans="2:21" ht="14" x14ac:dyDescent="0.2">
      <c r="B1440" s="356" t="s">
        <v>577</v>
      </c>
    </row>
    <row r="1441" spans="1:21" x14ac:dyDescent="0.2">
      <c r="C1441" s="90" t="s">
        <v>621</v>
      </c>
    </row>
    <row r="1442" spans="1:21" x14ac:dyDescent="0.2">
      <c r="C1442" s="90" t="s">
        <v>1264</v>
      </c>
    </row>
    <row r="1443" spans="1:21" ht="19" customHeight="1" x14ac:dyDescent="0.2">
      <c r="D1443" s="786" t="s">
        <v>578</v>
      </c>
      <c r="E1443" s="786"/>
      <c r="F1443" s="786"/>
      <c r="G1443" s="786"/>
      <c r="H1443" s="752"/>
      <c r="I1443" s="753"/>
    </row>
    <row r="1444" spans="1:21" ht="19" customHeight="1" x14ac:dyDescent="0.2">
      <c r="D1444" s="786" t="s">
        <v>579</v>
      </c>
      <c r="E1444" s="786"/>
      <c r="F1444" s="786"/>
      <c r="G1444" s="786"/>
      <c r="H1444" s="1559"/>
      <c r="I1444" s="1560"/>
    </row>
    <row r="1445" spans="1:21" ht="19" customHeight="1" x14ac:dyDescent="0.2">
      <c r="D1445" s="786" t="s">
        <v>832</v>
      </c>
      <c r="E1445" s="786"/>
      <c r="F1445" s="786"/>
      <c r="G1445" s="976"/>
      <c r="H1445" s="638"/>
      <c r="I1445" s="743"/>
      <c r="J1445" s="644" t="s">
        <v>21</v>
      </c>
      <c r="K1445" s="743"/>
      <c r="L1445" s="332" t="s">
        <v>22</v>
      </c>
      <c r="M1445" s="743"/>
      <c r="N1445" s="332" t="s">
        <v>1468</v>
      </c>
    </row>
    <row r="1446" spans="1:21" ht="19" customHeight="1" x14ac:dyDescent="0.2">
      <c r="D1446" s="785" t="s">
        <v>833</v>
      </c>
      <c r="E1446" s="785"/>
      <c r="F1446" s="785"/>
      <c r="G1446" s="785"/>
      <c r="H1446" s="752"/>
      <c r="I1446" s="753"/>
    </row>
    <row r="1447" spans="1:21" ht="9" customHeight="1" x14ac:dyDescent="0.2"/>
    <row r="1448" spans="1:21" ht="19.5" customHeight="1" x14ac:dyDescent="0.2">
      <c r="D1448" s="90" t="s">
        <v>622</v>
      </c>
    </row>
    <row r="1449" spans="1:21" ht="30.65" customHeight="1" x14ac:dyDescent="0.2">
      <c r="D1449" s="1372"/>
      <c r="E1449" s="1306"/>
      <c r="F1449" s="1306"/>
      <c r="G1449" s="1306"/>
      <c r="H1449" s="1306"/>
      <c r="I1449" s="1306"/>
      <c r="J1449" s="1306"/>
      <c r="K1449" s="1306"/>
      <c r="L1449" s="1306"/>
      <c r="M1449" s="1306"/>
      <c r="N1449" s="1306"/>
      <c r="O1449" s="1306"/>
      <c r="P1449" s="1306"/>
      <c r="Q1449" s="1306"/>
      <c r="R1449" s="1306"/>
      <c r="S1449" s="1306"/>
      <c r="T1449" s="1306"/>
      <c r="U1449" s="1373"/>
    </row>
    <row r="1450" spans="1:21" ht="9.65" customHeight="1" x14ac:dyDescent="0.2">
      <c r="E1450" s="88"/>
    </row>
    <row r="1451" spans="1:21" ht="12" customHeight="1" x14ac:dyDescent="0.2">
      <c r="E1451" s="88"/>
    </row>
    <row r="1452" spans="1:21" ht="16.5" customHeight="1" x14ac:dyDescent="0.2">
      <c r="A1452" s="583" t="s">
        <v>678</v>
      </c>
    </row>
    <row r="1453" spans="1:21" ht="16.5" customHeight="1" x14ac:dyDescent="0.2">
      <c r="B1453" s="89" t="s">
        <v>595</v>
      </c>
    </row>
    <row r="1454" spans="1:21" ht="16.5" customHeight="1" x14ac:dyDescent="0.2">
      <c r="B1454" s="89" t="s">
        <v>596</v>
      </c>
    </row>
    <row r="1455" spans="1:21" ht="16.5" customHeight="1" x14ac:dyDescent="0.2">
      <c r="C1455" s="90" t="s">
        <v>600</v>
      </c>
    </row>
    <row r="1456" spans="1:21" ht="16.5" customHeight="1" x14ac:dyDescent="0.2">
      <c r="C1456" s="90" t="s">
        <v>597</v>
      </c>
    </row>
    <row r="1457" spans="2:21" ht="16.5" customHeight="1" x14ac:dyDescent="0.2">
      <c r="C1457" s="90" t="s">
        <v>598</v>
      </c>
    </row>
    <row r="1458" spans="2:21" ht="16.5" customHeight="1" x14ac:dyDescent="0.2">
      <c r="C1458" s="90" t="s">
        <v>599</v>
      </c>
    </row>
    <row r="1459" spans="2:21" ht="8.15" customHeight="1" x14ac:dyDescent="0.2"/>
    <row r="1460" spans="2:21" ht="16.5" customHeight="1" x14ac:dyDescent="0.2">
      <c r="D1460" s="786" t="s">
        <v>601</v>
      </c>
      <c r="E1460" s="786"/>
      <c r="F1460" s="786"/>
      <c r="G1460" s="1537">
        <f>U$2</f>
        <v>0</v>
      </c>
      <c r="H1460" s="1538"/>
      <c r="I1460" s="1539"/>
      <c r="J1460" s="976" t="s">
        <v>603</v>
      </c>
      <c r="K1460" s="977"/>
      <c r="L1460" s="977"/>
      <c r="M1460" s="978"/>
      <c r="N1460" s="805">
        <f>Q$8</f>
        <v>0</v>
      </c>
      <c r="O1460" s="805"/>
      <c r="P1460" s="805"/>
      <c r="Q1460" s="805"/>
      <c r="R1460" s="805"/>
      <c r="S1460" s="805"/>
      <c r="T1460" s="805"/>
      <c r="U1460" s="805"/>
    </row>
    <row r="1461" spans="2:21" ht="16.5" customHeight="1" x14ac:dyDescent="0.2">
      <c r="D1461" s="786" t="s">
        <v>602</v>
      </c>
      <c r="E1461" s="786"/>
      <c r="F1461" s="976"/>
      <c r="G1461" s="937"/>
      <c r="H1461" s="1369"/>
      <c r="I1461" s="938"/>
      <c r="J1461" s="1540" t="s">
        <v>604</v>
      </c>
      <c r="K1461" s="977"/>
      <c r="L1461" s="977"/>
      <c r="M1461" s="978"/>
      <c r="N1461" s="805">
        <f>Q$10</f>
        <v>0</v>
      </c>
      <c r="O1461" s="805"/>
      <c r="P1461" s="805"/>
      <c r="Q1461" s="805"/>
      <c r="R1461" s="805"/>
      <c r="S1461" s="805"/>
      <c r="T1461" s="805"/>
      <c r="U1461" s="805"/>
    </row>
    <row r="1462" spans="2:21" ht="16.5" customHeight="1" x14ac:dyDescent="0.2">
      <c r="G1462" s="587"/>
      <c r="H1462" s="587"/>
      <c r="I1462" s="587"/>
      <c r="N1462" s="261"/>
      <c r="O1462" s="261"/>
      <c r="P1462" s="261"/>
      <c r="Q1462" s="261"/>
      <c r="R1462" s="261"/>
      <c r="S1462" s="261"/>
      <c r="T1462" s="261"/>
      <c r="U1462" s="261"/>
    </row>
    <row r="1463" spans="2:21" ht="16.5" customHeight="1" x14ac:dyDescent="0.2">
      <c r="B1463" s="356" t="s">
        <v>576</v>
      </c>
    </row>
    <row r="1464" spans="2:21" ht="19.5" customHeight="1" x14ac:dyDescent="0.2">
      <c r="D1464" s="976" t="s">
        <v>605</v>
      </c>
      <c r="E1464" s="977"/>
      <c r="F1464" s="977"/>
      <c r="G1464" s="977"/>
      <c r="H1464" s="977"/>
      <c r="I1464" s="977"/>
      <c r="J1464" s="977"/>
      <c r="K1464" s="977"/>
      <c r="L1464" s="977"/>
      <c r="M1464" s="977"/>
      <c r="N1464" s="977"/>
      <c r="O1464" s="977"/>
      <c r="P1464" s="978"/>
      <c r="Q1464" s="741"/>
      <c r="R1464" s="90" t="s">
        <v>609</v>
      </c>
    </row>
    <row r="1465" spans="2:21" ht="19.5" customHeight="1" x14ac:dyDescent="0.2">
      <c r="D1465" s="761" t="s">
        <v>606</v>
      </c>
      <c r="E1465" s="774"/>
      <c r="F1465" s="774"/>
      <c r="G1465" s="1554"/>
      <c r="H1465" s="1555"/>
      <c r="I1465" s="1555"/>
      <c r="J1465" s="1555"/>
      <c r="K1465" s="1556"/>
    </row>
    <row r="1466" spans="2:21" ht="19.5" customHeight="1" x14ac:dyDescent="0.2">
      <c r="D1466" s="976" t="s">
        <v>607</v>
      </c>
      <c r="E1466" s="967"/>
      <c r="F1466" s="967"/>
      <c r="G1466" s="1557"/>
      <c r="H1466" s="1558"/>
      <c r="I1466" s="90" t="s">
        <v>608</v>
      </c>
    </row>
    <row r="1467" spans="2:21" ht="16.5" customHeight="1" x14ac:dyDescent="0.2">
      <c r="D1467" s="788" t="s">
        <v>613</v>
      </c>
      <c r="E1467" s="1118"/>
      <c r="F1467" s="1118"/>
      <c r="G1467" s="1557"/>
      <c r="H1467" s="1558"/>
      <c r="I1467" s="90" t="s">
        <v>288</v>
      </c>
    </row>
    <row r="1468" spans="2:21" ht="9.65" customHeight="1" x14ac:dyDescent="0.2">
      <c r="D1468" s="261"/>
      <c r="E1468" s="261"/>
      <c r="F1468" s="261"/>
    </row>
    <row r="1469" spans="2:21" ht="16.5" customHeight="1" x14ac:dyDescent="0.2">
      <c r="B1469" s="356" t="s">
        <v>830</v>
      </c>
    </row>
    <row r="1470" spans="2:21" ht="20.5" customHeight="1" x14ac:dyDescent="0.2">
      <c r="D1470" s="786" t="s">
        <v>612</v>
      </c>
      <c r="E1470" s="786"/>
      <c r="F1470" s="786"/>
      <c r="G1470" s="1341"/>
      <c r="H1470" s="1461"/>
      <c r="I1470" s="1461"/>
      <c r="J1470" s="1461"/>
      <c r="K1470" s="1462"/>
    </row>
    <row r="1471" spans="2:21" ht="20.5" customHeight="1" x14ac:dyDescent="0.2">
      <c r="D1471" s="786" t="s">
        <v>610</v>
      </c>
      <c r="E1471" s="786"/>
      <c r="F1471" s="976"/>
      <c r="G1471" s="638"/>
      <c r="H1471" s="743"/>
      <c r="I1471" s="684" t="s">
        <v>21</v>
      </c>
      <c r="J1471" s="743"/>
      <c r="K1471" s="332" t="s">
        <v>22</v>
      </c>
      <c r="L1471" s="743"/>
      <c r="M1471" s="332" t="s">
        <v>1468</v>
      </c>
    </row>
    <row r="1472" spans="2:21" ht="20.5" customHeight="1" x14ac:dyDescent="0.2">
      <c r="D1472" s="786" t="s">
        <v>611</v>
      </c>
      <c r="E1472" s="786"/>
      <c r="F1472" s="786"/>
      <c r="G1472" s="403" t="s">
        <v>614</v>
      </c>
      <c r="H1472" s="806"/>
      <c r="I1472" s="1276"/>
      <c r="J1472" s="379" t="s">
        <v>615</v>
      </c>
      <c r="K1472" s="781"/>
      <c r="L1472" s="783"/>
    </row>
    <row r="1473" spans="2:21" ht="7" customHeight="1" x14ac:dyDescent="0.2"/>
    <row r="1474" spans="2:21" ht="19.5" customHeight="1" x14ac:dyDescent="0.2">
      <c r="D1474" s="420" t="s">
        <v>616</v>
      </c>
    </row>
    <row r="1475" spans="2:21" ht="19.5" customHeight="1" x14ac:dyDescent="0.2">
      <c r="D1475" s="786" t="s">
        <v>617</v>
      </c>
      <c r="E1475" s="786"/>
      <c r="F1475" s="786"/>
      <c r="G1475" s="976"/>
      <c r="H1475" s="752"/>
      <c r="I1475" s="753"/>
    </row>
    <row r="1476" spans="2:21" ht="19.5" customHeight="1" x14ac:dyDescent="0.2">
      <c r="D1476" s="786" t="s">
        <v>618</v>
      </c>
      <c r="E1476" s="786"/>
      <c r="F1476" s="786"/>
      <c r="G1476" s="976"/>
      <c r="H1476" s="638"/>
      <c r="I1476" s="743"/>
      <c r="J1476" s="644" t="s">
        <v>21</v>
      </c>
      <c r="K1476" s="743"/>
      <c r="L1476" s="332" t="s">
        <v>22</v>
      </c>
      <c r="M1476" s="743"/>
      <c r="N1476" s="332" t="s">
        <v>1468</v>
      </c>
    </row>
    <row r="1477" spans="2:21" ht="5.5" customHeight="1" x14ac:dyDescent="0.2"/>
    <row r="1478" spans="2:21" ht="19" customHeight="1" x14ac:dyDescent="0.2">
      <c r="D1478" s="90" t="s">
        <v>1263</v>
      </c>
    </row>
    <row r="1479" spans="2:21" ht="42" customHeight="1" x14ac:dyDescent="0.2">
      <c r="D1479" s="1372"/>
      <c r="E1479" s="1306"/>
      <c r="F1479" s="1306"/>
      <c r="G1479" s="1306"/>
      <c r="H1479" s="1306"/>
      <c r="I1479" s="1306"/>
      <c r="J1479" s="1306"/>
      <c r="K1479" s="1306"/>
      <c r="L1479" s="1306"/>
      <c r="M1479" s="1306"/>
      <c r="N1479" s="1306"/>
      <c r="O1479" s="1306"/>
      <c r="P1479" s="1306"/>
      <c r="Q1479" s="1306"/>
      <c r="R1479" s="1306"/>
      <c r="S1479" s="1306"/>
      <c r="T1479" s="1306"/>
      <c r="U1479" s="1373"/>
    </row>
    <row r="1480" spans="2:21" ht="13" customHeight="1" x14ac:dyDescent="0.2">
      <c r="D1480" s="685"/>
      <c r="E1480" s="685"/>
      <c r="F1480" s="685"/>
      <c r="G1480" s="685"/>
      <c r="H1480" s="685"/>
      <c r="I1480" s="685"/>
      <c r="J1480" s="685"/>
      <c r="K1480" s="685"/>
      <c r="L1480" s="685"/>
      <c r="M1480" s="685"/>
      <c r="N1480" s="685"/>
      <c r="O1480" s="685"/>
      <c r="P1480" s="685"/>
      <c r="Q1480" s="685"/>
      <c r="R1480" s="685"/>
      <c r="S1480" s="685"/>
      <c r="T1480" s="685"/>
      <c r="U1480" s="685"/>
    </row>
    <row r="1481" spans="2:21" ht="14" x14ac:dyDescent="0.2">
      <c r="B1481" s="356" t="s">
        <v>831</v>
      </c>
    </row>
    <row r="1482" spans="2:21" x14ac:dyDescent="0.2">
      <c r="C1482" s="90" t="s">
        <v>1817</v>
      </c>
    </row>
    <row r="1483" spans="2:21" x14ac:dyDescent="0.2">
      <c r="C1483" s="90" t="s">
        <v>1818</v>
      </c>
    </row>
    <row r="1484" spans="2:21" ht="19" customHeight="1" x14ac:dyDescent="0.2">
      <c r="D1484" s="786" t="s">
        <v>619</v>
      </c>
      <c r="E1484" s="786"/>
      <c r="F1484" s="786"/>
      <c r="G1484" s="1341"/>
      <c r="H1484" s="1461"/>
      <c r="I1484" s="1461"/>
      <c r="J1484" s="1461"/>
      <c r="K1484" s="1461"/>
      <c r="L1484" s="1462"/>
    </row>
    <row r="1485" spans="2:21" ht="19" customHeight="1" x14ac:dyDescent="0.2">
      <c r="D1485" s="786" t="s">
        <v>620</v>
      </c>
      <c r="E1485" s="786"/>
      <c r="F1485" s="976"/>
      <c r="G1485" s="638"/>
      <c r="H1485" s="743"/>
      <c r="I1485" s="684" t="s">
        <v>21</v>
      </c>
      <c r="J1485" s="743"/>
      <c r="K1485" s="332" t="s">
        <v>22</v>
      </c>
      <c r="L1485" s="743"/>
      <c r="M1485" s="332" t="s">
        <v>1468</v>
      </c>
    </row>
    <row r="1486" spans="2:21" ht="19" customHeight="1" x14ac:dyDescent="0.2">
      <c r="D1486" s="761" t="s">
        <v>1819</v>
      </c>
      <c r="E1486" s="762"/>
      <c r="F1486" s="762"/>
      <c r="G1486" s="762"/>
      <c r="H1486" s="762"/>
      <c r="I1486" s="762"/>
      <c r="J1486" s="1349"/>
      <c r="K1486" s="728" t="s">
        <v>614</v>
      </c>
      <c r="L1486" s="781"/>
      <c r="M1486" s="783"/>
      <c r="N1486" s="729" t="s">
        <v>615</v>
      </c>
      <c r="O1486" s="781"/>
      <c r="P1486" s="783"/>
    </row>
    <row r="1488" spans="2:21" ht="14" x14ac:dyDescent="0.2">
      <c r="B1488" s="356" t="s">
        <v>577</v>
      </c>
    </row>
    <row r="1489" spans="3:21" x14ac:dyDescent="0.2">
      <c r="C1489" s="90" t="s">
        <v>621</v>
      </c>
    </row>
    <row r="1490" spans="3:21" x14ac:dyDescent="0.2">
      <c r="C1490" s="90" t="s">
        <v>1264</v>
      </c>
    </row>
    <row r="1491" spans="3:21" ht="19" customHeight="1" x14ac:dyDescent="0.2">
      <c r="D1491" s="786" t="s">
        <v>578</v>
      </c>
      <c r="E1491" s="786"/>
      <c r="F1491" s="786"/>
      <c r="G1491" s="786"/>
      <c r="H1491" s="752"/>
      <c r="I1491" s="753"/>
    </row>
    <row r="1492" spans="3:21" ht="19" customHeight="1" x14ac:dyDescent="0.2">
      <c r="D1492" s="786" t="s">
        <v>579</v>
      </c>
      <c r="E1492" s="786"/>
      <c r="F1492" s="786"/>
      <c r="G1492" s="786"/>
      <c r="H1492" s="1559"/>
      <c r="I1492" s="1560"/>
    </row>
    <row r="1493" spans="3:21" ht="19" customHeight="1" x14ac:dyDescent="0.2">
      <c r="D1493" s="786" t="s">
        <v>832</v>
      </c>
      <c r="E1493" s="786"/>
      <c r="F1493" s="786"/>
      <c r="G1493" s="976"/>
      <c r="H1493" s="638"/>
      <c r="I1493" s="743"/>
      <c r="J1493" s="644" t="s">
        <v>21</v>
      </c>
      <c r="K1493" s="743"/>
      <c r="L1493" s="332" t="s">
        <v>22</v>
      </c>
      <c r="M1493" s="743"/>
      <c r="N1493" s="332" t="s">
        <v>1468</v>
      </c>
    </row>
    <row r="1494" spans="3:21" ht="19" customHeight="1" x14ac:dyDescent="0.2">
      <c r="D1494" s="785" t="s">
        <v>833</v>
      </c>
      <c r="E1494" s="785"/>
      <c r="F1494" s="785"/>
      <c r="G1494" s="785"/>
      <c r="H1494" s="752"/>
      <c r="I1494" s="753"/>
    </row>
    <row r="1495" spans="3:21" ht="9" customHeight="1" x14ac:dyDescent="0.2"/>
    <row r="1496" spans="3:21" ht="19.5" customHeight="1" x14ac:dyDescent="0.2">
      <c r="D1496" s="90" t="s">
        <v>622</v>
      </c>
    </row>
    <row r="1497" spans="3:21" ht="30.65" customHeight="1" x14ac:dyDescent="0.2">
      <c r="D1497" s="1372"/>
      <c r="E1497" s="1306"/>
      <c r="F1497" s="1306"/>
      <c r="G1497" s="1306"/>
      <c r="H1497" s="1306"/>
      <c r="I1497" s="1306"/>
      <c r="J1497" s="1306"/>
      <c r="K1497" s="1306"/>
      <c r="L1497" s="1306"/>
      <c r="M1497" s="1306"/>
      <c r="N1497" s="1306"/>
      <c r="O1497" s="1306"/>
      <c r="P1497" s="1306"/>
      <c r="Q1497" s="1306"/>
      <c r="R1497" s="1306"/>
      <c r="S1497" s="1306"/>
      <c r="T1497" s="1306"/>
      <c r="U1497" s="1373"/>
    </row>
  </sheetData>
  <sheetProtection algorithmName="SHA-512" hashValue="xvPo4KZliwWHZJ/TB34L2U3brMzluSXJ3gjVqxtGYm8BiV42b2Yj/zfqowELw4+LrXwFHAfwMWae5SauCZyQGA==" saltValue="T4nDxWL29EepK9bSVRg6ig==" spinCount="100000" sheet="1" objects="1" scenarios="1"/>
  <mergeCells count="2176">
    <mergeCell ref="P885:R885"/>
    <mergeCell ref="S885:X885"/>
    <mergeCell ref="T630:W630"/>
    <mergeCell ref="L1085:R1085"/>
    <mergeCell ref="L1068:R1068"/>
    <mergeCell ref="E1175:L1175"/>
    <mergeCell ref="E1176:L1176"/>
    <mergeCell ref="D1165:H1165"/>
    <mergeCell ref="E1166:J1166"/>
    <mergeCell ref="R1166:S1166"/>
    <mergeCell ref="D1174:H1174"/>
    <mergeCell ref="E1157:J1157"/>
    <mergeCell ref="R1157:S1157"/>
    <mergeCell ref="D1160:H1160"/>
    <mergeCell ref="E1161:J1161"/>
    <mergeCell ref="R1161:S1161"/>
    <mergeCell ref="W868:X868"/>
    <mergeCell ref="T641:W641"/>
    <mergeCell ref="L642:O642"/>
    <mergeCell ref="P642:S642"/>
    <mergeCell ref="T642:W642"/>
    <mergeCell ref="P1171:R1171"/>
    <mergeCell ref="S1171:X1171"/>
    <mergeCell ref="E1132:M1132"/>
    <mergeCell ref="D829:G830"/>
    <mergeCell ref="L829:N830"/>
    <mergeCell ref="L831:N831"/>
    <mergeCell ref="D825:H825"/>
    <mergeCell ref="W864:X864"/>
    <mergeCell ref="D865:F868"/>
    <mergeCell ref="G865:I868"/>
    <mergeCell ref="J865:J868"/>
    <mergeCell ref="K865:R865"/>
    <mergeCell ref="S865:U865"/>
    <mergeCell ref="W865:X865"/>
    <mergeCell ref="K867:R867"/>
    <mergeCell ref="S867:U867"/>
    <mergeCell ref="D858:F858"/>
    <mergeCell ref="K856:R856"/>
    <mergeCell ref="G839:J839"/>
    <mergeCell ref="P672:R672"/>
    <mergeCell ref="S672:X672"/>
    <mergeCell ref="D856:F856"/>
    <mergeCell ref="G856:I856"/>
    <mergeCell ref="I800:O800"/>
    <mergeCell ref="I801:O801"/>
    <mergeCell ref="D800:H800"/>
    <mergeCell ref="P732:R732"/>
    <mergeCell ref="S732:X732"/>
    <mergeCell ref="P755:R755"/>
    <mergeCell ref="D801:H801"/>
    <mergeCell ref="M812:P812"/>
    <mergeCell ref="D794:H794"/>
    <mergeCell ref="S755:X755"/>
    <mergeCell ref="P848:R848"/>
    <mergeCell ref="S848:X848"/>
    <mergeCell ref="D842:F842"/>
    <mergeCell ref="G842:J842"/>
    <mergeCell ref="G858:I858"/>
    <mergeCell ref="D685:J685"/>
    <mergeCell ref="K685:M685"/>
    <mergeCell ref="N685:V685"/>
    <mergeCell ref="T639:W639"/>
    <mergeCell ref="P629:S629"/>
    <mergeCell ref="D817:H817"/>
    <mergeCell ref="D818:H818"/>
    <mergeCell ref="D823:H824"/>
    <mergeCell ref="N823:R824"/>
    <mergeCell ref="I794:O794"/>
    <mergeCell ref="I818:L818"/>
    <mergeCell ref="M818:P818"/>
    <mergeCell ref="D763:G763"/>
    <mergeCell ref="H763:J763"/>
    <mergeCell ref="R758:X758"/>
    <mergeCell ref="D759:G759"/>
    <mergeCell ref="P807:R807"/>
    <mergeCell ref="D797:H797"/>
    <mergeCell ref="D765:G765"/>
    <mergeCell ref="D727:F727"/>
    <mergeCell ref="G727:J727"/>
    <mergeCell ref="K727:S727"/>
    <mergeCell ref="D728:F728"/>
    <mergeCell ref="G728:J728"/>
    <mergeCell ref="D682:J682"/>
    <mergeCell ref="K682:M682"/>
    <mergeCell ref="N682:V682"/>
    <mergeCell ref="P693:X693"/>
    <mergeCell ref="K728:S728"/>
    <mergeCell ref="D720:F720"/>
    <mergeCell ref="G720:I720"/>
    <mergeCell ref="K720:M720"/>
    <mergeCell ref="O720:Q720"/>
    <mergeCell ref="D726:F726"/>
    <mergeCell ref="G726:J726"/>
    <mergeCell ref="L1074:R1074"/>
    <mergeCell ref="H1075:K1075"/>
    <mergeCell ref="L1075:R1075"/>
    <mergeCell ref="H1056:K1056"/>
    <mergeCell ref="D52:G52"/>
    <mergeCell ref="Q214:S214"/>
    <mergeCell ref="T214:V214"/>
    <mergeCell ref="W214:Y214"/>
    <mergeCell ref="K175:M175"/>
    <mergeCell ref="N175:P175"/>
    <mergeCell ref="Q175:S175"/>
    <mergeCell ref="T175:V175"/>
    <mergeCell ref="D120:R120"/>
    <mergeCell ref="D121:R121"/>
    <mergeCell ref="D122:R122"/>
    <mergeCell ref="E133:Y133"/>
    <mergeCell ref="D152:H152"/>
    <mergeCell ref="D153:H153"/>
    <mergeCell ref="T217:V217"/>
    <mergeCell ref="K225:M225"/>
    <mergeCell ref="N225:P225"/>
    <mergeCell ref="Q225:S225"/>
    <mergeCell ref="K212:M212"/>
    <mergeCell ref="N212:P212"/>
    <mergeCell ref="Q212:S212"/>
    <mergeCell ref="T212:V212"/>
    <mergeCell ref="W212:Y212"/>
    <mergeCell ref="E216:J216"/>
    <mergeCell ref="K216:M216"/>
    <mergeCell ref="D575:E575"/>
    <mergeCell ref="N571:P571"/>
    <mergeCell ref="D572:E572"/>
    <mergeCell ref="G83:G84"/>
    <mergeCell ref="W83:X84"/>
    <mergeCell ref="W215:Y215"/>
    <mergeCell ref="D367:K367"/>
    <mergeCell ref="L367:O367"/>
    <mergeCell ref="O408:P408"/>
    <mergeCell ref="P413:R413"/>
    <mergeCell ref="S413:X413"/>
    <mergeCell ref="D418:F418"/>
    <mergeCell ref="J568:M568"/>
    <mergeCell ref="D541:D542"/>
    <mergeCell ref="E541:H541"/>
    <mergeCell ref="E542:H542"/>
    <mergeCell ref="I541:K541"/>
    <mergeCell ref="D590:R590"/>
    <mergeCell ref="S590:T590"/>
    <mergeCell ref="S594:T594"/>
    <mergeCell ref="J405:K405"/>
    <mergeCell ref="F575:H575"/>
    <mergeCell ref="J575:L575"/>
    <mergeCell ref="N575:P575"/>
    <mergeCell ref="H579:V579"/>
    <mergeCell ref="F573:H573"/>
    <mergeCell ref="I536:N536"/>
    <mergeCell ref="N568:Q568"/>
    <mergeCell ref="R568:T568"/>
    <mergeCell ref="F572:H572"/>
    <mergeCell ref="J572:L572"/>
    <mergeCell ref="J408:K408"/>
    <mergeCell ref="U568:W568"/>
    <mergeCell ref="N447:O447"/>
    <mergeCell ref="N455:W455"/>
    <mergeCell ref="D53:G53"/>
    <mergeCell ref="D56:G56"/>
    <mergeCell ref="D57:G57"/>
    <mergeCell ref="T176:V176"/>
    <mergeCell ref="W176:Y176"/>
    <mergeCell ref="K177:M177"/>
    <mergeCell ref="Q213:S213"/>
    <mergeCell ref="T213:V213"/>
    <mergeCell ref="W213:Y213"/>
    <mergeCell ref="D179:D182"/>
    <mergeCell ref="K187:M187"/>
    <mergeCell ref="K78:L78"/>
    <mergeCell ref="M78:S78"/>
    <mergeCell ref="W78:X78"/>
    <mergeCell ref="M405:N405"/>
    <mergeCell ref="O405:P405"/>
    <mergeCell ref="F402:I402"/>
    <mergeCell ref="R327:T327"/>
    <mergeCell ref="D386:G386"/>
    <mergeCell ref="H386:J386"/>
    <mergeCell ref="K386:M386"/>
    <mergeCell ref="F393:I393"/>
    <mergeCell ref="N387:O387"/>
    <mergeCell ref="D388:G388"/>
    <mergeCell ref="W81:X82"/>
    <mergeCell ref="N389:O389"/>
    <mergeCell ref="Q236:S236"/>
    <mergeCell ref="T236:V236"/>
    <mergeCell ref="L264:N264"/>
    <mergeCell ref="D228:D233"/>
    <mergeCell ref="E237:J237"/>
    <mergeCell ref="O264:Q264"/>
    <mergeCell ref="G1418:H1418"/>
    <mergeCell ref="D1419:F1419"/>
    <mergeCell ref="G1419:H1419"/>
    <mergeCell ref="D1412:F1412"/>
    <mergeCell ref="G1412:I1412"/>
    <mergeCell ref="K565:M565"/>
    <mergeCell ref="P561:R561"/>
    <mergeCell ref="D1413:F1413"/>
    <mergeCell ref="I823:M823"/>
    <mergeCell ref="I824:M824"/>
    <mergeCell ref="I825:M825"/>
    <mergeCell ref="D816:H816"/>
    <mergeCell ref="X308:Y310"/>
    <mergeCell ref="D251:H251"/>
    <mergeCell ref="D597:R597"/>
    <mergeCell ref="E217:J217"/>
    <mergeCell ref="D284:F284"/>
    <mergeCell ref="K233:M233"/>
    <mergeCell ref="N233:P233"/>
    <mergeCell ref="N454:R454"/>
    <mergeCell ref="J440:V441"/>
    <mergeCell ref="D445:M445"/>
    <mergeCell ref="J437:Q437"/>
    <mergeCell ref="I433:K433"/>
    <mergeCell ref="J584:R584"/>
    <mergeCell ref="D570:E570"/>
    <mergeCell ref="F570:H570"/>
    <mergeCell ref="J570:L570"/>
    <mergeCell ref="N570:P570"/>
    <mergeCell ref="D571:E571"/>
    <mergeCell ref="P475:R475"/>
    <mergeCell ref="S475:X475"/>
    <mergeCell ref="I1165:P1165"/>
    <mergeCell ref="P1225:R1225"/>
    <mergeCell ref="S1225:X1225"/>
    <mergeCell ref="D1492:G1492"/>
    <mergeCell ref="H1492:I1492"/>
    <mergeCell ref="D1424:F1424"/>
    <mergeCell ref="D1416:P1416"/>
    <mergeCell ref="H1427:I1427"/>
    <mergeCell ref="D1428:G1428"/>
    <mergeCell ref="D1431:U1431"/>
    <mergeCell ref="D1436:F1436"/>
    <mergeCell ref="G1436:L1436"/>
    <mergeCell ref="D1422:F1422"/>
    <mergeCell ref="G1422:K1422"/>
    <mergeCell ref="H1074:K1074"/>
    <mergeCell ref="N237:P237"/>
    <mergeCell ref="Q237:S237"/>
    <mergeCell ref="R417:X417"/>
    <mergeCell ref="J415:L415"/>
    <mergeCell ref="O407:P407"/>
    <mergeCell ref="M396:N396"/>
    <mergeCell ref="F401:I401"/>
    <mergeCell ref="F405:I405"/>
    <mergeCell ref="M415:Q415"/>
    <mergeCell ref="S372:X372"/>
    <mergeCell ref="P336:R336"/>
    <mergeCell ref="N445:V445"/>
    <mergeCell ref="H1424:I1424"/>
    <mergeCell ref="K1424:L1424"/>
    <mergeCell ref="D1417:F1417"/>
    <mergeCell ref="G1417:K1417"/>
    <mergeCell ref="D1418:F1418"/>
    <mergeCell ref="D1471:F1471"/>
    <mergeCell ref="D1472:F1472"/>
    <mergeCell ref="H1472:I1472"/>
    <mergeCell ref="K1472:L1472"/>
    <mergeCell ref="D1464:P1464"/>
    <mergeCell ref="D1465:F1465"/>
    <mergeCell ref="D1467:F1467"/>
    <mergeCell ref="G1467:H1467"/>
    <mergeCell ref="D1369:P1369"/>
    <mergeCell ref="D831:G831"/>
    <mergeCell ref="P1017:R1017"/>
    <mergeCell ref="D1068:G1075"/>
    <mergeCell ref="H1068:K1068"/>
    <mergeCell ref="D1493:G1493"/>
    <mergeCell ref="D1494:G1494"/>
    <mergeCell ref="H1494:I1494"/>
    <mergeCell ref="M1337:P1337"/>
    <mergeCell ref="M1338:P1338"/>
    <mergeCell ref="M1336:P1336"/>
    <mergeCell ref="D1444:G1444"/>
    <mergeCell ref="H1444:I1444"/>
    <mergeCell ref="D1445:G1445"/>
    <mergeCell ref="D1446:G1446"/>
    <mergeCell ref="H1446:I1446"/>
    <mergeCell ref="D1449:U1449"/>
    <mergeCell ref="D1437:F1437"/>
    <mergeCell ref="D1438:J1438"/>
    <mergeCell ref="L1438:M1438"/>
    <mergeCell ref="O1438:P1438"/>
    <mergeCell ref="D1443:G1443"/>
    <mergeCell ref="K839:L839"/>
    <mergeCell ref="M839:T839"/>
    <mergeCell ref="D1427:G1427"/>
    <mergeCell ref="D1390:F1390"/>
    <mergeCell ref="D1391:J1391"/>
    <mergeCell ref="L1391:M1391"/>
    <mergeCell ref="O1391:P1391"/>
    <mergeCell ref="D1396:G1396"/>
    <mergeCell ref="H1396:I1396"/>
    <mergeCell ref="G1413:I1413"/>
    <mergeCell ref="D1423:F1423"/>
    <mergeCell ref="J1412:M1412"/>
    <mergeCell ref="N1412:U1412"/>
    <mergeCell ref="D1497:U1497"/>
    <mergeCell ref="D1485:F1485"/>
    <mergeCell ref="D1486:J1486"/>
    <mergeCell ref="L1486:M1486"/>
    <mergeCell ref="O1486:P1486"/>
    <mergeCell ref="D1491:G1491"/>
    <mergeCell ref="H1491:I1491"/>
    <mergeCell ref="D1475:G1475"/>
    <mergeCell ref="H1475:I1475"/>
    <mergeCell ref="D1476:G1476"/>
    <mergeCell ref="D1479:U1479"/>
    <mergeCell ref="D1484:F1484"/>
    <mergeCell ref="G1484:L1484"/>
    <mergeCell ref="D1460:F1460"/>
    <mergeCell ref="G1460:I1460"/>
    <mergeCell ref="J1460:M1460"/>
    <mergeCell ref="N1460:U1460"/>
    <mergeCell ref="D1461:F1461"/>
    <mergeCell ref="G1461:I1461"/>
    <mergeCell ref="D1470:F1470"/>
    <mergeCell ref="G1470:K1470"/>
    <mergeCell ref="D1370:F1370"/>
    <mergeCell ref="G1370:K1370"/>
    <mergeCell ref="D1371:F1371"/>
    <mergeCell ref="G1371:H1371"/>
    <mergeCell ref="D1372:F1372"/>
    <mergeCell ref="G1372:H1372"/>
    <mergeCell ref="G1465:K1465"/>
    <mergeCell ref="D1466:F1466"/>
    <mergeCell ref="G1466:H1466"/>
    <mergeCell ref="J1413:M1413"/>
    <mergeCell ref="N1413:U1413"/>
    <mergeCell ref="D1397:G1397"/>
    <mergeCell ref="H1397:I1397"/>
    <mergeCell ref="D1398:G1398"/>
    <mergeCell ref="D1399:G1399"/>
    <mergeCell ref="H1399:I1399"/>
    <mergeCell ref="D1402:U1402"/>
    <mergeCell ref="J1461:M1461"/>
    <mergeCell ref="N1461:U1461"/>
    <mergeCell ref="D1380:G1380"/>
    <mergeCell ref="H1380:I1380"/>
    <mergeCell ref="D1381:G1381"/>
    <mergeCell ref="D1384:U1384"/>
    <mergeCell ref="D1389:F1389"/>
    <mergeCell ref="G1389:L1389"/>
    <mergeCell ref="D1375:F1375"/>
    <mergeCell ref="G1375:K1375"/>
    <mergeCell ref="D1376:F1376"/>
    <mergeCell ref="D1377:F1377"/>
    <mergeCell ref="H1377:I1377"/>
    <mergeCell ref="K1377:L1377"/>
    <mergeCell ref="H1443:I1443"/>
    <mergeCell ref="D1365:F1365"/>
    <mergeCell ref="G1365:I1365"/>
    <mergeCell ref="J1365:M1365"/>
    <mergeCell ref="N1365:U1365"/>
    <mergeCell ref="D1366:F1366"/>
    <mergeCell ref="G1366:I1366"/>
    <mergeCell ref="J1366:M1366"/>
    <mergeCell ref="N1366:U1366"/>
    <mergeCell ref="D1325:L1325"/>
    <mergeCell ref="M1325:O1325"/>
    <mergeCell ref="P1325:R1325"/>
    <mergeCell ref="S1325:T1325"/>
    <mergeCell ref="D1330:H1330"/>
    <mergeCell ref="I1330:T1330"/>
    <mergeCell ref="D1324:L1324"/>
    <mergeCell ref="M1324:O1324"/>
    <mergeCell ref="P1324:T1324"/>
    <mergeCell ref="P1322:R1322"/>
    <mergeCell ref="S1322:X1322"/>
    <mergeCell ref="D1350:G1350"/>
    <mergeCell ref="H1350:K1350"/>
    <mergeCell ref="D1351:G1351"/>
    <mergeCell ref="H1351:K1351"/>
    <mergeCell ref="D1352:G1352"/>
    <mergeCell ref="H1352:K1352"/>
    <mergeCell ref="D1347:G1347"/>
    <mergeCell ref="H1347:K1347"/>
    <mergeCell ref="L1347:O1347"/>
    <mergeCell ref="D1348:G1348"/>
    <mergeCell ref="H1348:K1348"/>
    <mergeCell ref="D1349:G1349"/>
    <mergeCell ref="H1349:K1349"/>
    <mergeCell ref="D1336:L1336"/>
    <mergeCell ref="Q1336:U1336"/>
    <mergeCell ref="D1337:L1337"/>
    <mergeCell ref="D1338:L1338"/>
    <mergeCell ref="E1344:O1344"/>
    <mergeCell ref="D1318:G1318"/>
    <mergeCell ref="H1318:L1318"/>
    <mergeCell ref="D1319:G1319"/>
    <mergeCell ref="H1319:L1319"/>
    <mergeCell ref="D1311:F1312"/>
    <mergeCell ref="G1311:X1311"/>
    <mergeCell ref="G1312:L1312"/>
    <mergeCell ref="M1312:N1312"/>
    <mergeCell ref="O1312:X1312"/>
    <mergeCell ref="D1313:F1313"/>
    <mergeCell ref="M1313:N1313"/>
    <mergeCell ref="O1313:X1314"/>
    <mergeCell ref="D1301:G1301"/>
    <mergeCell ref="E1302:O1302"/>
    <mergeCell ref="P1302:V1302"/>
    <mergeCell ref="E1303:L1303"/>
    <mergeCell ref="T1303:U1303"/>
    <mergeCell ref="M1303:R1303"/>
    <mergeCell ref="D1293:E1295"/>
    <mergeCell ref="D1290:E1292"/>
    <mergeCell ref="K1290:M1290"/>
    <mergeCell ref="N1290:P1290"/>
    <mergeCell ref="Q1290:S1290"/>
    <mergeCell ref="K1292:M1292"/>
    <mergeCell ref="N1292:P1292"/>
    <mergeCell ref="Q1292:S1292"/>
    <mergeCell ref="K1293:M1293"/>
    <mergeCell ref="N1293:P1293"/>
    <mergeCell ref="Q1293:S1293"/>
    <mergeCell ref="K1295:M1295"/>
    <mergeCell ref="N1295:P1295"/>
    <mergeCell ref="Q1295:S1295"/>
    <mergeCell ref="K1291:M1291"/>
    <mergeCell ref="N1291:P1291"/>
    <mergeCell ref="Q1291:S1291"/>
    <mergeCell ref="K1294:M1294"/>
    <mergeCell ref="N1294:P1294"/>
    <mergeCell ref="Q1294:S1294"/>
    <mergeCell ref="J1283:N1283"/>
    <mergeCell ref="O1283:Q1283"/>
    <mergeCell ref="D1284:I1284"/>
    <mergeCell ref="J1284:X1284"/>
    <mergeCell ref="D1288:F1289"/>
    <mergeCell ref="G1288:J1289"/>
    <mergeCell ref="F1277:I1277"/>
    <mergeCell ref="D1281:I1281"/>
    <mergeCell ref="J1281:N1281"/>
    <mergeCell ref="J1282:N1282"/>
    <mergeCell ref="D1262:G1264"/>
    <mergeCell ref="H1262:L1264"/>
    <mergeCell ref="W1262:X1264"/>
    <mergeCell ref="D1271:G1271"/>
    <mergeCell ref="F1276:I1276"/>
    <mergeCell ref="J1276:P1276"/>
    <mergeCell ref="O1281:Q1281"/>
    <mergeCell ref="O1282:Q1282"/>
    <mergeCell ref="R1281:X1281"/>
    <mergeCell ref="R1282:X1282"/>
    <mergeCell ref="R1283:X1283"/>
    <mergeCell ref="D1276:E1276"/>
    <mergeCell ref="D1277:E1277"/>
    <mergeCell ref="K1288:S1288"/>
    <mergeCell ref="K1289:M1289"/>
    <mergeCell ref="N1289:P1289"/>
    <mergeCell ref="Q1289:S1289"/>
    <mergeCell ref="P1273:R1273"/>
    <mergeCell ref="S1273:X1273"/>
    <mergeCell ref="D1256:G1258"/>
    <mergeCell ref="H1256:L1258"/>
    <mergeCell ref="D1259:G1261"/>
    <mergeCell ref="H1259:L1261"/>
    <mergeCell ref="D1252:G1252"/>
    <mergeCell ref="H1252:L1252"/>
    <mergeCell ref="M1252:Q1252"/>
    <mergeCell ref="R1252:V1252"/>
    <mergeCell ref="D1253:G1255"/>
    <mergeCell ref="H1253:L1255"/>
    <mergeCell ref="D1242:G1243"/>
    <mergeCell ref="L1242:O1242"/>
    <mergeCell ref="P1242:Q1243"/>
    <mergeCell ref="L1243:O1243"/>
    <mergeCell ref="D1244:G1245"/>
    <mergeCell ref="L1244:O1244"/>
    <mergeCell ref="P1244:Q1245"/>
    <mergeCell ref="L1245:O1245"/>
    <mergeCell ref="T1247:X1247"/>
    <mergeCell ref="D1239:G1239"/>
    <mergeCell ref="L1239:O1239"/>
    <mergeCell ref="P1239:Q1239"/>
    <mergeCell ref="D1240:G1241"/>
    <mergeCell ref="L1240:O1240"/>
    <mergeCell ref="P1240:Q1241"/>
    <mergeCell ref="L1241:O1241"/>
    <mergeCell ref="D1232:H1232"/>
    <mergeCell ref="Q1232:R1232"/>
    <mergeCell ref="D1233:H1233"/>
    <mergeCell ref="Q1233:R1233"/>
    <mergeCell ref="D1234:H1235"/>
    <mergeCell ref="I1234:L1234"/>
    <mergeCell ref="M1234:P1234"/>
    <mergeCell ref="Q1234:R1234"/>
    <mergeCell ref="Q1235:R1235"/>
    <mergeCell ref="D1228:H1228"/>
    <mergeCell ref="I1228:L1228"/>
    <mergeCell ref="M1228:P1228"/>
    <mergeCell ref="Q1228:R1228"/>
    <mergeCell ref="D1229:G1231"/>
    <mergeCell ref="Q1229:R1231"/>
    <mergeCell ref="D1213:H1213"/>
    <mergeCell ref="D1218:H1218"/>
    <mergeCell ref="I1218:M1218"/>
    <mergeCell ref="D1221:H1221"/>
    <mergeCell ref="I1221:M1221"/>
    <mergeCell ref="D1209:G1209"/>
    <mergeCell ref="D1210:G1210"/>
    <mergeCell ref="D1211:G1211"/>
    <mergeCell ref="D1207:G1207"/>
    <mergeCell ref="D1208:G1208"/>
    <mergeCell ref="I1213:V1213"/>
    <mergeCell ref="H1207:J1207"/>
    <mergeCell ref="K1207:N1207"/>
    <mergeCell ref="O1207:R1207"/>
    <mergeCell ref="H1208:J1208"/>
    <mergeCell ref="H1209:J1209"/>
    <mergeCell ref="H1210:J1210"/>
    <mergeCell ref="H1211:J1211"/>
    <mergeCell ref="D1203:G1203"/>
    <mergeCell ref="D1204:G1204"/>
    <mergeCell ref="D1189:G1191"/>
    <mergeCell ref="D1192:G1194"/>
    <mergeCell ref="D1197:G1197"/>
    <mergeCell ref="H1197:K1197"/>
    <mergeCell ref="L1197:O1197"/>
    <mergeCell ref="D1198:G1198"/>
    <mergeCell ref="K1184:N1184"/>
    <mergeCell ref="O1184:P1184"/>
    <mergeCell ref="K1185:N1185"/>
    <mergeCell ref="O1185:P1185"/>
    <mergeCell ref="K1186:N1186"/>
    <mergeCell ref="O1186:P1186"/>
    <mergeCell ref="H1203:J1203"/>
    <mergeCell ref="K1203:N1203"/>
    <mergeCell ref="O1203:R1203"/>
    <mergeCell ref="H1204:J1204"/>
    <mergeCell ref="D1184:G1184"/>
    <mergeCell ref="H1184:I1184"/>
    <mergeCell ref="D1185:G1185"/>
    <mergeCell ref="H1185:I1185"/>
    <mergeCell ref="D1186:G1186"/>
    <mergeCell ref="H1186:I1186"/>
    <mergeCell ref="D1199:I1199"/>
    <mergeCell ref="D1179:J1179"/>
    <mergeCell ref="K1179:S1179"/>
    <mergeCell ref="E1180:K1180"/>
    <mergeCell ref="U1180:W1180"/>
    <mergeCell ref="R1183:X1183"/>
    <mergeCell ref="I1174:U1174"/>
    <mergeCell ref="L1145:N1145"/>
    <mergeCell ref="O1145:Q1145"/>
    <mergeCell ref="D1148:H1148"/>
    <mergeCell ref="I1148:T1148"/>
    <mergeCell ref="D1155:H1155"/>
    <mergeCell ref="E1156:J1156"/>
    <mergeCell ref="R1156:S1156"/>
    <mergeCell ref="K1156:P1156"/>
    <mergeCell ref="K1157:P1157"/>
    <mergeCell ref="K1161:P1161"/>
    <mergeCell ref="K1166:P1166"/>
    <mergeCell ref="D1146:E1147"/>
    <mergeCell ref="F1146:F1147"/>
    <mergeCell ref="G1146:G1147"/>
    <mergeCell ref="H1146:H1147"/>
    <mergeCell ref="I1146:I1147"/>
    <mergeCell ref="J1146:J1147"/>
    <mergeCell ref="K1146:K1147"/>
    <mergeCell ref="L1146:L1147"/>
    <mergeCell ref="M1146:M1147"/>
    <mergeCell ref="I1155:P1155"/>
    <mergeCell ref="N1146:N1147"/>
    <mergeCell ref="O1146:O1147"/>
    <mergeCell ref="P1146:P1147"/>
    <mergeCell ref="Q1146:Q1147"/>
    <mergeCell ref="I1160:P1160"/>
    <mergeCell ref="L1122:L1123"/>
    <mergeCell ref="D1139:F1139"/>
    <mergeCell ref="D1140:H1140"/>
    <mergeCell ref="I1140:T1140"/>
    <mergeCell ref="D1144:E1145"/>
    <mergeCell ref="D1124:F1124"/>
    <mergeCell ref="D1125:H1125"/>
    <mergeCell ref="I1125:T1125"/>
    <mergeCell ref="D1137:F1138"/>
    <mergeCell ref="P1135:R1135"/>
    <mergeCell ref="S1135:X1135"/>
    <mergeCell ref="G1137:L1137"/>
    <mergeCell ref="M1137:R1137"/>
    <mergeCell ref="G1138:I1138"/>
    <mergeCell ref="J1138:L1138"/>
    <mergeCell ref="M1138:O1138"/>
    <mergeCell ref="P1138:R1138"/>
    <mergeCell ref="F1144:K1144"/>
    <mergeCell ref="L1144:Q1144"/>
    <mergeCell ref="R1144:V1145"/>
    <mergeCell ref="F1145:H1145"/>
    <mergeCell ref="I1145:K1145"/>
    <mergeCell ref="J1103:L1103"/>
    <mergeCell ref="M1103:O1103"/>
    <mergeCell ref="P1103:R1103"/>
    <mergeCell ref="O1104:O1105"/>
    <mergeCell ref="P1104:P1105"/>
    <mergeCell ref="Q1104:Q1105"/>
    <mergeCell ref="R1104:R1105"/>
    <mergeCell ref="G1109:L1109"/>
    <mergeCell ref="D1120:F1121"/>
    <mergeCell ref="G1120:G1121"/>
    <mergeCell ref="H1120:H1121"/>
    <mergeCell ref="I1120:I1121"/>
    <mergeCell ref="J1120:J1121"/>
    <mergeCell ref="D1122:F1123"/>
    <mergeCell ref="G1122:G1123"/>
    <mergeCell ref="H1122:H1123"/>
    <mergeCell ref="I1122:I1123"/>
    <mergeCell ref="J1122:J1123"/>
    <mergeCell ref="M1109:R1109"/>
    <mergeCell ref="G1110:I1110"/>
    <mergeCell ref="J1110:L1110"/>
    <mergeCell ref="M1110:O1110"/>
    <mergeCell ref="P1110:R1110"/>
    <mergeCell ref="D1114:H1114"/>
    <mergeCell ref="I1114:T1114"/>
    <mergeCell ref="D1118:F1119"/>
    <mergeCell ref="G1118:I1119"/>
    <mergeCell ref="J1118:L1119"/>
    <mergeCell ref="M1118:Q1119"/>
    <mergeCell ref="K1120:K1121"/>
    <mergeCell ref="L1120:L1121"/>
    <mergeCell ref="K1122:K1123"/>
    <mergeCell ref="H1073:K1073"/>
    <mergeCell ref="L1073:R1073"/>
    <mergeCell ref="H1070:K1070"/>
    <mergeCell ref="L1070:R1070"/>
    <mergeCell ref="H1069:K1069"/>
    <mergeCell ref="L1069:R1069"/>
    <mergeCell ref="H1072:K1072"/>
    <mergeCell ref="L1072:R1072"/>
    <mergeCell ref="D1111:F1111"/>
    <mergeCell ref="D1112:F1112"/>
    <mergeCell ref="N1104:N1105"/>
    <mergeCell ref="D1106:F1106"/>
    <mergeCell ref="E1108:I1108"/>
    <mergeCell ref="J1108:P1108"/>
    <mergeCell ref="T1092:X1092"/>
    <mergeCell ref="D1104:F1105"/>
    <mergeCell ref="G1104:G1105"/>
    <mergeCell ref="H1104:H1105"/>
    <mergeCell ref="I1104:I1105"/>
    <mergeCell ref="J1104:J1105"/>
    <mergeCell ref="K1104:K1105"/>
    <mergeCell ref="L1104:L1105"/>
    <mergeCell ref="M1104:M1105"/>
    <mergeCell ref="D1097:F1097"/>
    <mergeCell ref="D1098:F1098"/>
    <mergeCell ref="D1099:F1099"/>
    <mergeCell ref="J1101:P1101"/>
    <mergeCell ref="E1101:I1101"/>
    <mergeCell ref="G1102:L1102"/>
    <mergeCell ref="M1102:R1102"/>
    <mergeCell ref="S1102:W1103"/>
    <mergeCell ref="G1103:I1103"/>
    <mergeCell ref="D1095:F1096"/>
    <mergeCell ref="D1076:G1085"/>
    <mergeCell ref="H1076:K1076"/>
    <mergeCell ref="L1076:R1076"/>
    <mergeCell ref="H1077:K1077"/>
    <mergeCell ref="L1077:R1077"/>
    <mergeCell ref="H1078:K1078"/>
    <mergeCell ref="L1078:R1078"/>
    <mergeCell ref="H1084:K1084"/>
    <mergeCell ref="L1084:R1084"/>
    <mergeCell ref="H1085:K1085"/>
    <mergeCell ref="P1090:R1090"/>
    <mergeCell ref="G1095:L1095"/>
    <mergeCell ref="M1095:R1095"/>
    <mergeCell ref="G1096:I1096"/>
    <mergeCell ref="J1096:L1096"/>
    <mergeCell ref="M1096:O1096"/>
    <mergeCell ref="P1096:R1096"/>
    <mergeCell ref="H1083:K1083"/>
    <mergeCell ref="L1083:R1083"/>
    <mergeCell ref="H1082:K1082"/>
    <mergeCell ref="L1082:R1082"/>
    <mergeCell ref="H1081:K1081"/>
    <mergeCell ref="L1081:R1081"/>
    <mergeCell ref="H1080:K1080"/>
    <mergeCell ref="L1080:R1080"/>
    <mergeCell ref="H1079:K1079"/>
    <mergeCell ref="L1079:R1079"/>
    <mergeCell ref="H1071:K1071"/>
    <mergeCell ref="D1043:I1043"/>
    <mergeCell ref="J1043:L1043"/>
    <mergeCell ref="M1043:O1043"/>
    <mergeCell ref="D1044:I1044"/>
    <mergeCell ref="J1044:L1044"/>
    <mergeCell ref="M1044:O1044"/>
    <mergeCell ref="D1041:I1041"/>
    <mergeCell ref="J1041:L1041"/>
    <mergeCell ref="M1041:O1041"/>
    <mergeCell ref="D1042:I1042"/>
    <mergeCell ref="J1042:L1042"/>
    <mergeCell ref="M1042:O1042"/>
    <mergeCell ref="F1060:H1060"/>
    <mergeCell ref="J1060:T1060"/>
    <mergeCell ref="D1066:G1066"/>
    <mergeCell ref="H1066:K1066"/>
    <mergeCell ref="L1066:R1066"/>
    <mergeCell ref="D1067:G1067"/>
    <mergeCell ref="H1067:K1067"/>
    <mergeCell ref="L1067:R1067"/>
    <mergeCell ref="D1045:I1045"/>
    <mergeCell ref="J1045:L1045"/>
    <mergeCell ref="M1045:O1045"/>
    <mergeCell ref="D1059:E1059"/>
    <mergeCell ref="F1059:I1059"/>
    <mergeCell ref="J1059:T1059"/>
    <mergeCell ref="T1062:X1062"/>
    <mergeCell ref="P1064:R1064"/>
    <mergeCell ref="S1064:X1064"/>
    <mergeCell ref="L1071:R1071"/>
    <mergeCell ref="D1039:I1039"/>
    <mergeCell ref="J1039:L1039"/>
    <mergeCell ref="M1039:O1039"/>
    <mergeCell ref="D1040:I1040"/>
    <mergeCell ref="J1040:L1040"/>
    <mergeCell ref="M1040:O1040"/>
    <mergeCell ref="D1037:I1037"/>
    <mergeCell ref="J1037:L1037"/>
    <mergeCell ref="M1037:O1037"/>
    <mergeCell ref="D1038:I1038"/>
    <mergeCell ref="J1038:L1038"/>
    <mergeCell ref="M1038:O1038"/>
    <mergeCell ref="D1035:I1035"/>
    <mergeCell ref="J1035:L1035"/>
    <mergeCell ref="M1035:O1035"/>
    <mergeCell ref="D1036:I1036"/>
    <mergeCell ref="J1036:L1036"/>
    <mergeCell ref="M1036:O1036"/>
    <mergeCell ref="D1033:I1033"/>
    <mergeCell ref="J1033:L1033"/>
    <mergeCell ref="M1033:O1033"/>
    <mergeCell ref="D1034:I1034"/>
    <mergeCell ref="J1034:L1034"/>
    <mergeCell ref="M1034:O1034"/>
    <mergeCell ref="D1031:I1031"/>
    <mergeCell ref="J1031:L1031"/>
    <mergeCell ref="M1031:O1031"/>
    <mergeCell ref="D1032:I1032"/>
    <mergeCell ref="J1032:L1032"/>
    <mergeCell ref="M1032:O1032"/>
    <mergeCell ref="D1025:E1025"/>
    <mergeCell ref="F1025:H1025"/>
    <mergeCell ref="J1025:K1025"/>
    <mergeCell ref="D1030:I1030"/>
    <mergeCell ref="J1030:L1030"/>
    <mergeCell ref="M1030:O1030"/>
    <mergeCell ref="D1021:E1021"/>
    <mergeCell ref="L1021:P1021"/>
    <mergeCell ref="Q1021:R1021"/>
    <mergeCell ref="D1024:E1024"/>
    <mergeCell ref="F1024:I1024"/>
    <mergeCell ref="J1024:K1024"/>
    <mergeCell ref="L1024:M1024"/>
    <mergeCell ref="D1011:E1011"/>
    <mergeCell ref="G1011:H1011"/>
    <mergeCell ref="J1011:T1011"/>
    <mergeCell ref="D1020:E1020"/>
    <mergeCell ref="F1020:K1020"/>
    <mergeCell ref="L1020:P1020"/>
    <mergeCell ref="Q1020:R1020"/>
    <mergeCell ref="S1020:T1020"/>
    <mergeCell ref="S1000:T1000"/>
    <mergeCell ref="D1005:G1005"/>
    <mergeCell ref="H1005:K1005"/>
    <mergeCell ref="D1006:G1006"/>
    <mergeCell ref="H1006:K1006"/>
    <mergeCell ref="D1010:F1010"/>
    <mergeCell ref="G1010:I1010"/>
    <mergeCell ref="J1010:T1010"/>
    <mergeCell ref="D1000:H1000"/>
    <mergeCell ref="I1000:J1000"/>
    <mergeCell ref="K1000:L1000"/>
    <mergeCell ref="M1000:N1000"/>
    <mergeCell ref="O1000:P1000"/>
    <mergeCell ref="Q1000:R1000"/>
    <mergeCell ref="S1015:X1015"/>
    <mergeCell ref="S1017:X1017"/>
    <mergeCell ref="D999:H999"/>
    <mergeCell ref="I999:J999"/>
    <mergeCell ref="K999:L999"/>
    <mergeCell ref="M999:N999"/>
    <mergeCell ref="O999:P999"/>
    <mergeCell ref="Q999:R999"/>
    <mergeCell ref="S999:T999"/>
    <mergeCell ref="D998:H998"/>
    <mergeCell ref="I998:J998"/>
    <mergeCell ref="K998:L998"/>
    <mergeCell ref="M998:N998"/>
    <mergeCell ref="O998:P998"/>
    <mergeCell ref="Q998:R998"/>
    <mergeCell ref="S996:T996"/>
    <mergeCell ref="D997:H997"/>
    <mergeCell ref="I997:J997"/>
    <mergeCell ref="K997:L997"/>
    <mergeCell ref="M997:N997"/>
    <mergeCell ref="O997:P997"/>
    <mergeCell ref="Q997:R997"/>
    <mergeCell ref="S997:T997"/>
    <mergeCell ref="D996:H996"/>
    <mergeCell ref="I996:J996"/>
    <mergeCell ref="K996:L996"/>
    <mergeCell ref="M996:N996"/>
    <mergeCell ref="O996:P996"/>
    <mergeCell ref="Q996:R996"/>
    <mergeCell ref="S998:T998"/>
    <mergeCell ref="D995:H995"/>
    <mergeCell ref="I995:J995"/>
    <mergeCell ref="K995:L995"/>
    <mergeCell ref="M995:N995"/>
    <mergeCell ref="O995:P995"/>
    <mergeCell ref="Q995:R995"/>
    <mergeCell ref="S995:T995"/>
    <mergeCell ref="D994:H994"/>
    <mergeCell ref="I994:J994"/>
    <mergeCell ref="K994:L994"/>
    <mergeCell ref="M994:N994"/>
    <mergeCell ref="O994:P994"/>
    <mergeCell ref="Q994:R994"/>
    <mergeCell ref="S992:T992"/>
    <mergeCell ref="D993:H993"/>
    <mergeCell ref="I993:J993"/>
    <mergeCell ref="K993:L993"/>
    <mergeCell ref="M993:N993"/>
    <mergeCell ref="O993:P993"/>
    <mergeCell ref="Q993:R993"/>
    <mergeCell ref="S993:T993"/>
    <mergeCell ref="D992:H992"/>
    <mergeCell ref="I992:J992"/>
    <mergeCell ref="K992:L992"/>
    <mergeCell ref="M992:N992"/>
    <mergeCell ref="O992:P992"/>
    <mergeCell ref="Q992:R992"/>
    <mergeCell ref="S994:T994"/>
    <mergeCell ref="D991:H991"/>
    <mergeCell ref="I991:J991"/>
    <mergeCell ref="K991:L991"/>
    <mergeCell ref="M991:N991"/>
    <mergeCell ref="O991:P991"/>
    <mergeCell ref="Q991:R991"/>
    <mergeCell ref="S991:T991"/>
    <mergeCell ref="D990:H990"/>
    <mergeCell ref="I990:J990"/>
    <mergeCell ref="K990:L990"/>
    <mergeCell ref="M990:N990"/>
    <mergeCell ref="O990:P990"/>
    <mergeCell ref="Q990:R990"/>
    <mergeCell ref="S988:T988"/>
    <mergeCell ref="D989:H989"/>
    <mergeCell ref="I989:J989"/>
    <mergeCell ref="K989:L989"/>
    <mergeCell ref="M989:N989"/>
    <mergeCell ref="O989:P989"/>
    <mergeCell ref="Q989:R989"/>
    <mergeCell ref="S989:T989"/>
    <mergeCell ref="D988:H988"/>
    <mergeCell ref="I988:J988"/>
    <mergeCell ref="K988:L988"/>
    <mergeCell ref="M988:N988"/>
    <mergeCell ref="O988:P988"/>
    <mergeCell ref="Q988:R988"/>
    <mergeCell ref="S990:T990"/>
    <mergeCell ref="D986:H987"/>
    <mergeCell ref="I986:N986"/>
    <mergeCell ref="O986:T986"/>
    <mergeCell ref="I987:J987"/>
    <mergeCell ref="K987:L987"/>
    <mergeCell ref="M987:N987"/>
    <mergeCell ref="O987:P987"/>
    <mergeCell ref="Q987:R987"/>
    <mergeCell ref="S987:T987"/>
    <mergeCell ref="D980:E980"/>
    <mergeCell ref="F980:H980"/>
    <mergeCell ref="J980:K980"/>
    <mergeCell ref="D981:E981"/>
    <mergeCell ref="F981:H981"/>
    <mergeCell ref="J981:K981"/>
    <mergeCell ref="D978:E978"/>
    <mergeCell ref="F978:I978"/>
    <mergeCell ref="J978:K978"/>
    <mergeCell ref="L978:M978"/>
    <mergeCell ref="D979:E979"/>
    <mergeCell ref="F979:H979"/>
    <mergeCell ref="J979:K979"/>
    <mergeCell ref="D975:E975"/>
    <mergeCell ref="L975:P975"/>
    <mergeCell ref="Q975:R975"/>
    <mergeCell ref="D976:E976"/>
    <mergeCell ref="L976:P976"/>
    <mergeCell ref="Q976:R976"/>
    <mergeCell ref="D973:E973"/>
    <mergeCell ref="F973:K973"/>
    <mergeCell ref="L973:P973"/>
    <mergeCell ref="Q973:R973"/>
    <mergeCell ref="S973:T973"/>
    <mergeCell ref="D974:E974"/>
    <mergeCell ref="L974:P974"/>
    <mergeCell ref="Q974:R974"/>
    <mergeCell ref="M964:N964"/>
    <mergeCell ref="O964:P964"/>
    <mergeCell ref="Q964:R964"/>
    <mergeCell ref="D965:F965"/>
    <mergeCell ref="M965:N965"/>
    <mergeCell ref="O965:P965"/>
    <mergeCell ref="Q965:R965"/>
    <mergeCell ref="S968:X968"/>
    <mergeCell ref="S970:X970"/>
    <mergeCell ref="P970:R970"/>
    <mergeCell ref="D962:F962"/>
    <mergeCell ref="M962:N962"/>
    <mergeCell ref="O962:P962"/>
    <mergeCell ref="Q962:R962"/>
    <mergeCell ref="S962:T962"/>
    <mergeCell ref="U962:V962"/>
    <mergeCell ref="M961:N961"/>
    <mergeCell ref="O961:P961"/>
    <mergeCell ref="Q958:R958"/>
    <mergeCell ref="S958:T958"/>
    <mergeCell ref="U958:V958"/>
    <mergeCell ref="D959:F959"/>
    <mergeCell ref="M959:N959"/>
    <mergeCell ref="O959:P959"/>
    <mergeCell ref="Q959:R959"/>
    <mergeCell ref="S959:T959"/>
    <mergeCell ref="U959:V959"/>
    <mergeCell ref="Q961:R961"/>
    <mergeCell ref="S961:T961"/>
    <mergeCell ref="U961:V961"/>
    <mergeCell ref="D952:F952"/>
    <mergeCell ref="G952:J952"/>
    <mergeCell ref="R952:S952"/>
    <mergeCell ref="T952:U952"/>
    <mergeCell ref="D957:F958"/>
    <mergeCell ref="G957:L958"/>
    <mergeCell ref="M957:R957"/>
    <mergeCell ref="S957:X957"/>
    <mergeCell ref="M958:N958"/>
    <mergeCell ref="O958:P958"/>
    <mergeCell ref="T949:U949"/>
    <mergeCell ref="D950:F950"/>
    <mergeCell ref="G950:J950"/>
    <mergeCell ref="R950:S950"/>
    <mergeCell ref="T950:U950"/>
    <mergeCell ref="D951:F951"/>
    <mergeCell ref="G951:J951"/>
    <mergeCell ref="R951:S951"/>
    <mergeCell ref="T951:U951"/>
    <mergeCell ref="D921:F921"/>
    <mergeCell ref="G921:H921"/>
    <mergeCell ref="I921:K921"/>
    <mergeCell ref="M921:O921"/>
    <mergeCell ref="Q921:S921"/>
    <mergeCell ref="D949:F949"/>
    <mergeCell ref="G949:J949"/>
    <mergeCell ref="K949:Q949"/>
    <mergeCell ref="R949:S949"/>
    <mergeCell ref="D919:F919"/>
    <mergeCell ref="G919:H919"/>
    <mergeCell ref="I919:L919"/>
    <mergeCell ref="M919:P919"/>
    <mergeCell ref="Q919:T919"/>
    <mergeCell ref="D920:F920"/>
    <mergeCell ref="G920:H920"/>
    <mergeCell ref="I920:K920"/>
    <mergeCell ref="M920:O920"/>
    <mergeCell ref="Q920:S920"/>
    <mergeCell ref="P926:R926"/>
    <mergeCell ref="S926:X926"/>
    <mergeCell ref="O929:P929"/>
    <mergeCell ref="H930:I930"/>
    <mergeCell ref="J930:L930"/>
    <mergeCell ref="M930:N930"/>
    <mergeCell ref="O930:P930"/>
    <mergeCell ref="G936:J936"/>
    <mergeCell ref="D938:G938"/>
    <mergeCell ref="H938:K938"/>
    <mergeCell ref="L938:M938"/>
    <mergeCell ref="N938:O938"/>
    <mergeCell ref="P938:V938"/>
    <mergeCell ref="D914:J914"/>
    <mergeCell ref="K914:M914"/>
    <mergeCell ref="O914:Q914"/>
    <mergeCell ref="D915:J915"/>
    <mergeCell ref="K915:M915"/>
    <mergeCell ref="O915:Q915"/>
    <mergeCell ref="D912:J912"/>
    <mergeCell ref="K912:M912"/>
    <mergeCell ref="O912:Q912"/>
    <mergeCell ref="D913:J913"/>
    <mergeCell ref="K913:M913"/>
    <mergeCell ref="O913:Q913"/>
    <mergeCell ref="D910:J910"/>
    <mergeCell ref="K910:M910"/>
    <mergeCell ref="O910:Q910"/>
    <mergeCell ref="D911:J911"/>
    <mergeCell ref="K911:M911"/>
    <mergeCell ref="O911:Q911"/>
    <mergeCell ref="D908:J908"/>
    <mergeCell ref="K908:M908"/>
    <mergeCell ref="O908:Q908"/>
    <mergeCell ref="D909:J909"/>
    <mergeCell ref="K909:M909"/>
    <mergeCell ref="O909:Q909"/>
    <mergeCell ref="D905:J905"/>
    <mergeCell ref="K905:M905"/>
    <mergeCell ref="O905:Q905"/>
    <mergeCell ref="D907:J907"/>
    <mergeCell ref="K907:M907"/>
    <mergeCell ref="O907:Q907"/>
    <mergeCell ref="D903:J903"/>
    <mergeCell ref="K903:N903"/>
    <mergeCell ref="O903:Q903"/>
    <mergeCell ref="R903:S903"/>
    <mergeCell ref="D904:J904"/>
    <mergeCell ref="K904:M904"/>
    <mergeCell ref="O904:Q904"/>
    <mergeCell ref="D906:J906"/>
    <mergeCell ref="K906:M906"/>
    <mergeCell ref="O906:Q906"/>
    <mergeCell ref="D897:J897"/>
    <mergeCell ref="K897:M897"/>
    <mergeCell ref="O897:Q897"/>
    <mergeCell ref="D898:J898"/>
    <mergeCell ref="K898:M898"/>
    <mergeCell ref="O898:Q898"/>
    <mergeCell ref="D895:J895"/>
    <mergeCell ref="K895:M895"/>
    <mergeCell ref="O895:Q895"/>
    <mergeCell ref="D896:J896"/>
    <mergeCell ref="K896:M896"/>
    <mergeCell ref="O896:Q896"/>
    <mergeCell ref="D890:J890"/>
    <mergeCell ref="K890:M890"/>
    <mergeCell ref="O890:Q890"/>
    <mergeCell ref="D894:J894"/>
    <mergeCell ref="K894:M894"/>
    <mergeCell ref="O894:Q894"/>
    <mergeCell ref="D893:J893"/>
    <mergeCell ref="K893:M893"/>
    <mergeCell ref="O893:Q893"/>
    <mergeCell ref="D892:J892"/>
    <mergeCell ref="K892:M892"/>
    <mergeCell ref="O892:Q892"/>
    <mergeCell ref="D891:J891"/>
    <mergeCell ref="K891:M891"/>
    <mergeCell ref="O891:Q891"/>
    <mergeCell ref="S876:U876"/>
    <mergeCell ref="W876:X876"/>
    <mergeCell ref="D877:F880"/>
    <mergeCell ref="G877:I880"/>
    <mergeCell ref="J877:J880"/>
    <mergeCell ref="K877:R877"/>
    <mergeCell ref="S877:U877"/>
    <mergeCell ref="W877:X877"/>
    <mergeCell ref="K879:R879"/>
    <mergeCell ref="S879:U879"/>
    <mergeCell ref="D873:F876"/>
    <mergeCell ref="G873:I876"/>
    <mergeCell ref="J873:J876"/>
    <mergeCell ref="K873:R873"/>
    <mergeCell ref="S873:U873"/>
    <mergeCell ref="W873:X873"/>
    <mergeCell ref="K875:R875"/>
    <mergeCell ref="S875:U875"/>
    <mergeCell ref="W875:X875"/>
    <mergeCell ref="K878:R878"/>
    <mergeCell ref="S878:U878"/>
    <mergeCell ref="W878:X878"/>
    <mergeCell ref="W879:X879"/>
    <mergeCell ref="K880:R880"/>
    <mergeCell ref="S880:U880"/>
    <mergeCell ref="W880:X880"/>
    <mergeCell ref="S874:U874"/>
    <mergeCell ref="W874:X874"/>
    <mergeCell ref="S870:U870"/>
    <mergeCell ref="K858:R858"/>
    <mergeCell ref="N862:P862"/>
    <mergeCell ref="D857:F857"/>
    <mergeCell ref="G857:I857"/>
    <mergeCell ref="D799:H799"/>
    <mergeCell ref="I799:O799"/>
    <mergeCell ref="K876:R876"/>
    <mergeCell ref="K719:M719"/>
    <mergeCell ref="O719:Q719"/>
    <mergeCell ref="D852:F852"/>
    <mergeCell ref="G852:I852"/>
    <mergeCell ref="K852:R852"/>
    <mergeCell ref="D853:F853"/>
    <mergeCell ref="G853:I853"/>
    <mergeCell ref="K853:R853"/>
    <mergeCell ref="S864:V864"/>
    <mergeCell ref="D729:F729"/>
    <mergeCell ref="G729:J729"/>
    <mergeCell ref="K729:S729"/>
    <mergeCell ref="K744:M744"/>
    <mergeCell ref="N744:Q744"/>
    <mergeCell ref="D745:H745"/>
    <mergeCell ref="I745:J745"/>
    <mergeCell ref="K745:M745"/>
    <mergeCell ref="N745:Q745"/>
    <mergeCell ref="F738:K738"/>
    <mergeCell ref="D739:E739"/>
    <mergeCell ref="D740:E740"/>
    <mergeCell ref="N750:Q750"/>
    <mergeCell ref="H766:J766"/>
    <mergeCell ref="I772:R772"/>
    <mergeCell ref="K726:S726"/>
    <mergeCell ref="D718:F718"/>
    <mergeCell ref="G718:I718"/>
    <mergeCell ref="K718:M718"/>
    <mergeCell ref="O718:Q718"/>
    <mergeCell ref="D719:F719"/>
    <mergeCell ref="G719:I719"/>
    <mergeCell ref="D713:Y714"/>
    <mergeCell ref="D675:J675"/>
    <mergeCell ref="K675:M675"/>
    <mergeCell ref="N675:V675"/>
    <mergeCell ref="D676:J676"/>
    <mergeCell ref="K676:M676"/>
    <mergeCell ref="N676:V676"/>
    <mergeCell ref="D677:J677"/>
    <mergeCell ref="K677:M677"/>
    <mergeCell ref="N677:V677"/>
    <mergeCell ref="D680:J680"/>
    <mergeCell ref="K680:M680"/>
    <mergeCell ref="N680:V680"/>
    <mergeCell ref="D687:J687"/>
    <mergeCell ref="K687:M687"/>
    <mergeCell ref="N687:V687"/>
    <mergeCell ref="G717:J717"/>
    <mergeCell ref="K717:N717"/>
    <mergeCell ref="O717:R717"/>
    <mergeCell ref="D717:F717"/>
    <mergeCell ref="P699:R699"/>
    <mergeCell ref="S699:X699"/>
    <mergeCell ref="D702:P702"/>
    <mergeCell ref="Q702:R702"/>
    <mergeCell ref="D706:H706"/>
    <mergeCell ref="D707:H707"/>
    <mergeCell ref="D708:H708"/>
    <mergeCell ref="D686:J686"/>
    <mergeCell ref="K686:M686"/>
    <mergeCell ref="N686:V686"/>
    <mergeCell ref="D681:J681"/>
    <mergeCell ref="K681:M681"/>
    <mergeCell ref="N681:V681"/>
    <mergeCell ref="D663:N663"/>
    <mergeCell ref="O663:Q663"/>
    <mergeCell ref="P636:S636"/>
    <mergeCell ref="L634:O634"/>
    <mergeCell ref="T631:W631"/>
    <mergeCell ref="T636:W636"/>
    <mergeCell ref="L637:O637"/>
    <mergeCell ref="P637:S637"/>
    <mergeCell ref="T637:W637"/>
    <mergeCell ref="P650:S650"/>
    <mergeCell ref="K647:K648"/>
    <mergeCell ref="L647:O647"/>
    <mergeCell ref="P647:S647"/>
    <mergeCell ref="T647:W647"/>
    <mergeCell ref="L648:O648"/>
    <mergeCell ref="L638:O638"/>
    <mergeCell ref="L636:O636"/>
    <mergeCell ref="T640:W640"/>
    <mergeCell ref="L641:O641"/>
    <mergeCell ref="L651:O651"/>
    <mergeCell ref="L650:O650"/>
    <mergeCell ref="T649:W649"/>
    <mergeCell ref="K649:K650"/>
    <mergeCell ref="L649:O649"/>
    <mergeCell ref="L631:O631"/>
    <mergeCell ref="P631:S631"/>
    <mergeCell ref="P624:S624"/>
    <mergeCell ref="T624:W624"/>
    <mergeCell ref="L625:O625"/>
    <mergeCell ref="T628:W628"/>
    <mergeCell ref="L629:O629"/>
    <mergeCell ref="P633:S633"/>
    <mergeCell ref="P621:S621"/>
    <mergeCell ref="P628:S628"/>
    <mergeCell ref="T632:W632"/>
    <mergeCell ref="L627:O627"/>
    <mergeCell ref="P627:S627"/>
    <mergeCell ref="T627:W627"/>
    <mergeCell ref="T633:W633"/>
    <mergeCell ref="L626:O626"/>
    <mergeCell ref="P625:S625"/>
    <mergeCell ref="T625:W625"/>
    <mergeCell ref="K621:K622"/>
    <mergeCell ref="P626:S626"/>
    <mergeCell ref="T626:W626"/>
    <mergeCell ref="L620:O620"/>
    <mergeCell ref="P620:S620"/>
    <mergeCell ref="K617:K618"/>
    <mergeCell ref="D614:H614"/>
    <mergeCell ref="D611:H613"/>
    <mergeCell ref="I611:J611"/>
    <mergeCell ref="P605:R605"/>
    <mergeCell ref="S605:X605"/>
    <mergeCell ref="T618:W618"/>
    <mergeCell ref="I614:J614"/>
    <mergeCell ref="P614:Q614"/>
    <mergeCell ref="T621:W621"/>
    <mergeCell ref="L622:O622"/>
    <mergeCell ref="P622:S622"/>
    <mergeCell ref="T622:W622"/>
    <mergeCell ref="L623:O623"/>
    <mergeCell ref="P623:S623"/>
    <mergeCell ref="T623:W623"/>
    <mergeCell ref="L624:O624"/>
    <mergeCell ref="L615:O615"/>
    <mergeCell ref="P615:S615"/>
    <mergeCell ref="T615:W615"/>
    <mergeCell ref="J573:L573"/>
    <mergeCell ref="N573:P573"/>
    <mergeCell ref="D574:E574"/>
    <mergeCell ref="F574:H574"/>
    <mergeCell ref="J574:L574"/>
    <mergeCell ref="N574:P574"/>
    <mergeCell ref="I610:K610"/>
    <mergeCell ref="D608:H608"/>
    <mergeCell ref="I608:J608"/>
    <mergeCell ref="R608:S608"/>
    <mergeCell ref="L610:O610"/>
    <mergeCell ref="P610:S610"/>
    <mergeCell ref="T610:W610"/>
    <mergeCell ref="I613:J613"/>
    <mergeCell ref="K629:K630"/>
    <mergeCell ref="K627:K628"/>
    <mergeCell ref="K625:K626"/>
    <mergeCell ref="P617:S617"/>
    <mergeCell ref="T617:W617"/>
    <mergeCell ref="L618:O618"/>
    <mergeCell ref="P618:S618"/>
    <mergeCell ref="S597:T597"/>
    <mergeCell ref="D598:R598"/>
    <mergeCell ref="S598:T598"/>
    <mergeCell ref="D599:R599"/>
    <mergeCell ref="S599:T599"/>
    <mergeCell ref="L616:O616"/>
    <mergeCell ref="P616:S616"/>
    <mergeCell ref="T616:W616"/>
    <mergeCell ref="S602:T602"/>
    <mergeCell ref="L617:O617"/>
    <mergeCell ref="K623:K624"/>
    <mergeCell ref="P611:Q611"/>
    <mergeCell ref="T611:U611"/>
    <mergeCell ref="L612:O613"/>
    <mergeCell ref="P612:S613"/>
    <mergeCell ref="T612:W613"/>
    <mergeCell ref="D600:R600"/>
    <mergeCell ref="S600:T600"/>
    <mergeCell ref="D601:R601"/>
    <mergeCell ref="S601:T601"/>
    <mergeCell ref="D602:R602"/>
    <mergeCell ref="L611:M611"/>
    <mergeCell ref="R415:X415"/>
    <mergeCell ref="D416:F416"/>
    <mergeCell ref="G416:I416"/>
    <mergeCell ref="I429:Q429"/>
    <mergeCell ref="I430:Q430"/>
    <mergeCell ref="D428:H428"/>
    <mergeCell ref="N572:P572"/>
    <mergeCell ref="D491:N497"/>
    <mergeCell ref="O491:Q497"/>
    <mergeCell ref="R491:X497"/>
    <mergeCell ref="D498:N503"/>
    <mergeCell ref="O498:Q503"/>
    <mergeCell ref="D504:N510"/>
    <mergeCell ref="O504:Q510"/>
    <mergeCell ref="D514:N514"/>
    <mergeCell ref="O514:Q514"/>
    <mergeCell ref="F571:H571"/>
    <mergeCell ref="S425:X425"/>
    <mergeCell ref="M417:Q417"/>
    <mergeCell ref="T423:X423"/>
    <mergeCell ref="J438:Q438"/>
    <mergeCell ref="I537:K537"/>
    <mergeCell ref="D569:E569"/>
    <mergeCell ref="F569:H569"/>
    <mergeCell ref="J569:L569"/>
    <mergeCell ref="N569:P569"/>
    <mergeCell ref="D548:H548"/>
    <mergeCell ref="I548:M548"/>
    <mergeCell ref="D429:H429"/>
    <mergeCell ref="D430:H430"/>
    <mergeCell ref="J571:L571"/>
    <mergeCell ref="D399:E399"/>
    <mergeCell ref="F399:I399"/>
    <mergeCell ref="J399:K399"/>
    <mergeCell ref="M399:N399"/>
    <mergeCell ref="D446:M446"/>
    <mergeCell ref="N446:O446"/>
    <mergeCell ref="F406:I406"/>
    <mergeCell ref="J406:K406"/>
    <mergeCell ref="M406:N406"/>
    <mergeCell ref="O406:P406"/>
    <mergeCell ref="F400:I400"/>
    <mergeCell ref="J400:K400"/>
    <mergeCell ref="F407:I407"/>
    <mergeCell ref="J407:K407"/>
    <mergeCell ref="F408:I408"/>
    <mergeCell ref="I542:K542"/>
    <mergeCell ref="D568:E568"/>
    <mergeCell ref="F568:I568"/>
    <mergeCell ref="I544:K544"/>
    <mergeCell ref="I538:T538"/>
    <mergeCell ref="F396:I396"/>
    <mergeCell ref="M400:N400"/>
    <mergeCell ref="F397:I397"/>
    <mergeCell ref="J397:K397"/>
    <mergeCell ref="F409:I409"/>
    <mergeCell ref="J409:K409"/>
    <mergeCell ref="P425:R425"/>
    <mergeCell ref="D415:F415"/>
    <mergeCell ref="G417:I417"/>
    <mergeCell ref="M395:N395"/>
    <mergeCell ref="D394:E394"/>
    <mergeCell ref="D417:F417"/>
    <mergeCell ref="M409:N409"/>
    <mergeCell ref="O409:P409"/>
    <mergeCell ref="D409:E409"/>
    <mergeCell ref="R418:X418"/>
    <mergeCell ref="M394:N394"/>
    <mergeCell ref="E258:Y258"/>
    <mergeCell ref="I264:K264"/>
    <mergeCell ref="X302:Y304"/>
    <mergeCell ref="J303:K303"/>
    <mergeCell ref="W234:Y234"/>
    <mergeCell ref="D389:G389"/>
    <mergeCell ref="H389:I389"/>
    <mergeCell ref="K389:L389"/>
    <mergeCell ref="I357:J357"/>
    <mergeCell ref="D387:G387"/>
    <mergeCell ref="H387:I387"/>
    <mergeCell ref="K387:L387"/>
    <mergeCell ref="D361:O361"/>
    <mergeCell ref="I251:O251"/>
    <mergeCell ref="I255:O255"/>
    <mergeCell ref="D318:F318"/>
    <mergeCell ref="K237:M237"/>
    <mergeCell ref="D308:F310"/>
    <mergeCell ref="G308:I309"/>
    <mergeCell ref="L265:N265"/>
    <mergeCell ref="O265:Q265"/>
    <mergeCell ref="E241:Y241"/>
    <mergeCell ref="N327:P327"/>
    <mergeCell ref="G327:H327"/>
    <mergeCell ref="J327:M327"/>
    <mergeCell ref="D339:H341"/>
    <mergeCell ref="D366:K366"/>
    <mergeCell ref="D376:E376"/>
    <mergeCell ref="P361:R361"/>
    <mergeCell ref="D362:O362"/>
    <mergeCell ref="M339:X339"/>
    <mergeCell ref="M340:R340"/>
    <mergeCell ref="Q229:S229"/>
    <mergeCell ref="T229:V229"/>
    <mergeCell ref="K217:M217"/>
    <mergeCell ref="W186:Y186"/>
    <mergeCell ref="K186:M186"/>
    <mergeCell ref="N188:P188"/>
    <mergeCell ref="E192:J192"/>
    <mergeCell ref="Q217:S217"/>
    <mergeCell ref="N215:P215"/>
    <mergeCell ref="Q215:S215"/>
    <mergeCell ref="T215:V215"/>
    <mergeCell ref="K215:M215"/>
    <mergeCell ref="K235:M235"/>
    <mergeCell ref="N235:P235"/>
    <mergeCell ref="I291:L291"/>
    <mergeCell ref="Q210:S210"/>
    <mergeCell ref="E229:J229"/>
    <mergeCell ref="Q228:S228"/>
    <mergeCell ref="E212:J212"/>
    <mergeCell ref="E213:J213"/>
    <mergeCell ref="N216:P216"/>
    <mergeCell ref="Q216:S216"/>
    <mergeCell ref="E214:J214"/>
    <mergeCell ref="T219:V219"/>
    <mergeCell ref="W229:Y229"/>
    <mergeCell ref="T216:V216"/>
    <mergeCell ref="E215:J215"/>
    <mergeCell ref="E233:J233"/>
    <mergeCell ref="W233:Y233"/>
    <mergeCell ref="T232:V232"/>
    <mergeCell ref="W230:Y230"/>
    <mergeCell ref="N234:P234"/>
    <mergeCell ref="K79:K86"/>
    <mergeCell ref="W211:Y211"/>
    <mergeCell ref="S202:X202"/>
    <mergeCell ref="Q186:S186"/>
    <mergeCell ref="D283:F283"/>
    <mergeCell ref="T230:V230"/>
    <mergeCell ref="W237:Y237"/>
    <mergeCell ref="D218:D221"/>
    <mergeCell ref="K227:M227"/>
    <mergeCell ref="N227:P227"/>
    <mergeCell ref="I79:I80"/>
    <mergeCell ref="I81:I82"/>
    <mergeCell ref="I83:I84"/>
    <mergeCell ref="I87:I88"/>
    <mergeCell ref="I85:I86"/>
    <mergeCell ref="D101:F101"/>
    <mergeCell ref="D102:F102"/>
    <mergeCell ref="D103:F103"/>
    <mergeCell ref="D108:F108"/>
    <mergeCell ref="D109:F109"/>
    <mergeCell ref="Q173:S173"/>
    <mergeCell ref="D85:F86"/>
    <mergeCell ref="W177:Y177"/>
    <mergeCell ref="T186:V186"/>
    <mergeCell ref="N181:P181"/>
    <mergeCell ref="N230:P230"/>
    <mergeCell ref="T211:V211"/>
    <mergeCell ref="T228:V228"/>
    <mergeCell ref="K209:M209"/>
    <mergeCell ref="T226:V226"/>
    <mergeCell ref="W228:Y228"/>
    <mergeCell ref="T225:V225"/>
    <mergeCell ref="K211:M211"/>
    <mergeCell ref="N211:P211"/>
    <mergeCell ref="N186:P186"/>
    <mergeCell ref="T191:V191"/>
    <mergeCell ref="W191:Y191"/>
    <mergeCell ref="E188:J188"/>
    <mergeCell ref="Q182:S182"/>
    <mergeCell ref="N221:P221"/>
    <mergeCell ref="Q221:S221"/>
    <mergeCell ref="T221:V221"/>
    <mergeCell ref="T159:Y159"/>
    <mergeCell ref="D159:R159"/>
    <mergeCell ref="E178:J178"/>
    <mergeCell ref="E161:G161"/>
    <mergeCell ref="T178:V178"/>
    <mergeCell ref="N177:P177"/>
    <mergeCell ref="W190:Y190"/>
    <mergeCell ref="E191:J191"/>
    <mergeCell ref="K213:M213"/>
    <mergeCell ref="K193:M193"/>
    <mergeCell ref="N193:P193"/>
    <mergeCell ref="Q193:S193"/>
    <mergeCell ref="N192:P192"/>
    <mergeCell ref="E181:J181"/>
    <mergeCell ref="N174:P174"/>
    <mergeCell ref="Q174:S174"/>
    <mergeCell ref="K191:M191"/>
    <mergeCell ref="T174:V174"/>
    <mergeCell ref="W174:Y174"/>
    <mergeCell ref="N191:P191"/>
    <mergeCell ref="Q191:S191"/>
    <mergeCell ref="W188:Y188"/>
    <mergeCell ref="D48:G48"/>
    <mergeCell ref="D64:H64"/>
    <mergeCell ref="T173:V173"/>
    <mergeCell ref="T172:V172"/>
    <mergeCell ref="W172:Y172"/>
    <mergeCell ref="W187:Y187"/>
    <mergeCell ref="Q218:S218"/>
    <mergeCell ref="T218:V218"/>
    <mergeCell ref="Q187:S187"/>
    <mergeCell ref="T187:V187"/>
    <mergeCell ref="E182:J182"/>
    <mergeCell ref="Q220:S220"/>
    <mergeCell ref="T220:V220"/>
    <mergeCell ref="E218:J218"/>
    <mergeCell ref="K218:M218"/>
    <mergeCell ref="Q189:S189"/>
    <mergeCell ref="T193:V193"/>
    <mergeCell ref="W193:Y193"/>
    <mergeCell ref="D212:D217"/>
    <mergeCell ref="N209:P209"/>
    <mergeCell ref="D114:I114"/>
    <mergeCell ref="K181:M181"/>
    <mergeCell ref="D188:D193"/>
    <mergeCell ref="Q188:S188"/>
    <mergeCell ref="K210:M210"/>
    <mergeCell ref="Q209:S209"/>
    <mergeCell ref="D173:D178"/>
    <mergeCell ref="W219:Y219"/>
    <mergeCell ref="W220:Y220"/>
    <mergeCell ref="I152:J152"/>
    <mergeCell ref="T180:V180"/>
    <mergeCell ref="W180:Y180"/>
    <mergeCell ref="P42:R42"/>
    <mergeCell ref="D79:D84"/>
    <mergeCell ref="G79:G80"/>
    <mergeCell ref="J115:N115"/>
    <mergeCell ref="E235:J235"/>
    <mergeCell ref="K176:M176"/>
    <mergeCell ref="D99:F99"/>
    <mergeCell ref="G99:M99"/>
    <mergeCell ref="D106:F106"/>
    <mergeCell ref="G106:M106"/>
    <mergeCell ref="P96:R96"/>
    <mergeCell ref="L79:L86"/>
    <mergeCell ref="D115:I115"/>
    <mergeCell ref="U129:V130"/>
    <mergeCell ref="U131:V132"/>
    <mergeCell ref="K124:Q124"/>
    <mergeCell ref="U124:V124"/>
    <mergeCell ref="E175:J175"/>
    <mergeCell ref="E176:J176"/>
    <mergeCell ref="E177:J177"/>
    <mergeCell ref="G85:H86"/>
    <mergeCell ref="K87:L88"/>
    <mergeCell ref="Q171:S171"/>
    <mergeCell ref="K173:M173"/>
    <mergeCell ref="N173:P173"/>
    <mergeCell ref="K174:M174"/>
    <mergeCell ref="G81:G82"/>
    <mergeCell ref="D63:H63"/>
    <mergeCell ref="G78:H78"/>
    <mergeCell ref="N220:P220"/>
    <mergeCell ref="D125:D132"/>
    <mergeCell ref="I125:I126"/>
    <mergeCell ref="R2:T2"/>
    <mergeCell ref="U2:W2"/>
    <mergeCell ref="R3:T3"/>
    <mergeCell ref="U3:W3"/>
    <mergeCell ref="N12:P12"/>
    <mergeCell ref="Q12:X12"/>
    <mergeCell ref="C5:W5"/>
    <mergeCell ref="M8:P8"/>
    <mergeCell ref="Q8:X8"/>
    <mergeCell ref="Q178:S178"/>
    <mergeCell ref="Q9:X9"/>
    <mergeCell ref="N146:O146"/>
    <mergeCell ref="M9:P9"/>
    <mergeCell ref="M10:M13"/>
    <mergeCell ref="N10:P10"/>
    <mergeCell ref="Q10:X10"/>
    <mergeCell ref="N11:P11"/>
    <mergeCell ref="N13:P13"/>
    <mergeCell ref="Q13:X13"/>
    <mergeCell ref="M14:P14"/>
    <mergeCell ref="R14:S14"/>
    <mergeCell ref="U14:X14"/>
    <mergeCell ref="I78:J78"/>
    <mergeCell ref="D37:E37"/>
    <mergeCell ref="D47:G47"/>
    <mergeCell ref="I131:I132"/>
    <mergeCell ref="N144:O144"/>
    <mergeCell ref="E149:Y149"/>
    <mergeCell ref="N176:P176"/>
    <mergeCell ref="E173:J173"/>
    <mergeCell ref="T177:V177"/>
    <mergeCell ref="S42:X42"/>
    <mergeCell ref="Q11:X11"/>
    <mergeCell ref="M16:P18"/>
    <mergeCell ref="Q16:X16"/>
    <mergeCell ref="Q17:X17"/>
    <mergeCell ref="Q18:X18"/>
    <mergeCell ref="T179:V179"/>
    <mergeCell ref="W179:Y179"/>
    <mergeCell ref="T171:V171"/>
    <mergeCell ref="W171:Y171"/>
    <mergeCell ref="W79:X80"/>
    <mergeCell ref="W85:X86"/>
    <mergeCell ref="S96:X96"/>
    <mergeCell ref="P156:R156"/>
    <mergeCell ref="S156:X156"/>
    <mergeCell ref="W173:Y173"/>
    <mergeCell ref="T78:V78"/>
    <mergeCell ref="N75:W75"/>
    <mergeCell ref="K172:M172"/>
    <mergeCell ref="N172:P172"/>
    <mergeCell ref="Q172:S172"/>
    <mergeCell ref="N142:O142"/>
    <mergeCell ref="N140:O140"/>
    <mergeCell ref="J114:N114"/>
    <mergeCell ref="Q176:S176"/>
    <mergeCell ref="E179:J179"/>
    <mergeCell ref="K179:M179"/>
    <mergeCell ref="N179:P179"/>
    <mergeCell ref="Q179:S179"/>
    <mergeCell ref="D87:F88"/>
    <mergeCell ref="G87:G88"/>
    <mergeCell ref="W87:X88"/>
    <mergeCell ref="E75:F75"/>
    <mergeCell ref="E189:J189"/>
    <mergeCell ref="K189:M189"/>
    <mergeCell ref="K182:M182"/>
    <mergeCell ref="T182:V182"/>
    <mergeCell ref="W182:Y182"/>
    <mergeCell ref="N182:P182"/>
    <mergeCell ref="I124:J124"/>
    <mergeCell ref="E117:V117"/>
    <mergeCell ref="U125:V126"/>
    <mergeCell ref="U127:V128"/>
    <mergeCell ref="E147:X147"/>
    <mergeCell ref="R124:T124"/>
    <mergeCell ref="E174:J174"/>
    <mergeCell ref="Q177:S177"/>
    <mergeCell ref="N178:P178"/>
    <mergeCell ref="W175:Y175"/>
    <mergeCell ref="E155:Y155"/>
    <mergeCell ref="N145:O145"/>
    <mergeCell ref="I164:R164"/>
    <mergeCell ref="K171:M171"/>
    <mergeCell ref="N171:P171"/>
    <mergeCell ref="I129:I130"/>
    <mergeCell ref="T189:V189"/>
    <mergeCell ref="W189:Y189"/>
    <mergeCell ref="E148:Y148"/>
    <mergeCell ref="K178:M178"/>
    <mergeCell ref="N141:O141"/>
    <mergeCell ref="I153:J153"/>
    <mergeCell ref="W178:Y178"/>
    <mergeCell ref="N226:P226"/>
    <mergeCell ref="Q226:S226"/>
    <mergeCell ref="E219:J219"/>
    <mergeCell ref="K219:M219"/>
    <mergeCell ref="N219:P219"/>
    <mergeCell ref="N217:P217"/>
    <mergeCell ref="T190:V190"/>
    <mergeCell ref="N210:P210"/>
    <mergeCell ref="Q181:S181"/>
    <mergeCell ref="T181:V181"/>
    <mergeCell ref="W181:Y181"/>
    <mergeCell ref="E180:J180"/>
    <mergeCell ref="K180:M180"/>
    <mergeCell ref="N180:P180"/>
    <mergeCell ref="Q180:S180"/>
    <mergeCell ref="E220:J220"/>
    <mergeCell ref="N187:P187"/>
    <mergeCell ref="K192:M192"/>
    <mergeCell ref="K221:M221"/>
    <mergeCell ref="W217:Y217"/>
    <mergeCell ref="W225:Y225"/>
    <mergeCell ref="W216:Y216"/>
    <mergeCell ref="W226:Y226"/>
    <mergeCell ref="Q197:S197"/>
    <mergeCell ref="T197:V197"/>
    <mergeCell ref="W197:Y197"/>
    <mergeCell ref="K220:M220"/>
    <mergeCell ref="N218:P218"/>
    <mergeCell ref="Q219:S219"/>
    <mergeCell ref="Q196:S196"/>
    <mergeCell ref="Q211:S211"/>
    <mergeCell ref="K188:M188"/>
    <mergeCell ref="W221:Y221"/>
    <mergeCell ref="K190:M190"/>
    <mergeCell ref="N190:P190"/>
    <mergeCell ref="Q190:S190"/>
    <mergeCell ref="T188:V188"/>
    <mergeCell ref="R264:T264"/>
    <mergeCell ref="U264:W264"/>
    <mergeCell ref="I265:K265"/>
    <mergeCell ref="T196:V196"/>
    <mergeCell ref="W196:Y196"/>
    <mergeCell ref="E197:J197"/>
    <mergeCell ref="K197:M197"/>
    <mergeCell ref="N197:P197"/>
    <mergeCell ref="N213:P213"/>
    <mergeCell ref="E228:J228"/>
    <mergeCell ref="P202:R202"/>
    <mergeCell ref="R265:T265"/>
    <mergeCell ref="U265:W265"/>
    <mergeCell ref="K232:M232"/>
    <mergeCell ref="N232:P232"/>
    <mergeCell ref="N189:P189"/>
    <mergeCell ref="W192:Y192"/>
    <mergeCell ref="K214:M214"/>
    <mergeCell ref="N214:P214"/>
    <mergeCell ref="E193:J193"/>
    <mergeCell ref="T210:V210"/>
    <mergeCell ref="W210:Y210"/>
    <mergeCell ref="W218:Y218"/>
    <mergeCell ref="W231:Y231"/>
    <mergeCell ref="T209:V209"/>
    <mergeCell ref="W209:Y209"/>
    <mergeCell ref="Q232:S232"/>
    <mergeCell ref="W232:Y232"/>
    <mergeCell ref="E190:J190"/>
    <mergeCell ref="E221:J221"/>
    <mergeCell ref="K229:M229"/>
    <mergeCell ref="M271:O271"/>
    <mergeCell ref="J325:M325"/>
    <mergeCell ref="G318:I318"/>
    <mergeCell ref="E321:Y321"/>
    <mergeCell ref="Q192:S192"/>
    <mergeCell ref="T192:V192"/>
    <mergeCell ref="Q227:S227"/>
    <mergeCell ref="W227:Y227"/>
    <mergeCell ref="K226:M226"/>
    <mergeCell ref="D293:F295"/>
    <mergeCell ref="R325:U325"/>
    <mergeCell ref="G310:I310"/>
    <mergeCell ref="J309:K309"/>
    <mergeCell ref="X305:Y307"/>
    <mergeCell ref="O303:P303"/>
    <mergeCell ref="Q303:W303"/>
    <mergeCell ref="E231:J231"/>
    <mergeCell ref="K231:M231"/>
    <mergeCell ref="N231:P231"/>
    <mergeCell ref="Q231:S231"/>
    <mergeCell ref="T234:V234"/>
    <mergeCell ref="T227:V227"/>
    <mergeCell ref="Q235:S235"/>
    <mergeCell ref="T235:V235"/>
    <mergeCell ref="Q230:S230"/>
    <mergeCell ref="P244:R244"/>
    <mergeCell ref="S244:X244"/>
    <mergeCell ref="D271:F271"/>
    <mergeCell ref="T231:V231"/>
    <mergeCell ref="N229:P229"/>
    <mergeCell ref="K228:M228"/>
    <mergeCell ref="N228:P228"/>
    <mergeCell ref="D349:I349"/>
    <mergeCell ref="Q297:W297"/>
    <mergeCell ref="D305:F307"/>
    <mergeCell ref="D393:E393"/>
    <mergeCell ref="O347:U348"/>
    <mergeCell ref="N386:P386"/>
    <mergeCell ref="J306:K306"/>
    <mergeCell ref="R326:T326"/>
    <mergeCell ref="Q309:W309"/>
    <mergeCell ref="J310:P310"/>
    <mergeCell ref="J326:L326"/>
    <mergeCell ref="E232:J232"/>
    <mergeCell ref="O306:P306"/>
    <mergeCell ref="Q306:W306"/>
    <mergeCell ref="G307:I307"/>
    <mergeCell ref="J307:P307"/>
    <mergeCell ref="N326:Q326"/>
    <mergeCell ref="W235:Y235"/>
    <mergeCell ref="W236:Y236"/>
    <mergeCell ref="E234:J234"/>
    <mergeCell ref="K234:M234"/>
    <mergeCell ref="G293:I294"/>
    <mergeCell ref="J293:P293"/>
    <mergeCell ref="Q293:W293"/>
    <mergeCell ref="J294:P294"/>
    <mergeCell ref="Q294:W294"/>
    <mergeCell ref="G295:I295"/>
    <mergeCell ref="J295:P295"/>
    <mergeCell ref="T237:V237"/>
    <mergeCell ref="Q233:S233"/>
    <mergeCell ref="D256:H256"/>
    <mergeCell ref="G271:K271"/>
    <mergeCell ref="X299:Y301"/>
    <mergeCell ref="J300:K300"/>
    <mergeCell ref="O300:P300"/>
    <mergeCell ref="Q300:W300"/>
    <mergeCell ref="G301:I301"/>
    <mergeCell ref="X293:Y295"/>
    <mergeCell ref="X296:Y298"/>
    <mergeCell ref="Q295:W295"/>
    <mergeCell ref="G298:I298"/>
    <mergeCell ref="J298:P298"/>
    <mergeCell ref="P271:T271"/>
    <mergeCell ref="O297:P297"/>
    <mergeCell ref="G299:I300"/>
    <mergeCell ref="Q234:S234"/>
    <mergeCell ref="P280:R280"/>
    <mergeCell ref="S280:X280"/>
    <mergeCell ref="R275:T275"/>
    <mergeCell ref="I276:K276"/>
    <mergeCell ref="R276:T276"/>
    <mergeCell ref="I277:K277"/>
    <mergeCell ref="E236:J236"/>
    <mergeCell ref="K236:M236"/>
    <mergeCell ref="N236:P236"/>
    <mergeCell ref="D234:D237"/>
    <mergeCell ref="D296:F298"/>
    <mergeCell ref="G296:I297"/>
    <mergeCell ref="J297:K297"/>
    <mergeCell ref="J301:P301"/>
    <mergeCell ref="M338:R338"/>
    <mergeCell ref="K345:L345"/>
    <mergeCell ref="L619:O619"/>
    <mergeCell ref="P619:S619"/>
    <mergeCell ref="G305:I306"/>
    <mergeCell ref="D326:F326"/>
    <mergeCell ref="G326:H326"/>
    <mergeCell ref="D302:F304"/>
    <mergeCell ref="G302:I303"/>
    <mergeCell ref="D332:E332"/>
    <mergeCell ref="F332:L332"/>
    <mergeCell ref="M332:P332"/>
    <mergeCell ref="D327:F327"/>
    <mergeCell ref="M408:N408"/>
    <mergeCell ref="M393:N393"/>
    <mergeCell ref="D319:F319"/>
    <mergeCell ref="J318:L318"/>
    <mergeCell ref="G319:I319"/>
    <mergeCell ref="J319:L319"/>
    <mergeCell ref="N325:Q325"/>
    <mergeCell ref="O393:P393"/>
    <mergeCell ref="D404:E404"/>
    <mergeCell ref="G304:I304"/>
    <mergeCell ref="J349:M349"/>
    <mergeCell ref="M341:X341"/>
    <mergeCell ref="J402:K402"/>
    <mergeCell ref="M402:N402"/>
    <mergeCell ref="I341:L341"/>
    <mergeCell ref="S336:X336"/>
    <mergeCell ref="P362:R362"/>
    <mergeCell ref="D368:K368"/>
    <mergeCell ref="L368:O368"/>
    <mergeCell ref="R277:T277"/>
    <mergeCell ref="N284:O284"/>
    <mergeCell ref="P284:Q284"/>
    <mergeCell ref="G283:M283"/>
    <mergeCell ref="N283:O283"/>
    <mergeCell ref="O515:Q520"/>
    <mergeCell ref="R515:X520"/>
    <mergeCell ref="M397:N397"/>
    <mergeCell ref="J396:K396"/>
    <mergeCell ref="R478:X483"/>
    <mergeCell ref="D484:N490"/>
    <mergeCell ref="O484:Q490"/>
    <mergeCell ref="G418:I418"/>
    <mergeCell ref="J418:L418"/>
    <mergeCell ref="M418:Q418"/>
    <mergeCell ref="J350:M350"/>
    <mergeCell ref="J351:M351"/>
    <mergeCell ref="F395:I395"/>
    <mergeCell ref="J395:K395"/>
    <mergeCell ref="J393:L393"/>
    <mergeCell ref="K388:L388"/>
    <mergeCell ref="D350:I350"/>
    <mergeCell ref="D351:I351"/>
    <mergeCell ref="O349:U351"/>
    <mergeCell ref="N388:O388"/>
    <mergeCell ref="P372:R372"/>
    <mergeCell ref="H388:I388"/>
    <mergeCell ref="F398:I398"/>
    <mergeCell ref="O309:P309"/>
    <mergeCell ref="J394:K394"/>
    <mergeCell ref="D515:N520"/>
    <mergeCell ref="J401:K401"/>
    <mergeCell ref="O394:P403"/>
    <mergeCell ref="M407:N407"/>
    <mergeCell ref="G415:I415"/>
    <mergeCell ref="F404:I404"/>
    <mergeCell ref="J404:K404"/>
    <mergeCell ref="M404:N404"/>
    <mergeCell ref="O404:P404"/>
    <mergeCell ref="T646:W646"/>
    <mergeCell ref="K633:K634"/>
    <mergeCell ref="L640:O640"/>
    <mergeCell ref="K637:K638"/>
    <mergeCell ref="P638:S638"/>
    <mergeCell ref="K615:K616"/>
    <mergeCell ref="K641:K642"/>
    <mergeCell ref="M401:N401"/>
    <mergeCell ref="P640:S640"/>
    <mergeCell ref="T645:W645"/>
    <mergeCell ref="L646:O646"/>
    <mergeCell ref="T619:W619"/>
    <mergeCell ref="J416:L416"/>
    <mergeCell ref="M416:Q416"/>
    <mergeCell ref="T638:W638"/>
    <mergeCell ref="T634:W634"/>
    <mergeCell ref="L635:O635"/>
    <mergeCell ref="P635:S635"/>
    <mergeCell ref="R514:X514"/>
    <mergeCell ref="D521:N526"/>
    <mergeCell ref="O521:Q526"/>
    <mergeCell ref="P531:R531"/>
    <mergeCell ref="S531:X531"/>
    <mergeCell ref="L639:O639"/>
    <mergeCell ref="F394:I394"/>
    <mergeCell ref="D194:D197"/>
    <mergeCell ref="E194:J194"/>
    <mergeCell ref="K194:M194"/>
    <mergeCell ref="N194:P194"/>
    <mergeCell ref="Q194:S194"/>
    <mergeCell ref="T194:V194"/>
    <mergeCell ref="W194:Y194"/>
    <mergeCell ref="E195:J195"/>
    <mergeCell ref="K195:M195"/>
    <mergeCell ref="N195:P195"/>
    <mergeCell ref="Q195:S195"/>
    <mergeCell ref="T195:V195"/>
    <mergeCell ref="W195:Y195"/>
    <mergeCell ref="E196:J196"/>
    <mergeCell ref="K196:M196"/>
    <mergeCell ref="N196:P196"/>
    <mergeCell ref="D324:F325"/>
    <mergeCell ref="G324:I324"/>
    <mergeCell ref="J324:U324"/>
    <mergeCell ref="J304:P304"/>
    <mergeCell ref="D299:F301"/>
    <mergeCell ref="I272:K272"/>
    <mergeCell ref="R272:T272"/>
    <mergeCell ref="I273:K273"/>
    <mergeCell ref="R273:T273"/>
    <mergeCell ref="I274:K274"/>
    <mergeCell ref="R274:T274"/>
    <mergeCell ref="E230:J230"/>
    <mergeCell ref="K230:M230"/>
    <mergeCell ref="T233:V233"/>
    <mergeCell ref="I275:K275"/>
    <mergeCell ref="G325:I325"/>
    <mergeCell ref="P639:S639"/>
    <mergeCell ref="R416:X416"/>
    <mergeCell ref="J417:L417"/>
    <mergeCell ref="P641:S641"/>
    <mergeCell ref="D432:H432"/>
    <mergeCell ref="K645:K646"/>
    <mergeCell ref="L645:O645"/>
    <mergeCell ref="P645:S645"/>
    <mergeCell ref="D589:R589"/>
    <mergeCell ref="P644:S644"/>
    <mergeCell ref="D433:H433"/>
    <mergeCell ref="J583:R583"/>
    <mergeCell ref="D573:E573"/>
    <mergeCell ref="D543:D544"/>
    <mergeCell ref="E543:H543"/>
    <mergeCell ref="E544:H544"/>
    <mergeCell ref="I543:K543"/>
    <mergeCell ref="D565:J565"/>
    <mergeCell ref="D585:I585"/>
    <mergeCell ref="J585:R585"/>
    <mergeCell ref="I551:K551"/>
    <mergeCell ref="K564:M564"/>
    <mergeCell ref="D447:M447"/>
    <mergeCell ref="K619:K620"/>
    <mergeCell ref="D594:R594"/>
    <mergeCell ref="D595:R595"/>
    <mergeCell ref="S596:T596"/>
    <mergeCell ref="L614:M614"/>
    <mergeCell ref="S595:T595"/>
    <mergeCell ref="D596:R596"/>
    <mergeCell ref="T614:U614"/>
    <mergeCell ref="K639:K640"/>
    <mergeCell ref="D735:M735"/>
    <mergeCell ref="P649:S649"/>
    <mergeCell ref="K655:K656"/>
    <mergeCell ref="L655:O655"/>
    <mergeCell ref="P655:S655"/>
    <mergeCell ref="J398:K398"/>
    <mergeCell ref="M398:N398"/>
    <mergeCell ref="L366:O366"/>
    <mergeCell ref="I355:S355"/>
    <mergeCell ref="F403:I403"/>
    <mergeCell ref="J403:K403"/>
    <mergeCell ref="M403:N403"/>
    <mergeCell ref="L652:O652"/>
    <mergeCell ref="P652:S652"/>
    <mergeCell ref="T658:W658"/>
    <mergeCell ref="D615:H658"/>
    <mergeCell ref="T652:W652"/>
    <mergeCell ref="I428:Q428"/>
    <mergeCell ref="S589:T589"/>
    <mergeCell ref="D591:R591"/>
    <mergeCell ref="S591:T591"/>
    <mergeCell ref="D592:R592"/>
    <mergeCell ref="S592:T592"/>
    <mergeCell ref="D593:R593"/>
    <mergeCell ref="S593:T593"/>
    <mergeCell ref="S561:X561"/>
    <mergeCell ref="I615:J658"/>
    <mergeCell ref="P651:S651"/>
    <mergeCell ref="T651:W651"/>
    <mergeCell ref="L643:O643"/>
    <mergeCell ref="T650:W650"/>
    <mergeCell ref="L644:O644"/>
    <mergeCell ref="H762:J762"/>
    <mergeCell ref="D736:M736"/>
    <mergeCell ref="L738:V738"/>
    <mergeCell ref="L739:V739"/>
    <mergeCell ref="L740:V740"/>
    <mergeCell ref="H761:J761"/>
    <mergeCell ref="D762:G762"/>
    <mergeCell ref="H759:J759"/>
    <mergeCell ref="D749:H749"/>
    <mergeCell ref="D760:G760"/>
    <mergeCell ref="D747:H747"/>
    <mergeCell ref="I747:J747"/>
    <mergeCell ref="K747:M747"/>
    <mergeCell ref="N747:Q747"/>
    <mergeCell ref="P643:S643"/>
    <mergeCell ref="T643:W643"/>
    <mergeCell ref="T620:W620"/>
    <mergeCell ref="P634:S634"/>
    <mergeCell ref="K631:K632"/>
    <mergeCell ref="L632:O632"/>
    <mergeCell ref="L633:O633"/>
    <mergeCell ref="L621:O621"/>
    <mergeCell ref="L628:O628"/>
    <mergeCell ref="T629:W629"/>
    <mergeCell ref="L630:O630"/>
    <mergeCell ref="P630:S630"/>
    <mergeCell ref="K657:K658"/>
    <mergeCell ref="L657:O657"/>
    <mergeCell ref="P657:S657"/>
    <mergeCell ref="T657:W657"/>
    <mergeCell ref="L658:O658"/>
    <mergeCell ref="P658:S658"/>
    <mergeCell ref="D746:H746"/>
    <mergeCell ref="I746:J746"/>
    <mergeCell ref="K746:M746"/>
    <mergeCell ref="N746:Q746"/>
    <mergeCell ref="D750:H750"/>
    <mergeCell ref="I750:J750"/>
    <mergeCell ref="K750:M750"/>
    <mergeCell ref="D744:H744"/>
    <mergeCell ref="I744:J744"/>
    <mergeCell ref="D758:G758"/>
    <mergeCell ref="H758:J758"/>
    <mergeCell ref="K758:Q758"/>
    <mergeCell ref="I749:J749"/>
    <mergeCell ref="K749:M749"/>
    <mergeCell ref="N749:Q749"/>
    <mergeCell ref="D748:H748"/>
    <mergeCell ref="I748:J748"/>
    <mergeCell ref="K748:M748"/>
    <mergeCell ref="N748:Q748"/>
    <mergeCell ref="C6:W6"/>
    <mergeCell ref="C7:W7"/>
    <mergeCell ref="H1301:R1301"/>
    <mergeCell ref="H1271:M1271"/>
    <mergeCell ref="W1259:X1261"/>
    <mergeCell ref="W1256:X1258"/>
    <mergeCell ref="W1253:X1255"/>
    <mergeCell ref="W1252:X1252"/>
    <mergeCell ref="H1244:K1245"/>
    <mergeCell ref="H1242:K1243"/>
    <mergeCell ref="H1240:K1241"/>
    <mergeCell ref="H1239:K1239"/>
    <mergeCell ref="S1090:X1090"/>
    <mergeCell ref="W962:X962"/>
    <mergeCell ref="W961:X961"/>
    <mergeCell ref="W959:X959"/>
    <mergeCell ref="W958:X958"/>
    <mergeCell ref="D929:G929"/>
    <mergeCell ref="H929:I929"/>
    <mergeCell ref="J929:L929"/>
    <mergeCell ref="M929:N929"/>
    <mergeCell ref="D333:E333"/>
    <mergeCell ref="L653:O653"/>
    <mergeCell ref="P653:S653"/>
    <mergeCell ref="T653:W653"/>
    <mergeCell ref="L654:O654"/>
    <mergeCell ref="P654:S654"/>
    <mergeCell ref="T654:W654"/>
    <mergeCell ref="K651:K652"/>
    <mergeCell ref="D773:H773"/>
    <mergeCell ref="I773:J773"/>
    <mergeCell ref="N736:R736"/>
    <mergeCell ref="N939:O939"/>
    <mergeCell ref="P939:V939"/>
    <mergeCell ref="H940:K940"/>
    <mergeCell ref="I793:O793"/>
    <mergeCell ref="P945:R945"/>
    <mergeCell ref="S945:X945"/>
    <mergeCell ref="P283:Q283"/>
    <mergeCell ref="R283:T283"/>
    <mergeCell ref="H942:K942"/>
    <mergeCell ref="L942:M942"/>
    <mergeCell ref="N942:O942"/>
    <mergeCell ref="P942:V942"/>
    <mergeCell ref="I798:O798"/>
    <mergeCell ref="F333:L333"/>
    <mergeCell ref="M333:P333"/>
    <mergeCell ref="H829:K829"/>
    <mergeCell ref="O829:R829"/>
    <mergeCell ref="H830:K830"/>
    <mergeCell ref="O830:R830"/>
    <mergeCell ref="R284:T284"/>
    <mergeCell ref="S807:X807"/>
    <mergeCell ref="W870:X870"/>
    <mergeCell ref="D811:H812"/>
    <mergeCell ref="I811:L811"/>
    <mergeCell ref="M811:P811"/>
    <mergeCell ref="I812:L812"/>
    <mergeCell ref="N825:Q825"/>
    <mergeCell ref="H831:K831"/>
    <mergeCell ref="O831:Q831"/>
    <mergeCell ref="K874:R874"/>
    <mergeCell ref="D864:F864"/>
    <mergeCell ref="G864:J864"/>
    <mergeCell ref="D889:J889"/>
    <mergeCell ref="K889:N889"/>
    <mergeCell ref="O889:Q889"/>
    <mergeCell ref="R889:S889"/>
    <mergeCell ref="K868:R868"/>
    <mergeCell ref="S868:U868"/>
    <mergeCell ref="Q862:R862"/>
    <mergeCell ref="K866:R866"/>
    <mergeCell ref="T644:W644"/>
    <mergeCell ref="S869:U869"/>
    <mergeCell ref="W869:X869"/>
    <mergeCell ref="K871:R871"/>
    <mergeCell ref="S871:U871"/>
    <mergeCell ref="W871:X871"/>
    <mergeCell ref="K872:R872"/>
    <mergeCell ref="S872:U872"/>
    <mergeCell ref="W872:X872"/>
    <mergeCell ref="W866:X866"/>
    <mergeCell ref="S866:U866"/>
    <mergeCell ref="P646:S646"/>
    <mergeCell ref="I816:L817"/>
    <mergeCell ref="M816:P817"/>
    <mergeCell ref="K842:L842"/>
    <mergeCell ref="M842:T842"/>
    <mergeCell ref="H760:J760"/>
    <mergeCell ref="D761:G761"/>
    <mergeCell ref="K864:R864"/>
    <mergeCell ref="K653:K654"/>
    <mergeCell ref="K643:K644"/>
    <mergeCell ref="W867:X867"/>
    <mergeCell ref="D780:I780"/>
    <mergeCell ref="J780:O780"/>
    <mergeCell ref="F790:O790"/>
    <mergeCell ref="M786:U786"/>
    <mergeCell ref="M787:U787"/>
    <mergeCell ref="I797:O797"/>
    <mergeCell ref="S790:X790"/>
    <mergeCell ref="D795:H795"/>
    <mergeCell ref="D796:H796"/>
    <mergeCell ref="D798:H798"/>
    <mergeCell ref="I795:O795"/>
    <mergeCell ref="I796:O796"/>
    <mergeCell ref="D793:H793"/>
    <mergeCell ref="D764:G764"/>
    <mergeCell ref="H764:J764"/>
    <mergeCell ref="D477:N477"/>
    <mergeCell ref="O477:Q477"/>
    <mergeCell ref="R477:X477"/>
    <mergeCell ref="D478:N483"/>
    <mergeCell ref="O478:Q483"/>
    <mergeCell ref="H765:J765"/>
    <mergeCell ref="D766:G766"/>
    <mergeCell ref="T635:W635"/>
    <mergeCell ref="P632:S632"/>
    <mergeCell ref="K635:K636"/>
    <mergeCell ref="P648:S648"/>
    <mergeCell ref="T648:W648"/>
    <mergeCell ref="T655:W655"/>
    <mergeCell ref="L656:O656"/>
    <mergeCell ref="P656:S656"/>
    <mergeCell ref="T656:W656"/>
    <mergeCell ref="D710:H710"/>
    <mergeCell ref="D711:H711"/>
    <mergeCell ref="D712:H712"/>
    <mergeCell ref="H941:K941"/>
    <mergeCell ref="L941:M941"/>
    <mergeCell ref="N941:O941"/>
    <mergeCell ref="P941:V941"/>
    <mergeCell ref="D869:F872"/>
    <mergeCell ref="G869:I872"/>
    <mergeCell ref="J869:J872"/>
    <mergeCell ref="K869:R869"/>
    <mergeCell ref="D840:F840"/>
    <mergeCell ref="G840:J840"/>
    <mergeCell ref="K840:L840"/>
    <mergeCell ref="M840:T840"/>
    <mergeCell ref="D841:F841"/>
    <mergeCell ref="G841:J841"/>
    <mergeCell ref="K841:L841"/>
    <mergeCell ref="M841:T841"/>
    <mergeCell ref="D839:F839"/>
    <mergeCell ref="D851:F851"/>
    <mergeCell ref="K851:R851"/>
    <mergeCell ref="K870:R870"/>
    <mergeCell ref="K857:R857"/>
    <mergeCell ref="D854:F854"/>
    <mergeCell ref="G854:I854"/>
    <mergeCell ref="K854:R854"/>
    <mergeCell ref="D855:F855"/>
    <mergeCell ref="G855:I855"/>
    <mergeCell ref="K855:R855"/>
    <mergeCell ref="H939:K939"/>
    <mergeCell ref="L939:M939"/>
    <mergeCell ref="L940:M940"/>
    <mergeCell ref="N940:O940"/>
    <mergeCell ref="P940:V940"/>
  </mergeCells>
  <phoneticPr fontId="1"/>
  <dataValidations count="103">
    <dataValidation type="list" allowBlank="1" showInputMessage="1" showErrorMessage="1" sqref="G1389:K1389 G1436:K1436 G1484:K1484" xr:uid="{677E3319-7C80-41BE-A8EC-C1A91CBDDBA1}">
      <formula1>"1実施済⇒⑪⑫に入力,2未実施⇒⑬⑭⑮⑯に入力"</formula1>
    </dataValidation>
    <dataValidation type="list" allowBlank="1" showInputMessage="1" showErrorMessage="1" sqref="G1375:K1375 G1422:K1422 G1470:K1470" xr:uid="{FD0428CE-6537-4BBA-B769-A76F7E2F90AB}">
      <formula1>"1実施済⇒⑥⑦に入力,2未実施⇒⑧⑨に入力"</formula1>
    </dataValidation>
    <dataValidation type="list" allowBlank="1" showInputMessage="1" showErrorMessage="1" sqref="G727:J728" xr:uid="{BA9A4C25-B8BC-484F-8210-55783AA678B4}">
      <formula1>"1全て登記済み,2一部（全て）未登記"</formula1>
    </dataValidation>
    <dataValidation type="list" allowBlank="1" showInputMessage="1" showErrorMessage="1" sqref="N447:O447" xr:uid="{9B77F9A6-5D5F-4FFE-A70C-5BB4C5D4DC3F}">
      <formula1>"1届出有,2届出なし"</formula1>
    </dataValidation>
    <dataValidation type="list" allowBlank="1" showInputMessage="1" showErrorMessage="1" sqref="H1397:I1397 H1444:I1444 H1492:I1492" xr:uid="{155EB07F-2B2C-43C1-9E47-391E3CE69F57}">
      <formula1>"1改築,2補強"</formula1>
    </dataValidation>
    <dataValidation type="list" allowBlank="1" showInputMessage="1" showErrorMessage="1" sqref="H1348:K1348" xr:uid="{300E68A1-1809-4222-B08F-2E75A77ABF69}">
      <formula1>"1ブロック塀・有,2ブロック塀・なし"</formula1>
    </dataValidation>
    <dataValidation type="list" allowBlank="1" showInputMessage="1" showErrorMessage="1" sqref="M1337:O1338" xr:uid="{F59D682C-B933-4A4C-AC08-8AE70F536502}">
      <formula1>"1実施した⇒年月を入力,2実施していない"</formula1>
    </dataValidation>
    <dataValidation type="list" allowBlank="1" showInputMessage="1" showErrorMessage="1" sqref="D1325:J1325" xr:uid="{C4BEDD3E-86EF-4D86-8733-4BF9545D138E}">
      <formula1>"1電力会社に発電分を全量売電（収益事業に該当）,2電力会社に余剰電力を売電,3電力会社に売電せず全量を園で消費,4太陽光パネルを設置していない"</formula1>
    </dataValidation>
    <dataValidation type="list" allowBlank="1" showInputMessage="1" showErrorMessage="1" sqref="L1240:O1240 L1242:O1242 L1244:O1244" xr:uid="{7CD74D43-D48A-420A-8079-013F25B70069}">
      <formula1>"1毎日,2その他（下欄に入力）"</formula1>
    </dataValidation>
    <dataValidation type="list" allowBlank="1" showInputMessage="1" showErrorMessage="1" sqref="I1234:P1234" xr:uid="{D974C5D5-E537-4242-B26A-4FF1AD7D9391}">
      <formula1>"1実施している（下欄に入力）,2黒板なし（保育に使用しない）,3未実施"</formula1>
    </dataValidation>
    <dataValidation type="list" allowBlank="1" showInputMessage="1" showErrorMessage="1" sqref="I1218:L1218" xr:uid="{0F89ADA2-33CB-4825-A5AC-84892550BAA2}">
      <formula1>"1健康カード等で実施,2実施していない"</formula1>
    </dataValidation>
    <dataValidation type="list" allowBlank="1" showInputMessage="1" showErrorMessage="1" sqref="I988:N1000 H1184:I1186 J1031:L1045 O1184:P1186 K1290:S1295" xr:uid="{0FF02E03-E215-449B-B546-374321D0CA81}">
      <formula1>"1実施,2未実施"</formula1>
    </dataValidation>
    <dataValidation type="list" allowBlank="1" showInputMessage="1" showErrorMessage="1" sqref="L1067:R1085" xr:uid="{9DB24B6E-F269-487F-BF5A-D6B0959E0308}">
      <formula1>"1確認（健康診断書の写しを保管）,2確認（その他）,3未確認,4該当なし"</formula1>
    </dataValidation>
    <dataValidation type="list" allowBlank="1" showInputMessage="1" showErrorMessage="1" sqref="H1005:K1005" xr:uid="{192E6AEC-12CC-4C98-AF09-BAB279588E32}">
      <formula1>"1通知している,2通知していない"</formula1>
    </dataValidation>
    <dataValidation type="list" allowBlank="1" showInputMessage="1" showErrorMessage="1" sqref="O904:Q915" xr:uid="{A797AED1-D0A5-458B-BB61-CF754D0E9D06}">
      <formula1>"1支払済み,2未払"</formula1>
    </dataValidation>
    <dataValidation type="list" allowBlank="1" showInputMessage="1" showErrorMessage="1" sqref="O890:Q898" xr:uid="{CAE3277A-5AAD-442B-98C3-9E26B24D2BC2}">
      <formula1>"1収納済み,2未収"</formula1>
    </dataValidation>
    <dataValidation type="list" allowBlank="1" showInputMessage="1" showErrorMessage="1" sqref="I542:K542 I544:K544" xr:uid="{E3CB2D24-8E61-4645-9CC2-D5F198B9C065}">
      <formula1>"1一致,2不一致"</formula1>
    </dataValidation>
    <dataValidation type="list" allowBlank="1" showInputMessage="1" showErrorMessage="1" sqref="G319:I319 I1221:M1221" xr:uid="{9E842F42-A763-4886-8CFA-7668EEDA5FD2}">
      <formula1>"1作成している,2作成していない"</formula1>
    </dataValidation>
    <dataValidation type="list" allowBlank="1" showInputMessage="1" showErrorMessage="1" sqref="I772:R772" xr:uid="{41052C29-4B1A-49D3-AD61-1546719B6EBD}">
      <formula1>"1管轄の警察署に届け出済み,2選任しているが管轄の警察署には届け出ていない,3選任していない⇒下のマスに入力"</formula1>
    </dataValidation>
    <dataValidation type="list" allowBlank="1" showInputMessage="1" showErrorMessage="1" sqref="K686:M687 K676:M677 K681:M682" xr:uid="{D476C75D-7480-4367-9620-C5B0E5A246AA}">
      <formula1>"1実施している,2実施していない"</formula1>
    </dataValidation>
    <dataValidation type="list" allowBlank="1" showInputMessage="1" showErrorMessage="1" sqref="O663" xr:uid="{8F3AAD90-C9E9-467E-A099-A78FA8060D63}">
      <formula1>"1加入している,2加入していない,3該当なし"</formula1>
    </dataValidation>
    <dataValidation type="list" allowBlank="1" showInputMessage="1" showErrorMessage="1" sqref="J583:R583" xr:uid="{25A18952-7375-4E10-8C92-5C2D2E94EE51}">
      <formula1>"1交付している⇒下のマスに入力,2交付していない,3該当する職員がいない"</formula1>
    </dataValidation>
    <dataValidation type="list" allowBlank="1" showInputMessage="1" showErrorMessage="1" sqref="H579:V579" xr:uid="{3E07BE3B-D1A6-4AF1-8EA9-720DDA4316ED}">
      <formula1>"1引当している,2引当していない（退職金財団給付額と同額を退職者に支給する場合を含む）"</formula1>
    </dataValidation>
    <dataValidation type="list" allowBlank="1" showInputMessage="1" showErrorMessage="1" sqref="I548:M548" xr:uid="{B0B8474F-337E-486C-AE1E-34A10E030892}">
      <formula1>"1口座払い,2現金払い（受領印あり）,3現金払い（受領印なし）"</formula1>
    </dataValidation>
    <dataValidation type="list" allowBlank="1" showInputMessage="1" showErrorMessage="1" sqref="M416:M418" xr:uid="{ED000226-D56E-4DAE-BB4B-13816824AA65}">
      <formula1>"1書面配布,2園内掲示,3インターネット,4その他"</formula1>
    </dataValidation>
    <dataValidation type="list" allowBlank="1" showInputMessage="1" showErrorMessage="1" sqref="I541:K541 I543:K543" xr:uid="{67641FA1-4DF5-4AB5-80F7-34031CCC010F}">
      <formula1>"1整合,2不整合"</formula1>
    </dataValidation>
    <dataValidation type="list" allowBlank="1" showInputMessage="1" showErrorMessage="1" sqref="H1319:L1319" xr:uid="{ECC1C649-21B0-48E6-8BB8-7BD997C06FEC}">
      <formula1>"1常備されている,2常備されていない"</formula1>
    </dataValidation>
    <dataValidation type="list" allowBlank="1" showInputMessage="1" showErrorMessage="1" sqref="D1319:G1319" xr:uid="{8692C20A-3B8F-4165-9CD6-6D1AD9CE4C15}">
      <formula1>"1保健室あり,2職員室に設置,3未設置"</formula1>
    </dataValidation>
    <dataValidation type="list" allowBlank="1" showInputMessage="1" showErrorMessage="1" sqref="H1006:K1006 H1056:K1056" xr:uid="{A42A260D-CFE4-4576-83BE-A2FB7B4AD320}">
      <formula1>"1講じている,2講じていない"</formula1>
    </dataValidation>
    <dataValidation type="list" allowBlank="1" showInputMessage="1" showErrorMessage="1" sqref="K950:K952 J1277 J439 J296 Q296 J308 H1398 Q310 T1104:T1105 N1120:N1123 S1146:S1147 G1376 H1381 G1390 J305 J299 J302 Q304:Q305 Q298:Q299 Q301:Q302 Q307:Q308 H56:H57 G284 D382 H1445 G1423 H1428 G1437 H1493 G1471 H1476 G1485 D939:D942" xr:uid="{91D13078-DA2D-4E51-A1D9-6D3A3A5F23A0}">
      <formula1>"令和,平成,昭和"</formula1>
    </dataValidation>
    <dataValidation type="list" allowBlank="1" showInputMessage="1" showErrorMessage="1" sqref="K759:K766 R759:R766 N735" xr:uid="{0F68DE73-F16F-4FF3-ABFB-5EB60B400CC9}">
      <formula1>"平成,令和"</formula1>
    </dataValidation>
    <dataValidation type="list" allowBlank="1" showInputMessage="1" showErrorMessage="1" sqref="G729:J729" xr:uid="{EC1D0CEE-BCBC-42A7-A197-2B718CEF99F4}">
      <formula1>"1全て登記済み,2一部（全て）未登記,3該当なし"</formula1>
    </dataValidation>
    <dataValidation type="list" allowBlank="1" showInputMessage="1" showErrorMessage="1" sqref="M340:N340" xr:uid="{3A9884B5-45E7-40B8-9752-D9D0398B7F6C}">
      <formula1>"1ある⇒下のマスに入力してください,2ない,3検討中"</formula1>
    </dataValidation>
    <dataValidation type="list" allowBlank="1" showInputMessage="1" showErrorMessage="1" sqref="I255:K255" xr:uid="{E785BDA4-209A-478C-BFB2-4BED7A338AA0}">
      <formula1>"1聴取した⇒下に日付を入力,2聴取していない"</formula1>
    </dataValidation>
    <dataValidation type="list" allowBlank="1" showInputMessage="1" showErrorMessage="1" sqref="M1313:N1313 W83:X84" xr:uid="{DD62789A-37F0-478F-B421-7011E2458EAE}">
      <formula1>"1有,2無"</formula1>
    </dataValidation>
    <dataValidation type="list" allowBlank="1" showInputMessage="1" showErrorMessage="1" sqref="G99:M99 G106:M106" xr:uid="{DFC1258B-ED44-4B14-A140-CD72BF943AE0}">
      <formula1>"1設置している⇒下表に入力,2設置していない"</formula1>
    </dataValidation>
    <dataValidation type="list" allowBlank="1" showInputMessage="1" showErrorMessage="1" sqref="J114:K114" xr:uid="{F3FCB1CD-6EB6-45D2-BF03-FD84852A95AC}">
      <formula1>"1提出した⇒下のマスに入力,2提出していない"</formula1>
    </dataValidation>
    <dataValidation type="list" allowBlank="1" showInputMessage="1" showErrorMessage="1" sqref="K209:Y209 K225:Y225" xr:uid="{1442C01E-2FCB-401F-8C4C-A56309B868B8}">
      <formula1>"1定時評議員会である,2定時評議員会ではない"</formula1>
    </dataValidation>
    <dataValidation type="list" allowBlank="1" showInputMessage="1" showErrorMessage="1" sqref="J1101:P1101" xr:uid="{4E792827-0C4B-4626-A902-FEF5D4CC4CFA}">
      <formula1>"1有⇒下記２種の検査が必要・下表に入力,2なし⇒下表の入力不要"</formula1>
    </dataValidation>
    <dataValidation type="list" allowBlank="1" showInputMessage="1" showErrorMessage="1" sqref="I1155:P1155" xr:uid="{47BCA411-E07C-4AC2-9D74-809D01D5B537}">
      <formula1>"1上水道（直結給水）,2上水道（貯水槽経由）⇒別紙４を作成,3井戸水等⇒別紙５を作成"</formula1>
    </dataValidation>
    <dataValidation type="list" allowBlank="1" showInputMessage="1" showErrorMessage="1" sqref="I1160:P1160" xr:uid="{8D2C7651-CC7D-44A1-A665-DB15490A1C34}">
      <formula1>"1利用している⇒別紙６を作成,2利用していない"</formula1>
    </dataValidation>
    <dataValidation type="list" allowBlank="1" showInputMessage="1" showErrorMessage="1" sqref="I1165:P1165" xr:uid="{7134884F-8261-427D-8B48-C4B3CC13FEE9}">
      <formula1>"1放流式水洗便所,2浄化槽式水洗便所⇒別紙７を作成,3くみ取り式便所"</formula1>
    </dataValidation>
    <dataValidation type="list" allowBlank="1" showInputMessage="1" showErrorMessage="1" sqref="I428:Q428" xr:uid="{DD1C1C62-58EA-4B82-A737-23B73682C146}">
      <formula1>"1教員免許状所持(一種免許状),2教員免許状所持（専修免許状）,3教育に関する職に10年以上あった者,4その他⇒下のマスに入力"</formula1>
    </dataValidation>
    <dataValidation type="list" allowBlank="1" showInputMessage="1" showErrorMessage="1" sqref="I430:Q430" xr:uid="{418ED375-6892-4616-946D-7792BAF7EEB1}">
      <formula1>"1常勤,2非常勤⇒下表に入力"</formula1>
    </dataValidation>
    <dataValidation type="list" allowBlank="1" showInputMessage="1" showErrorMessage="1" sqref="N454:O454" xr:uid="{CF4EAC37-B358-483C-BC19-4702608A55D1}">
      <formula1>"1作成有⇒下に入力,2作成なし"</formula1>
    </dataValidation>
    <dataValidation type="list" allowBlank="1" showInputMessage="1" showErrorMessage="1" sqref="N736:O736" xr:uid="{5E6305DA-1A11-43C1-8377-43FB0F4580C0}">
      <formula1>"1有⇒下の明細に入力,2変更なし"</formula1>
    </dataValidation>
    <dataValidation type="list" allowBlank="1" showInputMessage="1" showErrorMessage="1" sqref="I1174:U1174" xr:uid="{EDAAD9D8-FF9F-4D49-82E0-5037D35C6734}">
      <formula1>"1設置していない,2常設（通年利用）⇒「イ～ク」を回答,3常設（下記期間利用）⇒利用期間を入力し、「イ～ク」を回答,4簡易組立式等常設でないもの⇒設置期間を入力し、「イ～ク」を回答"</formula1>
    </dataValidation>
    <dataValidation type="list" allowBlank="1" showInputMessage="1" showErrorMessage="1" sqref="H1240:K1245" xr:uid="{B8167ECF-FBD6-49A7-AB4E-B18868F8650D}">
      <formula1>"1実施（右欄に入力）,2未実施"</formula1>
    </dataValidation>
    <dataValidation type="list" allowBlank="1" showInputMessage="1" showErrorMessage="1" sqref="D1313:F1313" xr:uid="{24C013A3-E2E7-4BF9-9C4C-19E509D0B9F0}">
      <formula1>"1有⇒右欄に入力,2なし"</formula1>
    </dataValidation>
    <dataValidation type="list" allowBlank="1" showInputMessage="1" showErrorMessage="1" sqref="J1108:P1108" xr:uid="{570D0FAA-EB19-4859-A511-8E900094B781}">
      <formula1>"1有⇒下記２種の検査が必要・下表に入力,2無⇒下表の入力不要"</formula1>
    </dataValidation>
    <dataValidation type="list" allowBlank="1" showInputMessage="1" showErrorMessage="1" sqref="J437:Q437" xr:uid="{54C14BFD-1357-42A8-AC85-E73DF84899AB}">
      <formula1>"1作成有⇒下の届出有無と周知方法に入力,2作成なし"</formula1>
    </dataValidation>
    <dataValidation type="list" allowBlank="1" showInputMessage="1" showErrorMessage="1" sqref="I251:O251" xr:uid="{94E2AE84-9069-47BA-82E9-506F407FD10D}">
      <formula1>"1評議員会,2評議員会以外"</formula1>
    </dataValidation>
    <dataValidation type="list" allowBlank="1" showInputMessage="1" showErrorMessage="1" sqref="M338:R338" xr:uid="{41B4E924-AC20-4404-95F8-6B14F8DDFEC5}">
      <formula1>"1有⇒下に入力,2なし"</formula1>
    </dataValidation>
    <dataValidation type="list" allowBlank="1" showInputMessage="1" showErrorMessage="1" sqref="J115:N115" xr:uid="{11ECF3C7-6FA1-4F92-8DA1-428F5583D676}">
      <formula1>"1過半数の同意有,2過半数の同意なし"</formula1>
    </dataValidation>
    <dataValidation type="list" allowBlank="1" showInputMessage="1" showErrorMessage="1" sqref="U125:V132 W85:X88 S590:T602 I745:J750 D831:G831 L831:N831 D333:E333 K840:L842 G920:H921 R950:U952 M959:X959 M962:X962 M965:R965 Q974:R976 J979:K981 Q1021:R1021 J1025:K1025 M1325:O1325 H1396:I1396 H1399:I1399 N284 P284 R284 H1443:I1443 H1446:I1446 H1427:I1427 H1380:I1380 W79:X82 W865:X880 H1491:I1491 H1494:I1494 H1475:I1475 H930:I930 M930:N930 L939:L942 N939:N942" xr:uid="{FEF36578-3BBA-4F2D-8C77-B921C5A6B79D}">
      <formula1>"1有,2なし"</formula1>
    </dataValidation>
    <dataValidation type="list" allowBlank="1" showInputMessage="1" showErrorMessage="1" sqref="K179:Y181 K218:Y220 K234:Y236 K745:M750 N446:O446 K194:Y196" xr:uid="{7E0FE9EF-CB01-4564-AB73-E573CF82D98D}">
      <formula1>"1記載有,2記載なし"</formula1>
    </dataValidation>
    <dataValidation type="list" allowBlank="1" showInputMessage="1" showErrorMessage="1" sqref="K197:Y197 K182:Y182 K221:Y221 K237:Y237" xr:uid="{A4A7A188-1EAA-4F12-85B6-C8F4ADD6CBAD}">
      <formula1>"1記載有,2記載なし,3非該当（利害関係人含まれない）"</formula1>
    </dataValidation>
    <dataValidation type="list" allowBlank="1" showInputMessage="1" showErrorMessage="1" sqref="I291:L291 G936:J936" xr:uid="{CC77748D-8215-482A-8C40-77D79117C055}">
      <formula1>"1有⇒下表に入力,2なし"</formula1>
    </dataValidation>
    <dataValidation type="list" allowBlank="1" showInputMessage="1" showErrorMessage="1" sqref="X296 X308 X305 X302 X299" xr:uid="{A0224C36-6DD4-454E-B2C0-41B378CF4C3E}">
      <formula1>"1注記有,2注記なし"</formula1>
    </dataValidation>
    <dataValidation type="list" allowBlank="1" showInputMessage="1" showErrorMessage="1" sqref="J319:L319" xr:uid="{2730E395-DD30-4571-AE50-B8ABDDAEE803}">
      <formula1>"1報酬有,2報酬なし"</formula1>
    </dataValidation>
    <dataValidation type="list" allowBlank="1" showInputMessage="1" showErrorMessage="1" sqref="I433:K433 M394:N409 O404:P409" xr:uid="{CF136CFB-4775-4D2F-95E0-2228BC611E15}">
      <formula1>"1配置有,2配置なし"</formula1>
    </dataValidation>
    <dataValidation type="list" allowBlank="1" showInputMessage="1" showErrorMessage="1" sqref="G416:I418" xr:uid="{039B32A2-4A98-41D7-A88B-9434BB6ADCFD}">
      <formula1>"1実施有,2実施なし"</formula1>
    </dataValidation>
    <dataValidation type="list" allowBlank="1" showInputMessage="1" showErrorMessage="1" sqref="J416:L418" xr:uid="{6F22AFA2-F4C6-440B-8C50-C236DDDE65E4}">
      <formula1>"1公表有,2公表なし"</formula1>
    </dataValidation>
    <dataValidation type="list" allowBlank="1" showInputMessage="1" showErrorMessage="1" sqref="K564:M564 I537:K537" xr:uid="{EA0510E3-0B92-48C1-A102-DAB9C292F63F}">
      <formula1>"1作成有,2作成なし"</formula1>
    </dataValidation>
    <dataValidation type="list" allowBlank="1" showInputMessage="1" showErrorMessage="1" sqref="I551:K551" xr:uid="{8F0A91C8-1BD7-45A2-8274-81EB8743B23D}">
      <formula1>"1規定有,2規定なし"</formula1>
    </dataValidation>
    <dataValidation type="list" allowBlank="1" showInputMessage="1" showErrorMessage="1" sqref="K565:M565" xr:uid="{86EEDE9E-2882-4E32-ADD4-2DC90C24F199}">
      <formula1>"1添付有,2添付なし"</formula1>
    </dataValidation>
    <dataValidation type="list" allowBlank="1" showInputMessage="1" showErrorMessage="1" sqref="H759:J766" xr:uid="{51310727-1FE5-4A12-AD78-C2F47291FD78}">
      <formula1>"1有償運行有,2有償運行なし"</formula1>
    </dataValidation>
    <dataValidation type="list" allowBlank="1" showInputMessage="1" showErrorMessage="1" sqref="D825:H825" xr:uid="{DBA153C4-4DC5-46F0-B3F4-346BB1DBED2B}">
      <formula1>"1現金出納簿有,2現金出納簿なし,3仕訳伝票で代替"</formula1>
    </dataValidation>
    <dataValidation type="list" allowBlank="1" showInputMessage="1" showErrorMessage="1" sqref="G840:J842" xr:uid="{B3287451-F72E-4A97-A1CE-50441E815CF2}">
      <formula1>"1有⇒右の２マスに入力,2受入なし"</formula1>
    </dataValidation>
    <dataValidation type="list" allowBlank="1" showInputMessage="1" showErrorMessage="1" sqref="O988:T1000 M1031:O1045" xr:uid="{A6F2452F-1F61-4D81-96A4-EEC0976EEE2C}">
      <formula1>"1記録有,2記録なし"</formula1>
    </dataValidation>
    <dataValidation type="list" allowBlank="1" showInputMessage="1" showErrorMessage="1" sqref="H1204:J1204 H1209:J1211" xr:uid="{E8C0064E-7A8C-4544-A40F-24FE5224401B}">
      <formula1>"1有⇒右に入力,2なし"</formula1>
    </dataValidation>
    <dataValidation type="list" allowBlank="1" showInputMessage="1" showErrorMessage="1" sqref="O1282:Q1283" xr:uid="{1E606D49-DD73-4862-A2B6-7585B4A2E922}">
      <formula1>"1有⇒右と下欄に入力,2なし"</formula1>
    </dataValidation>
    <dataValidation type="list" allowBlank="1" showInputMessage="1" showErrorMessage="1" sqref="I1330:T1330" xr:uid="{0E57F59A-7E76-4B98-89CB-BFAF06F2E614}">
      <formula1>"1昭和５６年５月３１日以前に建築確認を受けた園舎がある　　　　⇒「附帯調査別紙」（下記）に入力してください,2昭和５６年６月1日以降に建築確認を受けた園舎のみである"</formula1>
    </dataValidation>
    <dataValidation type="list" allowBlank="1" showInputMessage="1" showErrorMessage="1" sqref="H1349:K1352" xr:uid="{319DCF27-1154-40DC-AB20-641E9C66B6B6}">
      <formula1>"1有⇒実施年月を入力,2なし⇒実施予定年月を入力,3不要"</formula1>
    </dataValidation>
    <dataValidation type="list" allowBlank="1" showInputMessage="1" showErrorMessage="1" sqref="J584:R584" xr:uid="{DD650923-8D3D-493C-8406-64E94C36FFA2}">
      <formula1>"1雇用契約書,2雇用通知書（辞令を含む）,3労働条件通知書等労働条件のわかるもの,4賃金規程,5その他⇒下のマスに入力"</formula1>
    </dataValidation>
    <dataValidation type="list" allowBlank="1" showInputMessage="1" showErrorMessage="1" sqref="I536:N536" xr:uid="{408CC81E-E3F0-4117-ADB8-CB8E3E0109B2}">
      <formula1>"1作成有⇒周知方法に入力,2作成なし"</formula1>
    </dataValidation>
    <dataValidation type="list" allowBlank="1" showInputMessage="1" showErrorMessage="1" sqref="Q1229:R1233 W1253:X1264 P1240:Q1245 Q1235:R1235" xr:uid="{2275F947-1084-4902-BE33-E8F2744E693D}">
      <formula1>"1点検表,2園日誌,3記録なし"</formula1>
    </dataValidation>
    <dataValidation type="list" allowBlank="1" showInputMessage="1" showErrorMessage="1" sqref="K212:Y216 K228:Y232" xr:uid="{468943CA-0A8B-4739-9D9C-3F78AF3BE7F0}">
      <formula1>"1予算・事業計画,2決算・事業報告,3寄附行為の変更,4多額の借財,5重要な資産の処分及び譲受け,6園則の変更,7監事等の選任,8評議員の選任（該当がある場合）,9報酬等の支給基準の策定等"</formula1>
    </dataValidation>
    <dataValidation type="list" allowBlank="1" showInputMessage="1" showErrorMessage="1" sqref="I794:O801" xr:uid="{3113844C-E3DF-4BA7-9BF7-8804BEA5D4F1}">
      <formula1>"1安全装置有,2なし（座席が2列以下のため）,3なし（通園に使用していないため）,4なし"</formula1>
    </dataValidation>
    <dataValidation type="list" allowBlank="1" showInputMessage="1" showErrorMessage="1" sqref="M786:U787" xr:uid="{0A008A2C-2D97-4439-A318-78D214033D4D}">
      <formula1>"1作成している,2作成していない,3作成していない（通園用バスを所有していない）"</formula1>
    </dataValidation>
    <dataValidation type="list" allowBlank="1" showInputMessage="1" showErrorMessage="1" sqref="H1271:M1271" xr:uid="{ADBCEB2F-DE28-4663-B303-83C79626F9F8}">
      <formula1>"1実施（点検表で記録）,2実施（園日誌で記録）,3実施（点検表と園日誌で記録）,4実施（記録なし）,5未実施"</formula1>
    </dataValidation>
    <dataValidation type="list" allowBlank="1" showInputMessage="1" showErrorMessage="1" sqref="J780:O780" xr:uid="{C6FFDFF3-5702-49FD-988C-FCF0B17303B3}">
      <formula1>"1実施（記録あり）,2実施（記録なし）,3未実施"</formula1>
    </dataValidation>
    <dataValidation type="list" allowBlank="1" showInputMessage="1" showErrorMessage="1" sqref="J438:Q438" xr:uid="{E19978F9-B804-48D3-8C9F-AF45FA47604A}">
      <formula1>"1届出有⇒下の届出日に入力,2届出なし,3届出義務なし"</formula1>
    </dataValidation>
    <dataValidation type="whole" operator="greaterThanOrEqual" allowBlank="1" showInputMessage="1" showErrorMessage="1" sqref="L129:L130" xr:uid="{053A92CF-9B57-449B-9611-A4CFEB88A6E9}">
      <formula1>0</formula1>
    </dataValidation>
    <dataValidation type="list" allowBlank="1" showInputMessage="1" showErrorMessage="1" sqref="I164:R164" xr:uid="{970C55A1-3E79-4E18-B93E-DAF6F5AEDB8F}">
      <formula1>"1私立学校法及び寄附行為の定めに合っている,2私立学校法及び寄附行為の定めに合っていない"</formula1>
    </dataValidation>
    <dataValidation type="list" allowBlank="1" showInputMessage="1" showErrorMessage="1" sqref="I152:J153" xr:uid="{A115D228-5F2A-41F4-902F-0E3C316AF58C}">
      <formula1>"1 有,2 なし"</formula1>
    </dataValidation>
    <dataValidation type="list" allowBlank="1" showInputMessage="1" showErrorMessage="1" sqref="K173:Y177 K188:Y192" xr:uid="{DB52A919-83A7-4CD3-AB5F-E59080ECCDF1}">
      <formula1>"1予算・事業計画,2決算・事業報告,3理事長等による職務報告,4寄附行為の変更,5多額の借財,6重要な資産の処分及び譲受け,7園則の変更,8報酬等の支給基準の策定等,9評議員会日時・議題の設定,10役員等の選任（該当がある場合）"</formula1>
    </dataValidation>
    <dataValidation type="list" allowBlank="1" showInputMessage="1" showErrorMessage="1" sqref="I265:W265" xr:uid="{B7057749-E041-4598-BD81-045993ADC732}">
      <formula1>"1園長理事とその他の理事,2園長理事のみ,3その他の理事のみ"</formula1>
    </dataValidation>
    <dataValidation type="list" allowBlank="1" showInputMessage="1" showErrorMessage="1" sqref="I355:S355" xr:uid="{1CC02C26-0C65-49A7-8B61-FD3EEA17E17E}">
      <formula1>"1保有している（元本保証有）⇒別紙３作成,2保有している（元本保証なし）⇒別紙３作成＆（８）入力,3保有していない"</formula1>
    </dataValidation>
    <dataValidation type="list" allowBlank="1" showInputMessage="1" showErrorMessage="1" sqref="H1301:R1301" xr:uid="{CF8E1601-FE41-4C58-859B-D7A831ECB3B1}">
      <formula1>"1実施していない,2給食会社等の給食を利用⇒下欄に入力,3給食設備を有し自園給食を行っている⇒「別紙８」を作成"</formula1>
    </dataValidation>
    <dataValidation imeMode="off" allowBlank="1" showInputMessage="1" showErrorMessage="1" sqref="U2:W2 L47:L48 K53 M53 I56:I57 K56:K57 M56:M57 J63:J64 L63:L64 N63:N64 J71:J73 J75 G79:G82 G87:G88 I79:I88 K79:K86 H101:H103 J102:J103 L102:L103 H108:H109 J109 L109 S120:S122 I125:I132 N140:O140 N144:O144 K171:Y172 K186:Y187 K226:Y227 K210:Y211 I248 J256 L256 N256 I264:W264 G326:H327 J326:L326 N327:P327 R326:T327 J349:M351 L366:O368 F376 E382 G382 I382 H387:I389 K387:L389 J394:K409 I432 K439 M439 O439 F569:H575 J569:L575 I608:J608 R608:S608 I611:J611 I613:J614 L611:M611 P611:Q611 T611:U611 E939:G942 L614:M614 P614:Q614 G718:I720 T614:U614 O735 Q735 S735 L759:L766 N759:N766 P759:P766 S759:S766 U759:U766 W759:W766 I773:J773 N825:Q825 O831:Q831 G852:I858 N862:P862 G865:I880 S865:U880 K890:M898 R890:R898 K904:M915 R904:R915 I920:K921 M920:O921 Q920:S921 L950:L952 N950:N952 P950:P952 S974:S976 F979:H981 K718:M720 D1011:E1011 G1011:H1011 S1021 F1025:H1025 L979:L981 D1060 F1060:H1060 M1175:M1176 P1175 O1176 R1176 T1176 H1189:H1194 J1189:J1194 L1189:L1194 N1189:N1194 P1189:P1194 R1189:R1194 T1189:T1194 V1189:V1194 H1198 J1198:J1199 L1198:L1199 N1198 K1204 M1204 O1204 Q1204 K1208:K1211 M1208:M1211 O1208:O1211 Q1208:Q1211 O1486:P1486 I1493 K1493 M1493 I1235 K1235 M1235 O1235 N1253:N1264 P1253:P1264 S1253:S1264 U1253:U1264 K1277 M1277 O1277 G1290:G1295 I1290:I1295 P1325:R1325 Q1337:Q1338 S1337:S1338 L1349:L1352 N1349:N1352 G1366:I1366 Q1369 G1371:H1372 H1376 J1376 L1376 H1377:I1377 K1377:L1377 I1381 K1381 M1381 H1390 J1390 L1390 L1391:M1391 O1391:P1391 I1398 K1398 M1398 G1413:I1413 Q1416 G1418:H1419 H1423 J1423 L1423 H1424:I1424 K1424:L1424 I1428 K1428 M1428 H1437 J1437 L1437 L1438:M1438 O1438:P1438 I1445 K1445 M1445 H1471 J1471 L1471 H1472:I1472 K1472:L1472 I1476 K1476 M1476 H1485 J1485 L1485 L1486:M1486 I1229:I1233 K1229:K1233 M1229:M1233 O1229:O1233 L1025" xr:uid="{24E4EB55-D337-4D8F-9502-02CC4BCA9E55}"/>
    <dataValidation type="whole" imeMode="off" operator="greaterThanOrEqual" allowBlank="1" showInputMessage="1" showErrorMessage="1" sqref="M79:O79 Q79:S79 N80 M81:O81 Q81:S81 N82 M85:O85 Q85:S85 N86 M87:O87 Q87:S87 N88 U82:U86 K125:M125 O125:Q125 L126 K127:M127 O127:Q127 L128 K131:M131 O131:Q131 L132 S127:S131 K169:Y170 K184:Y185 K207:Y208 K223:Y224 I262:W263 G1313 H284 J284 L284 K296 M296 O296 R296 T296 V296 V298:V299 T298:T299 R298:R299 K299 M299 O299 K302 M302 O302 R301:R302 T301:T302 V301:V302 K305 M305 O305 R304:R305 T304:T305 V304:V305 V307:V308 T307:T308 R307:R308 O308 M308 K308 R310 T310 V310 R569:W575 F739:F740 H739:H740 J739:J740 L739:L740 I1313 K1313 G959 I959 K959 K962 I962 G962 G965 I965 K965 J974:J976 H974:H976 F974:F976 F1021 H1021 J1021 G1097:R1099 G1104:R1106 G1111:R1112 G1120:L1124 U1104:W1105 O1120:Q1123 G1139:R1139 F1146:Q1147 T1146:V1147 D1282:D1283 F1282:F1283 H1282:H1283 F273:H277 O273:Q277" xr:uid="{E74F00E4-3F51-4E8E-A0A7-D28A15CE9C20}">
      <formula1>0</formula1>
    </dataValidation>
    <dataValidation type="list" allowBlank="1" showInputMessage="1" showErrorMessage="1" sqref="N445:V445" xr:uid="{6198D77A-5BA3-4A3E-9C7A-1BB81828D39B}">
      <formula1>"1_１年単位の変形労働時間制を採用⇒下に入力,2_1か月単位の変形労働時間制を採用⇒下に入力,3採用していない"</formula1>
    </dataValidation>
    <dataValidation type="list" allowBlank="1" showInputMessage="1" showErrorMessage="1" sqref="O930:P930" xr:uid="{F25237CE-AE0F-4A48-9689-144B8C2720F1}">
      <formula1>"1適,2否"</formula1>
    </dataValidation>
    <dataValidation type="list" allowBlank="1" showInputMessage="1" showErrorMessage="1" sqref="J930:L930" xr:uid="{F019F761-2FA4-4C41-98A7-0369B6668A28}">
      <formula1>"1適（漏れなし）,2否（漏れ有）,3該当なし"</formula1>
    </dataValidation>
    <dataValidation type="list" allowBlank="1" showInputMessage="1" showErrorMessage="1" sqref="K1179:S1179" xr:uid="{508EDA83-836C-4C8C-ACB2-638DD143AA8E}">
      <formula1>"1水道水,2飲料水に供している井戸水等,3飲料水に供していない井戸水等⇒「別紙５（イ）」を作成"</formula1>
    </dataValidation>
    <dataValidation type="list" allowBlank="1" showInputMessage="1" showErrorMessage="1" sqref="P362" xr:uid="{6FF9E350-2516-45B6-82B4-2B20AB0EFC97}">
      <formula1>"1承認有,2承認なし"</formula1>
    </dataValidation>
    <dataValidation type="list" allowBlank="1" showInputMessage="1" showErrorMessage="1" sqref="P361" xr:uid="{413B5BE7-CED6-4A9B-8277-BAFB15D115B2}">
      <formula1>"1規程有,2規程なし"</formula1>
    </dataValidation>
    <dataValidation type="list" allowBlank="1" showInputMessage="1" showErrorMessage="1" sqref="I273:K277 R273:T277" xr:uid="{84DC726E-C29F-42D5-8F31-89478E812981}">
      <formula1>"1記載有,2記載無"</formula1>
    </dataValidation>
    <dataValidation type="list" allowBlank="1" showInputMessage="1" showErrorMessage="1" sqref="O521:Q526 O484:Q490" xr:uid="{74DE8900-AB12-4416-8116-23C3A653B8EC}">
      <formula1>"1実施有,2実施なし,3該当する労働者がいない"</formula1>
    </dataValidation>
    <dataValidation type="list" allowBlank="1" showInputMessage="1" showErrorMessage="1" sqref="O515:Q520 O478:Q483 O491:Q497" xr:uid="{601D80E1-4323-44EA-A1BD-BE5CF1E29442}">
      <formula1>"1実施有⇒右に入力,2実施なし"</formula1>
    </dataValidation>
    <dataValidation type="list" allowBlank="1" showInputMessage="1" showErrorMessage="1" sqref="O498:Q510" xr:uid="{2D527D8C-B55A-4975-9E2A-4D4554177820}">
      <formula1>"1実施有,2実施なし,3令和7年10月以降に該当する労働者がいない"</formula1>
    </dataValidation>
    <dataValidation type="list" allowBlank="1" showInputMessage="1" showErrorMessage="1" sqref="Q702:R702" xr:uid="{3B1C705A-18B8-4967-A88E-E28308F3BEEB}">
      <formula1>"1登録済,2未登録"</formula1>
    </dataValidation>
  </dataValidations>
  <hyperlinks>
    <hyperlink ref="F790:M790" r:id="rId1" display="送迎用バスの安全対策（こども家庭庁HP)" xr:uid="{82929361-0BC4-4637-86F7-8423B27A1FDA}"/>
    <hyperlink ref="R1157:S1157" location="別紙4・5・6・7!B27" display="別紙５" xr:uid="{C100FBC8-8012-45FD-A6A1-8D9BFEBAC4FA}"/>
    <hyperlink ref="R1161:S1161" location="別紙4・5・6・7!B74" display="別紙６" xr:uid="{F55E949D-C999-4296-83DB-F80F1C40C24C}"/>
    <hyperlink ref="T1303:U1303" location="別紙8!A1" display="別紙８" xr:uid="{047598A2-FDB3-4F7D-8E9C-EAD1831C3F53}"/>
    <hyperlink ref="T159:Y159" location="別紙１!B1" display="別紙１「役員・評議員名簿」" xr:uid="{340A396A-AB01-49A9-81CD-E53DFE00AF4E}"/>
    <hyperlink ref="E161:G161" location="別紙１参考!B1" display="別紙１参考" xr:uid="{ED2C8DCD-B3F7-4C93-A0F5-975575621A47}"/>
    <hyperlink ref="K345:L345" location="別紙2!A3" display="別紙２" xr:uid="{E76D569B-7C89-4965-8DCF-D446EEE55AE9}"/>
    <hyperlink ref="I357:J357" location="別紙3!A1" display="別紙３" xr:uid="{BFC410E2-5C3D-4C3F-A8BB-F44B264CAA26}"/>
    <hyperlink ref="R1166:S1166" location="別紙4・5・6・7!B102" display="別紙７" xr:uid="{220AFBC1-EE4A-4007-ADE8-E529DAAF0143}"/>
    <hyperlink ref="T423:V423" location="参考!C38" display="学校教育法等" xr:uid="{110DCB7D-1079-4283-8523-EDE333570EB2}"/>
    <hyperlink ref="E1344:M1344" r:id="rId2" display="学校施設の非構造部材の耐震化ガイドブック" xr:uid="{F1150E62-ACD0-4422-B74B-B02B297EAA8D}"/>
    <hyperlink ref="S790:U790" location="参考!C62" display="学校教育法等" xr:uid="{7E048639-56AB-4B0B-BE10-DDE99BC01059}"/>
    <hyperlink ref="S1015:W1015" location="参考!C116" display="学校保健安全法等" xr:uid="{C31E14AF-48DA-4D8E-B340-F5F92A394DFD}"/>
    <hyperlink ref="T1092:X1092" location="参考!C233" display="学校保健安全法等【抜粋】" xr:uid="{F4C544A2-3886-4A32-A0F3-D339B1D70F9B}"/>
    <hyperlink ref="S968:W968" location="参考!C75" display="学校保健安全法等" xr:uid="{4652D728-85B2-4462-95F8-41248C7DBC82}"/>
    <hyperlink ref="T1247:X1247" location="参考!C306" display="学校保健安全法等【抜粋】" xr:uid="{EDBEF171-0E9A-4E21-B8BE-F616F37E1B2B}"/>
    <hyperlink ref="P693:R693" r:id="rId3" display="厚生労働省HP" xr:uid="{8FBDB7B0-0B5E-402B-ABCB-50E1AE4D77B5}"/>
    <hyperlink ref="R1183:V1183" location="参考!C214" display="学校環境衛生管理マニュアル" xr:uid="{DB4CEB24-BABE-4107-8C19-FDEB59877166}"/>
    <hyperlink ref="T1062:X1062" location="参考!C178" display="学校保健安全法等【抜粋】" xr:uid="{6E4E488E-23D3-40D5-B8E8-FB6BA807F1C9}"/>
    <hyperlink ref="N75:U75" r:id="rId4" display="私立学校法の改正に関する説明資料" xr:uid="{88334A1E-A7C1-4CBE-9F3F-5C9D3E7E1E49}"/>
    <hyperlink ref="E1132:I1132" r:id="rId5" display="学校環境衛生管理マニュアル" xr:uid="{B5E2C283-46FE-4D09-AFA4-1EEA314C7A44}"/>
    <hyperlink ref="T423:X423" location="参考!C3" display="学校教育法等【抜粋】" xr:uid="{BC257A41-A1AB-42BB-90C1-21EFEF0F6F1B}"/>
    <hyperlink ref="R1183:X1183" location="参考!C262" display="学校環境衛生管理マニュアル【抜粋】" xr:uid="{603E57EF-CB06-42AE-A77A-C723EC29C6B4}"/>
    <hyperlink ref="S790:X790" location="参考!C29" display="学校保健安全法施行規則等【抜粋】" xr:uid="{EA23F430-E22C-4BAE-B15A-2FFD69798180}"/>
    <hyperlink ref="S968:X968" location="参考!C56" display="学校保健安全法等【抜粋】" xr:uid="{151AFFA6-701B-44B5-AC47-35DCB439D045}"/>
    <hyperlink ref="S1015:X1015" location="参考!C100" display="学校保健安全法等【抜粋】" xr:uid="{4D3AAD13-1680-4569-802A-EBC6E7AC5ED1}"/>
    <hyperlink ref="R1156:S1156" location="別紙4・5・6・7!B3" display="別紙４" xr:uid="{58751912-A148-4E0E-9EEC-E59136D48169}"/>
    <hyperlink ref="U1180:W1180" location="別紙4・5・6・7!B27" display="別紙５（イ）" xr:uid="{B218FF3B-77C6-4908-AFCC-BB298753C4AE}"/>
  </hyperlinks>
  <printOptions horizontalCentered="1"/>
  <pageMargins left="0.11811023622047245" right="0.11811023622047245" top="0.35433070866141736" bottom="0.35433070866141736" header="0.31496062992125984" footer="0.31496062992125984"/>
  <pageSetup paperSize="9" scale="91" firstPageNumber="0" fitToHeight="0" orientation="portrait" useFirstPageNumber="1" r:id="rId6"/>
  <headerFooter differentFirst="1">
    <oddFooter>&amp;P ページ</oddFooter>
  </headerFooter>
  <rowBreaks count="35" manualBreakCount="35">
    <brk id="21" max="24" man="1"/>
    <brk id="40" max="24" man="1"/>
    <brk id="95" max="24" man="1"/>
    <brk id="155" max="24" man="1"/>
    <brk id="200" max="24" man="1"/>
    <brk id="242" max="24" man="1"/>
    <brk id="279" max="24" man="1"/>
    <brk id="335" max="24" man="1"/>
    <brk id="370" max="24" man="1"/>
    <brk id="412" max="24" man="1"/>
    <brk id="424" max="24" man="1"/>
    <brk id="473" max="24" man="1"/>
    <brk id="529" max="24" man="1"/>
    <brk id="559" max="24" man="1"/>
    <brk id="604" max="24" man="1"/>
    <brk id="670" max="24" man="1"/>
    <brk id="697" max="24" man="1"/>
    <brk id="730" max="24" man="1"/>
    <brk id="754" max="24" man="1"/>
    <brk id="805" max="24" man="1"/>
    <brk id="846" max="24" man="1"/>
    <brk id="883" max="24" man="1"/>
    <brk id="924" max="24" man="1"/>
    <brk id="944" max="24" man="1"/>
    <brk id="969" max="24" man="1"/>
    <brk id="1015" max="24" man="1"/>
    <brk id="1062" max="24" man="1"/>
    <brk id="1088" max="24" man="1"/>
    <brk id="1133" max="24" man="1"/>
    <brk id="1170" max="24" man="1"/>
    <brk id="1223" max="24" man="1"/>
    <brk id="1272" max="24" man="1"/>
    <brk id="1320" max="24" man="1"/>
    <brk id="1355" max="24" man="1"/>
    <brk id="1402"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D5AC-3E2A-4B9E-8DC5-696DA1B7942D}">
  <sheetPr codeName="Sheet10"/>
  <dimension ref="B1:E335"/>
  <sheetViews>
    <sheetView showGridLines="0" view="pageBreakPreview" topLeftCell="A5" zoomScaleNormal="100" zoomScaleSheetLayoutView="100" workbookViewId="0">
      <selection activeCell="D22" sqref="D22"/>
    </sheetView>
  </sheetViews>
  <sheetFormatPr defaultRowHeight="13" x14ac:dyDescent="0.2"/>
  <cols>
    <col min="1" max="1" width="2.453125" customWidth="1"/>
    <col min="2" max="2" width="1.7265625" customWidth="1"/>
    <col min="3" max="3" width="12.26953125" customWidth="1"/>
    <col min="4" max="4" width="116.90625" customWidth="1"/>
    <col min="5" max="5" width="1.7265625" customWidth="1"/>
    <col min="6" max="6" width="1.6328125" customWidth="1"/>
  </cols>
  <sheetData>
    <row r="1" spans="2:5" ht="11.15" customHeight="1" thickBot="1" x14ac:dyDescent="0.25"/>
    <row r="2" spans="2:5" ht="5.5" customHeight="1" x14ac:dyDescent="0.2">
      <c r="B2" s="47"/>
      <c r="C2" s="48"/>
      <c r="D2" s="48"/>
      <c r="E2" s="49"/>
    </row>
    <row r="3" spans="2:5" ht="14" x14ac:dyDescent="0.2">
      <c r="B3" s="50"/>
      <c r="C3" s="5" t="s">
        <v>1637</v>
      </c>
      <c r="E3" s="51"/>
    </row>
    <row r="4" spans="2:5" ht="6.65" customHeight="1" x14ac:dyDescent="0.2">
      <c r="B4" s="50"/>
      <c r="C4" s="5"/>
      <c r="E4" s="51"/>
    </row>
    <row r="5" spans="2:5" x14ac:dyDescent="0.2">
      <c r="B5" s="50"/>
      <c r="C5" s="6" t="s">
        <v>716</v>
      </c>
      <c r="E5" s="51"/>
    </row>
    <row r="6" spans="2:5" ht="19" customHeight="1" x14ac:dyDescent="0.2">
      <c r="B6" s="50"/>
      <c r="C6" s="46" t="s">
        <v>717</v>
      </c>
      <c r="D6" s="34" t="s">
        <v>718</v>
      </c>
      <c r="E6" s="51"/>
    </row>
    <row r="7" spans="2:5" ht="32.15" customHeight="1" x14ac:dyDescent="0.2">
      <c r="B7" s="50"/>
      <c r="C7" s="46" t="s">
        <v>719</v>
      </c>
      <c r="D7" s="34" t="s">
        <v>720</v>
      </c>
      <c r="E7" s="51"/>
    </row>
    <row r="8" spans="2:5" ht="32.15" customHeight="1" x14ac:dyDescent="0.2">
      <c r="B8" s="50"/>
      <c r="C8" s="46" t="s">
        <v>1229</v>
      </c>
      <c r="D8" s="34" t="s">
        <v>1278</v>
      </c>
      <c r="E8" s="51"/>
    </row>
    <row r="9" spans="2:5" ht="16" customHeight="1" x14ac:dyDescent="0.2">
      <c r="B9" s="50"/>
      <c r="C9" s="44"/>
      <c r="D9" s="2"/>
      <c r="E9" s="51"/>
    </row>
    <row r="10" spans="2:5" x14ac:dyDescent="0.2">
      <c r="B10" s="50"/>
      <c r="C10" s="6" t="s">
        <v>713</v>
      </c>
      <c r="E10" s="51"/>
    </row>
    <row r="11" spans="2:5" ht="19" customHeight="1" x14ac:dyDescent="0.2">
      <c r="B11" s="50"/>
      <c r="C11" s="33" t="s">
        <v>680</v>
      </c>
      <c r="D11" s="33" t="s">
        <v>681</v>
      </c>
      <c r="E11" s="51"/>
    </row>
    <row r="12" spans="2:5" ht="19" customHeight="1" x14ac:dyDescent="0.2">
      <c r="B12" s="50"/>
      <c r="C12" s="26" t="s">
        <v>682</v>
      </c>
      <c r="D12" s="64" t="s">
        <v>683</v>
      </c>
      <c r="E12" s="51"/>
    </row>
    <row r="13" spans="2:5" ht="19" customHeight="1" x14ac:dyDescent="0.2">
      <c r="B13" s="50"/>
      <c r="C13" s="35">
        <v>2</v>
      </c>
      <c r="D13" s="65" t="s">
        <v>684</v>
      </c>
      <c r="E13" s="51"/>
    </row>
    <row r="14" spans="2:5" ht="33" customHeight="1" x14ac:dyDescent="0.2">
      <c r="B14" s="50"/>
      <c r="C14" s="41" t="s">
        <v>685</v>
      </c>
      <c r="D14" s="34" t="s">
        <v>686</v>
      </c>
      <c r="E14" s="51"/>
    </row>
    <row r="15" spans="2:5" ht="34" customHeight="1" x14ac:dyDescent="0.2">
      <c r="B15" s="50"/>
      <c r="C15" s="41" t="s">
        <v>687</v>
      </c>
      <c r="D15" s="34" t="s">
        <v>688</v>
      </c>
      <c r="E15" s="51"/>
    </row>
    <row r="16" spans="2:5" ht="16.5" customHeight="1" x14ac:dyDescent="0.2">
      <c r="B16" s="50"/>
      <c r="C16" s="40"/>
      <c r="D16" s="2"/>
      <c r="E16" s="51"/>
    </row>
    <row r="17" spans="2:5" ht="16.5" customHeight="1" x14ac:dyDescent="0.2">
      <c r="B17" s="50"/>
      <c r="C17" s="6" t="s">
        <v>714</v>
      </c>
      <c r="D17" s="2"/>
      <c r="E17" s="51"/>
    </row>
    <row r="18" spans="2:5" ht="16.5" customHeight="1" x14ac:dyDescent="0.2">
      <c r="B18" s="50"/>
      <c r="C18" s="40" t="s">
        <v>715</v>
      </c>
      <c r="D18" s="56" t="s">
        <v>1299</v>
      </c>
      <c r="E18" s="51"/>
    </row>
    <row r="19" spans="2:5" ht="16.5" customHeight="1" x14ac:dyDescent="0.2">
      <c r="B19" s="50"/>
      <c r="C19" s="57" t="s">
        <v>721</v>
      </c>
      <c r="D19" s="38"/>
      <c r="E19" s="51"/>
    </row>
    <row r="20" spans="2:5" ht="47.5" customHeight="1" x14ac:dyDescent="0.2">
      <c r="B20" s="50"/>
      <c r="C20" s="43"/>
      <c r="D20" s="34" t="s">
        <v>722</v>
      </c>
      <c r="E20" s="51"/>
    </row>
    <row r="21" spans="2:5" ht="16.5" customHeight="1" x14ac:dyDescent="0.2">
      <c r="B21" s="50"/>
      <c r="C21" s="133" t="s">
        <v>723</v>
      </c>
      <c r="D21" s="28"/>
      <c r="E21" s="51"/>
    </row>
    <row r="22" spans="2:5" ht="71.150000000000006" customHeight="1" x14ac:dyDescent="0.2">
      <c r="B22" s="50"/>
      <c r="C22" s="43"/>
      <c r="D22" s="34" t="s">
        <v>1298</v>
      </c>
      <c r="E22" s="51"/>
    </row>
    <row r="23" spans="2:5" ht="16.5" customHeight="1" x14ac:dyDescent="0.2">
      <c r="B23" s="50"/>
      <c r="C23" s="57" t="s">
        <v>724</v>
      </c>
      <c r="D23" s="28"/>
      <c r="E23" s="51"/>
    </row>
    <row r="24" spans="2:5" ht="73.5" customHeight="1" x14ac:dyDescent="0.2">
      <c r="B24" s="50"/>
      <c r="C24" s="43"/>
      <c r="D24" s="34" t="s">
        <v>1641</v>
      </c>
      <c r="E24" s="51"/>
    </row>
    <row r="25" spans="2:5" ht="20.5" customHeight="1" x14ac:dyDescent="0.2">
      <c r="B25" s="50"/>
      <c r="C25" s="128" t="s">
        <v>1115</v>
      </c>
      <c r="D25" s="136" t="s">
        <v>1296</v>
      </c>
      <c r="E25" s="51"/>
    </row>
    <row r="26" spans="2:5" ht="5.15" customHeight="1" thickBot="1" x14ac:dyDescent="0.25">
      <c r="B26" s="52"/>
      <c r="C26" s="53"/>
      <c r="D26" s="54"/>
      <c r="E26" s="55"/>
    </row>
    <row r="27" spans="2:5" ht="13.5" thickBot="1" x14ac:dyDescent="0.25"/>
    <row r="28" spans="2:5" ht="6" customHeight="1" x14ac:dyDescent="0.2">
      <c r="B28" s="47"/>
      <c r="C28" s="48"/>
      <c r="D28" s="48"/>
      <c r="E28" s="49"/>
    </row>
    <row r="29" spans="2:5" ht="14" x14ac:dyDescent="0.2">
      <c r="B29" s="50"/>
      <c r="C29" s="5" t="s">
        <v>1195</v>
      </c>
      <c r="E29" s="51"/>
    </row>
    <row r="30" spans="2:5" ht="6.65" customHeight="1" x14ac:dyDescent="0.2">
      <c r="B30" s="50"/>
      <c r="C30" s="5"/>
      <c r="E30" s="51"/>
    </row>
    <row r="31" spans="2:5" x14ac:dyDescent="0.2">
      <c r="B31" s="50"/>
      <c r="C31" s="6" t="s">
        <v>1062</v>
      </c>
      <c r="E31" s="51"/>
    </row>
    <row r="32" spans="2:5" x14ac:dyDescent="0.2">
      <c r="B32" s="50"/>
      <c r="C32" t="s">
        <v>1052</v>
      </c>
      <c r="E32" s="51"/>
    </row>
    <row r="33" spans="2:5" ht="16.5" customHeight="1" x14ac:dyDescent="0.2">
      <c r="B33" s="50"/>
      <c r="C33" s="37" t="s">
        <v>1058</v>
      </c>
      <c r="D33" s="28"/>
      <c r="E33" s="51"/>
    </row>
    <row r="34" spans="2:5" ht="16.5" customHeight="1" x14ac:dyDescent="0.2">
      <c r="B34" s="50"/>
      <c r="C34" s="3" t="s">
        <v>1059</v>
      </c>
      <c r="D34" s="87"/>
      <c r="E34" s="51"/>
    </row>
    <row r="35" spans="2:5" ht="42" customHeight="1" x14ac:dyDescent="0.2">
      <c r="B35" s="50"/>
      <c r="C35" s="3"/>
      <c r="D35" s="59" t="s">
        <v>1060</v>
      </c>
      <c r="E35" s="51"/>
    </row>
    <row r="36" spans="2:5" ht="58" customHeight="1" x14ac:dyDescent="0.2">
      <c r="B36" s="50"/>
      <c r="C36" s="43">
        <v>2</v>
      </c>
      <c r="D36" s="135" t="s">
        <v>1167</v>
      </c>
      <c r="E36" s="51"/>
    </row>
    <row r="37" spans="2:5" ht="20.5" customHeight="1" x14ac:dyDescent="0.2">
      <c r="B37" s="50"/>
      <c r="C37" s="128" t="s">
        <v>1115</v>
      </c>
      <c r="D37" s="136" t="s">
        <v>1297</v>
      </c>
      <c r="E37" s="51"/>
    </row>
    <row r="38" spans="2:5" ht="7.5" customHeight="1" x14ac:dyDescent="0.2">
      <c r="B38" s="50"/>
      <c r="E38" s="51"/>
    </row>
    <row r="39" spans="2:5" ht="16" customHeight="1" x14ac:dyDescent="0.2">
      <c r="B39" s="50"/>
      <c r="C39" s="5" t="s">
        <v>1428</v>
      </c>
      <c r="E39" s="51"/>
    </row>
    <row r="40" spans="2:5" ht="16" customHeight="1" x14ac:dyDescent="0.2">
      <c r="B40" s="50"/>
      <c r="C40" t="s">
        <v>1429</v>
      </c>
      <c r="E40" s="51"/>
    </row>
    <row r="41" spans="2:5" ht="16" customHeight="1" x14ac:dyDescent="0.2">
      <c r="B41" s="50"/>
      <c r="C41" s="37" t="s">
        <v>1430</v>
      </c>
      <c r="D41" s="28"/>
      <c r="E41" s="51"/>
    </row>
    <row r="42" spans="2:5" ht="16" customHeight="1" x14ac:dyDescent="0.2">
      <c r="B42" s="50"/>
      <c r="C42" s="3" t="s">
        <v>1431</v>
      </c>
      <c r="D42" s="87"/>
      <c r="E42" s="51"/>
    </row>
    <row r="43" spans="2:5" ht="39.65" customHeight="1" x14ac:dyDescent="0.2">
      <c r="B43" s="50"/>
      <c r="C43" s="43">
        <v>2</v>
      </c>
      <c r="D43" s="34" t="s">
        <v>1432</v>
      </c>
      <c r="E43" s="51"/>
    </row>
    <row r="44" spans="2:5" ht="6" customHeight="1" x14ac:dyDescent="0.2">
      <c r="B44" s="50"/>
      <c r="E44" s="51"/>
    </row>
    <row r="45" spans="2:5" ht="16" customHeight="1" x14ac:dyDescent="0.2">
      <c r="B45" s="50"/>
      <c r="C45" s="5" t="s">
        <v>1414</v>
      </c>
      <c r="E45" s="51"/>
    </row>
    <row r="46" spans="2:5" ht="16" customHeight="1" x14ac:dyDescent="0.2">
      <c r="B46" s="50"/>
      <c r="C46" t="s">
        <v>1415</v>
      </c>
      <c r="E46" s="51"/>
    </row>
    <row r="47" spans="2:5" ht="16" customHeight="1" x14ac:dyDescent="0.2">
      <c r="B47" s="50"/>
      <c r="C47" s="37" t="s">
        <v>1416</v>
      </c>
      <c r="D47" s="28"/>
      <c r="E47" s="51"/>
    </row>
    <row r="48" spans="2:5" ht="16" customHeight="1" x14ac:dyDescent="0.2">
      <c r="B48" s="50"/>
      <c r="C48" s="3" t="s">
        <v>1417</v>
      </c>
      <c r="D48" s="26" t="s">
        <v>1418</v>
      </c>
      <c r="E48" s="51"/>
    </row>
    <row r="49" spans="2:5" ht="16" customHeight="1" x14ac:dyDescent="0.2">
      <c r="B49" s="50"/>
      <c r="C49" s="3"/>
      <c r="D49" s="92" t="s">
        <v>1419</v>
      </c>
      <c r="E49" s="51"/>
    </row>
    <row r="50" spans="2:5" ht="44.5" customHeight="1" x14ac:dyDescent="0.2">
      <c r="B50" s="50"/>
      <c r="C50" s="125" t="s">
        <v>1420</v>
      </c>
      <c r="D50" s="62" t="s">
        <v>1421</v>
      </c>
      <c r="E50" s="51"/>
    </row>
    <row r="51" spans="2:5" ht="18" customHeight="1" x14ac:dyDescent="0.2">
      <c r="B51" s="50"/>
      <c r="C51" s="125" t="s">
        <v>1422</v>
      </c>
      <c r="D51" s="92" t="s">
        <v>1423</v>
      </c>
      <c r="E51" s="51"/>
    </row>
    <row r="52" spans="2:5" ht="16" customHeight="1" x14ac:dyDescent="0.2">
      <c r="B52" s="50"/>
      <c r="C52" s="4"/>
      <c r="D52" s="35" t="s">
        <v>1166</v>
      </c>
      <c r="E52" s="51"/>
    </row>
    <row r="53" spans="2:5" ht="9" customHeight="1" thickBot="1" x14ac:dyDescent="0.25">
      <c r="B53" s="52"/>
      <c r="C53" s="39"/>
      <c r="D53" s="39"/>
      <c r="E53" s="55"/>
    </row>
    <row r="54" spans="2:5" ht="13.5" thickBot="1" x14ac:dyDescent="0.25"/>
    <row r="55" spans="2:5" ht="4.5" customHeight="1" x14ac:dyDescent="0.2">
      <c r="B55" s="47"/>
      <c r="C55" s="48"/>
      <c r="D55" s="48"/>
      <c r="E55" s="49"/>
    </row>
    <row r="56" spans="2:5" ht="14" x14ac:dyDescent="0.2">
      <c r="B56" s="50"/>
      <c r="C56" s="5" t="s">
        <v>1196</v>
      </c>
      <c r="E56" s="51"/>
    </row>
    <row r="57" spans="2:5" ht="6.65" customHeight="1" x14ac:dyDescent="0.2">
      <c r="B57" s="50"/>
      <c r="C57" s="5"/>
      <c r="E57" s="51"/>
    </row>
    <row r="58" spans="2:5" x14ac:dyDescent="0.2">
      <c r="B58" s="50"/>
      <c r="C58" s="6" t="s">
        <v>1061</v>
      </c>
      <c r="E58" s="51"/>
    </row>
    <row r="59" spans="2:5" x14ac:dyDescent="0.2">
      <c r="B59" s="50"/>
      <c r="C59" t="s">
        <v>726</v>
      </c>
      <c r="E59" s="51"/>
    </row>
    <row r="60" spans="2:5" x14ac:dyDescent="0.2">
      <c r="B60" s="50"/>
      <c r="C60" s="37" t="s">
        <v>1346</v>
      </c>
      <c r="D60" s="28"/>
      <c r="E60" s="51"/>
    </row>
    <row r="61" spans="2:5" ht="39.65" customHeight="1" x14ac:dyDescent="0.2">
      <c r="B61" s="50"/>
      <c r="C61" s="42" t="s">
        <v>1347</v>
      </c>
      <c r="D61" s="34" t="s">
        <v>1349</v>
      </c>
      <c r="E61" s="51"/>
    </row>
    <row r="62" spans="2:5" ht="17.149999999999999" customHeight="1" x14ac:dyDescent="0.2">
      <c r="B62" s="50"/>
      <c r="C62" s="4">
        <v>2</v>
      </c>
      <c r="D62" s="35" t="s">
        <v>1348</v>
      </c>
      <c r="E62" s="51"/>
    </row>
    <row r="63" spans="2:5" ht="17.149999999999999" customHeight="1" x14ac:dyDescent="0.2">
      <c r="B63" s="50"/>
      <c r="C63" s="37" t="s">
        <v>1290</v>
      </c>
      <c r="D63" s="28"/>
      <c r="E63" s="51"/>
    </row>
    <row r="64" spans="2:5" ht="32.15" customHeight="1" x14ac:dyDescent="0.2">
      <c r="B64" s="50"/>
      <c r="C64" s="43" t="s">
        <v>728</v>
      </c>
      <c r="D64" s="34" t="s">
        <v>729</v>
      </c>
      <c r="E64" s="51"/>
    </row>
    <row r="65" spans="2:5" ht="17.149999999999999" customHeight="1" x14ac:dyDescent="0.2">
      <c r="B65" s="50"/>
      <c r="C65" s="37" t="s">
        <v>1125</v>
      </c>
      <c r="D65" s="28"/>
      <c r="E65" s="51"/>
    </row>
    <row r="66" spans="2:5" ht="16" customHeight="1" x14ac:dyDescent="0.2">
      <c r="B66" s="50"/>
      <c r="C66" s="3" t="s">
        <v>1126</v>
      </c>
      <c r="D66" s="64" t="s">
        <v>1127</v>
      </c>
      <c r="E66" s="51"/>
    </row>
    <row r="67" spans="2:5" ht="16" customHeight="1" x14ac:dyDescent="0.2">
      <c r="B67" s="50"/>
      <c r="C67" s="3">
        <v>2</v>
      </c>
      <c r="D67" s="126" t="s">
        <v>1128</v>
      </c>
      <c r="E67" s="51"/>
    </row>
    <row r="68" spans="2:5" ht="16" customHeight="1" x14ac:dyDescent="0.2">
      <c r="B68" s="50"/>
      <c r="C68" s="3">
        <v>3</v>
      </c>
      <c r="D68" s="126" t="s">
        <v>1129</v>
      </c>
      <c r="E68" s="51"/>
    </row>
    <row r="69" spans="2:5" ht="16" customHeight="1" x14ac:dyDescent="0.2">
      <c r="B69" s="50"/>
      <c r="C69" s="3">
        <v>4</v>
      </c>
      <c r="D69" s="126" t="s">
        <v>1130</v>
      </c>
      <c r="E69" s="51"/>
    </row>
    <row r="70" spans="2:5" ht="16" customHeight="1" x14ac:dyDescent="0.2">
      <c r="B70" s="50"/>
      <c r="C70" s="4">
        <v>5</v>
      </c>
      <c r="D70" s="65" t="s">
        <v>1291</v>
      </c>
      <c r="E70" s="51"/>
    </row>
    <row r="71" spans="2:5" ht="17.149999999999999" customHeight="1" x14ac:dyDescent="0.2">
      <c r="B71" s="50"/>
      <c r="C71" s="3" t="s">
        <v>1292</v>
      </c>
      <c r="D71" s="87"/>
      <c r="E71" s="51"/>
    </row>
    <row r="72" spans="2:5" ht="42" customHeight="1" x14ac:dyDescent="0.2">
      <c r="B72" s="50"/>
      <c r="C72" s="43" t="s">
        <v>731</v>
      </c>
      <c r="D72" s="34" t="s">
        <v>732</v>
      </c>
      <c r="E72" s="51"/>
    </row>
    <row r="73" spans="2:5" ht="16.5" customHeight="1" x14ac:dyDescent="0.2">
      <c r="B73" s="50"/>
      <c r="C73" s="57" t="s">
        <v>1063</v>
      </c>
      <c r="D73" s="38"/>
      <c r="E73" s="51"/>
    </row>
    <row r="74" spans="2:5" ht="32.5" customHeight="1" x14ac:dyDescent="0.2">
      <c r="B74" s="50"/>
      <c r="C74" s="42" t="s">
        <v>1064</v>
      </c>
      <c r="D74" s="59" t="s">
        <v>1065</v>
      </c>
      <c r="E74" s="51"/>
    </row>
    <row r="75" spans="2:5" ht="30.65" customHeight="1" x14ac:dyDescent="0.2">
      <c r="B75" s="50"/>
      <c r="C75" s="42">
        <v>2</v>
      </c>
      <c r="D75" s="60" t="s">
        <v>1066</v>
      </c>
      <c r="E75" s="51"/>
    </row>
    <row r="76" spans="2:5" ht="16" customHeight="1" x14ac:dyDescent="0.2">
      <c r="B76" s="50"/>
      <c r="C76" s="43"/>
      <c r="D76" s="61" t="s">
        <v>712</v>
      </c>
      <c r="E76" s="51"/>
    </row>
    <row r="77" spans="2:5" ht="7" customHeight="1" x14ac:dyDescent="0.2">
      <c r="B77" s="50"/>
      <c r="E77" s="51"/>
    </row>
    <row r="78" spans="2:5" x14ac:dyDescent="0.2">
      <c r="B78" s="50"/>
      <c r="C78" s="6" t="s">
        <v>1062</v>
      </c>
      <c r="E78" s="51"/>
    </row>
    <row r="79" spans="2:5" x14ac:dyDescent="0.2">
      <c r="B79" s="50"/>
      <c r="C79" t="s">
        <v>1052</v>
      </c>
      <c r="E79" s="51"/>
    </row>
    <row r="80" spans="2:5" ht="16" customHeight="1" x14ac:dyDescent="0.2">
      <c r="B80" s="50"/>
      <c r="C80" s="37" t="s">
        <v>1100</v>
      </c>
      <c r="D80" s="28"/>
      <c r="E80" s="51"/>
    </row>
    <row r="81" spans="2:5" ht="16" customHeight="1" x14ac:dyDescent="0.2">
      <c r="B81" s="50"/>
      <c r="C81" s="3" t="s">
        <v>1101</v>
      </c>
      <c r="D81" s="64" t="s">
        <v>1102</v>
      </c>
      <c r="E81" s="51"/>
    </row>
    <row r="82" spans="2:5" ht="17.5" customHeight="1" x14ac:dyDescent="0.2">
      <c r="B82" s="50"/>
      <c r="C82" s="125" t="s">
        <v>1091</v>
      </c>
      <c r="D82" s="162" t="s">
        <v>1279</v>
      </c>
      <c r="E82" s="51"/>
    </row>
    <row r="83" spans="2:5" ht="17.5" customHeight="1" x14ac:dyDescent="0.2">
      <c r="B83" s="50"/>
      <c r="C83" s="125" t="s">
        <v>1092</v>
      </c>
      <c r="D83" s="126" t="s">
        <v>1103</v>
      </c>
      <c r="E83" s="51"/>
    </row>
    <row r="84" spans="2:5" ht="17.5" customHeight="1" x14ac:dyDescent="0.2">
      <c r="B84" s="50"/>
      <c r="C84" s="3"/>
      <c r="D84" s="126" t="s">
        <v>1111</v>
      </c>
      <c r="E84" s="51"/>
    </row>
    <row r="85" spans="2:5" ht="17.5" customHeight="1" x14ac:dyDescent="0.2">
      <c r="B85" s="50"/>
      <c r="C85" s="3">
        <v>2</v>
      </c>
      <c r="D85" s="65" t="s">
        <v>1293</v>
      </c>
      <c r="E85" s="51"/>
    </row>
    <row r="86" spans="2:5" ht="17.5" customHeight="1" x14ac:dyDescent="0.2">
      <c r="B86" s="50"/>
      <c r="C86" s="37" t="s">
        <v>1104</v>
      </c>
      <c r="D86" s="28"/>
      <c r="E86" s="51"/>
    </row>
    <row r="87" spans="2:5" ht="17.5" customHeight="1" x14ac:dyDescent="0.2">
      <c r="B87" s="50"/>
      <c r="C87" s="3" t="s">
        <v>1105</v>
      </c>
      <c r="D87" s="26" t="s">
        <v>1106</v>
      </c>
      <c r="E87" s="51"/>
    </row>
    <row r="88" spans="2:5" ht="17.5" customHeight="1" x14ac:dyDescent="0.2">
      <c r="B88" s="50"/>
      <c r="C88" s="125" t="s">
        <v>1091</v>
      </c>
      <c r="D88" s="163" t="s">
        <v>1279</v>
      </c>
      <c r="E88" s="51"/>
    </row>
    <row r="89" spans="2:5" ht="17.5" customHeight="1" x14ac:dyDescent="0.2">
      <c r="B89" s="50"/>
      <c r="C89" s="125"/>
      <c r="D89" s="92" t="s">
        <v>1111</v>
      </c>
      <c r="E89" s="51"/>
    </row>
    <row r="90" spans="2:5" ht="17.5" customHeight="1" x14ac:dyDescent="0.2">
      <c r="B90" s="50"/>
      <c r="C90" s="4">
        <v>2</v>
      </c>
      <c r="D90" s="35" t="s">
        <v>1294</v>
      </c>
      <c r="E90" s="51"/>
    </row>
    <row r="91" spans="2:5" ht="17.5" customHeight="1" x14ac:dyDescent="0.2">
      <c r="B91" s="50"/>
      <c r="C91" s="3" t="s">
        <v>1107</v>
      </c>
      <c r="D91" s="87"/>
      <c r="E91" s="51"/>
    </row>
    <row r="92" spans="2:5" ht="17.5" customHeight="1" x14ac:dyDescent="0.2">
      <c r="B92" s="50"/>
      <c r="C92" s="3" t="s">
        <v>1108</v>
      </c>
      <c r="D92" s="26" t="s">
        <v>1109</v>
      </c>
      <c r="E92" s="51"/>
    </row>
    <row r="93" spans="2:5" ht="17.5" customHeight="1" x14ac:dyDescent="0.2">
      <c r="B93" s="50"/>
      <c r="C93" s="125" t="s">
        <v>1091</v>
      </c>
      <c r="D93" s="163" t="s">
        <v>1279</v>
      </c>
      <c r="E93" s="51"/>
    </row>
    <row r="94" spans="2:5" ht="17.5" customHeight="1" x14ac:dyDescent="0.2">
      <c r="B94" s="50"/>
      <c r="C94" s="125" t="s">
        <v>1092</v>
      </c>
      <c r="D94" s="92" t="s">
        <v>1110</v>
      </c>
      <c r="E94" s="51"/>
    </row>
    <row r="95" spans="2:5" ht="17.5" customHeight="1" x14ac:dyDescent="0.2">
      <c r="B95" s="50"/>
      <c r="C95" s="3"/>
      <c r="D95" s="92" t="s">
        <v>1111</v>
      </c>
      <c r="E95" s="51"/>
    </row>
    <row r="96" spans="2:5" ht="17.5" customHeight="1" x14ac:dyDescent="0.2">
      <c r="B96" s="50"/>
      <c r="C96" s="4">
        <v>2</v>
      </c>
      <c r="D96" s="35" t="s">
        <v>1295</v>
      </c>
      <c r="E96" s="51"/>
    </row>
    <row r="97" spans="2:5" ht="5.5" customHeight="1" thickBot="1" x14ac:dyDescent="0.25">
      <c r="B97" s="52"/>
      <c r="C97" s="39"/>
      <c r="D97" s="39"/>
      <c r="E97" s="55"/>
    </row>
    <row r="98" spans="2:5" ht="8.5" customHeight="1" thickBot="1" x14ac:dyDescent="0.25">
      <c r="C98" s="40"/>
      <c r="D98" s="2"/>
    </row>
    <row r="99" spans="2:5" ht="5.5" customHeight="1" x14ac:dyDescent="0.2">
      <c r="B99" s="47"/>
      <c r="C99" s="48"/>
      <c r="D99" s="48"/>
      <c r="E99" s="49"/>
    </row>
    <row r="100" spans="2:5" ht="14" x14ac:dyDescent="0.2">
      <c r="B100" s="50"/>
      <c r="C100" s="5" t="s">
        <v>1197</v>
      </c>
      <c r="E100" s="51"/>
    </row>
    <row r="101" spans="2:5" ht="6.65" customHeight="1" x14ac:dyDescent="0.2">
      <c r="B101" s="50"/>
      <c r="C101" s="5"/>
      <c r="E101" s="51"/>
    </row>
    <row r="102" spans="2:5" x14ac:dyDescent="0.2">
      <c r="B102" s="50"/>
      <c r="C102" s="6" t="s">
        <v>1061</v>
      </c>
      <c r="E102" s="51"/>
    </row>
    <row r="103" spans="2:5" x14ac:dyDescent="0.2">
      <c r="B103" s="50"/>
      <c r="C103" t="s">
        <v>726</v>
      </c>
      <c r="E103" s="51"/>
    </row>
    <row r="104" spans="2:5" x14ac:dyDescent="0.2">
      <c r="B104" s="50"/>
      <c r="C104" s="37" t="s">
        <v>1346</v>
      </c>
      <c r="D104" s="28"/>
      <c r="E104" s="51"/>
    </row>
    <row r="105" spans="2:5" ht="39.65" customHeight="1" x14ac:dyDescent="0.2">
      <c r="B105" s="50"/>
      <c r="C105" s="42" t="s">
        <v>1347</v>
      </c>
      <c r="D105" s="34" t="s">
        <v>1350</v>
      </c>
      <c r="E105" s="51"/>
    </row>
    <row r="106" spans="2:5" ht="17.149999999999999" customHeight="1" x14ac:dyDescent="0.2">
      <c r="B106" s="50"/>
      <c r="C106" s="4">
        <v>2</v>
      </c>
      <c r="D106" s="35" t="s">
        <v>1351</v>
      </c>
      <c r="E106" s="51"/>
    </row>
    <row r="107" spans="2:5" ht="16" customHeight="1" x14ac:dyDescent="0.2">
      <c r="B107" s="50"/>
      <c r="C107" s="57" t="s">
        <v>1071</v>
      </c>
      <c r="D107" s="38"/>
      <c r="E107" s="51"/>
    </row>
    <row r="108" spans="2:5" ht="16" customHeight="1" x14ac:dyDescent="0.2">
      <c r="B108" s="50"/>
      <c r="C108" s="42" t="s">
        <v>1072</v>
      </c>
      <c r="D108" s="36" t="s">
        <v>1073</v>
      </c>
      <c r="E108" s="51"/>
    </row>
    <row r="109" spans="2:5" ht="16" customHeight="1" x14ac:dyDescent="0.2">
      <c r="B109" s="50"/>
      <c r="C109" s="42">
        <v>2</v>
      </c>
      <c r="D109" s="58" t="s">
        <v>1074</v>
      </c>
      <c r="E109" s="51"/>
    </row>
    <row r="110" spans="2:5" ht="30.65" customHeight="1" x14ac:dyDescent="0.2">
      <c r="B110" s="50"/>
      <c r="C110" s="41" t="s">
        <v>1075</v>
      </c>
      <c r="D110" s="34" t="s">
        <v>1076</v>
      </c>
      <c r="E110" s="51"/>
    </row>
    <row r="111" spans="2:5" ht="15.65" customHeight="1" x14ac:dyDescent="0.2">
      <c r="B111" s="50"/>
      <c r="C111" s="57" t="s">
        <v>1209</v>
      </c>
      <c r="D111" s="38"/>
      <c r="E111" s="51"/>
    </row>
    <row r="112" spans="2:5" ht="15.65" customHeight="1" x14ac:dyDescent="0.2">
      <c r="B112" s="50"/>
      <c r="C112" s="42" t="s">
        <v>1210</v>
      </c>
      <c r="D112" s="137" t="s">
        <v>1211</v>
      </c>
      <c r="E112" s="51"/>
    </row>
    <row r="113" spans="2:5" ht="32.5" customHeight="1" x14ac:dyDescent="0.2">
      <c r="B113" s="50"/>
      <c r="C113" s="43">
        <v>2</v>
      </c>
      <c r="D113" s="34" t="s">
        <v>1309</v>
      </c>
      <c r="E113" s="51"/>
    </row>
    <row r="114" spans="2:5" ht="7" customHeight="1" x14ac:dyDescent="0.2">
      <c r="B114" s="50"/>
      <c r="E114" s="51"/>
    </row>
    <row r="115" spans="2:5" x14ac:dyDescent="0.2">
      <c r="B115" s="50"/>
      <c r="C115" s="6" t="s">
        <v>1062</v>
      </c>
      <c r="E115" s="51"/>
    </row>
    <row r="116" spans="2:5" x14ac:dyDescent="0.2">
      <c r="B116" s="50"/>
      <c r="C116" t="s">
        <v>1052</v>
      </c>
      <c r="E116" s="51"/>
    </row>
    <row r="117" spans="2:5" x14ac:dyDescent="0.2">
      <c r="B117" s="50"/>
      <c r="C117" s="37" t="s">
        <v>1077</v>
      </c>
      <c r="D117" s="28"/>
      <c r="E117" s="51"/>
    </row>
    <row r="118" spans="2:5" ht="28.5" customHeight="1" x14ac:dyDescent="0.2">
      <c r="B118" s="50"/>
      <c r="C118" s="43" t="s">
        <v>1078</v>
      </c>
      <c r="D118" s="130" t="s">
        <v>1201</v>
      </c>
      <c r="E118" s="51"/>
    </row>
    <row r="119" spans="2:5" ht="16.5" customHeight="1" x14ac:dyDescent="0.2">
      <c r="B119" s="50"/>
      <c r="C119" s="57" t="s">
        <v>1215</v>
      </c>
      <c r="D119" s="164"/>
      <c r="E119" s="51"/>
    </row>
    <row r="120" spans="2:5" ht="16.5" customHeight="1" x14ac:dyDescent="0.2">
      <c r="B120" s="50"/>
      <c r="C120" s="42" t="s">
        <v>1310</v>
      </c>
      <c r="D120" s="129" t="s">
        <v>1311</v>
      </c>
      <c r="E120" s="51"/>
    </row>
    <row r="121" spans="2:5" ht="16.5" customHeight="1" x14ac:dyDescent="0.2">
      <c r="B121" s="50"/>
      <c r="C121" s="157" t="s">
        <v>1312</v>
      </c>
      <c r="D121" s="165" t="s">
        <v>1313</v>
      </c>
      <c r="E121" s="51"/>
    </row>
    <row r="122" spans="2:5" ht="16.5" customHeight="1" x14ac:dyDescent="0.2">
      <c r="B122" s="50"/>
      <c r="C122" s="157" t="s">
        <v>1314</v>
      </c>
      <c r="D122" s="165" t="s">
        <v>1315</v>
      </c>
      <c r="E122" s="51"/>
    </row>
    <row r="123" spans="2:5" ht="16.5" customHeight="1" x14ac:dyDescent="0.2">
      <c r="B123" s="50"/>
      <c r="C123" s="157" t="s">
        <v>1316</v>
      </c>
      <c r="D123" s="165" t="s">
        <v>1317</v>
      </c>
      <c r="E123" s="51"/>
    </row>
    <row r="124" spans="2:5" ht="16.5" customHeight="1" x14ac:dyDescent="0.2">
      <c r="B124" s="50"/>
      <c r="C124" s="157" t="s">
        <v>1318</v>
      </c>
      <c r="D124" s="165" t="s">
        <v>1319</v>
      </c>
      <c r="E124" s="51"/>
    </row>
    <row r="125" spans="2:5" ht="16.5" customHeight="1" x14ac:dyDescent="0.2">
      <c r="B125" s="50"/>
      <c r="C125" s="157" t="s">
        <v>1320</v>
      </c>
      <c r="D125" s="165" t="s">
        <v>1321</v>
      </c>
      <c r="E125" s="51"/>
    </row>
    <row r="126" spans="2:5" ht="16.5" customHeight="1" x14ac:dyDescent="0.2">
      <c r="B126" s="50"/>
      <c r="C126" s="157" t="s">
        <v>1322</v>
      </c>
      <c r="D126" s="165" t="s">
        <v>1323</v>
      </c>
      <c r="E126" s="51"/>
    </row>
    <row r="127" spans="2:5" ht="16.5" customHeight="1" x14ac:dyDescent="0.2">
      <c r="B127" s="50"/>
      <c r="C127" s="157" t="s">
        <v>1324</v>
      </c>
      <c r="D127" s="165" t="s">
        <v>1325</v>
      </c>
      <c r="E127" s="51"/>
    </row>
    <row r="128" spans="2:5" ht="16.5" customHeight="1" x14ac:dyDescent="0.2">
      <c r="B128" s="50"/>
      <c r="C128" s="157" t="s">
        <v>1326</v>
      </c>
      <c r="D128" s="165" t="s">
        <v>1327</v>
      </c>
      <c r="E128" s="51"/>
    </row>
    <row r="129" spans="2:5" ht="16.5" customHeight="1" x14ac:dyDescent="0.2">
      <c r="B129" s="50"/>
      <c r="C129" s="157" t="s">
        <v>1328</v>
      </c>
      <c r="D129" s="165" t="s">
        <v>1329</v>
      </c>
      <c r="E129" s="51"/>
    </row>
    <row r="130" spans="2:5" ht="16.5" customHeight="1" x14ac:dyDescent="0.2">
      <c r="B130" s="50"/>
      <c r="C130" s="157" t="s">
        <v>1330</v>
      </c>
      <c r="D130" s="165" t="s">
        <v>1331</v>
      </c>
      <c r="E130" s="51"/>
    </row>
    <row r="131" spans="2:5" ht="16.5" customHeight="1" x14ac:dyDescent="0.2">
      <c r="B131" s="50"/>
      <c r="C131" s="157" t="s">
        <v>1332</v>
      </c>
      <c r="D131" s="166" t="s">
        <v>1333</v>
      </c>
      <c r="E131" s="51"/>
    </row>
    <row r="132" spans="2:5" ht="16.5" customHeight="1" x14ac:dyDescent="0.2">
      <c r="B132" s="50"/>
      <c r="C132" s="42">
        <v>2</v>
      </c>
      <c r="D132" s="130" t="s">
        <v>1334</v>
      </c>
      <c r="E132" s="51"/>
    </row>
    <row r="133" spans="2:5" ht="16.5" customHeight="1" x14ac:dyDescent="0.2">
      <c r="B133" s="50"/>
      <c r="C133" s="42">
        <v>3</v>
      </c>
      <c r="D133" s="129" t="s">
        <v>1369</v>
      </c>
      <c r="E133" s="51"/>
    </row>
    <row r="134" spans="2:5" ht="16" customHeight="1" x14ac:dyDescent="0.2">
      <c r="B134" s="50"/>
      <c r="C134" s="157" t="s">
        <v>1312</v>
      </c>
      <c r="D134" s="174" t="s">
        <v>1370</v>
      </c>
      <c r="E134" s="51"/>
    </row>
    <row r="135" spans="2:5" ht="30" customHeight="1" x14ac:dyDescent="0.2">
      <c r="B135" s="50"/>
      <c r="C135" s="157" t="s">
        <v>1314</v>
      </c>
      <c r="D135" s="174" t="s">
        <v>1371</v>
      </c>
      <c r="E135" s="51"/>
    </row>
    <row r="136" spans="2:5" ht="30" customHeight="1" x14ac:dyDescent="0.2">
      <c r="B136" s="50"/>
      <c r="C136" s="157" t="s">
        <v>1316</v>
      </c>
      <c r="D136" s="174" t="s">
        <v>1372</v>
      </c>
      <c r="E136" s="51"/>
    </row>
    <row r="137" spans="2:5" ht="16.5" customHeight="1" x14ac:dyDescent="0.2">
      <c r="B137" s="50"/>
      <c r="C137" s="157" t="s">
        <v>1318</v>
      </c>
      <c r="D137" s="175" t="s">
        <v>1373</v>
      </c>
      <c r="E137" s="51"/>
    </row>
    <row r="138" spans="2:5" ht="16.5" customHeight="1" x14ac:dyDescent="0.2">
      <c r="B138" s="50"/>
      <c r="C138" s="42"/>
      <c r="D138" s="167" t="s">
        <v>1345</v>
      </c>
      <c r="E138" s="51"/>
    </row>
    <row r="139" spans="2:5" ht="17.5" customHeight="1" x14ac:dyDescent="0.2">
      <c r="B139" s="50"/>
      <c r="C139" s="57" t="s">
        <v>1335</v>
      </c>
      <c r="D139" s="164"/>
      <c r="E139" s="51"/>
    </row>
    <row r="140" spans="2:5" ht="44.15" customHeight="1" x14ac:dyDescent="0.2">
      <c r="B140" s="50"/>
      <c r="C140" s="42" t="s">
        <v>1336</v>
      </c>
      <c r="D140" s="129" t="s">
        <v>1337</v>
      </c>
      <c r="E140" s="51"/>
    </row>
    <row r="141" spans="2:5" ht="45" customHeight="1" x14ac:dyDescent="0.2">
      <c r="B141" s="50"/>
      <c r="C141" s="157">
        <v>6</v>
      </c>
      <c r="D141" s="165" t="s">
        <v>1352</v>
      </c>
      <c r="E141" s="51"/>
    </row>
    <row r="142" spans="2:5" ht="33" customHeight="1" x14ac:dyDescent="0.2">
      <c r="B142" s="50"/>
      <c r="C142" s="168">
        <v>8</v>
      </c>
      <c r="D142" s="135" t="s">
        <v>1338</v>
      </c>
      <c r="E142" s="51"/>
    </row>
    <row r="143" spans="2:5" ht="15.65" customHeight="1" x14ac:dyDescent="0.2">
      <c r="B143" s="50"/>
      <c r="C143" s="169" t="s">
        <v>1339</v>
      </c>
      <c r="D143" s="164"/>
      <c r="E143" s="51"/>
    </row>
    <row r="144" spans="2:5" ht="15.65" customHeight="1" x14ac:dyDescent="0.2">
      <c r="B144" s="50"/>
      <c r="C144" s="157" t="s">
        <v>1340</v>
      </c>
      <c r="D144" s="130" t="s">
        <v>1341</v>
      </c>
      <c r="E144" s="51"/>
    </row>
    <row r="145" spans="2:5" ht="27" customHeight="1" x14ac:dyDescent="0.2">
      <c r="B145" s="50"/>
      <c r="C145" s="157">
        <v>2</v>
      </c>
      <c r="D145" s="130" t="s">
        <v>1342</v>
      </c>
      <c r="E145" s="51"/>
    </row>
    <row r="146" spans="2:5" ht="27.65" customHeight="1" x14ac:dyDescent="0.2">
      <c r="B146" s="50"/>
      <c r="C146" s="157">
        <v>3</v>
      </c>
      <c r="D146" s="130" t="s">
        <v>1343</v>
      </c>
      <c r="E146" s="51"/>
    </row>
    <row r="147" spans="2:5" ht="30.65" customHeight="1" x14ac:dyDescent="0.2">
      <c r="B147" s="50"/>
      <c r="C147" s="168">
        <v>4</v>
      </c>
      <c r="D147" s="130" t="s">
        <v>1344</v>
      </c>
      <c r="E147" s="51"/>
    </row>
    <row r="148" spans="2:5" x14ac:dyDescent="0.2">
      <c r="B148" s="50"/>
      <c r="C148" s="3" t="s">
        <v>1079</v>
      </c>
      <c r="D148" s="87"/>
      <c r="E148" s="51"/>
    </row>
    <row r="149" spans="2:5" ht="44.15" customHeight="1" x14ac:dyDescent="0.2">
      <c r="B149" s="50"/>
      <c r="C149" s="42" t="s">
        <v>1080</v>
      </c>
      <c r="D149" s="129" t="s">
        <v>1121</v>
      </c>
      <c r="E149" s="51"/>
    </row>
    <row r="150" spans="2:5" ht="16" customHeight="1" x14ac:dyDescent="0.2">
      <c r="B150" s="50"/>
      <c r="C150" s="125" t="s">
        <v>1091</v>
      </c>
      <c r="D150" s="126" t="s">
        <v>1081</v>
      </c>
      <c r="E150" s="51"/>
    </row>
    <row r="151" spans="2:5" ht="16" customHeight="1" x14ac:dyDescent="0.2">
      <c r="B151" s="50"/>
      <c r="C151" s="125" t="s">
        <v>1092</v>
      </c>
      <c r="D151" s="126" t="s">
        <v>1082</v>
      </c>
      <c r="E151" s="51"/>
    </row>
    <row r="152" spans="2:5" ht="16" customHeight="1" x14ac:dyDescent="0.2">
      <c r="B152" s="50"/>
      <c r="C152" s="125" t="s">
        <v>1093</v>
      </c>
      <c r="D152" s="126" t="s">
        <v>1083</v>
      </c>
      <c r="E152" s="51"/>
    </row>
    <row r="153" spans="2:5" ht="16" customHeight="1" x14ac:dyDescent="0.2">
      <c r="B153" s="50"/>
      <c r="C153" s="125" t="s">
        <v>1094</v>
      </c>
      <c r="D153" s="126" t="s">
        <v>1084</v>
      </c>
      <c r="E153" s="51"/>
    </row>
    <row r="154" spans="2:5" ht="16" customHeight="1" x14ac:dyDescent="0.2">
      <c r="B154" s="50"/>
      <c r="C154" s="125" t="s">
        <v>1095</v>
      </c>
      <c r="D154" s="126" t="s">
        <v>1085</v>
      </c>
      <c r="E154" s="51"/>
    </row>
    <row r="155" spans="2:5" ht="16" customHeight="1" x14ac:dyDescent="0.2">
      <c r="B155" s="50"/>
      <c r="C155" s="125" t="s">
        <v>1096</v>
      </c>
      <c r="D155" s="126" t="s">
        <v>1086</v>
      </c>
      <c r="E155" s="51"/>
    </row>
    <row r="156" spans="2:5" ht="16" customHeight="1" x14ac:dyDescent="0.2">
      <c r="B156" s="50"/>
      <c r="C156" s="125" t="s">
        <v>1097</v>
      </c>
      <c r="D156" s="126" t="s">
        <v>1087</v>
      </c>
      <c r="E156" s="51"/>
    </row>
    <row r="157" spans="2:5" ht="16" customHeight="1" x14ac:dyDescent="0.2">
      <c r="B157" s="50"/>
      <c r="C157" s="125" t="s">
        <v>1098</v>
      </c>
      <c r="D157" s="126" t="s">
        <v>1088</v>
      </c>
      <c r="E157" s="51"/>
    </row>
    <row r="158" spans="2:5" ht="16" customHeight="1" x14ac:dyDescent="0.2">
      <c r="B158" s="50"/>
      <c r="C158" s="125" t="s">
        <v>1099</v>
      </c>
      <c r="D158" s="127" t="s">
        <v>1089</v>
      </c>
      <c r="E158" s="51"/>
    </row>
    <row r="159" spans="2:5" ht="32.15" customHeight="1" x14ac:dyDescent="0.2">
      <c r="B159" s="50"/>
      <c r="C159" s="43">
        <v>2</v>
      </c>
      <c r="D159" s="34" t="s">
        <v>1090</v>
      </c>
      <c r="E159" s="51"/>
    </row>
    <row r="160" spans="2:5" ht="16" customHeight="1" x14ac:dyDescent="0.2">
      <c r="B160" s="50"/>
      <c r="C160" s="42" t="s">
        <v>1353</v>
      </c>
      <c r="D160" s="38"/>
      <c r="E160" s="51"/>
    </row>
    <row r="161" spans="2:5" ht="38.15" customHeight="1" x14ac:dyDescent="0.2">
      <c r="B161" s="50"/>
      <c r="C161" s="42" t="s">
        <v>1354</v>
      </c>
      <c r="D161" s="34" t="s">
        <v>1355</v>
      </c>
      <c r="E161" s="51"/>
    </row>
    <row r="162" spans="2:5" x14ac:dyDescent="0.2">
      <c r="B162" s="50"/>
      <c r="C162" s="37" t="s">
        <v>1100</v>
      </c>
      <c r="D162" s="28"/>
      <c r="E162" s="51"/>
    </row>
    <row r="163" spans="2:5" ht="16" customHeight="1" x14ac:dyDescent="0.2">
      <c r="B163" s="50"/>
      <c r="C163" s="3" t="s">
        <v>1101</v>
      </c>
      <c r="D163" s="64" t="s">
        <v>1102</v>
      </c>
      <c r="E163" s="51"/>
    </row>
    <row r="164" spans="2:5" ht="16" customHeight="1" x14ac:dyDescent="0.2">
      <c r="B164" s="50"/>
      <c r="C164" s="157" t="s">
        <v>1091</v>
      </c>
      <c r="D164" s="158" t="s">
        <v>1279</v>
      </c>
      <c r="E164" s="51"/>
    </row>
    <row r="165" spans="2:5" ht="16" customHeight="1" x14ac:dyDescent="0.2">
      <c r="B165" s="50"/>
      <c r="C165" s="157" t="s">
        <v>1092</v>
      </c>
      <c r="D165" s="158" t="s">
        <v>1103</v>
      </c>
      <c r="E165" s="51"/>
    </row>
    <row r="166" spans="2:5" ht="16" customHeight="1" x14ac:dyDescent="0.2">
      <c r="B166" s="50"/>
      <c r="C166" s="157" t="s">
        <v>1093</v>
      </c>
      <c r="D166" s="158" t="s">
        <v>1280</v>
      </c>
      <c r="E166" s="51"/>
    </row>
    <row r="167" spans="2:5" ht="16" customHeight="1" x14ac:dyDescent="0.2">
      <c r="B167" s="50"/>
      <c r="C167" s="157" t="s">
        <v>1094</v>
      </c>
      <c r="D167" s="158" t="s">
        <v>1281</v>
      </c>
      <c r="E167" s="51"/>
    </row>
    <row r="168" spans="2:5" ht="18.649999999999999" customHeight="1" x14ac:dyDescent="0.2">
      <c r="B168" s="50"/>
      <c r="C168" s="157" t="s">
        <v>1095</v>
      </c>
      <c r="D168" s="159" t="s">
        <v>1282</v>
      </c>
      <c r="E168" s="51"/>
    </row>
    <row r="169" spans="2:5" ht="18.649999999999999" customHeight="1" x14ac:dyDescent="0.2">
      <c r="B169" s="50"/>
      <c r="C169" s="157" t="s">
        <v>1096</v>
      </c>
      <c r="D169" s="159" t="s">
        <v>1283</v>
      </c>
      <c r="E169" s="51"/>
    </row>
    <row r="170" spans="2:5" ht="16" customHeight="1" x14ac:dyDescent="0.2">
      <c r="B170" s="50"/>
      <c r="C170" s="157" t="s">
        <v>1097</v>
      </c>
      <c r="D170" s="158" t="s">
        <v>1284</v>
      </c>
      <c r="E170" s="51"/>
    </row>
    <row r="171" spans="2:5" ht="16" customHeight="1" x14ac:dyDescent="0.2">
      <c r="B171" s="50"/>
      <c r="C171" s="157" t="s">
        <v>1098</v>
      </c>
      <c r="D171" s="158" t="s">
        <v>1285</v>
      </c>
      <c r="E171" s="51"/>
    </row>
    <row r="172" spans="2:5" ht="16" customHeight="1" x14ac:dyDescent="0.2">
      <c r="B172" s="50"/>
      <c r="C172" s="157" t="s">
        <v>1099</v>
      </c>
      <c r="D172" s="158" t="s">
        <v>1286</v>
      </c>
      <c r="E172" s="51"/>
    </row>
    <row r="173" spans="2:5" ht="16" customHeight="1" x14ac:dyDescent="0.2">
      <c r="B173" s="50"/>
      <c r="C173" s="157" t="s">
        <v>1287</v>
      </c>
      <c r="D173" s="158" t="s">
        <v>1288</v>
      </c>
      <c r="E173" s="51"/>
    </row>
    <row r="174" spans="2:5" ht="16" customHeight="1" x14ac:dyDescent="0.2">
      <c r="B174" s="50"/>
      <c r="C174" s="160">
        <v>2</v>
      </c>
      <c r="D174" s="161" t="s">
        <v>1289</v>
      </c>
      <c r="E174" s="51"/>
    </row>
    <row r="175" spans="2:5" ht="7" customHeight="1" thickBot="1" x14ac:dyDescent="0.25">
      <c r="B175" s="52"/>
      <c r="C175" s="53"/>
      <c r="D175" s="54"/>
      <c r="E175" s="55"/>
    </row>
    <row r="176" spans="2:5" ht="8.15" customHeight="1" thickBot="1" x14ac:dyDescent="0.25">
      <c r="C176" s="40"/>
      <c r="D176" s="2"/>
    </row>
    <row r="177" spans="2:5" ht="5.5" customHeight="1" x14ac:dyDescent="0.2">
      <c r="B177" s="47"/>
      <c r="C177" s="48"/>
      <c r="D177" s="48"/>
      <c r="E177" s="49"/>
    </row>
    <row r="178" spans="2:5" ht="14" x14ac:dyDescent="0.2">
      <c r="B178" s="50"/>
      <c r="C178" s="5" t="s">
        <v>1202</v>
      </c>
      <c r="E178" s="51"/>
    </row>
    <row r="179" spans="2:5" ht="6.65" customHeight="1" x14ac:dyDescent="0.2">
      <c r="B179" s="50"/>
      <c r="C179" s="5"/>
      <c r="E179" s="51"/>
    </row>
    <row r="180" spans="2:5" x14ac:dyDescent="0.2">
      <c r="B180" s="50"/>
      <c r="C180" s="6" t="s">
        <v>1061</v>
      </c>
      <c r="E180" s="51"/>
    </row>
    <row r="181" spans="2:5" x14ac:dyDescent="0.2">
      <c r="B181" s="50"/>
      <c r="C181" t="s">
        <v>726</v>
      </c>
      <c r="E181" s="51"/>
    </row>
    <row r="182" spans="2:5" ht="16" customHeight="1" x14ac:dyDescent="0.2">
      <c r="B182" s="50"/>
      <c r="C182" s="57" t="s">
        <v>1203</v>
      </c>
      <c r="D182" s="38"/>
      <c r="E182" s="51"/>
    </row>
    <row r="183" spans="2:5" ht="16" customHeight="1" x14ac:dyDescent="0.2">
      <c r="B183" s="50"/>
      <c r="C183" s="42" t="s">
        <v>1204</v>
      </c>
      <c r="D183" s="36" t="s">
        <v>1205</v>
      </c>
      <c r="E183" s="51"/>
    </row>
    <row r="184" spans="2:5" ht="16" customHeight="1" x14ac:dyDescent="0.2">
      <c r="B184" s="50"/>
      <c r="C184" s="42">
        <v>2</v>
      </c>
      <c r="D184" s="58" t="s">
        <v>1206</v>
      </c>
      <c r="E184" s="51"/>
    </row>
    <row r="185" spans="2:5" ht="17.5" customHeight="1" x14ac:dyDescent="0.2">
      <c r="B185" s="50"/>
      <c r="C185" s="41" t="s">
        <v>1207</v>
      </c>
      <c r="D185" s="34" t="s">
        <v>1208</v>
      </c>
      <c r="E185" s="51"/>
    </row>
    <row r="186" spans="2:5" ht="17.149999999999999" customHeight="1" x14ac:dyDescent="0.2">
      <c r="B186" s="50"/>
      <c r="C186" s="57" t="s">
        <v>1209</v>
      </c>
      <c r="D186" s="38"/>
      <c r="E186" s="51"/>
    </row>
    <row r="187" spans="2:5" ht="17.149999999999999" customHeight="1" x14ac:dyDescent="0.2">
      <c r="B187" s="50"/>
      <c r="C187" s="42" t="s">
        <v>1210</v>
      </c>
      <c r="D187" s="59" t="s">
        <v>1211</v>
      </c>
      <c r="E187" s="51"/>
    </row>
    <row r="188" spans="2:5" ht="44.5" customHeight="1" x14ac:dyDescent="0.2">
      <c r="B188" s="50"/>
      <c r="C188" s="42">
        <v>2</v>
      </c>
      <c r="D188" s="60" t="s">
        <v>1212</v>
      </c>
      <c r="E188" s="51"/>
    </row>
    <row r="189" spans="2:5" ht="17.149999999999999" customHeight="1" x14ac:dyDescent="0.2">
      <c r="B189" s="50"/>
      <c r="C189" s="43"/>
      <c r="D189" s="61" t="s">
        <v>712</v>
      </c>
      <c r="E189" s="51"/>
    </row>
    <row r="190" spans="2:5" ht="8.15" customHeight="1" x14ac:dyDescent="0.2">
      <c r="B190" s="50"/>
      <c r="C190" s="40"/>
      <c r="D190" s="2"/>
      <c r="E190" s="51"/>
    </row>
    <row r="191" spans="2:5" x14ac:dyDescent="0.2">
      <c r="B191" s="50"/>
      <c r="C191" s="6" t="s">
        <v>1062</v>
      </c>
      <c r="E191" s="51"/>
    </row>
    <row r="192" spans="2:5" x14ac:dyDescent="0.2">
      <c r="B192" s="50"/>
      <c r="C192" t="s">
        <v>1052</v>
      </c>
      <c r="E192" s="51"/>
    </row>
    <row r="193" spans="2:5" ht="17.149999999999999" customHeight="1" x14ac:dyDescent="0.2">
      <c r="B193" s="50"/>
      <c r="C193" s="37" t="s">
        <v>1077</v>
      </c>
      <c r="D193" s="28"/>
      <c r="E193" s="51"/>
    </row>
    <row r="194" spans="2:5" ht="33" customHeight="1" x14ac:dyDescent="0.2">
      <c r="B194" s="50"/>
      <c r="C194" s="43" t="s">
        <v>1213</v>
      </c>
      <c r="D194" s="130" t="s">
        <v>1214</v>
      </c>
      <c r="E194" s="51"/>
    </row>
    <row r="195" spans="2:5" ht="17.149999999999999" customHeight="1" x14ac:dyDescent="0.2">
      <c r="B195" s="50"/>
      <c r="C195" s="37" t="s">
        <v>1215</v>
      </c>
      <c r="D195" s="28"/>
      <c r="E195" s="51"/>
    </row>
    <row r="196" spans="2:5" ht="17.149999999999999" customHeight="1" x14ac:dyDescent="0.2">
      <c r="B196" s="50"/>
      <c r="C196" s="45" t="s">
        <v>1216</v>
      </c>
      <c r="D196" s="145" t="s">
        <v>1356</v>
      </c>
      <c r="E196" s="51"/>
    </row>
    <row r="197" spans="2:5" ht="15" customHeight="1" x14ac:dyDescent="0.2">
      <c r="B197" s="50"/>
      <c r="C197" s="171" t="s">
        <v>1312</v>
      </c>
      <c r="D197" s="170" t="s">
        <v>1357</v>
      </c>
      <c r="E197" s="51"/>
    </row>
    <row r="198" spans="2:5" ht="15" customHeight="1" x14ac:dyDescent="0.2">
      <c r="B198" s="50"/>
      <c r="C198" s="171" t="s">
        <v>1314</v>
      </c>
      <c r="D198" s="170" t="s">
        <v>1319</v>
      </c>
      <c r="E198" s="51"/>
    </row>
    <row r="199" spans="2:5" ht="15" customHeight="1" x14ac:dyDescent="0.2">
      <c r="B199" s="50"/>
      <c r="C199" s="171" t="s">
        <v>1316</v>
      </c>
      <c r="D199" s="170" t="s">
        <v>1327</v>
      </c>
      <c r="E199" s="51"/>
    </row>
    <row r="200" spans="2:5" ht="15" customHeight="1" x14ac:dyDescent="0.2">
      <c r="B200" s="50"/>
      <c r="C200" s="171" t="s">
        <v>1318</v>
      </c>
      <c r="D200" s="170" t="s">
        <v>1358</v>
      </c>
      <c r="E200" s="51"/>
    </row>
    <row r="201" spans="2:5" ht="15" customHeight="1" x14ac:dyDescent="0.2">
      <c r="B201" s="50"/>
      <c r="C201" s="171" t="s">
        <v>1320</v>
      </c>
      <c r="D201" s="170" t="s">
        <v>1331</v>
      </c>
      <c r="E201" s="51"/>
    </row>
    <row r="202" spans="2:5" ht="15" customHeight="1" x14ac:dyDescent="0.2">
      <c r="B202" s="50"/>
      <c r="C202" s="171" t="s">
        <v>1322</v>
      </c>
      <c r="D202" s="172" t="s">
        <v>1359</v>
      </c>
      <c r="E202" s="51"/>
    </row>
    <row r="203" spans="2:5" ht="15" customHeight="1" x14ac:dyDescent="0.2">
      <c r="B203" s="50"/>
      <c r="C203" s="171" t="s">
        <v>1324</v>
      </c>
      <c r="D203" s="170" t="s">
        <v>1360</v>
      </c>
      <c r="E203" s="51"/>
    </row>
    <row r="204" spans="2:5" ht="15" customHeight="1" x14ac:dyDescent="0.2">
      <c r="B204" s="50"/>
      <c r="C204" s="171" t="s">
        <v>1326</v>
      </c>
      <c r="D204" s="170" t="s">
        <v>1361</v>
      </c>
      <c r="E204" s="51"/>
    </row>
    <row r="205" spans="2:5" ht="15" customHeight="1" x14ac:dyDescent="0.2">
      <c r="B205" s="50"/>
      <c r="C205" s="171" t="s">
        <v>1328</v>
      </c>
      <c r="D205" s="170" t="s">
        <v>1362</v>
      </c>
      <c r="E205" s="51"/>
    </row>
    <row r="206" spans="2:5" ht="15" customHeight="1" x14ac:dyDescent="0.2">
      <c r="B206" s="50"/>
      <c r="C206" s="171" t="s">
        <v>1330</v>
      </c>
      <c r="D206" s="170" t="s">
        <v>1363</v>
      </c>
      <c r="E206" s="51"/>
    </row>
    <row r="207" spans="2:5" ht="15" customHeight="1" x14ac:dyDescent="0.2">
      <c r="B207" s="50"/>
      <c r="C207" s="171" t="s">
        <v>1332</v>
      </c>
      <c r="D207" s="170" t="s">
        <v>1364</v>
      </c>
      <c r="E207" s="51"/>
    </row>
    <row r="208" spans="2:5" ht="15" customHeight="1" x14ac:dyDescent="0.2">
      <c r="B208" s="50"/>
      <c r="C208" s="171" t="s">
        <v>1365</v>
      </c>
      <c r="D208" s="173" t="s">
        <v>1333</v>
      </c>
      <c r="E208" s="51"/>
    </row>
    <row r="209" spans="2:5" ht="17.149999999999999" customHeight="1" x14ac:dyDescent="0.2">
      <c r="B209" s="50"/>
      <c r="C209" s="45">
        <v>2</v>
      </c>
      <c r="D209" s="60" t="s">
        <v>1217</v>
      </c>
      <c r="E209" s="51"/>
    </row>
    <row r="210" spans="2:5" ht="124.5" customHeight="1" x14ac:dyDescent="0.2">
      <c r="B210" s="50"/>
      <c r="C210" s="146">
        <v>3</v>
      </c>
      <c r="D210" s="61" t="s">
        <v>1232</v>
      </c>
      <c r="E210" s="51"/>
    </row>
    <row r="211" spans="2:5" ht="17.149999999999999" customHeight="1" x14ac:dyDescent="0.2">
      <c r="B211" s="50"/>
      <c r="C211" s="57" t="s">
        <v>1079</v>
      </c>
      <c r="D211" s="134"/>
      <c r="E211" s="51"/>
    </row>
    <row r="212" spans="2:5" ht="42" customHeight="1" x14ac:dyDescent="0.2">
      <c r="B212" s="50"/>
      <c r="C212" s="42" t="s">
        <v>1218</v>
      </c>
      <c r="D212" s="59" t="s">
        <v>1219</v>
      </c>
      <c r="E212" s="51"/>
    </row>
    <row r="213" spans="2:5" ht="17.149999999999999" customHeight="1" x14ac:dyDescent="0.2">
      <c r="B213" s="50"/>
      <c r="C213" s="42">
        <v>2</v>
      </c>
      <c r="D213" s="147" t="s">
        <v>1220</v>
      </c>
      <c r="E213" s="51"/>
    </row>
    <row r="214" spans="2:5" ht="17.149999999999999" customHeight="1" x14ac:dyDescent="0.2">
      <c r="B214" s="50"/>
      <c r="C214" s="42"/>
      <c r="D214" s="62" t="s">
        <v>1221</v>
      </c>
      <c r="E214" s="51"/>
    </row>
    <row r="215" spans="2:5" ht="32.15" customHeight="1" x14ac:dyDescent="0.2">
      <c r="B215" s="50"/>
      <c r="C215" s="42"/>
      <c r="D215" s="62" t="s">
        <v>1227</v>
      </c>
      <c r="E215" s="51"/>
    </row>
    <row r="216" spans="2:5" ht="17.149999999999999" customHeight="1" x14ac:dyDescent="0.2">
      <c r="B216" s="50"/>
      <c r="C216" s="42"/>
      <c r="D216" s="62" t="s">
        <v>1222</v>
      </c>
      <c r="E216" s="51"/>
    </row>
    <row r="217" spans="2:5" ht="17.149999999999999" customHeight="1" x14ac:dyDescent="0.2">
      <c r="B217" s="50"/>
      <c r="C217" s="42"/>
      <c r="D217" s="62" t="s">
        <v>1223</v>
      </c>
      <c r="E217" s="51"/>
    </row>
    <row r="218" spans="2:5" ht="17.149999999999999" customHeight="1" x14ac:dyDescent="0.2">
      <c r="B218" s="50"/>
      <c r="C218" s="42"/>
      <c r="D218" s="62" t="s">
        <v>1224</v>
      </c>
      <c r="E218" s="51"/>
    </row>
    <row r="219" spans="2:5" ht="17.149999999999999" customHeight="1" x14ac:dyDescent="0.2">
      <c r="B219" s="50"/>
      <c r="C219" s="42"/>
      <c r="D219" s="62" t="s">
        <v>1225</v>
      </c>
      <c r="E219" s="51"/>
    </row>
    <row r="220" spans="2:5" ht="17.149999999999999" customHeight="1" x14ac:dyDescent="0.2">
      <c r="B220" s="50"/>
      <c r="C220" s="42"/>
      <c r="D220" s="62" t="s">
        <v>1226</v>
      </c>
      <c r="E220" s="51"/>
    </row>
    <row r="221" spans="2:5" ht="17.149999999999999" customHeight="1" x14ac:dyDescent="0.2">
      <c r="B221" s="50"/>
      <c r="C221" s="45"/>
      <c r="D221" s="62"/>
      <c r="E221" s="51"/>
    </row>
    <row r="222" spans="2:5" ht="17.149999999999999" customHeight="1" x14ac:dyDescent="0.2">
      <c r="B222" s="50"/>
      <c r="C222" s="45"/>
      <c r="D222" s="62"/>
      <c r="E222" s="51"/>
    </row>
    <row r="223" spans="2:5" ht="17.149999999999999" customHeight="1" x14ac:dyDescent="0.2">
      <c r="B223" s="50"/>
      <c r="C223" s="146"/>
      <c r="D223" s="58"/>
      <c r="E223" s="51"/>
    </row>
    <row r="224" spans="2:5" ht="9.65" customHeight="1" x14ac:dyDescent="0.2">
      <c r="B224" s="50"/>
      <c r="C224" s="40"/>
      <c r="D224" s="2"/>
      <c r="E224" s="51"/>
    </row>
    <row r="225" spans="2:5" ht="17.149999999999999" customHeight="1" x14ac:dyDescent="0.2">
      <c r="B225" s="50"/>
      <c r="C225" s="148" t="s">
        <v>1366</v>
      </c>
      <c r="D225" s="2"/>
      <c r="E225" s="51"/>
    </row>
    <row r="226" spans="2:5" ht="17.149999999999999" customHeight="1" x14ac:dyDescent="0.2">
      <c r="B226" s="50"/>
      <c r="C226" s="149" t="s">
        <v>1230</v>
      </c>
      <c r="D226" s="2"/>
      <c r="E226" s="51"/>
    </row>
    <row r="227" spans="2:5" ht="17.149999999999999" customHeight="1" x14ac:dyDescent="0.2">
      <c r="B227" s="50"/>
      <c r="C227" s="57" t="s">
        <v>1228</v>
      </c>
      <c r="D227" s="38"/>
      <c r="E227" s="51"/>
    </row>
    <row r="228" spans="2:5" ht="216.65" customHeight="1" x14ac:dyDescent="0.2">
      <c r="B228" s="50"/>
      <c r="C228" s="43" t="s">
        <v>1229</v>
      </c>
      <c r="D228" s="130" t="s">
        <v>1231</v>
      </c>
      <c r="E228" s="51"/>
    </row>
    <row r="229" spans="2:5" ht="7" customHeight="1" thickBot="1" x14ac:dyDescent="0.25">
      <c r="B229" s="52"/>
      <c r="C229" s="53"/>
      <c r="D229" s="54"/>
      <c r="E229" s="55"/>
    </row>
    <row r="230" spans="2:5" ht="8.15" customHeight="1" x14ac:dyDescent="0.2">
      <c r="C230" s="40"/>
      <c r="D230" s="2"/>
    </row>
    <row r="231" spans="2:5" ht="8.15" customHeight="1" thickBot="1" x14ac:dyDescent="0.25">
      <c r="C231" s="40"/>
      <c r="D231" s="2"/>
    </row>
    <row r="232" spans="2:5" ht="5.5" customHeight="1" x14ac:dyDescent="0.2">
      <c r="B232" s="47"/>
      <c r="C232" s="48"/>
      <c r="D232" s="48"/>
      <c r="E232" s="49"/>
    </row>
    <row r="233" spans="2:5" ht="14" x14ac:dyDescent="0.2">
      <c r="B233" s="50"/>
      <c r="C233" s="5" t="s">
        <v>1198</v>
      </c>
      <c r="E233" s="51"/>
    </row>
    <row r="234" spans="2:5" ht="6.65" customHeight="1" x14ac:dyDescent="0.2">
      <c r="B234" s="50"/>
      <c r="C234" s="5"/>
      <c r="E234" s="51"/>
    </row>
    <row r="235" spans="2:5" x14ac:dyDescent="0.2">
      <c r="B235" s="50"/>
      <c r="C235" s="6" t="s">
        <v>1061</v>
      </c>
      <c r="E235" s="51"/>
    </row>
    <row r="236" spans="2:5" x14ac:dyDescent="0.2">
      <c r="B236" s="50"/>
      <c r="C236" t="s">
        <v>726</v>
      </c>
      <c r="E236" s="51"/>
    </row>
    <row r="237" spans="2:5" ht="17.149999999999999" customHeight="1" x14ac:dyDescent="0.2">
      <c r="B237" s="50"/>
      <c r="C237" s="37" t="s">
        <v>727</v>
      </c>
      <c r="D237" s="28"/>
      <c r="E237" s="51"/>
    </row>
    <row r="238" spans="2:5" ht="32.15" customHeight="1" x14ac:dyDescent="0.2">
      <c r="B238" s="50"/>
      <c r="C238" s="43" t="s">
        <v>728</v>
      </c>
      <c r="D238" s="34" t="s">
        <v>729</v>
      </c>
      <c r="E238" s="51"/>
    </row>
    <row r="239" spans="2:5" ht="16" customHeight="1" x14ac:dyDescent="0.2">
      <c r="B239" s="50"/>
      <c r="C239" s="57" t="s">
        <v>1067</v>
      </c>
      <c r="D239" s="38"/>
      <c r="E239" s="51"/>
    </row>
    <row r="240" spans="2:5" ht="71.150000000000006" customHeight="1" x14ac:dyDescent="0.2">
      <c r="B240" s="50"/>
      <c r="C240" s="42" t="s">
        <v>1068</v>
      </c>
      <c r="D240" s="129" t="s">
        <v>1123</v>
      </c>
      <c r="E240" s="51"/>
    </row>
    <row r="241" spans="2:5" ht="17.149999999999999" customHeight="1" x14ac:dyDescent="0.2">
      <c r="B241" s="50"/>
      <c r="C241" s="42">
        <v>2</v>
      </c>
      <c r="D241" s="60" t="s">
        <v>1069</v>
      </c>
      <c r="E241" s="51"/>
    </row>
    <row r="242" spans="2:5" ht="29.15" customHeight="1" x14ac:dyDescent="0.2">
      <c r="B242" s="50"/>
      <c r="C242" s="43">
        <v>3</v>
      </c>
      <c r="D242" s="61" t="s">
        <v>1070</v>
      </c>
      <c r="E242" s="51"/>
    </row>
    <row r="243" spans="2:5" ht="8.5" customHeight="1" x14ac:dyDescent="0.2">
      <c r="B243" s="50"/>
      <c r="C243" s="40"/>
      <c r="D243" s="2"/>
      <c r="E243" s="51"/>
    </row>
    <row r="244" spans="2:5" x14ac:dyDescent="0.2">
      <c r="B244" s="50"/>
      <c r="C244" s="6" t="s">
        <v>1062</v>
      </c>
      <c r="E244" s="51"/>
    </row>
    <row r="245" spans="2:5" x14ac:dyDescent="0.2">
      <c r="B245" s="50"/>
      <c r="C245" t="s">
        <v>1052</v>
      </c>
      <c r="E245" s="51"/>
    </row>
    <row r="246" spans="2:5" x14ac:dyDescent="0.2">
      <c r="B246" s="50"/>
      <c r="C246" s="37" t="s">
        <v>1116</v>
      </c>
      <c r="D246" s="28"/>
      <c r="E246" s="51"/>
    </row>
    <row r="247" spans="2:5" ht="26" x14ac:dyDescent="0.2">
      <c r="B247" s="50"/>
      <c r="C247" s="43" t="s">
        <v>1117</v>
      </c>
      <c r="D247" s="34" t="s">
        <v>1118</v>
      </c>
      <c r="E247" s="51"/>
    </row>
    <row r="248" spans="2:5" ht="17.149999999999999" customHeight="1" x14ac:dyDescent="0.2">
      <c r="B248" s="50"/>
      <c r="C248" s="37" t="s">
        <v>1119</v>
      </c>
      <c r="D248" s="28"/>
      <c r="E248" s="51"/>
    </row>
    <row r="249" spans="2:5" ht="21" customHeight="1" x14ac:dyDescent="0.2">
      <c r="B249" s="50"/>
      <c r="C249" s="43" t="s">
        <v>1120</v>
      </c>
      <c r="D249" s="34" t="s">
        <v>1124</v>
      </c>
      <c r="E249" s="51"/>
    </row>
    <row r="250" spans="2:5" ht="10" customHeight="1" x14ac:dyDescent="0.2">
      <c r="B250" s="50"/>
      <c r="C250" s="40"/>
      <c r="D250" s="2"/>
      <c r="E250" s="51"/>
    </row>
    <row r="251" spans="2:5" x14ac:dyDescent="0.2">
      <c r="B251" s="50"/>
      <c r="C251" s="6" t="s">
        <v>1140</v>
      </c>
      <c r="E251" s="51"/>
    </row>
    <row r="252" spans="2:5" ht="39.65" customHeight="1" x14ac:dyDescent="0.2">
      <c r="B252" s="50"/>
      <c r="C252" s="150" t="s">
        <v>1183</v>
      </c>
      <c r="D252" s="151" t="s">
        <v>1185</v>
      </c>
      <c r="E252" s="51"/>
    </row>
    <row r="253" spans="2:5" ht="45" customHeight="1" x14ac:dyDescent="0.2">
      <c r="B253" s="50"/>
      <c r="C253" s="153" t="s">
        <v>1184</v>
      </c>
      <c r="D253" s="152" t="s">
        <v>1193</v>
      </c>
      <c r="E253" s="51"/>
    </row>
    <row r="254" spans="2:5" ht="207" customHeight="1" x14ac:dyDescent="0.2">
      <c r="B254" s="50"/>
      <c r="C254" s="154" t="s">
        <v>1186</v>
      </c>
      <c r="D254" s="139" t="s">
        <v>1640</v>
      </c>
      <c r="E254" s="51"/>
    </row>
    <row r="255" spans="2:5" ht="122.15" customHeight="1" x14ac:dyDescent="0.2">
      <c r="B255" s="50"/>
      <c r="C255" s="140" t="s">
        <v>1188</v>
      </c>
      <c r="D255" s="141" t="s">
        <v>1190</v>
      </c>
      <c r="E255" s="51"/>
    </row>
    <row r="256" spans="2:5" ht="34" customHeight="1" x14ac:dyDescent="0.2">
      <c r="B256" s="50"/>
      <c r="C256" s="140" t="s">
        <v>1189</v>
      </c>
      <c r="D256" s="139" t="s">
        <v>1191</v>
      </c>
      <c r="E256" s="51"/>
    </row>
    <row r="257" spans="2:5" ht="155.15" customHeight="1" x14ac:dyDescent="0.2">
      <c r="B257" s="50"/>
      <c r="C257" s="144" t="s">
        <v>1179</v>
      </c>
      <c r="D257" s="143" t="s">
        <v>1192</v>
      </c>
      <c r="E257" s="51"/>
    </row>
    <row r="258" spans="2:5" ht="23.15" customHeight="1" x14ac:dyDescent="0.2">
      <c r="B258" s="50"/>
      <c r="C258" s="128" t="s">
        <v>1115</v>
      </c>
      <c r="D258" s="130" t="s">
        <v>1122</v>
      </c>
      <c r="E258" s="51"/>
    </row>
    <row r="259" spans="2:5" ht="5.5" customHeight="1" thickBot="1" x14ac:dyDescent="0.25">
      <c r="B259" s="52"/>
      <c r="C259" s="53"/>
      <c r="D259" s="54"/>
      <c r="E259" s="55"/>
    </row>
    <row r="260" spans="2:5" ht="6" customHeight="1" thickBot="1" x14ac:dyDescent="0.25"/>
    <row r="261" spans="2:5" ht="4.5" customHeight="1" x14ac:dyDescent="0.2">
      <c r="B261" s="47"/>
      <c r="C261" s="48"/>
      <c r="D261" s="48"/>
      <c r="E261" s="49"/>
    </row>
    <row r="262" spans="2:5" ht="14" x14ac:dyDescent="0.2">
      <c r="B262" s="50"/>
      <c r="C262" s="5" t="s">
        <v>1200</v>
      </c>
      <c r="E262" s="51"/>
    </row>
    <row r="263" spans="2:5" ht="7" customHeight="1" x14ac:dyDescent="0.2">
      <c r="B263" s="50"/>
      <c r="E263" s="51"/>
    </row>
    <row r="264" spans="2:5" x14ac:dyDescent="0.2">
      <c r="B264" s="50"/>
      <c r="C264" s="6" t="s">
        <v>1140</v>
      </c>
      <c r="E264" s="51"/>
    </row>
    <row r="265" spans="2:5" ht="17.149999999999999" customHeight="1" x14ac:dyDescent="0.2">
      <c r="B265" s="50"/>
      <c r="C265" s="37" t="s">
        <v>1171</v>
      </c>
      <c r="D265" s="27"/>
      <c r="E265" s="51"/>
    </row>
    <row r="266" spans="2:5" ht="45" customHeight="1" x14ac:dyDescent="0.2">
      <c r="B266" s="50"/>
      <c r="C266" s="3">
        <v>2</v>
      </c>
      <c r="D266" s="152" t="s">
        <v>1194</v>
      </c>
      <c r="E266" s="51"/>
    </row>
    <row r="267" spans="2:5" ht="115" customHeight="1" x14ac:dyDescent="0.2">
      <c r="B267" s="50"/>
      <c r="C267" s="138" t="s">
        <v>1172</v>
      </c>
      <c r="D267" s="139" t="s">
        <v>1173</v>
      </c>
      <c r="E267" s="51"/>
    </row>
    <row r="268" spans="2:5" ht="43" customHeight="1" x14ac:dyDescent="0.2">
      <c r="B268" s="50"/>
      <c r="C268" s="2563" t="s">
        <v>1174</v>
      </c>
      <c r="D268" s="141" t="s">
        <v>1175</v>
      </c>
      <c r="E268" s="51"/>
    </row>
    <row r="269" spans="2:5" ht="55" customHeight="1" x14ac:dyDescent="0.2">
      <c r="B269" s="50"/>
      <c r="C269" s="2564"/>
      <c r="D269" s="142" t="s">
        <v>1176</v>
      </c>
      <c r="E269" s="51"/>
    </row>
    <row r="270" spans="2:5" ht="43" customHeight="1" x14ac:dyDescent="0.2">
      <c r="B270" s="50"/>
      <c r="C270" s="2564"/>
      <c r="D270" s="142" t="s">
        <v>1177</v>
      </c>
      <c r="E270" s="51"/>
    </row>
    <row r="271" spans="2:5" ht="56.15" customHeight="1" x14ac:dyDescent="0.2">
      <c r="B271" s="50"/>
      <c r="C271" s="2564"/>
      <c r="D271" s="63" t="s">
        <v>1178</v>
      </c>
      <c r="E271" s="51"/>
    </row>
    <row r="272" spans="2:5" ht="66.650000000000006" customHeight="1" x14ac:dyDescent="0.2">
      <c r="B272" s="50"/>
      <c r="C272" s="144" t="s">
        <v>1179</v>
      </c>
      <c r="D272" s="143" t="s">
        <v>1187</v>
      </c>
      <c r="E272" s="51"/>
    </row>
    <row r="273" spans="2:5" ht="9" customHeight="1" x14ac:dyDescent="0.2">
      <c r="B273" s="50"/>
      <c r="C273" s="3"/>
      <c r="D273" s="87"/>
      <c r="E273" s="51"/>
    </row>
    <row r="274" spans="2:5" ht="17.149999999999999" customHeight="1" x14ac:dyDescent="0.2">
      <c r="B274" s="50"/>
      <c r="C274" s="3" t="s">
        <v>1180</v>
      </c>
      <c r="D274" s="87"/>
      <c r="E274" s="51"/>
    </row>
    <row r="275" spans="2:5" ht="87" customHeight="1" x14ac:dyDescent="0.2">
      <c r="B275" s="50"/>
      <c r="C275" s="3"/>
      <c r="D275" s="59" t="s">
        <v>1181</v>
      </c>
      <c r="E275" s="51"/>
    </row>
    <row r="276" spans="2:5" ht="44.5" customHeight="1" x14ac:dyDescent="0.2">
      <c r="B276" s="50"/>
      <c r="C276" s="4"/>
      <c r="D276" s="61" t="s">
        <v>1182</v>
      </c>
      <c r="E276" s="51"/>
    </row>
    <row r="277" spans="2:5" ht="23.15" customHeight="1" x14ac:dyDescent="0.2">
      <c r="B277" s="50"/>
      <c r="C277" s="128" t="s">
        <v>1115</v>
      </c>
      <c r="D277" s="130" t="s">
        <v>1122</v>
      </c>
      <c r="E277" s="51"/>
    </row>
    <row r="278" spans="2:5" ht="6" customHeight="1" thickBot="1" x14ac:dyDescent="0.25">
      <c r="B278" s="52"/>
      <c r="C278" s="39"/>
      <c r="D278" s="39"/>
      <c r="E278" s="55"/>
    </row>
    <row r="279" spans="2:5" ht="6" customHeight="1" thickBot="1" x14ac:dyDescent="0.25"/>
    <row r="280" spans="2:5" ht="5.5" customHeight="1" x14ac:dyDescent="0.2">
      <c r="B280" s="47"/>
      <c r="C280" s="48"/>
      <c r="D280" s="48"/>
      <c r="E280" s="49"/>
    </row>
    <row r="281" spans="2:5" ht="13" customHeight="1" x14ac:dyDescent="0.2">
      <c r="B281" s="50"/>
      <c r="C281" s="6" t="s">
        <v>1199</v>
      </c>
      <c r="D281" s="2"/>
      <c r="E281" s="51"/>
    </row>
    <row r="282" spans="2:5" ht="6.65" customHeight="1" x14ac:dyDescent="0.2">
      <c r="B282" s="50"/>
      <c r="C282" s="5"/>
      <c r="E282" s="51"/>
    </row>
    <row r="283" spans="2:5" x14ac:dyDescent="0.2">
      <c r="B283" s="50"/>
      <c r="C283" s="6" t="s">
        <v>1061</v>
      </c>
      <c r="E283" s="51"/>
    </row>
    <row r="284" spans="2:5" x14ac:dyDescent="0.2">
      <c r="B284" s="50"/>
      <c r="C284" t="s">
        <v>726</v>
      </c>
      <c r="E284" s="51"/>
    </row>
    <row r="285" spans="2:5" ht="17.149999999999999" customHeight="1" x14ac:dyDescent="0.2">
      <c r="B285" s="50"/>
      <c r="C285" s="37" t="s">
        <v>727</v>
      </c>
      <c r="D285" s="28"/>
      <c r="E285" s="51"/>
    </row>
    <row r="286" spans="2:5" ht="32.15" customHeight="1" x14ac:dyDescent="0.2">
      <c r="B286" s="50"/>
      <c r="C286" s="43" t="s">
        <v>728</v>
      </c>
      <c r="D286" s="34" t="s">
        <v>729</v>
      </c>
      <c r="E286" s="51"/>
    </row>
    <row r="287" spans="2:5" ht="16.5" customHeight="1" x14ac:dyDescent="0.2">
      <c r="B287" s="50"/>
      <c r="C287" s="42" t="s">
        <v>1067</v>
      </c>
      <c r="D287" s="137"/>
      <c r="E287" s="51"/>
    </row>
    <row r="288" spans="2:5" ht="69" customHeight="1" x14ac:dyDescent="0.2">
      <c r="B288" s="50"/>
      <c r="C288" s="42" t="s">
        <v>1068</v>
      </c>
      <c r="D288" s="59" t="s">
        <v>1242</v>
      </c>
      <c r="E288" s="51"/>
    </row>
    <row r="289" spans="2:5" ht="19" customHeight="1" x14ac:dyDescent="0.2">
      <c r="B289" s="50"/>
      <c r="C289" s="42">
        <v>2</v>
      </c>
      <c r="D289" s="60" t="s">
        <v>1069</v>
      </c>
      <c r="E289" s="51"/>
    </row>
    <row r="290" spans="2:5" ht="35.15" customHeight="1" x14ac:dyDescent="0.2">
      <c r="B290" s="50"/>
      <c r="C290" s="43">
        <v>3</v>
      </c>
      <c r="D290" s="61" t="s">
        <v>1070</v>
      </c>
      <c r="E290" s="51"/>
    </row>
    <row r="291" spans="2:5" ht="17.149999999999999" customHeight="1" x14ac:dyDescent="0.2">
      <c r="B291" s="50"/>
      <c r="C291" s="3" t="s">
        <v>730</v>
      </c>
      <c r="D291" s="87"/>
      <c r="E291" s="51"/>
    </row>
    <row r="292" spans="2:5" ht="42" customHeight="1" x14ac:dyDescent="0.2">
      <c r="B292" s="50"/>
      <c r="C292" s="43" t="s">
        <v>731</v>
      </c>
      <c r="D292" s="34" t="s">
        <v>732</v>
      </c>
      <c r="E292" s="51"/>
    </row>
    <row r="293" spans="2:5" x14ac:dyDescent="0.2">
      <c r="B293" s="50"/>
      <c r="E293" s="51"/>
    </row>
    <row r="294" spans="2:5" x14ac:dyDescent="0.2">
      <c r="B294" s="50"/>
      <c r="C294" s="6" t="s">
        <v>1062</v>
      </c>
      <c r="E294" s="51"/>
    </row>
    <row r="295" spans="2:5" x14ac:dyDescent="0.2">
      <c r="B295" s="50"/>
      <c r="C295" t="s">
        <v>1052</v>
      </c>
      <c r="E295" s="51"/>
    </row>
    <row r="296" spans="2:5" ht="17.149999999999999" customHeight="1" x14ac:dyDescent="0.2">
      <c r="B296" s="50"/>
      <c r="C296" s="37" t="s">
        <v>1116</v>
      </c>
      <c r="D296" s="28"/>
      <c r="E296" s="51"/>
    </row>
    <row r="297" spans="2:5" ht="34.5" customHeight="1" x14ac:dyDescent="0.2">
      <c r="B297" s="50"/>
      <c r="C297" s="43" t="s">
        <v>1117</v>
      </c>
      <c r="D297" s="34" t="s">
        <v>1240</v>
      </c>
      <c r="E297" s="51"/>
    </row>
    <row r="298" spans="2:5" ht="17.149999999999999" customHeight="1" x14ac:dyDescent="0.2">
      <c r="B298" s="50"/>
      <c r="C298" s="37" t="s">
        <v>1119</v>
      </c>
      <c r="D298" s="28"/>
      <c r="E298" s="51"/>
    </row>
    <row r="299" spans="2:5" ht="21" customHeight="1" x14ac:dyDescent="0.2">
      <c r="B299" s="50"/>
      <c r="C299" s="43" t="s">
        <v>1120</v>
      </c>
      <c r="D299" s="34" t="s">
        <v>1124</v>
      </c>
      <c r="E299" s="51"/>
    </row>
    <row r="300" spans="2:5" x14ac:dyDescent="0.2">
      <c r="B300" s="50"/>
      <c r="C300" s="37" t="s">
        <v>1053</v>
      </c>
      <c r="D300" s="28"/>
      <c r="E300" s="51"/>
    </row>
    <row r="301" spans="2:5" ht="36" customHeight="1" x14ac:dyDescent="0.2">
      <c r="B301" s="50"/>
      <c r="C301" s="42" t="s">
        <v>1054</v>
      </c>
      <c r="D301" s="59" t="s">
        <v>1241</v>
      </c>
      <c r="E301" s="51"/>
    </row>
    <row r="302" spans="2:5" ht="17.149999999999999" customHeight="1" x14ac:dyDescent="0.2">
      <c r="B302" s="50"/>
      <c r="C302" s="4">
        <v>2</v>
      </c>
      <c r="D302" s="65" t="s">
        <v>1055</v>
      </c>
      <c r="E302" s="51"/>
    </row>
    <row r="303" spans="2:5" ht="17.149999999999999" customHeight="1" x14ac:dyDescent="0.2">
      <c r="B303" s="50"/>
      <c r="C303" s="37" t="s">
        <v>1056</v>
      </c>
      <c r="D303" s="28"/>
      <c r="E303" s="51"/>
    </row>
    <row r="304" spans="2:5" ht="20.149999999999999" customHeight="1" x14ac:dyDescent="0.2">
      <c r="B304" s="50"/>
      <c r="C304" s="4" t="s">
        <v>1057</v>
      </c>
      <c r="D304" s="33" t="s">
        <v>1239</v>
      </c>
      <c r="E304" s="51"/>
    </row>
    <row r="305" spans="2:5" ht="10" customHeight="1" x14ac:dyDescent="0.2">
      <c r="B305" s="50"/>
      <c r="E305" s="51"/>
    </row>
    <row r="306" spans="2:5" x14ac:dyDescent="0.2">
      <c r="B306" s="50"/>
      <c r="C306" s="6" t="s">
        <v>1140</v>
      </c>
      <c r="E306" s="51"/>
    </row>
    <row r="307" spans="2:5" ht="17.149999999999999" customHeight="1" x14ac:dyDescent="0.2">
      <c r="B307" s="50"/>
      <c r="C307" s="37" t="s">
        <v>1133</v>
      </c>
      <c r="D307" s="28"/>
      <c r="E307" s="51"/>
    </row>
    <row r="308" spans="2:5" ht="31.5" customHeight="1" x14ac:dyDescent="0.2">
      <c r="B308" s="50"/>
      <c r="C308" s="35"/>
      <c r="D308" s="34" t="s">
        <v>1131</v>
      </c>
      <c r="E308" s="51"/>
    </row>
    <row r="309" spans="2:5" ht="17.149999999999999" customHeight="1" x14ac:dyDescent="0.2">
      <c r="B309" s="50"/>
      <c r="C309" s="3" t="s">
        <v>1134</v>
      </c>
      <c r="D309" s="87"/>
      <c r="E309" s="51"/>
    </row>
    <row r="310" spans="2:5" ht="71.150000000000006" customHeight="1" x14ac:dyDescent="0.2">
      <c r="B310" s="50"/>
      <c r="C310" s="35"/>
      <c r="D310" s="34" t="s">
        <v>1132</v>
      </c>
      <c r="E310" s="51"/>
    </row>
    <row r="311" spans="2:5" ht="17.149999999999999" customHeight="1" x14ac:dyDescent="0.2">
      <c r="B311" s="50"/>
      <c r="C311" s="3" t="s">
        <v>1135</v>
      </c>
      <c r="D311" s="87"/>
      <c r="E311" s="51"/>
    </row>
    <row r="312" spans="2:5" ht="17.149999999999999" customHeight="1" x14ac:dyDescent="0.2">
      <c r="B312" s="50"/>
      <c r="C312" s="131" t="s">
        <v>1136</v>
      </c>
      <c r="D312" s="87" t="s">
        <v>1137</v>
      </c>
      <c r="E312" s="51"/>
    </row>
    <row r="313" spans="2:5" ht="17.149999999999999" customHeight="1" x14ac:dyDescent="0.2">
      <c r="B313" s="50"/>
      <c r="C313" s="131"/>
      <c r="D313" s="64" t="s">
        <v>1148</v>
      </c>
      <c r="E313" s="51"/>
    </row>
    <row r="314" spans="2:5" ht="17.149999999999999" customHeight="1" x14ac:dyDescent="0.2">
      <c r="B314" s="50"/>
      <c r="C314" s="3"/>
      <c r="D314" s="126" t="s">
        <v>1138</v>
      </c>
      <c r="E314" s="51"/>
    </row>
    <row r="315" spans="2:5" ht="17.149999999999999" customHeight="1" x14ac:dyDescent="0.2">
      <c r="B315" s="50"/>
      <c r="C315" s="3"/>
      <c r="D315" s="65" t="s">
        <v>1144</v>
      </c>
      <c r="E315" s="51"/>
    </row>
    <row r="316" spans="2:5" ht="17.149999999999999" customHeight="1" x14ac:dyDescent="0.2">
      <c r="B316" s="50"/>
      <c r="C316" s="131" t="s">
        <v>1139</v>
      </c>
      <c r="D316" s="87" t="s">
        <v>1142</v>
      </c>
      <c r="E316" s="51"/>
    </row>
    <row r="317" spans="2:5" ht="17.149999999999999" customHeight="1" x14ac:dyDescent="0.2">
      <c r="B317" s="50"/>
      <c r="C317" s="3"/>
      <c r="D317" s="132" t="s">
        <v>1149</v>
      </c>
      <c r="E317" s="51"/>
    </row>
    <row r="318" spans="2:5" ht="17.149999999999999" customHeight="1" x14ac:dyDescent="0.2">
      <c r="B318" s="50"/>
      <c r="C318" s="3"/>
      <c r="D318" s="126" t="s">
        <v>1141</v>
      </c>
      <c r="E318" s="51"/>
    </row>
    <row r="319" spans="2:5" ht="17.149999999999999" customHeight="1" x14ac:dyDescent="0.2">
      <c r="B319" s="50"/>
      <c r="C319" s="3"/>
      <c r="D319" s="126" t="s">
        <v>1143</v>
      </c>
      <c r="E319" s="51"/>
    </row>
    <row r="320" spans="2:5" ht="17.149999999999999" customHeight="1" x14ac:dyDescent="0.2">
      <c r="B320" s="50"/>
      <c r="C320" s="3"/>
      <c r="D320" s="65" t="s">
        <v>1145</v>
      </c>
      <c r="E320" s="51"/>
    </row>
    <row r="321" spans="2:5" ht="17.149999999999999" customHeight="1" x14ac:dyDescent="0.2">
      <c r="B321" s="50"/>
      <c r="C321" s="125" t="s">
        <v>1147</v>
      </c>
      <c r="D321" s="87" t="s">
        <v>1146</v>
      </c>
      <c r="E321" s="51"/>
    </row>
    <row r="322" spans="2:5" ht="17.149999999999999" customHeight="1" x14ac:dyDescent="0.2">
      <c r="B322" s="50"/>
      <c r="C322" s="3"/>
      <c r="D322" s="64" t="s">
        <v>1150</v>
      </c>
      <c r="E322" s="51"/>
    </row>
    <row r="323" spans="2:5" ht="44.5" customHeight="1" x14ac:dyDescent="0.2">
      <c r="B323" s="50"/>
      <c r="C323" s="3"/>
      <c r="D323" s="60" t="s">
        <v>1151</v>
      </c>
      <c r="E323" s="51"/>
    </row>
    <row r="324" spans="2:5" ht="17.149999999999999" customHeight="1" x14ac:dyDescent="0.2">
      <c r="B324" s="50"/>
      <c r="C324" s="3"/>
      <c r="D324" s="126" t="s">
        <v>1152</v>
      </c>
      <c r="E324" s="51"/>
    </row>
    <row r="325" spans="2:5" ht="17.149999999999999" customHeight="1" x14ac:dyDescent="0.2">
      <c r="B325" s="50"/>
      <c r="C325" s="3"/>
      <c r="D325" s="65" t="s">
        <v>712</v>
      </c>
      <c r="E325" s="51"/>
    </row>
    <row r="326" spans="2:5" ht="17.149999999999999" customHeight="1" x14ac:dyDescent="0.2">
      <c r="B326" s="50"/>
      <c r="C326" s="125" t="s">
        <v>1154</v>
      </c>
      <c r="D326" s="87" t="s">
        <v>1153</v>
      </c>
      <c r="E326" s="51"/>
    </row>
    <row r="327" spans="2:5" ht="30" customHeight="1" x14ac:dyDescent="0.2">
      <c r="B327" s="50"/>
      <c r="C327" s="3"/>
      <c r="D327" s="59" t="s">
        <v>1155</v>
      </c>
      <c r="E327" s="51"/>
    </row>
    <row r="328" spans="2:5" ht="17.149999999999999" customHeight="1" x14ac:dyDescent="0.2">
      <c r="B328" s="50"/>
      <c r="C328" s="3"/>
      <c r="D328" s="126" t="s">
        <v>1156</v>
      </c>
      <c r="E328" s="51"/>
    </row>
    <row r="329" spans="2:5" ht="17.149999999999999" customHeight="1" x14ac:dyDescent="0.2">
      <c r="B329" s="50"/>
      <c r="C329" s="3"/>
      <c r="D329" s="126" t="s">
        <v>1157</v>
      </c>
      <c r="E329" s="51"/>
    </row>
    <row r="330" spans="2:5" ht="17.149999999999999" customHeight="1" x14ac:dyDescent="0.2">
      <c r="B330" s="50"/>
      <c r="C330" s="3"/>
      <c r="D330" s="126" t="s">
        <v>1158</v>
      </c>
      <c r="E330" s="51"/>
    </row>
    <row r="331" spans="2:5" ht="29.15" customHeight="1" x14ac:dyDescent="0.2">
      <c r="B331" s="50"/>
      <c r="C331" s="4"/>
      <c r="D331" s="61" t="s">
        <v>1159</v>
      </c>
      <c r="E331" s="51"/>
    </row>
    <row r="332" spans="2:5" ht="23.15" customHeight="1" x14ac:dyDescent="0.2">
      <c r="B332" s="50"/>
      <c r="C332" s="128" t="s">
        <v>1115</v>
      </c>
      <c r="D332" s="130" t="s">
        <v>1122</v>
      </c>
      <c r="E332" s="51"/>
    </row>
    <row r="333" spans="2:5" ht="23.15" customHeight="1" x14ac:dyDescent="0.2">
      <c r="B333" s="50"/>
      <c r="C333" s="128" t="s">
        <v>1115</v>
      </c>
      <c r="D333" s="130" t="s">
        <v>1243</v>
      </c>
      <c r="E333" s="51"/>
    </row>
    <row r="334" spans="2:5" ht="6" customHeight="1" thickBot="1" x14ac:dyDescent="0.25">
      <c r="B334" s="52"/>
      <c r="C334" s="39"/>
      <c r="D334" s="39"/>
      <c r="E334" s="55"/>
    </row>
    <row r="335" spans="2:5" ht="6" customHeight="1" x14ac:dyDescent="0.2"/>
  </sheetData>
  <sheetProtection algorithmName="SHA-512" hashValue="jf6ILq1XYNwGHfXJiDBz2o/YMEJ/SkDz8oC7QG0LQMniR6elQWnmwicftplT1hdp4uJgy8+JmMegCpivlkGWww==" saltValue="/EFzA4ljdI+976Tb5La69A==" spinCount="100000" sheet="1" objects="1" scenarios="1"/>
  <mergeCells count="1">
    <mergeCell ref="C268:C271"/>
  </mergeCells>
  <phoneticPr fontId="1"/>
  <hyperlinks>
    <hyperlink ref="C258" r:id="rId1" display="右記リンク" xr:uid="{83E8D24B-EB92-4B06-9F6E-0F0F5FAE4DDA}"/>
    <hyperlink ref="C333" r:id="rId2" xr:uid="{E8038716-014E-42ED-98FE-2EFB800D5AD2}"/>
    <hyperlink ref="C37" r:id="rId3" xr:uid="{AFBEBED8-7D02-4D77-A630-7EC8202E2BF3}"/>
    <hyperlink ref="C277" r:id="rId4" display="右記リンク" xr:uid="{2B7AFA1A-54E7-4C0B-AC86-15F12BCF9314}"/>
    <hyperlink ref="C332" r:id="rId5" display="右記リンク" xr:uid="{CDA5615D-FB9F-4623-BF99-7394A0703E5E}"/>
    <hyperlink ref="C25" r:id="rId6" xr:uid="{BDBC4886-B2CA-46BC-B766-2F9137890185}"/>
  </hyperlinks>
  <printOptions horizontalCentered="1"/>
  <pageMargins left="0.11811023622047245" right="0.11811023622047245" top="0.35433070866141736" bottom="0.35433070866141736" header="0.31496062992125984" footer="0.31496062992125984"/>
  <pageSetup paperSize="9" scale="75" orientation="portrait" r:id="rId7"/>
  <rowBreaks count="5" manualBreakCount="5">
    <brk id="97" max="16383" man="1"/>
    <brk id="189" max="16383" man="1"/>
    <brk id="230" max="16383" man="1"/>
    <brk id="259" max="16383" man="1"/>
    <brk id="278" max="16383" man="1"/>
  </rowBreaks>
  <ignoredErrors>
    <ignoredError sqref="C312 C316" numberStoredAsText="1"/>
  </ignoredError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C116-C5A1-4A7E-B437-0852CFFE7B9B}">
  <sheetPr codeName="Sheet3"/>
  <dimension ref="A1:Y1"/>
  <sheetViews>
    <sheetView view="pageBreakPreview" zoomScaleNormal="100" zoomScaleSheetLayoutView="100" workbookViewId="0">
      <selection activeCell="H5" sqref="H5"/>
    </sheetView>
  </sheetViews>
  <sheetFormatPr defaultColWidth="4.6328125" defaultRowHeight="13" x14ac:dyDescent="0.2"/>
  <cols>
    <col min="1" max="16384" width="4.6328125" style="93"/>
  </cols>
  <sheetData>
    <row r="1" spans="1:25" x14ac:dyDescent="0.2">
      <c r="A1" s="1604" t="s">
        <v>1646</v>
      </c>
      <c r="B1" s="1604"/>
      <c r="C1" s="1604"/>
      <c r="D1" s="1604"/>
      <c r="E1" s="1604"/>
      <c r="F1" s="1604"/>
      <c r="G1" s="1604"/>
      <c r="H1" s="1604"/>
      <c r="I1" s="1604"/>
      <c r="J1" s="1604"/>
      <c r="K1" s="1604"/>
      <c r="L1" s="1604"/>
      <c r="M1" s="1604"/>
      <c r="N1" s="1604"/>
      <c r="O1" s="1604"/>
      <c r="P1" s="1604"/>
      <c r="Q1" s="1604"/>
      <c r="R1" s="1604"/>
      <c r="S1" s="1604"/>
      <c r="T1" s="1604"/>
      <c r="U1" s="1604"/>
      <c r="V1" s="1604"/>
      <c r="W1" s="1604"/>
      <c r="X1" s="1604"/>
      <c r="Y1" s="1604"/>
    </row>
  </sheetData>
  <mergeCells count="1">
    <mergeCell ref="A1:Y1"/>
  </mergeCells>
  <phoneticPr fontId="1"/>
  <pageMargins left="0.70866141732283472" right="0.70866141732283472"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402A-25AA-440C-AE63-6F8497B622F8}">
  <sheetPr codeName="Sheet7">
    <pageSetUpPr fitToPage="1"/>
  </sheetPr>
  <dimension ref="A1:AM1403"/>
  <sheetViews>
    <sheetView showGridLines="0" view="pageBreakPreview" topLeftCell="A699" zoomScale="85" zoomScaleNormal="100" zoomScaleSheetLayoutView="85" workbookViewId="0">
      <selection activeCell="D712" sqref="D712:H712"/>
    </sheetView>
  </sheetViews>
  <sheetFormatPr defaultColWidth="8.7265625" defaultRowHeight="13" x14ac:dyDescent="0.2"/>
  <cols>
    <col min="1" max="1" width="2.90625" style="348" customWidth="1"/>
    <col min="2" max="2" width="3.6328125" style="349" customWidth="1"/>
    <col min="3" max="3" width="4.08984375" style="349" customWidth="1"/>
    <col min="4" max="25" width="4.6328125" style="349" customWidth="1"/>
    <col min="26" max="26" width="147" style="350" customWidth="1"/>
    <col min="27" max="40" width="4.6328125" style="349" customWidth="1"/>
    <col min="41" max="16384" width="8.7265625" style="349"/>
  </cols>
  <sheetData>
    <row r="1" spans="1:26" s="347" customFormat="1" ht="44.5" customHeight="1" thickTop="1" x14ac:dyDescent="0.2">
      <c r="A1" s="1627" t="s">
        <v>1476</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276" t="s">
        <v>1477</v>
      </c>
    </row>
    <row r="2" spans="1:26" ht="44.5" customHeight="1" x14ac:dyDescent="0.2"/>
    <row r="3" spans="1:26" ht="22.5" customHeight="1" x14ac:dyDescent="0.2">
      <c r="R3" s="1630" t="s">
        <v>575</v>
      </c>
      <c r="S3" s="1630"/>
      <c r="T3" s="1609"/>
      <c r="U3" s="2443">
        <v>12345</v>
      </c>
      <c r="V3" s="2444"/>
      <c r="W3" s="2445"/>
    </row>
    <row r="4" spans="1:26" ht="22.5" customHeight="1" x14ac:dyDescent="0.2">
      <c r="R4" s="1630" t="s">
        <v>1621</v>
      </c>
      <c r="S4" s="1630"/>
      <c r="T4" s="1630"/>
      <c r="U4" s="1625"/>
      <c r="V4" s="1625"/>
      <c r="W4" s="1625"/>
    </row>
    <row r="5" spans="1:26" ht="59.15" customHeight="1" x14ac:dyDescent="0.2"/>
    <row r="6" spans="1:26" ht="32.5" x14ac:dyDescent="0.2">
      <c r="C6" s="1226" t="s">
        <v>1832</v>
      </c>
      <c r="D6" s="1227"/>
      <c r="E6" s="1227"/>
      <c r="F6" s="1227"/>
      <c r="G6" s="1227"/>
      <c r="H6" s="1227"/>
      <c r="I6" s="1227"/>
      <c r="J6" s="1227"/>
      <c r="K6" s="1227"/>
      <c r="L6" s="1227"/>
      <c r="M6" s="1227"/>
      <c r="N6" s="1227"/>
      <c r="O6" s="1227"/>
      <c r="P6" s="1227"/>
      <c r="Q6" s="1227"/>
      <c r="R6" s="1227"/>
      <c r="S6" s="1227"/>
      <c r="T6" s="1227"/>
      <c r="U6" s="1227"/>
      <c r="V6" s="1227"/>
      <c r="W6" s="1227"/>
    </row>
    <row r="7" spans="1:26" ht="21" x14ac:dyDescent="0.2">
      <c r="C7" s="905"/>
      <c r="D7" s="906"/>
      <c r="E7" s="906"/>
      <c r="F7" s="906"/>
      <c r="G7" s="906"/>
      <c r="H7" s="906"/>
      <c r="I7" s="906"/>
      <c r="J7" s="906"/>
      <c r="K7" s="906"/>
      <c r="L7" s="906"/>
      <c r="M7" s="906"/>
      <c r="N7" s="906"/>
      <c r="O7" s="906"/>
      <c r="P7" s="906"/>
      <c r="Q7" s="906"/>
      <c r="R7" s="906"/>
      <c r="S7" s="906"/>
      <c r="T7" s="906"/>
      <c r="U7" s="906"/>
      <c r="V7" s="906"/>
      <c r="W7" s="906"/>
    </row>
    <row r="8" spans="1:26" ht="127" customHeight="1" x14ac:dyDescent="0.2">
      <c r="C8" s="907" t="s">
        <v>1622</v>
      </c>
      <c r="D8" s="908"/>
      <c r="E8" s="908"/>
      <c r="F8" s="908"/>
      <c r="G8" s="908"/>
      <c r="H8" s="908"/>
      <c r="I8" s="908"/>
      <c r="J8" s="908"/>
      <c r="K8" s="908"/>
      <c r="L8" s="908"/>
      <c r="M8" s="908"/>
      <c r="N8" s="908"/>
      <c r="O8" s="908"/>
      <c r="P8" s="908"/>
      <c r="Q8" s="908"/>
      <c r="R8" s="908"/>
      <c r="S8" s="908"/>
      <c r="T8" s="908"/>
      <c r="U8" s="908"/>
      <c r="V8" s="908"/>
      <c r="W8" s="908"/>
    </row>
    <row r="9" spans="1:26" ht="29.15" customHeight="1" x14ac:dyDescent="0.2">
      <c r="M9" s="1210" t="s">
        <v>33</v>
      </c>
      <c r="N9" s="1210"/>
      <c r="O9" s="1210"/>
      <c r="P9" s="1225"/>
      <c r="Q9" s="2446" t="s">
        <v>979</v>
      </c>
      <c r="R9" s="2447"/>
      <c r="S9" s="2447"/>
      <c r="T9" s="2447"/>
      <c r="U9" s="2447"/>
      <c r="V9" s="2447"/>
      <c r="W9" s="2447"/>
      <c r="X9" s="2448"/>
    </row>
    <row r="10" spans="1:26" ht="29.15" customHeight="1" x14ac:dyDescent="0.2">
      <c r="M10" s="1210" t="s">
        <v>623</v>
      </c>
      <c r="N10" s="1210"/>
      <c r="O10" s="1210"/>
      <c r="P10" s="1225"/>
      <c r="Q10" s="2446" t="s">
        <v>1494</v>
      </c>
      <c r="R10" s="2447"/>
      <c r="S10" s="2447"/>
      <c r="T10" s="2447"/>
      <c r="U10" s="2447"/>
      <c r="V10" s="2447"/>
      <c r="W10" s="2447"/>
      <c r="X10" s="2448"/>
    </row>
    <row r="11" spans="1:26" ht="29.15" customHeight="1" x14ac:dyDescent="0.2">
      <c r="M11" s="1228" t="s">
        <v>628</v>
      </c>
      <c r="N11" s="1210" t="s">
        <v>624</v>
      </c>
      <c r="O11" s="1210"/>
      <c r="P11" s="1225"/>
      <c r="Q11" s="2446" t="s">
        <v>980</v>
      </c>
      <c r="R11" s="2447"/>
      <c r="S11" s="2447"/>
      <c r="T11" s="2447"/>
      <c r="U11" s="2447"/>
      <c r="V11" s="2447"/>
      <c r="W11" s="2447"/>
      <c r="X11" s="2448"/>
    </row>
    <row r="12" spans="1:26" ht="29.15" customHeight="1" x14ac:dyDescent="0.2">
      <c r="M12" s="1228"/>
      <c r="N12" s="1210" t="s">
        <v>625</v>
      </c>
      <c r="O12" s="1210"/>
      <c r="P12" s="1225"/>
      <c r="Q12" s="2446" t="s">
        <v>1617</v>
      </c>
      <c r="R12" s="2447"/>
      <c r="S12" s="2447"/>
      <c r="T12" s="2447"/>
      <c r="U12" s="2447"/>
      <c r="V12" s="2447"/>
      <c r="W12" s="2447"/>
      <c r="X12" s="2448"/>
    </row>
    <row r="13" spans="1:26" ht="29.15" customHeight="1" x14ac:dyDescent="0.2">
      <c r="M13" s="1228"/>
      <c r="N13" s="1210" t="s">
        <v>626</v>
      </c>
      <c r="O13" s="1210"/>
      <c r="P13" s="1225"/>
      <c r="Q13" s="2446" t="s">
        <v>1618</v>
      </c>
      <c r="R13" s="2447"/>
      <c r="S13" s="2447"/>
      <c r="T13" s="2447"/>
      <c r="U13" s="2447"/>
      <c r="V13" s="2447"/>
      <c r="W13" s="2447"/>
      <c r="X13" s="2448"/>
    </row>
    <row r="14" spans="1:26" ht="29.15" customHeight="1" x14ac:dyDescent="0.2">
      <c r="M14" s="1228"/>
      <c r="N14" s="1210" t="s">
        <v>627</v>
      </c>
      <c r="O14" s="1210"/>
      <c r="P14" s="1225"/>
      <c r="Q14" s="2446" t="s">
        <v>1494</v>
      </c>
      <c r="R14" s="2447"/>
      <c r="S14" s="2447"/>
      <c r="T14" s="2447"/>
      <c r="U14" s="2447"/>
      <c r="V14" s="2447"/>
      <c r="W14" s="2447"/>
      <c r="X14" s="2448"/>
    </row>
    <row r="15" spans="1:26" ht="32.15" customHeight="1" x14ac:dyDescent="0.2">
      <c r="M15" s="1209" t="s">
        <v>1623</v>
      </c>
      <c r="N15" s="1210"/>
      <c r="O15" s="1210"/>
      <c r="P15" s="1210"/>
      <c r="Q15" s="351" t="s">
        <v>629</v>
      </c>
      <c r="R15" s="2446" t="s">
        <v>750</v>
      </c>
      <c r="S15" s="2448"/>
      <c r="T15" s="352" t="s">
        <v>392</v>
      </c>
      <c r="U15" s="2446" t="s">
        <v>1493</v>
      </c>
      <c r="V15" s="2447"/>
      <c r="W15" s="2447"/>
      <c r="X15" s="2448"/>
    </row>
    <row r="16" spans="1:26" ht="27.65" customHeight="1" x14ac:dyDescent="0.2">
      <c r="M16" s="353"/>
      <c r="N16" s="353"/>
      <c r="O16" s="353"/>
      <c r="P16" s="353"/>
      <c r="Q16" s="354"/>
      <c r="R16" s="353"/>
      <c r="S16" s="353"/>
      <c r="T16" s="353"/>
      <c r="U16" s="353"/>
      <c r="V16" s="353"/>
      <c r="W16" s="353"/>
      <c r="X16" s="353"/>
    </row>
    <row r="17" spans="2:24" ht="27.65" customHeight="1" x14ac:dyDescent="0.2">
      <c r="M17" s="1209" t="s">
        <v>1624</v>
      </c>
      <c r="N17" s="1209"/>
      <c r="O17" s="1209"/>
      <c r="P17" s="1209"/>
      <c r="Q17" s="1211"/>
      <c r="R17" s="1210"/>
      <c r="S17" s="1210"/>
      <c r="T17" s="1210"/>
      <c r="U17" s="1210"/>
      <c r="V17" s="1210"/>
      <c r="W17" s="1210"/>
      <c r="X17" s="1210"/>
    </row>
    <row r="18" spans="2:24" ht="27.65" customHeight="1" x14ac:dyDescent="0.2">
      <c r="M18" s="1210"/>
      <c r="N18" s="1210"/>
      <c r="O18" s="1210"/>
      <c r="P18" s="1210"/>
      <c r="Q18" s="1211"/>
      <c r="R18" s="1210"/>
      <c r="S18" s="1210"/>
      <c r="T18" s="1210"/>
      <c r="U18" s="1210"/>
      <c r="V18" s="1210"/>
      <c r="W18" s="1210"/>
      <c r="X18" s="1210"/>
    </row>
    <row r="19" spans="2:24" ht="27.65" customHeight="1" x14ac:dyDescent="0.2">
      <c r="M19" s="1210"/>
      <c r="N19" s="1210"/>
      <c r="O19" s="1210"/>
      <c r="P19" s="1210"/>
      <c r="Q19" s="1211"/>
      <c r="R19" s="1210"/>
      <c r="S19" s="1210"/>
      <c r="T19" s="1210"/>
      <c r="U19" s="1210"/>
      <c r="V19" s="1210"/>
      <c r="W19" s="1210"/>
      <c r="X19" s="1210"/>
    </row>
    <row r="21" spans="2:24" ht="14" x14ac:dyDescent="0.2">
      <c r="M21" s="355" t="s">
        <v>1016</v>
      </c>
    </row>
    <row r="24" spans="2:24" ht="14" x14ac:dyDescent="0.2">
      <c r="B24" s="356" t="s">
        <v>1625</v>
      </c>
    </row>
    <row r="25" spans="2:24" ht="14" x14ac:dyDescent="0.2">
      <c r="B25" s="356"/>
      <c r="C25" s="357" t="s">
        <v>1581</v>
      </c>
    </row>
    <row r="26" spans="2:24" ht="14" x14ac:dyDescent="0.2">
      <c r="B26" s="356"/>
    </row>
    <row r="27" spans="2:24" ht="17.5" customHeight="1" x14ac:dyDescent="0.2">
      <c r="C27" s="90" t="s">
        <v>1582</v>
      </c>
    </row>
    <row r="28" spans="2:24" ht="17.5" customHeight="1" x14ac:dyDescent="0.2">
      <c r="C28" s="90" t="s">
        <v>1583</v>
      </c>
    </row>
    <row r="29" spans="2:24" ht="23.5" customHeight="1" x14ac:dyDescent="0.2"/>
    <row r="30" spans="2:24" ht="22" customHeight="1" x14ac:dyDescent="0.2">
      <c r="D30" s="358"/>
      <c r="E30" s="358"/>
      <c r="F30" s="349" t="s">
        <v>630</v>
      </c>
      <c r="J30" s="90" t="s">
        <v>1596</v>
      </c>
    </row>
    <row r="31" spans="2:24" ht="7.5" customHeight="1" x14ac:dyDescent="0.2">
      <c r="J31" s="90"/>
    </row>
    <row r="32" spans="2:24" ht="22" customHeight="1" x14ac:dyDescent="0.2">
      <c r="D32" s="359"/>
      <c r="E32" s="359"/>
      <c r="F32" s="349" t="s">
        <v>843</v>
      </c>
      <c r="J32" s="90" t="s">
        <v>1597</v>
      </c>
    </row>
    <row r="33" spans="1:24" ht="7.5" customHeight="1" x14ac:dyDescent="0.2">
      <c r="J33" s="90"/>
    </row>
    <row r="34" spans="1:24" ht="22" customHeight="1" x14ac:dyDescent="0.2">
      <c r="D34" s="360"/>
      <c r="E34" s="361"/>
      <c r="F34" s="349" t="s">
        <v>631</v>
      </c>
      <c r="J34" s="90" t="s">
        <v>1598</v>
      </c>
    </row>
    <row r="35" spans="1:24" ht="7.5" customHeight="1" x14ac:dyDescent="0.2">
      <c r="J35" s="90"/>
    </row>
    <row r="36" spans="1:24" ht="22" customHeight="1" x14ac:dyDescent="0.2">
      <c r="D36" s="362"/>
      <c r="E36" s="363"/>
      <c r="F36" s="349" t="s">
        <v>632</v>
      </c>
      <c r="J36" s="90" t="s">
        <v>1599</v>
      </c>
    </row>
    <row r="37" spans="1:24" ht="7" customHeight="1" x14ac:dyDescent="0.2"/>
    <row r="38" spans="1:24" ht="22" customHeight="1" x14ac:dyDescent="0.2">
      <c r="D38" s="1229" t="s">
        <v>711</v>
      </c>
      <c r="E38" s="1230"/>
      <c r="F38" s="349" t="s">
        <v>844</v>
      </c>
      <c r="J38" s="349" t="s">
        <v>1600</v>
      </c>
      <c r="K38" s="349" t="s">
        <v>1601</v>
      </c>
    </row>
    <row r="39" spans="1:24" ht="22" customHeight="1" x14ac:dyDescent="0.2">
      <c r="E39" s="364"/>
      <c r="K39" s="225" t="s">
        <v>1626</v>
      </c>
    </row>
    <row r="40" spans="1:24" ht="22" customHeight="1" x14ac:dyDescent="0.2">
      <c r="E40" s="364"/>
      <c r="K40" s="88" t="s">
        <v>1250</v>
      </c>
    </row>
    <row r="42" spans="1:24" ht="13" customHeight="1" x14ac:dyDescent="0.2"/>
    <row r="43" spans="1:24" ht="15.65" customHeight="1" x14ac:dyDescent="0.2">
      <c r="P43" s="1687" t="s">
        <v>33</v>
      </c>
      <c r="Q43" s="1687"/>
      <c r="R43" s="1687"/>
      <c r="S43" s="1626" t="str">
        <f>$Q$9</f>
        <v>学校法人○△学園</v>
      </c>
      <c r="T43" s="1626"/>
      <c r="U43" s="1626"/>
      <c r="V43" s="1626"/>
      <c r="W43" s="1626"/>
      <c r="X43" s="1626"/>
    </row>
    <row r="44" spans="1:24" ht="16.5" x14ac:dyDescent="0.2">
      <c r="A44" s="365" t="s">
        <v>34</v>
      </c>
    </row>
    <row r="45" spans="1:24" ht="16.5" customHeight="1" x14ac:dyDescent="0.2">
      <c r="B45" s="356" t="s">
        <v>13</v>
      </c>
    </row>
    <row r="46" spans="1:24" ht="16.5" customHeight="1" x14ac:dyDescent="0.2">
      <c r="C46" s="89" t="s">
        <v>799</v>
      </c>
    </row>
    <row r="47" spans="1:24" ht="16.5" customHeight="1" x14ac:dyDescent="0.2">
      <c r="D47" s="349" t="s">
        <v>928</v>
      </c>
    </row>
    <row r="48" spans="1:24" ht="16.5" customHeight="1" x14ac:dyDescent="0.2">
      <c r="D48" s="976" t="s">
        <v>929</v>
      </c>
      <c r="E48" s="1638"/>
      <c r="F48" s="1638"/>
      <c r="G48" s="1702"/>
      <c r="H48" s="360" t="s">
        <v>16</v>
      </c>
      <c r="I48" s="366"/>
      <c r="J48" s="366"/>
      <c r="K48" s="366"/>
      <c r="L48" s="367">
        <v>3</v>
      </c>
      <c r="M48" s="366" t="s">
        <v>17</v>
      </c>
      <c r="N48" s="361"/>
    </row>
    <row r="49" spans="3:26" ht="16.5" customHeight="1" x14ac:dyDescent="0.2">
      <c r="D49" s="976" t="s">
        <v>15</v>
      </c>
      <c r="E49" s="1638"/>
      <c r="F49" s="1638"/>
      <c r="G49" s="1702"/>
      <c r="H49" s="360" t="s">
        <v>260</v>
      </c>
      <c r="I49" s="366"/>
      <c r="J49" s="366"/>
      <c r="K49" s="368"/>
      <c r="L49" s="367">
        <v>63</v>
      </c>
      <c r="M49" s="369" t="s">
        <v>19</v>
      </c>
      <c r="N49" s="361"/>
    </row>
    <row r="50" spans="3:26" ht="9.65" customHeight="1" x14ac:dyDescent="0.2">
      <c r="G50" s="89"/>
    </row>
    <row r="51" spans="3:26" ht="16.5" customHeight="1" x14ac:dyDescent="0.2">
      <c r="D51" s="349" t="s">
        <v>14</v>
      </c>
    </row>
    <row r="52" spans="3:26" ht="16.5" customHeight="1" x14ac:dyDescent="0.2">
      <c r="E52" s="349" t="s">
        <v>1833</v>
      </c>
      <c r="H52" s="370"/>
      <c r="I52" s="370"/>
      <c r="J52" s="370"/>
      <c r="K52" s="370"/>
      <c r="L52" s="370"/>
      <c r="M52" s="370"/>
      <c r="N52" s="370"/>
    </row>
    <row r="53" spans="3:26" ht="16.5" customHeight="1" x14ac:dyDescent="0.2">
      <c r="D53" s="785" t="s">
        <v>0</v>
      </c>
      <c r="E53" s="785"/>
      <c r="F53" s="785"/>
      <c r="G53" s="785"/>
      <c r="H53" s="371" t="s">
        <v>20</v>
      </c>
      <c r="I53" s="372" t="s">
        <v>1834</v>
      </c>
      <c r="J53" s="373" t="s">
        <v>21</v>
      </c>
      <c r="K53" s="373">
        <v>3</v>
      </c>
      <c r="L53" s="366" t="s">
        <v>22</v>
      </c>
      <c r="M53" s="373">
        <v>31</v>
      </c>
      <c r="N53" s="361" t="s">
        <v>23</v>
      </c>
    </row>
    <row r="54" spans="3:26" ht="16.5" customHeight="1" x14ac:dyDescent="0.2">
      <c r="D54" s="785" t="s">
        <v>1</v>
      </c>
      <c r="E54" s="785"/>
      <c r="F54" s="785"/>
      <c r="G54" s="785"/>
      <c r="H54" s="360" t="s">
        <v>20</v>
      </c>
      <c r="I54" s="374" t="s">
        <v>1834</v>
      </c>
      <c r="J54" s="366" t="s">
        <v>21</v>
      </c>
      <c r="K54" s="367">
        <v>6</v>
      </c>
      <c r="L54" s="375" t="s">
        <v>22</v>
      </c>
      <c r="M54" s="367">
        <v>10</v>
      </c>
      <c r="N54" s="376" t="s">
        <v>23</v>
      </c>
    </row>
    <row r="55" spans="3:26" ht="6" customHeight="1" x14ac:dyDescent="0.2">
      <c r="D55" s="261"/>
      <c r="E55" s="261"/>
      <c r="F55" s="261"/>
      <c r="G55" s="261"/>
    </row>
    <row r="56" spans="3:26" ht="16.5" customHeight="1" x14ac:dyDescent="0.2">
      <c r="E56" s="349" t="s">
        <v>2</v>
      </c>
    </row>
    <row r="57" spans="3:26" ht="16.5" customHeight="1" x14ac:dyDescent="0.2">
      <c r="D57" s="785" t="s">
        <v>0</v>
      </c>
      <c r="E57" s="785"/>
      <c r="F57" s="785"/>
      <c r="G57" s="785"/>
      <c r="H57" s="367" t="s">
        <v>782</v>
      </c>
      <c r="I57" s="367">
        <v>7</v>
      </c>
      <c r="J57" s="375" t="s">
        <v>21</v>
      </c>
      <c r="K57" s="367">
        <v>6</v>
      </c>
      <c r="L57" s="375" t="s">
        <v>22</v>
      </c>
      <c r="M57" s="367">
        <v>1</v>
      </c>
      <c r="N57" s="376" t="s">
        <v>23</v>
      </c>
      <c r="Z57" s="350" t="s">
        <v>1647</v>
      </c>
    </row>
    <row r="58" spans="3:26" ht="16.5" customHeight="1" x14ac:dyDescent="0.2">
      <c r="D58" s="785" t="s">
        <v>1</v>
      </c>
      <c r="E58" s="785"/>
      <c r="F58" s="785"/>
      <c r="G58" s="785"/>
      <c r="H58" s="367" t="s">
        <v>782</v>
      </c>
      <c r="I58" s="367">
        <v>7</v>
      </c>
      <c r="J58" s="375" t="s">
        <v>21</v>
      </c>
      <c r="K58" s="367">
        <v>6</v>
      </c>
      <c r="L58" s="375" t="s">
        <v>22</v>
      </c>
      <c r="M58" s="367">
        <v>10</v>
      </c>
      <c r="N58" s="376" t="s">
        <v>23</v>
      </c>
      <c r="Z58" s="350" t="s">
        <v>1647</v>
      </c>
    </row>
    <row r="59" spans="3:26" ht="16.5" customHeight="1" x14ac:dyDescent="0.2">
      <c r="D59" s="88"/>
      <c r="E59" s="225" t="s">
        <v>1729</v>
      </c>
    </row>
    <row r="60" spans="3:26" ht="16.5" customHeight="1" x14ac:dyDescent="0.2">
      <c r="D60" s="88"/>
      <c r="E60" s="88" t="s">
        <v>1730</v>
      </c>
    </row>
    <row r="61" spans="3:26" ht="16.5" customHeight="1" x14ac:dyDescent="0.2">
      <c r="D61" s="88"/>
      <c r="E61" s="88" t="s">
        <v>1495</v>
      </c>
    </row>
    <row r="62" spans="3:26" ht="10" customHeight="1" x14ac:dyDescent="0.2">
      <c r="C62" s="88" t="s">
        <v>155</v>
      </c>
      <c r="D62" s="88"/>
    </row>
    <row r="63" spans="3:26" ht="16.5" customHeight="1" x14ac:dyDescent="0.2">
      <c r="C63" s="89" t="s">
        <v>1496</v>
      </c>
    </row>
    <row r="64" spans="3:26" ht="16.5" customHeight="1" x14ac:dyDescent="0.2">
      <c r="D64" s="785" t="s">
        <v>3</v>
      </c>
      <c r="E64" s="785"/>
      <c r="F64" s="785"/>
      <c r="G64" s="785"/>
      <c r="H64" s="785"/>
      <c r="I64" s="377" t="s">
        <v>20</v>
      </c>
      <c r="J64" s="378">
        <v>7</v>
      </c>
      <c r="K64" s="375" t="s">
        <v>21</v>
      </c>
      <c r="L64" s="378">
        <v>4</v>
      </c>
      <c r="M64" s="375" t="s">
        <v>22</v>
      </c>
      <c r="N64" s="378">
        <v>1</v>
      </c>
      <c r="O64" s="376" t="s">
        <v>23</v>
      </c>
    </row>
    <row r="65" spans="2:26" ht="16.5" customHeight="1" x14ac:dyDescent="0.2">
      <c r="D65" s="785" t="s">
        <v>4</v>
      </c>
      <c r="E65" s="785"/>
      <c r="F65" s="785"/>
      <c r="G65" s="785"/>
      <c r="H65" s="785"/>
      <c r="I65" s="377" t="s">
        <v>20</v>
      </c>
      <c r="J65" s="378">
        <v>7</v>
      </c>
      <c r="K65" s="375" t="s">
        <v>21</v>
      </c>
      <c r="L65" s="378">
        <v>2</v>
      </c>
      <c r="M65" s="375" t="s">
        <v>22</v>
      </c>
      <c r="N65" s="378">
        <v>1</v>
      </c>
      <c r="O65" s="376" t="s">
        <v>23</v>
      </c>
    </row>
    <row r="66" spans="2:26" ht="16.5" customHeight="1" x14ac:dyDescent="0.2">
      <c r="E66" s="225" t="s">
        <v>930</v>
      </c>
    </row>
    <row r="67" spans="2:26" ht="16.5" customHeight="1" x14ac:dyDescent="0.2">
      <c r="E67" s="88" t="s">
        <v>876</v>
      </c>
    </row>
    <row r="68" spans="2:26" ht="16.5" customHeight="1" x14ac:dyDescent="0.2">
      <c r="E68" s="88" t="s">
        <v>1434</v>
      </c>
    </row>
    <row r="69" spans="2:26" ht="16.5" customHeight="1" x14ac:dyDescent="0.2"/>
    <row r="70" spans="2:26" ht="16.5" customHeight="1" x14ac:dyDescent="0.2">
      <c r="B70" s="356" t="s">
        <v>1619</v>
      </c>
      <c r="C70" s="89"/>
    </row>
    <row r="71" spans="2:26" ht="16.5" customHeight="1" x14ac:dyDescent="0.2">
      <c r="B71" s="89"/>
      <c r="C71" s="89" t="s">
        <v>48</v>
      </c>
    </row>
    <row r="72" spans="2:26" ht="16.5" customHeight="1" x14ac:dyDescent="0.2">
      <c r="D72" s="268" t="s">
        <v>547</v>
      </c>
      <c r="E72" s="379"/>
      <c r="F72" s="380"/>
      <c r="G72" s="269"/>
      <c r="H72" s="381" t="s">
        <v>25</v>
      </c>
      <c r="I72" s="382" t="s">
        <v>27</v>
      </c>
      <c r="J72" s="278">
        <v>9</v>
      </c>
      <c r="K72" s="383" t="s">
        <v>18</v>
      </c>
    </row>
    <row r="73" spans="2:26" ht="16.5" customHeight="1" x14ac:dyDescent="0.2">
      <c r="D73" s="268" t="s">
        <v>548</v>
      </c>
      <c r="E73" s="379"/>
      <c r="F73" s="380"/>
      <c r="G73" s="269"/>
      <c r="H73" s="381" t="s">
        <v>25</v>
      </c>
      <c r="I73" s="382" t="s">
        <v>27</v>
      </c>
      <c r="J73" s="278">
        <v>24</v>
      </c>
      <c r="K73" s="383" t="s">
        <v>18</v>
      </c>
    </row>
    <row r="74" spans="2:26" ht="16.5" customHeight="1" x14ac:dyDescent="0.2">
      <c r="D74" s="268" t="s">
        <v>549</v>
      </c>
      <c r="E74" s="379"/>
      <c r="F74" s="380"/>
      <c r="G74" s="269"/>
      <c r="H74" s="381" t="s">
        <v>25</v>
      </c>
      <c r="I74" s="382" t="s">
        <v>27</v>
      </c>
      <c r="J74" s="278">
        <v>33</v>
      </c>
      <c r="K74" s="383" t="s">
        <v>18</v>
      </c>
    </row>
    <row r="75" spans="2:26" ht="16.5" customHeight="1" x14ac:dyDescent="0.2">
      <c r="D75" s="384" t="s">
        <v>909</v>
      </c>
      <c r="E75" s="90"/>
      <c r="F75" s="90"/>
      <c r="G75" s="90"/>
      <c r="H75" s="90"/>
      <c r="I75" s="90"/>
      <c r="J75" s="90"/>
    </row>
    <row r="76" spans="2:26" ht="16.5" customHeight="1" x14ac:dyDescent="0.2">
      <c r="D76" s="90"/>
      <c r="E76" s="976" t="s">
        <v>550</v>
      </c>
      <c r="F76" s="968"/>
      <c r="G76" s="269"/>
      <c r="H76" s="381" t="s">
        <v>927</v>
      </c>
      <c r="I76" s="382" t="s">
        <v>27</v>
      </c>
      <c r="J76" s="279">
        <v>4</v>
      </c>
      <c r="K76" s="376" t="s">
        <v>1405</v>
      </c>
      <c r="N76" s="1212" t="s">
        <v>1251</v>
      </c>
      <c r="O76" s="1605"/>
      <c r="P76" s="1605"/>
      <c r="Q76" s="1605"/>
      <c r="R76" s="1605"/>
      <c r="S76" s="1605"/>
      <c r="T76" s="1605"/>
      <c r="U76" s="1605"/>
      <c r="V76" s="2442"/>
      <c r="W76" s="1608"/>
    </row>
    <row r="77" spans="2:26" ht="9.65" customHeight="1" x14ac:dyDescent="0.2">
      <c r="L77" s="326"/>
      <c r="N77" s="225" t="s">
        <v>1252</v>
      </c>
      <c r="V77" s="385"/>
    </row>
    <row r="78" spans="2:26" ht="16.5" customHeight="1" x14ac:dyDescent="0.2">
      <c r="C78" s="89" t="s">
        <v>1497</v>
      </c>
    </row>
    <row r="79" spans="2:26" ht="40" customHeight="1" x14ac:dyDescent="0.2">
      <c r="D79" s="386" t="s">
        <v>28</v>
      </c>
      <c r="E79" s="387"/>
      <c r="F79" s="388"/>
      <c r="G79" s="1612" t="s">
        <v>5</v>
      </c>
      <c r="H79" s="1687"/>
      <c r="I79" s="1612" t="s">
        <v>44</v>
      </c>
      <c r="J79" s="1687"/>
      <c r="K79" s="1813" t="s">
        <v>1731</v>
      </c>
      <c r="L79" s="1616"/>
      <c r="M79" s="1755" t="s">
        <v>1498</v>
      </c>
      <c r="N79" s="1778"/>
      <c r="O79" s="1778"/>
      <c r="P79" s="1778"/>
      <c r="Q79" s="1778"/>
      <c r="R79" s="1778"/>
      <c r="S79" s="1688"/>
      <c r="T79" s="1843" t="s">
        <v>1732</v>
      </c>
      <c r="U79" s="1707"/>
      <c r="V79" s="1708"/>
      <c r="W79" s="1755" t="s">
        <v>31</v>
      </c>
      <c r="X79" s="1757"/>
    </row>
    <row r="80" spans="2:26" ht="16.5" customHeight="1" x14ac:dyDescent="0.2">
      <c r="D80" s="2434" t="s">
        <v>36</v>
      </c>
      <c r="E80" s="389" t="s">
        <v>6</v>
      </c>
      <c r="F80" s="389"/>
      <c r="G80" s="2436">
        <v>1</v>
      </c>
      <c r="H80" s="90" t="s">
        <v>32</v>
      </c>
      <c r="I80" s="2436">
        <v>1</v>
      </c>
      <c r="J80" s="90" t="s">
        <v>32</v>
      </c>
      <c r="K80" s="2438">
        <v>2</v>
      </c>
      <c r="L80" s="968" t="s">
        <v>32</v>
      </c>
      <c r="M80" s="280">
        <v>7</v>
      </c>
      <c r="N80" s="281">
        <v>6</v>
      </c>
      <c r="O80" s="282">
        <v>1</v>
      </c>
      <c r="P80" s="283" t="s">
        <v>29</v>
      </c>
      <c r="Q80" s="284"/>
      <c r="R80" s="285"/>
      <c r="S80" s="286"/>
      <c r="T80" s="287" t="s">
        <v>39</v>
      </c>
      <c r="U80" s="263"/>
      <c r="V80" s="263"/>
      <c r="W80" s="1237" t="s">
        <v>769</v>
      </c>
      <c r="X80" s="1237"/>
      <c r="Z80" s="350" t="s">
        <v>1648</v>
      </c>
    </row>
    <row r="81" spans="4:39" ht="16.5" customHeight="1" x14ac:dyDescent="0.2">
      <c r="D81" s="2434"/>
      <c r="E81" s="390"/>
      <c r="F81" s="391"/>
      <c r="G81" s="2437"/>
      <c r="H81" s="272"/>
      <c r="I81" s="2437"/>
      <c r="J81" s="272"/>
      <c r="K81" s="2439"/>
      <c r="L81" s="968"/>
      <c r="M81" s="288" t="s">
        <v>30</v>
      </c>
      <c r="N81" s="279">
        <v>11</v>
      </c>
      <c r="O81" s="289" t="s">
        <v>35</v>
      </c>
      <c r="P81" s="272"/>
      <c r="Q81" s="272"/>
      <c r="R81" s="272"/>
      <c r="S81" s="290"/>
      <c r="T81" s="291" t="s">
        <v>40</v>
      </c>
      <c r="U81" s="90"/>
      <c r="V81" s="90"/>
      <c r="W81" s="1237"/>
      <c r="X81" s="1237"/>
    </row>
    <row r="82" spans="4:39" ht="16.5" customHeight="1" x14ac:dyDescent="0.2">
      <c r="D82" s="2434"/>
      <c r="E82" s="392" t="s">
        <v>877</v>
      </c>
      <c r="F82" s="389"/>
      <c r="G82" s="2432">
        <v>5</v>
      </c>
      <c r="H82" s="90" t="s">
        <v>32</v>
      </c>
      <c r="I82" s="2432">
        <v>5</v>
      </c>
      <c r="J82" s="90" t="s">
        <v>32</v>
      </c>
      <c r="K82" s="2440"/>
      <c r="L82" s="967"/>
      <c r="M82" s="278">
        <v>7</v>
      </c>
      <c r="N82" s="292">
        <v>6</v>
      </c>
      <c r="O82" s="278">
        <v>1</v>
      </c>
      <c r="P82" s="283" t="s">
        <v>29</v>
      </c>
      <c r="Q82" s="284"/>
      <c r="R82" s="285"/>
      <c r="S82" s="286"/>
      <c r="T82" s="216"/>
      <c r="U82" s="90"/>
      <c r="V82" s="90"/>
      <c r="W82" s="1237" t="s">
        <v>769</v>
      </c>
      <c r="X82" s="1237"/>
      <c r="Z82" s="350" t="s">
        <v>1648</v>
      </c>
    </row>
    <row r="83" spans="4:39" ht="16.5" customHeight="1" x14ac:dyDescent="0.2">
      <c r="D83" s="2434"/>
      <c r="E83" s="390" t="s">
        <v>878</v>
      </c>
      <c r="F83" s="391"/>
      <c r="G83" s="2433"/>
      <c r="H83" s="272"/>
      <c r="I83" s="2433"/>
      <c r="J83" s="272"/>
      <c r="K83" s="2440"/>
      <c r="L83" s="968"/>
      <c r="M83" s="293" t="s">
        <v>30</v>
      </c>
      <c r="N83" s="279">
        <v>11</v>
      </c>
      <c r="O83" s="294" t="s">
        <v>35</v>
      </c>
      <c r="P83" s="272"/>
      <c r="Q83" s="272"/>
      <c r="R83" s="272"/>
      <c r="S83" s="290"/>
      <c r="T83" s="216"/>
      <c r="U83" s="278">
        <v>7</v>
      </c>
      <c r="V83" s="90" t="s">
        <v>21</v>
      </c>
      <c r="W83" s="1237"/>
      <c r="X83" s="1237"/>
    </row>
    <row r="84" spans="4:39" ht="16.5" hidden="1" customHeight="1" x14ac:dyDescent="0.2">
      <c r="D84" s="2434"/>
      <c r="E84" s="295"/>
      <c r="F84" s="295"/>
      <c r="G84" s="1577"/>
      <c r="H84" s="295"/>
      <c r="I84" s="1577"/>
      <c r="J84" s="295"/>
      <c r="K84" s="2440"/>
      <c r="L84" s="968"/>
      <c r="M84" s="296"/>
      <c r="N84" s="297"/>
      <c r="O84" s="298"/>
      <c r="P84" s="299"/>
      <c r="Q84" s="296"/>
      <c r="R84" s="297"/>
      <c r="S84" s="298"/>
      <c r="T84" s="216"/>
      <c r="U84" s="90"/>
      <c r="V84" s="90"/>
      <c r="W84" s="776"/>
      <c r="X84" s="776"/>
      <c r="Z84" s="350" t="s">
        <v>1649</v>
      </c>
    </row>
    <row r="85" spans="4:39" ht="16.5" hidden="1" customHeight="1" x14ac:dyDescent="0.2">
      <c r="D85" s="2435"/>
      <c r="E85" s="300"/>
      <c r="F85" s="300"/>
      <c r="G85" s="1578"/>
      <c r="H85" s="300"/>
      <c r="I85" s="1578"/>
      <c r="J85" s="300"/>
      <c r="K85" s="2440"/>
      <c r="L85" s="968"/>
      <c r="M85" s="301"/>
      <c r="N85" s="302"/>
      <c r="O85" s="303"/>
      <c r="P85" s="300"/>
      <c r="Q85" s="300"/>
      <c r="R85" s="300"/>
      <c r="S85" s="304"/>
      <c r="T85" s="216"/>
      <c r="U85" s="90"/>
      <c r="V85" s="90"/>
      <c r="W85" s="776"/>
      <c r="X85" s="776"/>
    </row>
    <row r="86" spans="4:39" ht="16.5" customHeight="1" x14ac:dyDescent="0.2">
      <c r="D86" s="1777" t="s">
        <v>37</v>
      </c>
      <c r="E86" s="2048"/>
      <c r="F86" s="2146"/>
      <c r="G86" s="1239" t="s">
        <v>41</v>
      </c>
      <c r="H86" s="1240"/>
      <c r="I86" s="2432">
        <v>1</v>
      </c>
      <c r="J86" s="90" t="s">
        <v>32</v>
      </c>
      <c r="K86" s="2440"/>
      <c r="L86" s="967"/>
      <c r="M86" s="278">
        <v>7</v>
      </c>
      <c r="N86" s="292">
        <v>6</v>
      </c>
      <c r="O86" s="278">
        <v>1</v>
      </c>
      <c r="P86" s="283" t="s">
        <v>29</v>
      </c>
      <c r="Q86" s="284"/>
      <c r="R86" s="285"/>
      <c r="S86" s="286"/>
      <c r="T86" s="216"/>
      <c r="U86" s="278">
        <v>6</v>
      </c>
      <c r="V86" s="90" t="s">
        <v>22</v>
      </c>
      <c r="W86" s="1237" t="s">
        <v>769</v>
      </c>
      <c r="X86" s="1237"/>
      <c r="Z86" s="350" t="s">
        <v>1648</v>
      </c>
      <c r="AG86" s="393"/>
      <c r="AM86" s="393"/>
    </row>
    <row r="87" spans="4:39" ht="16.5" customHeight="1" x14ac:dyDescent="0.2">
      <c r="D87" s="2049"/>
      <c r="E87" s="2050"/>
      <c r="F87" s="2431"/>
      <c r="G87" s="1241"/>
      <c r="H87" s="1242"/>
      <c r="I87" s="2433"/>
      <c r="J87" s="272"/>
      <c r="K87" s="2441"/>
      <c r="L87" s="968"/>
      <c r="M87" s="288" t="s">
        <v>30</v>
      </c>
      <c r="N87" s="279">
        <v>11</v>
      </c>
      <c r="O87" s="289" t="s">
        <v>35</v>
      </c>
      <c r="P87" s="272"/>
      <c r="Q87" s="272"/>
      <c r="R87" s="272"/>
      <c r="S87" s="290"/>
      <c r="T87" s="216"/>
      <c r="U87" s="278">
        <v>8</v>
      </c>
      <c r="V87" s="90" t="s">
        <v>23</v>
      </c>
      <c r="W87" s="1237"/>
      <c r="X87" s="1237"/>
    </row>
    <row r="88" spans="4:39" ht="16.5" customHeight="1" x14ac:dyDescent="0.2">
      <c r="D88" s="1777" t="s">
        <v>38</v>
      </c>
      <c r="E88" s="2048"/>
      <c r="F88" s="2146"/>
      <c r="G88" s="2432">
        <v>2</v>
      </c>
      <c r="H88" s="90" t="s">
        <v>32</v>
      </c>
      <c r="I88" s="2432">
        <v>2</v>
      </c>
      <c r="J88" s="90" t="s">
        <v>32</v>
      </c>
      <c r="K88" s="1243" t="s">
        <v>879</v>
      </c>
      <c r="L88" s="1240"/>
      <c r="M88" s="278">
        <v>7</v>
      </c>
      <c r="N88" s="292">
        <v>6</v>
      </c>
      <c r="O88" s="278">
        <v>1</v>
      </c>
      <c r="P88" s="283" t="s">
        <v>29</v>
      </c>
      <c r="Q88" s="284"/>
      <c r="R88" s="285"/>
      <c r="S88" s="286"/>
      <c r="T88" s="216"/>
      <c r="U88" s="90"/>
      <c r="V88" s="90"/>
      <c r="W88" s="1237" t="s">
        <v>769</v>
      </c>
      <c r="X88" s="1237"/>
      <c r="Z88" s="350" t="s">
        <v>1648</v>
      </c>
    </row>
    <row r="89" spans="4:39" ht="16.5" customHeight="1" x14ac:dyDescent="0.2">
      <c r="D89" s="2049"/>
      <c r="E89" s="2050"/>
      <c r="F89" s="2431"/>
      <c r="G89" s="2433"/>
      <c r="H89" s="272"/>
      <c r="I89" s="2433"/>
      <c r="J89" s="272"/>
      <c r="K89" s="1241"/>
      <c r="L89" s="1242"/>
      <c r="M89" s="293" t="s">
        <v>30</v>
      </c>
      <c r="N89" s="279">
        <v>11</v>
      </c>
      <c r="O89" s="294" t="s">
        <v>35</v>
      </c>
      <c r="P89" s="272"/>
      <c r="Q89" s="272"/>
      <c r="R89" s="272"/>
      <c r="S89" s="290"/>
      <c r="T89" s="271"/>
      <c r="U89" s="272"/>
      <c r="V89" s="272"/>
      <c r="W89" s="1237"/>
      <c r="X89" s="1237"/>
    </row>
    <row r="90" spans="4:39" ht="16.5" customHeight="1" x14ac:dyDescent="0.2">
      <c r="E90" s="88" t="s">
        <v>1499</v>
      </c>
    </row>
    <row r="91" spans="4:39" ht="16.5" customHeight="1" x14ac:dyDescent="0.2">
      <c r="E91" s="88"/>
      <c r="F91" s="225" t="s">
        <v>990</v>
      </c>
    </row>
    <row r="92" spans="4:39" ht="16.5" customHeight="1" x14ac:dyDescent="0.2">
      <c r="E92" s="88" t="s">
        <v>1500</v>
      </c>
      <c r="F92" s="90"/>
    </row>
    <row r="93" spans="4:39" ht="16.5" customHeight="1" x14ac:dyDescent="0.2">
      <c r="E93" s="88"/>
      <c r="F93" s="225" t="s">
        <v>981</v>
      </c>
    </row>
    <row r="94" spans="4:39" ht="16.5" customHeight="1" x14ac:dyDescent="0.2">
      <c r="E94" s="88" t="s">
        <v>880</v>
      </c>
    </row>
    <row r="95" spans="4:39" ht="16.5" customHeight="1" x14ac:dyDescent="0.2">
      <c r="E95" s="88" t="s">
        <v>1435</v>
      </c>
    </row>
    <row r="96" spans="4:39" ht="9.65" customHeight="1" x14ac:dyDescent="0.2"/>
    <row r="97" spans="3:26" ht="16" customHeight="1" x14ac:dyDescent="0.2">
      <c r="P97" s="1687" t="s">
        <v>33</v>
      </c>
      <c r="Q97" s="1687"/>
      <c r="R97" s="1687"/>
      <c r="S97" s="1626" t="str">
        <f>$Q$9</f>
        <v>学校法人○△学園</v>
      </c>
      <c r="T97" s="1626"/>
      <c r="U97" s="1626"/>
      <c r="V97" s="1626"/>
      <c r="W97" s="1626"/>
      <c r="X97" s="1626"/>
    </row>
    <row r="98" spans="3:26" ht="16.5" customHeight="1" x14ac:dyDescent="0.2">
      <c r="C98" s="89" t="s">
        <v>881</v>
      </c>
    </row>
    <row r="99" spans="3:26" ht="15" customHeight="1" x14ac:dyDescent="0.2">
      <c r="D99" s="394" t="s">
        <v>42</v>
      </c>
    </row>
    <row r="100" spans="3:26" ht="19" customHeight="1" x14ac:dyDescent="0.2">
      <c r="D100" s="788" t="s">
        <v>910</v>
      </c>
      <c r="E100" s="975"/>
      <c r="F100" s="988"/>
      <c r="G100" s="1693" t="s">
        <v>991</v>
      </c>
      <c r="H100" s="1694"/>
      <c r="I100" s="1694"/>
      <c r="J100" s="1694"/>
      <c r="K100" s="1694"/>
      <c r="L100" s="1694"/>
      <c r="M100" s="1695"/>
      <c r="Z100" s="350" t="s">
        <v>1650</v>
      </c>
    </row>
    <row r="101" spans="3:26" ht="15" customHeight="1" x14ac:dyDescent="0.2">
      <c r="E101" s="384" t="s">
        <v>1259</v>
      </c>
    </row>
    <row r="102" spans="3:26" ht="16.5" customHeight="1" x14ac:dyDescent="0.2">
      <c r="D102" s="976" t="s">
        <v>26</v>
      </c>
      <c r="E102" s="977"/>
      <c r="F102" s="978"/>
      <c r="G102" s="395" t="s">
        <v>27</v>
      </c>
      <c r="H102" s="279">
        <v>14</v>
      </c>
      <c r="I102" s="305" t="s">
        <v>19</v>
      </c>
      <c r="J102" s="263"/>
      <c r="K102" s="305"/>
      <c r="L102" s="263"/>
      <c r="M102" s="361"/>
    </row>
    <row r="103" spans="3:26" ht="16.5" customHeight="1" x14ac:dyDescent="0.2">
      <c r="D103" s="976" t="s">
        <v>1561</v>
      </c>
      <c r="E103" s="977"/>
      <c r="F103" s="978"/>
      <c r="G103" s="269" t="s">
        <v>20</v>
      </c>
      <c r="H103" s="279">
        <v>7</v>
      </c>
      <c r="I103" s="305" t="s">
        <v>21</v>
      </c>
      <c r="J103" s="279">
        <v>6</v>
      </c>
      <c r="K103" s="305" t="s">
        <v>22</v>
      </c>
      <c r="L103" s="279">
        <v>1</v>
      </c>
      <c r="M103" s="320" t="s">
        <v>23</v>
      </c>
    </row>
    <row r="104" spans="3:26" ht="16.5" customHeight="1" x14ac:dyDescent="0.2">
      <c r="D104" s="976" t="s">
        <v>261</v>
      </c>
      <c r="E104" s="977"/>
      <c r="F104" s="978"/>
      <c r="G104" s="269" t="s">
        <v>20</v>
      </c>
      <c r="H104" s="279">
        <v>7</v>
      </c>
      <c r="I104" s="305" t="s">
        <v>21</v>
      </c>
      <c r="J104" s="279">
        <v>6</v>
      </c>
      <c r="K104" s="305" t="s">
        <v>22</v>
      </c>
      <c r="L104" s="279">
        <v>10</v>
      </c>
      <c r="M104" s="320" t="s">
        <v>23</v>
      </c>
    </row>
    <row r="105" spans="3:26" ht="9.65" customHeight="1" x14ac:dyDescent="0.2">
      <c r="J105" s="89"/>
    </row>
    <row r="106" spans="3:26" ht="15" customHeight="1" x14ac:dyDescent="0.2">
      <c r="D106" s="394" t="s">
        <v>43</v>
      </c>
    </row>
    <row r="107" spans="3:26" ht="19" customHeight="1" x14ac:dyDescent="0.2">
      <c r="D107" s="976" t="s">
        <v>911</v>
      </c>
      <c r="E107" s="977"/>
      <c r="F107" s="978"/>
      <c r="G107" s="1721" t="s">
        <v>991</v>
      </c>
      <c r="H107" s="1882"/>
      <c r="I107" s="1882"/>
      <c r="J107" s="1882"/>
      <c r="K107" s="1882"/>
      <c r="L107" s="1882"/>
      <c r="M107" s="1883"/>
      <c r="Z107" s="350" t="s">
        <v>1650</v>
      </c>
    </row>
    <row r="108" spans="3:26" ht="15" customHeight="1" x14ac:dyDescent="0.2">
      <c r="E108" s="384" t="s">
        <v>1233</v>
      </c>
    </row>
    <row r="109" spans="3:26" ht="16.5" customHeight="1" x14ac:dyDescent="0.2">
      <c r="D109" s="976" t="s">
        <v>26</v>
      </c>
      <c r="E109" s="977"/>
      <c r="F109" s="978"/>
      <c r="G109" s="395" t="s">
        <v>27</v>
      </c>
      <c r="H109" s="279">
        <v>14</v>
      </c>
      <c r="I109" s="305" t="s">
        <v>19</v>
      </c>
      <c r="J109" s="263"/>
      <c r="K109" s="305"/>
      <c r="L109" s="263"/>
      <c r="M109" s="361"/>
    </row>
    <row r="110" spans="3:26" ht="16.5" customHeight="1" x14ac:dyDescent="0.2">
      <c r="D110" s="976" t="s">
        <v>1561</v>
      </c>
      <c r="E110" s="977"/>
      <c r="F110" s="978"/>
      <c r="G110" s="269" t="s">
        <v>20</v>
      </c>
      <c r="H110" s="279">
        <v>7</v>
      </c>
      <c r="I110" s="305" t="s">
        <v>21</v>
      </c>
      <c r="J110" s="279">
        <v>6</v>
      </c>
      <c r="K110" s="305" t="s">
        <v>22</v>
      </c>
      <c r="L110" s="279">
        <v>1</v>
      </c>
      <c r="M110" s="320" t="s">
        <v>23</v>
      </c>
    </row>
    <row r="111" spans="3:26" ht="13.5" customHeight="1" x14ac:dyDescent="0.2">
      <c r="E111" s="88" t="s">
        <v>1580</v>
      </c>
    </row>
    <row r="112" spans="3:26" ht="13.5" customHeight="1" x14ac:dyDescent="0.2">
      <c r="E112" s="88" t="s">
        <v>882</v>
      </c>
    </row>
    <row r="113" spans="3:26" ht="9.65" customHeight="1" x14ac:dyDescent="0.2"/>
    <row r="114" spans="3:26" ht="16.5" customHeight="1" x14ac:dyDescent="0.2">
      <c r="C114" s="89" t="s">
        <v>1436</v>
      </c>
    </row>
    <row r="115" spans="3:26" ht="19" customHeight="1" x14ac:dyDescent="0.2">
      <c r="D115" s="785" t="s">
        <v>1585</v>
      </c>
      <c r="E115" s="805"/>
      <c r="F115" s="805"/>
      <c r="G115" s="805"/>
      <c r="H115" s="805"/>
      <c r="I115" s="805"/>
      <c r="J115" s="1693" t="s">
        <v>883</v>
      </c>
      <c r="K115" s="1694"/>
      <c r="L115" s="1694"/>
      <c r="M115" s="1694"/>
      <c r="N115" s="1695"/>
      <c r="Z115" s="350" t="s">
        <v>1651</v>
      </c>
    </row>
    <row r="116" spans="3:26" ht="19" customHeight="1" x14ac:dyDescent="0.2">
      <c r="D116" s="785" t="s">
        <v>262</v>
      </c>
      <c r="E116" s="805"/>
      <c r="F116" s="805"/>
      <c r="G116" s="805"/>
      <c r="H116" s="805"/>
      <c r="I116" s="805"/>
      <c r="J116" s="2430" t="s">
        <v>884</v>
      </c>
      <c r="K116" s="860"/>
      <c r="L116" s="1118"/>
      <c r="M116" s="1118"/>
      <c r="N116" s="1119"/>
      <c r="Z116" s="350" t="s">
        <v>1652</v>
      </c>
    </row>
    <row r="117" spans="3:26" ht="15" customHeight="1" x14ac:dyDescent="0.2">
      <c r="E117" s="225" t="s">
        <v>1562</v>
      </c>
    </row>
    <row r="118" spans="3:26" ht="15" customHeight="1" x14ac:dyDescent="0.2">
      <c r="E118" s="1198" t="s">
        <v>1437</v>
      </c>
      <c r="F118" s="1199"/>
      <c r="G118" s="1199"/>
      <c r="H118" s="1199"/>
      <c r="I118" s="1199"/>
      <c r="J118" s="1199"/>
      <c r="K118" s="1199"/>
      <c r="L118" s="1199"/>
      <c r="M118" s="1199"/>
      <c r="N118" s="1199"/>
      <c r="O118" s="1199"/>
      <c r="P118" s="1199"/>
      <c r="Q118" s="1199"/>
      <c r="R118" s="1199"/>
      <c r="S118" s="1199"/>
      <c r="T118" s="1199"/>
      <c r="U118" s="1199"/>
      <c r="V118" s="773"/>
    </row>
    <row r="119" spans="3:26" ht="9.65" customHeight="1" x14ac:dyDescent="0.2"/>
    <row r="120" spans="3:26" ht="16.5" customHeight="1" x14ac:dyDescent="0.2">
      <c r="C120" s="89" t="s">
        <v>1022</v>
      </c>
    </row>
    <row r="121" spans="3:26" ht="16.5" customHeight="1" x14ac:dyDescent="0.2">
      <c r="C121" s="89"/>
      <c r="D121" s="2425" t="s">
        <v>1563</v>
      </c>
      <c r="E121" s="2425"/>
      <c r="F121" s="2425"/>
      <c r="G121" s="2425"/>
      <c r="H121" s="2425"/>
      <c r="I121" s="2425"/>
      <c r="J121" s="2425"/>
      <c r="K121" s="2425"/>
      <c r="L121" s="2425"/>
      <c r="M121" s="2425"/>
      <c r="N121" s="2425"/>
      <c r="O121" s="2425"/>
      <c r="P121" s="2425"/>
      <c r="Q121" s="2425"/>
      <c r="R121" s="2429"/>
      <c r="S121" s="367">
        <v>2</v>
      </c>
      <c r="T121" s="361" t="s">
        <v>32</v>
      </c>
    </row>
    <row r="122" spans="3:26" ht="16.5" customHeight="1" x14ac:dyDescent="0.2">
      <c r="C122" s="89"/>
      <c r="D122" s="2425" t="s">
        <v>1564</v>
      </c>
      <c r="E122" s="2425"/>
      <c r="F122" s="2425"/>
      <c r="G122" s="2425"/>
      <c r="H122" s="2425"/>
      <c r="I122" s="2425"/>
      <c r="J122" s="2425"/>
      <c r="K122" s="2425"/>
      <c r="L122" s="2425"/>
      <c r="M122" s="2425"/>
      <c r="N122" s="2425"/>
      <c r="O122" s="2425"/>
      <c r="P122" s="2425"/>
      <c r="Q122" s="2425"/>
      <c r="R122" s="2429"/>
      <c r="S122" s="367">
        <v>2</v>
      </c>
      <c r="T122" s="361" t="s">
        <v>32</v>
      </c>
    </row>
    <row r="123" spans="3:26" ht="16.5" customHeight="1" x14ac:dyDescent="0.2">
      <c r="C123" s="89"/>
      <c r="D123" s="2425" t="s">
        <v>1602</v>
      </c>
      <c r="E123" s="2425"/>
      <c r="F123" s="2425"/>
      <c r="G123" s="2425"/>
      <c r="H123" s="2425"/>
      <c r="I123" s="2425"/>
      <c r="J123" s="2425"/>
      <c r="K123" s="2425"/>
      <c r="L123" s="2425"/>
      <c r="M123" s="2425"/>
      <c r="N123" s="2425"/>
      <c r="O123" s="2425"/>
      <c r="P123" s="2425"/>
      <c r="Q123" s="2425"/>
      <c r="R123" s="2429"/>
      <c r="S123" s="367">
        <v>2</v>
      </c>
      <c r="T123" s="361" t="s">
        <v>32</v>
      </c>
    </row>
    <row r="124" spans="3:26" ht="16.5" customHeight="1" x14ac:dyDescent="0.2">
      <c r="C124" s="89"/>
    </row>
    <row r="125" spans="3:26" ht="37" customHeight="1" x14ac:dyDescent="0.2">
      <c r="D125" s="386" t="s">
        <v>47</v>
      </c>
      <c r="E125" s="387"/>
      <c r="F125" s="387"/>
      <c r="G125" s="387"/>
      <c r="H125" s="387"/>
      <c r="I125" s="886" t="s">
        <v>44</v>
      </c>
      <c r="J125" s="919"/>
      <c r="K125" s="886" t="s">
        <v>1501</v>
      </c>
      <c r="L125" s="903"/>
      <c r="M125" s="903"/>
      <c r="N125" s="903"/>
      <c r="O125" s="903"/>
      <c r="P125" s="903"/>
      <c r="Q125" s="904"/>
      <c r="R125" s="1200" t="s">
        <v>1234</v>
      </c>
      <c r="S125" s="860"/>
      <c r="T125" s="861"/>
      <c r="U125" s="886" t="s">
        <v>31</v>
      </c>
      <c r="V125" s="1238"/>
    </row>
    <row r="126" spans="3:26" ht="15" customHeight="1" x14ac:dyDescent="0.2">
      <c r="D126" s="1231" t="s">
        <v>46</v>
      </c>
      <c r="E126" s="392" t="s">
        <v>1603</v>
      </c>
      <c r="F126" s="392"/>
      <c r="G126" s="392"/>
      <c r="H126" s="392"/>
      <c r="I126" s="2428">
        <v>2</v>
      </c>
      <c r="J126" s="396" t="s">
        <v>32</v>
      </c>
      <c r="K126" s="397">
        <v>7</v>
      </c>
      <c r="L126" s="398">
        <v>6</v>
      </c>
      <c r="M126" s="399">
        <v>1</v>
      </c>
      <c r="N126" s="283" t="s">
        <v>29</v>
      </c>
      <c r="O126" s="400"/>
      <c r="P126" s="401"/>
      <c r="Q126" s="402"/>
      <c r="R126" s="287" t="s">
        <v>39</v>
      </c>
      <c r="S126" s="263"/>
      <c r="T126" s="263"/>
      <c r="U126" s="1703" t="s">
        <v>769</v>
      </c>
      <c r="V126" s="1703"/>
      <c r="Z126" s="350" t="s">
        <v>1648</v>
      </c>
    </row>
    <row r="127" spans="3:26" ht="15" customHeight="1" x14ac:dyDescent="0.2">
      <c r="D127" s="1231"/>
      <c r="E127" s="403"/>
      <c r="F127" s="390"/>
      <c r="G127" s="390"/>
      <c r="H127" s="390"/>
      <c r="I127" s="2428"/>
      <c r="J127" s="290"/>
      <c r="K127" s="293" t="s">
        <v>30</v>
      </c>
      <c r="L127" s="404">
        <v>11</v>
      </c>
      <c r="M127" s="294" t="s">
        <v>35</v>
      </c>
      <c r="N127" s="370"/>
      <c r="O127" s="370"/>
      <c r="P127" s="370"/>
      <c r="Q127" s="405"/>
      <c r="R127" s="291" t="s">
        <v>40</v>
      </c>
      <c r="S127" s="90"/>
      <c r="T127" s="90"/>
      <c r="U127" s="1703"/>
      <c r="V127" s="1703"/>
    </row>
    <row r="128" spans="3:26" ht="15" customHeight="1" x14ac:dyDescent="0.2">
      <c r="D128" s="1231"/>
      <c r="E128" s="406" t="s">
        <v>1604</v>
      </c>
      <c r="F128" s="407"/>
      <c r="G128" s="408"/>
      <c r="H128" s="408"/>
      <c r="I128" s="409">
        <v>2</v>
      </c>
      <c r="J128" s="396" t="s">
        <v>32</v>
      </c>
      <c r="K128" s="397">
        <v>7</v>
      </c>
      <c r="L128" s="398">
        <v>6</v>
      </c>
      <c r="M128" s="399">
        <v>1</v>
      </c>
      <c r="N128" s="283" t="s">
        <v>29</v>
      </c>
      <c r="O128" s="400"/>
      <c r="P128" s="401"/>
      <c r="Q128" s="402"/>
      <c r="R128" s="371"/>
      <c r="S128" s="367">
        <v>7</v>
      </c>
      <c r="T128" s="90" t="s">
        <v>21</v>
      </c>
      <c r="U128" s="1703" t="s">
        <v>769</v>
      </c>
      <c r="V128" s="1703"/>
      <c r="Z128" s="350" t="s">
        <v>1648</v>
      </c>
    </row>
    <row r="129" spans="3:26" ht="15" customHeight="1" x14ac:dyDescent="0.2">
      <c r="D129" s="1231"/>
      <c r="E129" s="403" t="s">
        <v>45</v>
      </c>
      <c r="F129" s="410"/>
      <c r="G129" s="390"/>
      <c r="H129" s="390"/>
      <c r="I129" s="411"/>
      <c r="J129" s="290"/>
      <c r="K129" s="293" t="s">
        <v>30</v>
      </c>
      <c r="L129" s="404">
        <v>11</v>
      </c>
      <c r="M129" s="294" t="s">
        <v>35</v>
      </c>
      <c r="N129" s="370"/>
      <c r="O129" s="370"/>
      <c r="P129" s="370"/>
      <c r="Q129" s="405"/>
      <c r="R129" s="371"/>
      <c r="S129" s="367">
        <v>6</v>
      </c>
      <c r="T129" s="90" t="s">
        <v>22</v>
      </c>
      <c r="U129" s="1703"/>
      <c r="V129" s="1703"/>
    </row>
    <row r="130" spans="3:26" ht="15" hidden="1" customHeight="1" x14ac:dyDescent="0.2">
      <c r="D130" s="1231"/>
      <c r="E130" s="412" t="s">
        <v>7</v>
      </c>
      <c r="F130" s="413"/>
      <c r="G130" s="412"/>
      <c r="H130" s="412"/>
      <c r="I130" s="2428"/>
      <c r="J130" s="396" t="s">
        <v>32</v>
      </c>
      <c r="K130" s="296"/>
      <c r="L130" s="297"/>
      <c r="M130" s="298"/>
      <c r="N130" s="299"/>
      <c r="O130" s="296"/>
      <c r="P130" s="297"/>
      <c r="Q130" s="298"/>
      <c r="R130" s="371"/>
      <c r="T130" s="90"/>
      <c r="U130" s="1795" t="s">
        <v>769</v>
      </c>
      <c r="V130" s="1795"/>
      <c r="Z130" s="350" t="s">
        <v>1648</v>
      </c>
    </row>
    <row r="131" spans="3:26" ht="15" hidden="1" customHeight="1" x14ac:dyDescent="0.2">
      <c r="D131" s="1231"/>
      <c r="E131" s="414"/>
      <c r="F131" s="415"/>
      <c r="G131" s="415"/>
      <c r="H131" s="415"/>
      <c r="I131" s="2428"/>
      <c r="J131" s="290"/>
      <c r="K131" s="416"/>
      <c r="L131" s="302"/>
      <c r="M131" s="417"/>
      <c r="N131" s="300"/>
      <c r="O131" s="300"/>
      <c r="P131" s="300"/>
      <c r="Q131" s="304"/>
      <c r="R131" s="371"/>
      <c r="S131" s="378">
        <v>6</v>
      </c>
      <c r="T131" s="90" t="s">
        <v>22</v>
      </c>
      <c r="U131" s="1795"/>
      <c r="V131" s="1795"/>
    </row>
    <row r="132" spans="3:26" ht="15" customHeight="1" x14ac:dyDescent="0.2">
      <c r="D132" s="1244"/>
      <c r="E132" s="392" t="s">
        <v>8</v>
      </c>
      <c r="F132" s="418"/>
      <c r="G132" s="392"/>
      <c r="H132" s="392"/>
      <c r="I132" s="2428">
        <v>2</v>
      </c>
      <c r="J132" s="396" t="s">
        <v>32</v>
      </c>
      <c r="K132" s="397">
        <v>7</v>
      </c>
      <c r="L132" s="398">
        <v>6</v>
      </c>
      <c r="M132" s="399">
        <v>1</v>
      </c>
      <c r="N132" s="283" t="s">
        <v>29</v>
      </c>
      <c r="O132" s="400"/>
      <c r="P132" s="401"/>
      <c r="Q132" s="402"/>
      <c r="R132" s="371"/>
      <c r="S132" s="367">
        <v>8</v>
      </c>
      <c r="T132" s="90" t="s">
        <v>23</v>
      </c>
      <c r="U132" s="1703" t="s">
        <v>769</v>
      </c>
      <c r="V132" s="1703"/>
      <c r="Z132" s="350" t="s">
        <v>1648</v>
      </c>
    </row>
    <row r="133" spans="3:26" ht="15" customHeight="1" x14ac:dyDescent="0.2">
      <c r="D133" s="1245"/>
      <c r="E133" s="403"/>
      <c r="F133" s="390"/>
      <c r="G133" s="390"/>
      <c r="H133" s="390"/>
      <c r="I133" s="2428"/>
      <c r="J133" s="290"/>
      <c r="K133" s="293" t="s">
        <v>30</v>
      </c>
      <c r="L133" s="404">
        <v>11</v>
      </c>
      <c r="M133" s="294" t="s">
        <v>35</v>
      </c>
      <c r="N133" s="370"/>
      <c r="O133" s="370"/>
      <c r="P133" s="370"/>
      <c r="Q133" s="405"/>
      <c r="R133" s="419"/>
      <c r="S133" s="370"/>
      <c r="T133" s="405"/>
      <c r="U133" s="1703"/>
      <c r="V133" s="1703"/>
    </row>
    <row r="134" spans="3:26" ht="13.5" customHeight="1" x14ac:dyDescent="0.2">
      <c r="E134" s="1171" t="s">
        <v>1565</v>
      </c>
      <c r="F134" s="1171"/>
      <c r="G134" s="1171"/>
      <c r="H134" s="1171"/>
      <c r="I134" s="1171"/>
      <c r="J134" s="1171"/>
      <c r="K134" s="1171"/>
      <c r="L134" s="1171"/>
      <c r="M134" s="1171"/>
      <c r="N134" s="1171"/>
      <c r="O134" s="1171"/>
      <c r="P134" s="1171"/>
      <c r="Q134" s="1171"/>
      <c r="R134" s="1171"/>
      <c r="S134" s="1171"/>
      <c r="T134" s="1171"/>
      <c r="U134" s="1171"/>
      <c r="V134" s="1171"/>
      <c r="W134" s="1171"/>
      <c r="X134" s="1171"/>
      <c r="Y134" s="1171"/>
    </row>
    <row r="135" spans="3:26" ht="13.5" customHeight="1" x14ac:dyDescent="0.2">
      <c r="E135" s="88" t="s">
        <v>1438</v>
      </c>
      <c r="F135" s="90"/>
      <c r="G135" s="90"/>
    </row>
    <row r="136" spans="3:26" ht="13.5" customHeight="1" x14ac:dyDescent="0.2">
      <c r="E136" s="88" t="s">
        <v>982</v>
      </c>
      <c r="F136" s="90"/>
      <c r="G136" s="90"/>
    </row>
    <row r="137" spans="3:26" ht="13.5" customHeight="1" x14ac:dyDescent="0.2">
      <c r="E137" s="88" t="s">
        <v>1439</v>
      </c>
      <c r="F137" s="90"/>
      <c r="G137" s="90"/>
    </row>
    <row r="138" spans="3:26" ht="10" customHeight="1" x14ac:dyDescent="0.2"/>
    <row r="139" spans="3:26" ht="16.5" customHeight="1" x14ac:dyDescent="0.2">
      <c r="C139" s="89" t="s">
        <v>1034</v>
      </c>
    </row>
    <row r="140" spans="3:26" ht="15.65" customHeight="1" x14ac:dyDescent="0.2">
      <c r="C140" s="89"/>
      <c r="D140" s="420" t="s">
        <v>1433</v>
      </c>
      <c r="E140" s="90"/>
    </row>
    <row r="141" spans="3:26" ht="16.5" customHeight="1" x14ac:dyDescent="0.2">
      <c r="D141" s="268" t="s">
        <v>1643</v>
      </c>
      <c r="E141" s="379"/>
      <c r="F141" s="387"/>
      <c r="G141" s="387"/>
      <c r="H141" s="387"/>
      <c r="I141" s="387"/>
      <c r="J141" s="387"/>
      <c r="K141" s="387"/>
      <c r="L141" s="387"/>
      <c r="M141" s="421"/>
      <c r="N141" s="2426">
        <v>2</v>
      </c>
      <c r="O141" s="2427"/>
      <c r="P141" s="320" t="s">
        <v>49</v>
      </c>
    </row>
    <row r="142" spans="3:26" ht="16.5" customHeight="1" x14ac:dyDescent="0.2">
      <c r="D142" s="268" t="s">
        <v>1502</v>
      </c>
      <c r="E142" s="379"/>
      <c r="F142" s="387"/>
      <c r="G142" s="387"/>
      <c r="H142" s="387"/>
      <c r="I142" s="387"/>
      <c r="J142" s="387"/>
      <c r="K142" s="387"/>
      <c r="L142" s="387"/>
      <c r="M142" s="422"/>
      <c r="N142" s="2147">
        <f>I126+I128+I129+I132</f>
        <v>6</v>
      </c>
      <c r="O142" s="1638"/>
      <c r="P142" s="361" t="s">
        <v>49</v>
      </c>
    </row>
    <row r="143" spans="3:26" ht="16.5" customHeight="1" x14ac:dyDescent="0.2">
      <c r="D143" s="268" t="s">
        <v>1393</v>
      </c>
      <c r="E143" s="379"/>
      <c r="F143" s="387"/>
      <c r="G143" s="387"/>
      <c r="H143" s="387"/>
      <c r="I143" s="387"/>
      <c r="J143" s="387"/>
      <c r="K143" s="387"/>
      <c r="L143" s="387"/>
      <c r="M143" s="422"/>
      <c r="N143" s="2423">
        <f>N141/N142</f>
        <v>0.33333333333333331</v>
      </c>
      <c r="O143" s="2424"/>
      <c r="P143" s="423" t="str">
        <f>IF(N143&lt;=1/3,"○","×")</f>
        <v>○</v>
      </c>
    </row>
    <row r="144" spans="3:26" ht="16" customHeight="1" x14ac:dyDescent="0.2">
      <c r="C144" s="89"/>
      <c r="D144" s="394" t="s">
        <v>1395</v>
      </c>
    </row>
    <row r="145" spans="3:26" ht="16.5" customHeight="1" x14ac:dyDescent="0.2">
      <c r="D145" s="268" t="s">
        <v>1440</v>
      </c>
      <c r="E145" s="387"/>
      <c r="F145" s="387"/>
      <c r="G145" s="387"/>
      <c r="H145" s="387"/>
      <c r="I145" s="387"/>
      <c r="J145" s="387"/>
      <c r="K145" s="387"/>
      <c r="L145" s="387"/>
      <c r="M145" s="421"/>
      <c r="N145" s="2426">
        <v>3</v>
      </c>
      <c r="O145" s="2427"/>
      <c r="P145" s="320" t="s">
        <v>49</v>
      </c>
    </row>
    <row r="146" spans="3:26" ht="16.5" customHeight="1" x14ac:dyDescent="0.2">
      <c r="D146" s="386" t="s">
        <v>1502</v>
      </c>
      <c r="E146" s="387"/>
      <c r="F146" s="387"/>
      <c r="G146" s="387"/>
      <c r="H146" s="387"/>
      <c r="I146" s="387"/>
      <c r="J146" s="387"/>
      <c r="K146" s="387"/>
      <c r="L146" s="387"/>
      <c r="M146" s="422"/>
      <c r="N146" s="2147">
        <f>I126+I128+I129+I132</f>
        <v>6</v>
      </c>
      <c r="O146" s="1638"/>
      <c r="P146" s="361" t="s">
        <v>49</v>
      </c>
    </row>
    <row r="147" spans="3:26" ht="16.5" customHeight="1" x14ac:dyDescent="0.2">
      <c r="D147" s="268" t="s">
        <v>1441</v>
      </c>
      <c r="E147" s="387"/>
      <c r="F147" s="387"/>
      <c r="G147" s="387"/>
      <c r="H147" s="387"/>
      <c r="I147" s="387"/>
      <c r="J147" s="387"/>
      <c r="K147" s="387"/>
      <c r="L147" s="387"/>
      <c r="M147" s="422"/>
      <c r="N147" s="2423">
        <f>N145/N146</f>
        <v>0.5</v>
      </c>
      <c r="O147" s="2424"/>
      <c r="P147" s="423" t="str">
        <f>IF(N147&lt;=0.5,"○","×")</f>
        <v>○</v>
      </c>
    </row>
    <row r="148" spans="3:26" ht="16.5" customHeight="1" x14ac:dyDescent="0.2">
      <c r="E148" s="1198" t="s">
        <v>1566</v>
      </c>
      <c r="F148" s="1199"/>
      <c r="G148" s="1199"/>
      <c r="H148" s="1199"/>
      <c r="I148" s="1199"/>
      <c r="J148" s="1199"/>
      <c r="K148" s="1199"/>
      <c r="L148" s="1199"/>
      <c r="M148" s="1199"/>
      <c r="N148" s="1199"/>
      <c r="O148" s="1199"/>
      <c r="P148" s="1199"/>
      <c r="Q148" s="1199"/>
      <c r="R148" s="1199"/>
      <c r="S148" s="1199"/>
      <c r="T148" s="1199"/>
      <c r="U148" s="1199"/>
      <c r="V148" s="1199"/>
      <c r="W148" s="1199"/>
      <c r="X148" s="1199"/>
      <c r="Y148" s="90"/>
    </row>
    <row r="149" spans="3:26" ht="16.5" customHeight="1" x14ac:dyDescent="0.2">
      <c r="E149" s="1198" t="s">
        <v>1567</v>
      </c>
      <c r="F149" s="1199"/>
      <c r="G149" s="1199"/>
      <c r="H149" s="1199"/>
      <c r="I149" s="1199"/>
      <c r="J149" s="1199"/>
      <c r="K149" s="1199"/>
      <c r="L149" s="1199"/>
      <c r="M149" s="1199"/>
      <c r="N149" s="1199"/>
      <c r="O149" s="1199"/>
      <c r="P149" s="1199"/>
      <c r="Q149" s="1199"/>
      <c r="R149" s="1199"/>
      <c r="S149" s="1199"/>
      <c r="T149" s="1199"/>
      <c r="U149" s="1199"/>
      <c r="V149" s="1199"/>
      <c r="W149" s="1199"/>
      <c r="X149" s="1199"/>
      <c r="Y149" s="773"/>
    </row>
    <row r="150" spans="3:26" ht="16.5" customHeight="1" x14ac:dyDescent="0.2">
      <c r="E150" s="1198" t="s">
        <v>1568</v>
      </c>
      <c r="F150" s="1199"/>
      <c r="G150" s="1199"/>
      <c r="H150" s="1199"/>
      <c r="I150" s="1199"/>
      <c r="J150" s="1199"/>
      <c r="K150" s="1199"/>
      <c r="L150" s="1199"/>
      <c r="M150" s="1199"/>
      <c r="N150" s="1199"/>
      <c r="O150" s="1199"/>
      <c r="P150" s="1199"/>
      <c r="Q150" s="1199"/>
      <c r="R150" s="1199"/>
      <c r="S150" s="1199"/>
      <c r="T150" s="1199"/>
      <c r="U150" s="1199"/>
      <c r="V150" s="1199"/>
      <c r="W150" s="1199"/>
      <c r="X150" s="1199"/>
      <c r="Y150" s="773"/>
    </row>
    <row r="151" spans="3:26" ht="10" customHeight="1" x14ac:dyDescent="0.2"/>
    <row r="152" spans="3:26" ht="16.5" customHeight="1" x14ac:dyDescent="0.2">
      <c r="C152" s="89" t="s">
        <v>1569</v>
      </c>
    </row>
    <row r="153" spans="3:26" ht="16.5" customHeight="1" x14ac:dyDescent="0.2">
      <c r="D153" s="2425" t="s">
        <v>1570</v>
      </c>
      <c r="E153" s="1264"/>
      <c r="F153" s="1264"/>
      <c r="G153" s="1264"/>
      <c r="H153" s="1264"/>
      <c r="I153" s="1703" t="s">
        <v>1726</v>
      </c>
      <c r="J153" s="1703"/>
      <c r="Z153" s="350" t="s">
        <v>1653</v>
      </c>
    </row>
    <row r="154" spans="3:26" ht="16.5" customHeight="1" x14ac:dyDescent="0.2">
      <c r="D154" s="1264" t="s">
        <v>1571</v>
      </c>
      <c r="E154" s="1264"/>
      <c r="F154" s="1264"/>
      <c r="G154" s="1264"/>
      <c r="H154" s="1264"/>
      <c r="I154" s="1703" t="s">
        <v>1726</v>
      </c>
      <c r="J154" s="1703"/>
      <c r="Z154" s="350" t="s">
        <v>1653</v>
      </c>
    </row>
    <row r="155" spans="3:26" ht="16.5" customHeight="1" x14ac:dyDescent="0.2">
      <c r="D155" s="424"/>
      <c r="E155" s="424" t="s">
        <v>1572</v>
      </c>
      <c r="F155" s="424"/>
      <c r="G155" s="424"/>
      <c r="H155" s="424"/>
      <c r="I155" s="372"/>
      <c r="J155" s="372"/>
    </row>
    <row r="156" spans="3:26" ht="16.5" customHeight="1" x14ac:dyDescent="0.2">
      <c r="D156" s="424"/>
      <c r="E156" s="1201" t="s">
        <v>1605</v>
      </c>
      <c r="F156" s="1201"/>
      <c r="G156" s="1201"/>
      <c r="H156" s="1201"/>
      <c r="I156" s="1201"/>
      <c r="J156" s="1201"/>
      <c r="K156" s="1201"/>
      <c r="L156" s="1201"/>
      <c r="M156" s="1201"/>
      <c r="N156" s="1201"/>
      <c r="O156" s="1201"/>
      <c r="P156" s="1201"/>
      <c r="Q156" s="1201"/>
      <c r="R156" s="1201"/>
      <c r="S156" s="1201"/>
      <c r="T156" s="1201"/>
      <c r="U156" s="1201"/>
      <c r="V156" s="1201"/>
      <c r="W156" s="1201"/>
      <c r="X156" s="1201"/>
      <c r="Y156" s="1201"/>
    </row>
    <row r="157" spans="3:26" ht="16" customHeight="1" x14ac:dyDescent="0.2">
      <c r="P157" s="1687" t="s">
        <v>33</v>
      </c>
      <c r="Q157" s="1687"/>
      <c r="R157" s="1687"/>
      <c r="S157" s="1626" t="str">
        <f>$Q$9</f>
        <v>学校法人○△学園</v>
      </c>
      <c r="T157" s="1626"/>
      <c r="U157" s="1626"/>
      <c r="V157" s="1626"/>
      <c r="W157" s="1626"/>
      <c r="X157" s="1626"/>
    </row>
    <row r="158" spans="3:26" ht="16.5" customHeight="1" x14ac:dyDescent="0.2">
      <c r="C158" s="89" t="s">
        <v>1573</v>
      </c>
    </row>
    <row r="159" spans="3:26" ht="15" customHeight="1" x14ac:dyDescent="0.2">
      <c r="D159" s="90" t="s">
        <v>889</v>
      </c>
      <c r="E159" s="349" t="s">
        <v>890</v>
      </c>
    </row>
    <row r="160" spans="3:26" ht="16.5" customHeight="1" x14ac:dyDescent="0.2">
      <c r="D160" s="1250" t="s">
        <v>1733</v>
      </c>
      <c r="E160" s="1642"/>
      <c r="F160" s="1642"/>
      <c r="G160" s="1642"/>
      <c r="H160" s="1642"/>
      <c r="I160" s="1642"/>
      <c r="J160" s="1642"/>
      <c r="K160" s="1642"/>
      <c r="L160" s="1642"/>
      <c r="M160" s="1642"/>
      <c r="N160" s="1642"/>
      <c r="O160" s="1642"/>
      <c r="P160" s="1642"/>
      <c r="Q160" s="1642"/>
      <c r="R160" s="2167"/>
      <c r="S160" s="425" t="s">
        <v>668</v>
      </c>
      <c r="T160" s="801" t="s">
        <v>885</v>
      </c>
      <c r="U160" s="2062"/>
      <c r="V160" s="2062"/>
      <c r="W160" s="2062"/>
      <c r="X160" s="2062"/>
      <c r="Y160" s="2187"/>
    </row>
    <row r="161" spans="2:26" ht="15" customHeight="1" x14ac:dyDescent="0.2">
      <c r="D161" s="90" t="s">
        <v>983</v>
      </c>
      <c r="E161" s="349" t="s">
        <v>1035</v>
      </c>
    </row>
    <row r="162" spans="2:26" ht="15" customHeight="1" x14ac:dyDescent="0.2">
      <c r="E162" s="1251" t="s">
        <v>845</v>
      </c>
      <c r="F162" s="1251"/>
      <c r="G162" s="1251"/>
      <c r="H162" s="349" t="s">
        <v>1413</v>
      </c>
    </row>
    <row r="163" spans="2:26" ht="15" customHeight="1" x14ac:dyDescent="0.2">
      <c r="E163" s="90" t="s">
        <v>891</v>
      </c>
    </row>
    <row r="164" spans="2:26" ht="3" customHeight="1" x14ac:dyDescent="0.2"/>
    <row r="165" spans="2:26" ht="19" customHeight="1" x14ac:dyDescent="0.2">
      <c r="D165" s="386" t="s">
        <v>50</v>
      </c>
      <c r="E165" s="387"/>
      <c r="F165" s="387"/>
      <c r="G165" s="387"/>
      <c r="H165" s="421"/>
      <c r="I165" s="1622" t="s">
        <v>1517</v>
      </c>
      <c r="J165" s="1623"/>
      <c r="K165" s="1623"/>
      <c r="L165" s="1623"/>
      <c r="M165" s="1623"/>
      <c r="N165" s="1623"/>
      <c r="O165" s="1623"/>
      <c r="P165" s="1623"/>
      <c r="Q165" s="1623"/>
      <c r="R165" s="1624"/>
      <c r="Z165" s="350" t="s">
        <v>1654</v>
      </c>
    </row>
    <row r="166" spans="2:26" ht="16" customHeight="1" x14ac:dyDescent="0.2">
      <c r="P166" s="372"/>
      <c r="Q166" s="372"/>
      <c r="R166" s="372"/>
      <c r="S166" s="426"/>
      <c r="T166" s="426"/>
      <c r="U166" s="426"/>
      <c r="V166" s="426"/>
      <c r="W166" s="426"/>
      <c r="X166" s="426"/>
    </row>
    <row r="167" spans="2:26" ht="16.5" customHeight="1" x14ac:dyDescent="0.2">
      <c r="B167" s="356" t="s">
        <v>1503</v>
      </c>
    </row>
    <row r="168" spans="2:26" ht="16.5" customHeight="1" x14ac:dyDescent="0.2">
      <c r="C168" s="89" t="s">
        <v>1835</v>
      </c>
    </row>
    <row r="169" spans="2:26" ht="16.5" customHeight="1" x14ac:dyDescent="0.2">
      <c r="E169" s="225" t="s">
        <v>1442</v>
      </c>
    </row>
    <row r="170" spans="2:26" ht="16.5" customHeight="1" x14ac:dyDescent="0.2">
      <c r="D170" s="427" t="s">
        <v>73</v>
      </c>
      <c r="E170" s="428"/>
      <c r="F170" s="429"/>
      <c r="G170" s="429"/>
      <c r="H170" s="429"/>
      <c r="I170" s="429"/>
      <c r="J170" s="429"/>
      <c r="K170" s="306" t="s">
        <v>1834</v>
      </c>
      <c r="L170" s="307">
        <v>5</v>
      </c>
      <c r="M170" s="308">
        <v>20</v>
      </c>
      <c r="N170" s="306" t="s">
        <v>1834</v>
      </c>
      <c r="O170" s="307">
        <v>9</v>
      </c>
      <c r="P170" s="308">
        <v>20</v>
      </c>
      <c r="Q170" s="306" t="s">
        <v>1834</v>
      </c>
      <c r="R170" s="307">
        <v>3</v>
      </c>
      <c r="S170" s="308">
        <v>15</v>
      </c>
      <c r="T170" s="306" t="s">
        <v>1834</v>
      </c>
      <c r="U170" s="307">
        <v>5</v>
      </c>
      <c r="V170" s="308">
        <v>20</v>
      </c>
      <c r="W170" s="306" t="s">
        <v>1834</v>
      </c>
      <c r="X170" s="307">
        <v>6</v>
      </c>
      <c r="Y170" s="309">
        <v>1</v>
      </c>
    </row>
    <row r="171" spans="2:26" ht="16.5" customHeight="1" x14ac:dyDescent="0.2">
      <c r="D171" s="430" t="s">
        <v>892</v>
      </c>
      <c r="E171" s="431"/>
      <c r="F171" s="432"/>
      <c r="G171" s="432"/>
      <c r="H171" s="432"/>
      <c r="I171" s="432"/>
      <c r="J171" s="432"/>
      <c r="K171" s="310">
        <v>13</v>
      </c>
      <c r="L171" s="311">
        <v>30</v>
      </c>
      <c r="M171" s="312"/>
      <c r="N171" s="310">
        <v>13</v>
      </c>
      <c r="O171" s="311">
        <v>30</v>
      </c>
      <c r="P171" s="312"/>
      <c r="Q171" s="310">
        <v>13</v>
      </c>
      <c r="R171" s="311">
        <v>30</v>
      </c>
      <c r="S171" s="312"/>
      <c r="T171" s="310">
        <v>13</v>
      </c>
      <c r="U171" s="311">
        <v>30</v>
      </c>
      <c r="V171" s="312"/>
      <c r="W171" s="310">
        <v>13</v>
      </c>
      <c r="X171" s="311">
        <v>30</v>
      </c>
      <c r="Y171" s="313"/>
    </row>
    <row r="172" spans="2:26" ht="16.5" customHeight="1" x14ac:dyDescent="0.2">
      <c r="D172" s="230" t="s">
        <v>871</v>
      </c>
      <c r="E172" s="428"/>
      <c r="F172" s="429"/>
      <c r="G172" s="429"/>
      <c r="H172" s="429"/>
      <c r="I172" s="429"/>
      <c r="J172" s="429"/>
      <c r="K172" s="2417">
        <v>6</v>
      </c>
      <c r="L172" s="2418"/>
      <c r="M172" s="2419"/>
      <c r="N172" s="2417">
        <v>6</v>
      </c>
      <c r="O172" s="2418"/>
      <c r="P172" s="2419"/>
      <c r="Q172" s="2417">
        <v>6</v>
      </c>
      <c r="R172" s="2418"/>
      <c r="S172" s="2419"/>
      <c r="T172" s="2417">
        <v>6</v>
      </c>
      <c r="U172" s="2418"/>
      <c r="V172" s="2419"/>
      <c r="W172" s="2417">
        <v>6</v>
      </c>
      <c r="X172" s="2418"/>
      <c r="Y172" s="2419"/>
    </row>
    <row r="173" spans="2:26" ht="16.5" customHeight="1" x14ac:dyDescent="0.2">
      <c r="D173" s="231" t="s">
        <v>873</v>
      </c>
      <c r="E173" s="431"/>
      <c r="F173" s="432"/>
      <c r="G173" s="432"/>
      <c r="H173" s="432"/>
      <c r="I173" s="432"/>
      <c r="J173" s="432"/>
      <c r="K173" s="2420">
        <v>2</v>
      </c>
      <c r="L173" s="2421"/>
      <c r="M173" s="2422"/>
      <c r="N173" s="2420">
        <v>2</v>
      </c>
      <c r="O173" s="2421"/>
      <c r="P173" s="2422"/>
      <c r="Q173" s="2420">
        <v>2</v>
      </c>
      <c r="R173" s="2421"/>
      <c r="S173" s="2422"/>
      <c r="T173" s="2420">
        <v>2</v>
      </c>
      <c r="U173" s="2421"/>
      <c r="V173" s="2422"/>
      <c r="W173" s="2420">
        <v>2</v>
      </c>
      <c r="X173" s="2421"/>
      <c r="Y173" s="2422"/>
    </row>
    <row r="174" spans="2:26" ht="30" customHeight="1" x14ac:dyDescent="0.2">
      <c r="D174" s="2399" t="s">
        <v>1266</v>
      </c>
      <c r="E174" s="1158" t="s">
        <v>1267</v>
      </c>
      <c r="F174" s="1188"/>
      <c r="G174" s="1188"/>
      <c r="H174" s="1188"/>
      <c r="I174" s="1188"/>
      <c r="J174" s="1189"/>
      <c r="K174" s="2371" t="s">
        <v>917</v>
      </c>
      <c r="L174" s="2372"/>
      <c r="M174" s="2373"/>
      <c r="N174" s="2371" t="s">
        <v>1518</v>
      </c>
      <c r="O174" s="2372"/>
      <c r="P174" s="2373"/>
      <c r="Q174" s="2371" t="s">
        <v>919</v>
      </c>
      <c r="R174" s="2372"/>
      <c r="S174" s="2373"/>
      <c r="T174" s="2371" t="s">
        <v>917</v>
      </c>
      <c r="U174" s="2372"/>
      <c r="V174" s="2373"/>
      <c r="W174" s="2371" t="s">
        <v>1519</v>
      </c>
      <c r="X174" s="2372"/>
      <c r="Y174" s="2373"/>
      <c r="Z174" s="433" t="s">
        <v>1655</v>
      </c>
    </row>
    <row r="175" spans="2:26" ht="30" customHeight="1" x14ac:dyDescent="0.2">
      <c r="D175" s="2400"/>
      <c r="E175" s="1024" t="s">
        <v>1268</v>
      </c>
      <c r="F175" s="1025"/>
      <c r="G175" s="1025"/>
      <c r="H175" s="1025"/>
      <c r="I175" s="1025"/>
      <c r="J175" s="1026"/>
      <c r="K175" s="2364"/>
      <c r="L175" s="2365"/>
      <c r="M175" s="2366"/>
      <c r="N175" s="2364"/>
      <c r="O175" s="2365"/>
      <c r="P175" s="2366"/>
      <c r="Q175" s="2364"/>
      <c r="R175" s="2365"/>
      <c r="S175" s="2366"/>
      <c r="T175" s="2364" t="s">
        <v>1272</v>
      </c>
      <c r="U175" s="2365"/>
      <c r="V175" s="2366"/>
      <c r="W175" s="2364"/>
      <c r="X175" s="2365"/>
      <c r="Y175" s="2366"/>
      <c r="Z175" s="433" t="s">
        <v>1655</v>
      </c>
    </row>
    <row r="176" spans="2:26" ht="30" customHeight="1" x14ac:dyDescent="0.2">
      <c r="D176" s="2400"/>
      <c r="E176" s="1024" t="s">
        <v>1269</v>
      </c>
      <c r="F176" s="1025"/>
      <c r="G176" s="1025"/>
      <c r="H176" s="1025"/>
      <c r="I176" s="1025"/>
      <c r="J176" s="1026"/>
      <c r="K176" s="2364"/>
      <c r="L176" s="2365"/>
      <c r="M176" s="2366"/>
      <c r="N176" s="2364"/>
      <c r="O176" s="2365"/>
      <c r="P176" s="2366"/>
      <c r="Q176" s="2364"/>
      <c r="R176" s="2365"/>
      <c r="S176" s="2366"/>
      <c r="T176" s="2364"/>
      <c r="U176" s="2365"/>
      <c r="V176" s="2366"/>
      <c r="W176" s="2364"/>
      <c r="X176" s="2365"/>
      <c r="Y176" s="2366"/>
      <c r="Z176" s="433" t="s">
        <v>1655</v>
      </c>
    </row>
    <row r="177" spans="4:26" ht="30" customHeight="1" x14ac:dyDescent="0.2">
      <c r="D177" s="2400"/>
      <c r="E177" s="1024" t="s">
        <v>1270</v>
      </c>
      <c r="F177" s="1025"/>
      <c r="G177" s="1025"/>
      <c r="H177" s="1025"/>
      <c r="I177" s="1025"/>
      <c r="J177" s="1026"/>
      <c r="K177" s="2364"/>
      <c r="L177" s="2365"/>
      <c r="M177" s="2366"/>
      <c r="N177" s="2364"/>
      <c r="O177" s="2365"/>
      <c r="P177" s="2366"/>
      <c r="Q177" s="2364"/>
      <c r="R177" s="2365"/>
      <c r="S177" s="2366"/>
      <c r="T177" s="2364"/>
      <c r="U177" s="2365"/>
      <c r="V177" s="2366"/>
      <c r="W177" s="2364"/>
      <c r="X177" s="2365"/>
      <c r="Y177" s="2366"/>
      <c r="Z177" s="433" t="s">
        <v>1655</v>
      </c>
    </row>
    <row r="178" spans="4:26" ht="30" customHeight="1" x14ac:dyDescent="0.2">
      <c r="D178" s="2400"/>
      <c r="E178" s="1024" t="s">
        <v>1271</v>
      </c>
      <c r="F178" s="1025"/>
      <c r="G178" s="1025"/>
      <c r="H178" s="1025"/>
      <c r="I178" s="1025"/>
      <c r="J178" s="1026"/>
      <c r="K178" s="2378"/>
      <c r="L178" s="2379"/>
      <c r="M178" s="2380"/>
      <c r="N178" s="2378"/>
      <c r="O178" s="2379"/>
      <c r="P178" s="2380"/>
      <c r="Q178" s="2378"/>
      <c r="R178" s="2379"/>
      <c r="S178" s="2380"/>
      <c r="T178" s="2378"/>
      <c r="U178" s="2379"/>
      <c r="V178" s="2380"/>
      <c r="W178" s="2378"/>
      <c r="X178" s="2379"/>
      <c r="Y178" s="2380"/>
      <c r="Z178" s="433" t="s">
        <v>1655</v>
      </c>
    </row>
    <row r="179" spans="4:26" ht="36.65" customHeight="1" x14ac:dyDescent="0.2">
      <c r="D179" s="2401"/>
      <c r="E179" s="1191" t="s">
        <v>1265</v>
      </c>
      <c r="F179" s="1192"/>
      <c r="G179" s="1192"/>
      <c r="H179" s="1192"/>
      <c r="I179" s="1192"/>
      <c r="J179" s="1193"/>
      <c r="K179" s="2414"/>
      <c r="L179" s="2415"/>
      <c r="M179" s="2416"/>
      <c r="N179" s="2414"/>
      <c r="O179" s="2415"/>
      <c r="P179" s="2416"/>
      <c r="Q179" s="2414"/>
      <c r="R179" s="2415"/>
      <c r="S179" s="2416"/>
      <c r="T179" s="2414"/>
      <c r="U179" s="2415"/>
      <c r="V179" s="2416"/>
      <c r="W179" s="2414" t="s">
        <v>1520</v>
      </c>
      <c r="X179" s="2415"/>
      <c r="Y179" s="2416"/>
    </row>
    <row r="180" spans="4:26" ht="16.5" customHeight="1" x14ac:dyDescent="0.2">
      <c r="D180" s="998" t="s">
        <v>9</v>
      </c>
      <c r="E180" s="983" t="s">
        <v>10</v>
      </c>
      <c r="F180" s="999"/>
      <c r="G180" s="999"/>
      <c r="H180" s="999"/>
      <c r="I180" s="999"/>
      <c r="J180" s="1000"/>
      <c r="K180" s="2411" t="s">
        <v>755</v>
      </c>
      <c r="L180" s="2412"/>
      <c r="M180" s="2413"/>
      <c r="N180" s="2411" t="s">
        <v>755</v>
      </c>
      <c r="O180" s="2412"/>
      <c r="P180" s="2413"/>
      <c r="Q180" s="2411" t="s">
        <v>755</v>
      </c>
      <c r="R180" s="2412"/>
      <c r="S180" s="2413"/>
      <c r="T180" s="2411" t="s">
        <v>755</v>
      </c>
      <c r="U180" s="2412"/>
      <c r="V180" s="2413"/>
      <c r="W180" s="2411" t="s">
        <v>755</v>
      </c>
      <c r="X180" s="2412"/>
      <c r="Y180" s="2413"/>
      <c r="Z180" s="350" t="s">
        <v>1656</v>
      </c>
    </row>
    <row r="181" spans="4:26" ht="16.5" customHeight="1" x14ac:dyDescent="0.2">
      <c r="D181" s="998"/>
      <c r="E181" s="1004" t="s">
        <v>1443</v>
      </c>
      <c r="F181" s="1004"/>
      <c r="G181" s="1004"/>
      <c r="H181" s="1004"/>
      <c r="I181" s="1004"/>
      <c r="J181" s="1004"/>
      <c r="K181" s="2411" t="s">
        <v>755</v>
      </c>
      <c r="L181" s="2412"/>
      <c r="M181" s="2413"/>
      <c r="N181" s="2411" t="s">
        <v>755</v>
      </c>
      <c r="O181" s="2412"/>
      <c r="P181" s="2413"/>
      <c r="Q181" s="2411" t="s">
        <v>992</v>
      </c>
      <c r="R181" s="2412"/>
      <c r="S181" s="2413"/>
      <c r="T181" s="2411" t="s">
        <v>755</v>
      </c>
      <c r="U181" s="2412"/>
      <c r="V181" s="2413"/>
      <c r="W181" s="2411" t="s">
        <v>755</v>
      </c>
      <c r="X181" s="2412"/>
      <c r="Y181" s="2413"/>
      <c r="Z181" s="350" t="s">
        <v>1656</v>
      </c>
    </row>
    <row r="182" spans="4:26" ht="16.5" customHeight="1" x14ac:dyDescent="0.2">
      <c r="D182" s="998"/>
      <c r="E182" s="1004" t="s">
        <v>11</v>
      </c>
      <c r="F182" s="1004"/>
      <c r="G182" s="1004"/>
      <c r="H182" s="1004"/>
      <c r="I182" s="1004"/>
      <c r="J182" s="1004"/>
      <c r="K182" s="2411" t="s">
        <v>755</v>
      </c>
      <c r="L182" s="2412"/>
      <c r="M182" s="2413"/>
      <c r="N182" s="2411" t="s">
        <v>755</v>
      </c>
      <c r="O182" s="2412"/>
      <c r="P182" s="2413"/>
      <c r="Q182" s="2411" t="s">
        <v>755</v>
      </c>
      <c r="R182" s="2412"/>
      <c r="S182" s="2413"/>
      <c r="T182" s="2411" t="s">
        <v>755</v>
      </c>
      <c r="U182" s="2412"/>
      <c r="V182" s="2413"/>
      <c r="W182" s="2411" t="s">
        <v>755</v>
      </c>
      <c r="X182" s="2412"/>
      <c r="Y182" s="2413"/>
      <c r="Z182" s="350" t="s">
        <v>1656</v>
      </c>
    </row>
    <row r="183" spans="4:26" ht="26.5" customHeight="1" x14ac:dyDescent="0.2">
      <c r="D183" s="998"/>
      <c r="E183" s="1169" t="s">
        <v>984</v>
      </c>
      <c r="F183" s="1169"/>
      <c r="G183" s="1169"/>
      <c r="H183" s="1169"/>
      <c r="I183" s="1169"/>
      <c r="J183" s="1169"/>
      <c r="K183" s="2361" t="s">
        <v>918</v>
      </c>
      <c r="L183" s="2362"/>
      <c r="M183" s="2363"/>
      <c r="N183" s="2361" t="s">
        <v>918</v>
      </c>
      <c r="O183" s="2362"/>
      <c r="P183" s="2363"/>
      <c r="Q183" s="2361" t="s">
        <v>918</v>
      </c>
      <c r="R183" s="2362"/>
      <c r="S183" s="2363"/>
      <c r="T183" s="2361" t="s">
        <v>918</v>
      </c>
      <c r="U183" s="2362"/>
      <c r="V183" s="2363"/>
      <c r="W183" s="2361" t="s">
        <v>918</v>
      </c>
      <c r="X183" s="2362"/>
      <c r="Y183" s="2363"/>
      <c r="Z183" s="350" t="s">
        <v>1657</v>
      </c>
    </row>
    <row r="184" spans="4:26" ht="16.5" customHeight="1" x14ac:dyDescent="0.2">
      <c r="E184" s="225"/>
    </row>
    <row r="185" spans="4:26" ht="16.5" customHeight="1" x14ac:dyDescent="0.2">
      <c r="D185" s="427" t="s">
        <v>73</v>
      </c>
      <c r="E185" s="428"/>
      <c r="F185" s="429"/>
      <c r="G185" s="429"/>
      <c r="H185" s="429"/>
      <c r="I185" s="429"/>
      <c r="J185" s="429"/>
      <c r="K185" s="434"/>
      <c r="L185" s="435"/>
      <c r="M185" s="436"/>
      <c r="N185" s="434"/>
      <c r="O185" s="435"/>
      <c r="P185" s="436"/>
      <c r="Q185" s="434"/>
      <c r="R185" s="435"/>
      <c r="S185" s="436"/>
      <c r="T185" s="434"/>
      <c r="U185" s="435"/>
      <c r="V185" s="436"/>
      <c r="W185" s="434"/>
      <c r="X185" s="435"/>
      <c r="Y185" s="437"/>
    </row>
    <row r="186" spans="4:26" ht="16.5" customHeight="1" x14ac:dyDescent="0.2">
      <c r="D186" s="430" t="s">
        <v>892</v>
      </c>
      <c r="E186" s="431"/>
      <c r="F186" s="432"/>
      <c r="G186" s="432"/>
      <c r="H186" s="432"/>
      <c r="I186" s="432"/>
      <c r="J186" s="432"/>
      <c r="K186" s="438"/>
      <c r="L186" s="439"/>
      <c r="M186" s="440"/>
      <c r="N186" s="438"/>
      <c r="O186" s="439"/>
      <c r="P186" s="440"/>
      <c r="Q186" s="438"/>
      <c r="R186" s="439"/>
      <c r="S186" s="440"/>
      <c r="T186" s="438"/>
      <c r="U186" s="439"/>
      <c r="V186" s="440"/>
      <c r="W186" s="438"/>
      <c r="X186" s="439"/>
      <c r="Y186" s="441"/>
    </row>
    <row r="187" spans="4:26" ht="16.5" customHeight="1" x14ac:dyDescent="0.2">
      <c r="D187" s="230" t="s">
        <v>871</v>
      </c>
      <c r="E187" s="428"/>
      <c r="F187" s="429"/>
      <c r="G187" s="429"/>
      <c r="H187" s="429"/>
      <c r="I187" s="429"/>
      <c r="J187" s="429"/>
      <c r="K187" s="2405"/>
      <c r="L187" s="2406"/>
      <c r="M187" s="2407"/>
      <c r="N187" s="2405"/>
      <c r="O187" s="2406"/>
      <c r="P187" s="2407"/>
      <c r="Q187" s="2405"/>
      <c r="R187" s="2406"/>
      <c r="S187" s="2407"/>
      <c r="T187" s="2405"/>
      <c r="U187" s="2406"/>
      <c r="V187" s="2407"/>
      <c r="W187" s="2405"/>
      <c r="X187" s="2406"/>
      <c r="Y187" s="2407"/>
    </row>
    <row r="188" spans="4:26" ht="16.5" customHeight="1" x14ac:dyDescent="0.2">
      <c r="D188" s="231" t="s">
        <v>873</v>
      </c>
      <c r="E188" s="431"/>
      <c r="F188" s="432"/>
      <c r="G188" s="432"/>
      <c r="H188" s="432"/>
      <c r="I188" s="432"/>
      <c r="J188" s="432"/>
      <c r="K188" s="2408"/>
      <c r="L188" s="2409"/>
      <c r="M188" s="2410"/>
      <c r="N188" s="2408"/>
      <c r="O188" s="2409"/>
      <c r="P188" s="2410"/>
      <c r="Q188" s="2408"/>
      <c r="R188" s="2409"/>
      <c r="S188" s="2410"/>
      <c r="T188" s="2408"/>
      <c r="U188" s="2409"/>
      <c r="V188" s="2410"/>
      <c r="W188" s="2408"/>
      <c r="X188" s="2409"/>
      <c r="Y188" s="2410"/>
    </row>
    <row r="189" spans="4:26" ht="30" customHeight="1" x14ac:dyDescent="0.2">
      <c r="D189" s="2399" t="s">
        <v>1266</v>
      </c>
      <c r="E189" s="1158" t="s">
        <v>1267</v>
      </c>
      <c r="F189" s="1188"/>
      <c r="G189" s="1188"/>
      <c r="H189" s="1188"/>
      <c r="I189" s="1188"/>
      <c r="J189" s="1189"/>
      <c r="K189" s="2396"/>
      <c r="L189" s="2397"/>
      <c r="M189" s="2398"/>
      <c r="N189" s="2396"/>
      <c r="O189" s="2397"/>
      <c r="P189" s="2398"/>
      <c r="Q189" s="2396"/>
      <c r="R189" s="2397"/>
      <c r="S189" s="2398"/>
      <c r="T189" s="2396"/>
      <c r="U189" s="2397"/>
      <c r="V189" s="2398"/>
      <c r="W189" s="2396"/>
      <c r="X189" s="2397"/>
      <c r="Y189" s="2398"/>
      <c r="Z189" s="433" t="s">
        <v>1655</v>
      </c>
    </row>
    <row r="190" spans="4:26" ht="30" customHeight="1" x14ac:dyDescent="0.2">
      <c r="D190" s="2400"/>
      <c r="E190" s="1024" t="s">
        <v>1268</v>
      </c>
      <c r="F190" s="1025"/>
      <c r="G190" s="1025"/>
      <c r="H190" s="1025"/>
      <c r="I190" s="1025"/>
      <c r="J190" s="1026"/>
      <c r="K190" s="2393"/>
      <c r="L190" s="2394"/>
      <c r="M190" s="2395"/>
      <c r="N190" s="2393"/>
      <c r="O190" s="2394"/>
      <c r="P190" s="2395"/>
      <c r="Q190" s="2393"/>
      <c r="R190" s="2394"/>
      <c r="S190" s="2395"/>
      <c r="T190" s="2393"/>
      <c r="U190" s="2394"/>
      <c r="V190" s="2395"/>
      <c r="W190" s="2393"/>
      <c r="X190" s="2394"/>
      <c r="Y190" s="2395"/>
      <c r="Z190" s="433" t="s">
        <v>1655</v>
      </c>
    </row>
    <row r="191" spans="4:26" ht="30" customHeight="1" x14ac:dyDescent="0.2">
      <c r="D191" s="2400"/>
      <c r="E191" s="1024" t="s">
        <v>1269</v>
      </c>
      <c r="F191" s="1025"/>
      <c r="G191" s="1025"/>
      <c r="H191" s="1025"/>
      <c r="I191" s="1025"/>
      <c r="J191" s="1026"/>
      <c r="K191" s="2393"/>
      <c r="L191" s="2394"/>
      <c r="M191" s="2395"/>
      <c r="N191" s="2393"/>
      <c r="O191" s="2394"/>
      <c r="P191" s="2395"/>
      <c r="Q191" s="2393"/>
      <c r="R191" s="2394"/>
      <c r="S191" s="2395"/>
      <c r="T191" s="2393"/>
      <c r="U191" s="2394"/>
      <c r="V191" s="2395"/>
      <c r="W191" s="2393"/>
      <c r="X191" s="2394"/>
      <c r="Y191" s="2395"/>
      <c r="Z191" s="433" t="s">
        <v>1655</v>
      </c>
    </row>
    <row r="192" spans="4:26" ht="30" customHeight="1" x14ac:dyDescent="0.2">
      <c r="D192" s="2400"/>
      <c r="E192" s="1024" t="s">
        <v>1270</v>
      </c>
      <c r="F192" s="1025"/>
      <c r="G192" s="1025"/>
      <c r="H192" s="1025"/>
      <c r="I192" s="1025"/>
      <c r="J192" s="1026"/>
      <c r="K192" s="2393"/>
      <c r="L192" s="2394"/>
      <c r="M192" s="2395"/>
      <c r="N192" s="2393"/>
      <c r="O192" s="2394"/>
      <c r="P192" s="2395"/>
      <c r="Q192" s="2393"/>
      <c r="R192" s="2394"/>
      <c r="S192" s="2395"/>
      <c r="T192" s="2393"/>
      <c r="U192" s="2394"/>
      <c r="V192" s="2395"/>
      <c r="W192" s="2393"/>
      <c r="X192" s="2394"/>
      <c r="Y192" s="2395"/>
      <c r="Z192" s="433" t="s">
        <v>1655</v>
      </c>
    </row>
    <row r="193" spans="3:26" ht="30" customHeight="1" x14ac:dyDescent="0.2">
      <c r="D193" s="2400"/>
      <c r="E193" s="1024" t="s">
        <v>1271</v>
      </c>
      <c r="F193" s="1025"/>
      <c r="G193" s="1025"/>
      <c r="H193" s="1025"/>
      <c r="I193" s="1025"/>
      <c r="J193" s="1026"/>
      <c r="K193" s="2402"/>
      <c r="L193" s="2403"/>
      <c r="M193" s="2404"/>
      <c r="N193" s="2402"/>
      <c r="O193" s="2403"/>
      <c r="P193" s="2404"/>
      <c r="Q193" s="2402"/>
      <c r="R193" s="2403"/>
      <c r="S193" s="2404"/>
      <c r="T193" s="2402"/>
      <c r="U193" s="2403"/>
      <c r="V193" s="2404"/>
      <c r="W193" s="2402"/>
      <c r="X193" s="2403"/>
      <c r="Y193" s="2404"/>
      <c r="Z193" s="433" t="s">
        <v>1655</v>
      </c>
    </row>
    <row r="194" spans="3:26" ht="36.65" customHeight="1" x14ac:dyDescent="0.2">
      <c r="D194" s="2401"/>
      <c r="E194" s="1191" t="s">
        <v>1265</v>
      </c>
      <c r="F194" s="1192"/>
      <c r="G194" s="1192"/>
      <c r="H194" s="1192"/>
      <c r="I194" s="1192"/>
      <c r="J194" s="1193"/>
      <c r="K194" s="2350"/>
      <c r="L194" s="2351"/>
      <c r="M194" s="2352"/>
      <c r="N194" s="2350"/>
      <c r="O194" s="2351"/>
      <c r="P194" s="2352"/>
      <c r="Q194" s="2350"/>
      <c r="R194" s="2351"/>
      <c r="S194" s="2352"/>
      <c r="T194" s="2350"/>
      <c r="U194" s="2351"/>
      <c r="V194" s="2352"/>
      <c r="W194" s="2350"/>
      <c r="X194" s="2351"/>
      <c r="Y194" s="2352"/>
    </row>
    <row r="195" spans="3:26" ht="16.5" customHeight="1" x14ac:dyDescent="0.2">
      <c r="D195" s="998" t="s">
        <v>9</v>
      </c>
      <c r="E195" s="983" t="s">
        <v>10</v>
      </c>
      <c r="F195" s="999"/>
      <c r="G195" s="999"/>
      <c r="H195" s="999"/>
      <c r="I195" s="999"/>
      <c r="J195" s="1000"/>
      <c r="K195" s="2341"/>
      <c r="L195" s="2342"/>
      <c r="M195" s="2343"/>
      <c r="N195" s="2341"/>
      <c r="O195" s="2342"/>
      <c r="P195" s="2343"/>
      <c r="Q195" s="2341"/>
      <c r="R195" s="2342"/>
      <c r="S195" s="2343"/>
      <c r="T195" s="2341"/>
      <c r="U195" s="2342"/>
      <c r="V195" s="2343"/>
      <c r="W195" s="2341"/>
      <c r="X195" s="2342"/>
      <c r="Y195" s="2343"/>
      <c r="Z195" s="350" t="s">
        <v>1656</v>
      </c>
    </row>
    <row r="196" spans="3:26" ht="16.5" customHeight="1" x14ac:dyDescent="0.2">
      <c r="D196" s="998"/>
      <c r="E196" s="1004" t="s">
        <v>1443</v>
      </c>
      <c r="F196" s="1004"/>
      <c r="G196" s="1004"/>
      <c r="H196" s="1004"/>
      <c r="I196" s="1004"/>
      <c r="J196" s="1004"/>
      <c r="K196" s="2341"/>
      <c r="L196" s="2342"/>
      <c r="M196" s="2343"/>
      <c r="N196" s="2341"/>
      <c r="O196" s="2342"/>
      <c r="P196" s="2343"/>
      <c r="Q196" s="2341"/>
      <c r="R196" s="2342"/>
      <c r="S196" s="2343"/>
      <c r="T196" s="2341"/>
      <c r="U196" s="2342"/>
      <c r="V196" s="2343"/>
      <c r="W196" s="2341"/>
      <c r="X196" s="2342"/>
      <c r="Y196" s="2343"/>
      <c r="Z196" s="350" t="s">
        <v>1656</v>
      </c>
    </row>
    <row r="197" spans="3:26" ht="16.5" customHeight="1" x14ac:dyDescent="0.2">
      <c r="D197" s="998"/>
      <c r="E197" s="1004" t="s">
        <v>11</v>
      </c>
      <c r="F197" s="1004"/>
      <c r="G197" s="1004"/>
      <c r="H197" s="1004"/>
      <c r="I197" s="1004"/>
      <c r="J197" s="1004"/>
      <c r="K197" s="2341"/>
      <c r="L197" s="2342"/>
      <c r="M197" s="2343"/>
      <c r="N197" s="2341"/>
      <c r="O197" s="2342"/>
      <c r="P197" s="2343"/>
      <c r="Q197" s="2341"/>
      <c r="R197" s="2342"/>
      <c r="S197" s="2343"/>
      <c r="T197" s="2341"/>
      <c r="U197" s="2342"/>
      <c r="V197" s="2343"/>
      <c r="W197" s="2341"/>
      <c r="X197" s="2342"/>
      <c r="Y197" s="2343"/>
      <c r="Z197" s="350" t="s">
        <v>1656</v>
      </c>
    </row>
    <row r="198" spans="3:26" ht="26.5" customHeight="1" x14ac:dyDescent="0.2">
      <c r="D198" s="998"/>
      <c r="E198" s="1169" t="s">
        <v>984</v>
      </c>
      <c r="F198" s="1169"/>
      <c r="G198" s="1169"/>
      <c r="H198" s="1169"/>
      <c r="I198" s="1169"/>
      <c r="J198" s="1169"/>
      <c r="K198" s="2344"/>
      <c r="L198" s="2345"/>
      <c r="M198" s="2346"/>
      <c r="N198" s="2344"/>
      <c r="O198" s="2345"/>
      <c r="P198" s="2346"/>
      <c r="Q198" s="2344"/>
      <c r="R198" s="2345"/>
      <c r="S198" s="2346"/>
      <c r="T198" s="2344"/>
      <c r="U198" s="2345"/>
      <c r="V198" s="2346"/>
      <c r="W198" s="2344"/>
      <c r="X198" s="2345"/>
      <c r="Y198" s="2346"/>
      <c r="Z198" s="350" t="s">
        <v>1657</v>
      </c>
    </row>
    <row r="199" spans="3:26" ht="16.5" customHeight="1" x14ac:dyDescent="0.2">
      <c r="E199" s="225" t="s">
        <v>75</v>
      </c>
    </row>
    <row r="200" spans="3:26" ht="16.5" customHeight="1" x14ac:dyDescent="0.2">
      <c r="E200" s="88" t="s">
        <v>1574</v>
      </c>
    </row>
    <row r="201" spans="3:26" ht="16.5" customHeight="1" x14ac:dyDescent="0.2">
      <c r="E201" s="88" t="s">
        <v>1308</v>
      </c>
    </row>
    <row r="202" spans="3:26" ht="10.5" customHeight="1" x14ac:dyDescent="0.2"/>
    <row r="203" spans="3:26" ht="16" customHeight="1" x14ac:dyDescent="0.2">
      <c r="P203" s="1687" t="s">
        <v>33</v>
      </c>
      <c r="Q203" s="1687"/>
      <c r="R203" s="1687"/>
      <c r="S203" s="1626" t="str">
        <f>$Q$9</f>
        <v>学校法人○△学園</v>
      </c>
      <c r="T203" s="1626"/>
      <c r="U203" s="1626"/>
      <c r="V203" s="1626"/>
      <c r="W203" s="1626"/>
      <c r="X203" s="1626"/>
    </row>
    <row r="204" spans="3:26" ht="16" customHeight="1" x14ac:dyDescent="0.2">
      <c r="P204" s="372"/>
      <c r="Q204" s="372"/>
      <c r="R204" s="372"/>
      <c r="S204" s="426"/>
      <c r="T204" s="426"/>
      <c r="U204" s="426"/>
      <c r="V204" s="426"/>
      <c r="W204" s="426"/>
      <c r="X204" s="426"/>
    </row>
    <row r="205" spans="3:26" ht="16.5" customHeight="1" x14ac:dyDescent="0.2">
      <c r="C205" s="89" t="s">
        <v>1836</v>
      </c>
    </row>
    <row r="206" spans="3:26" ht="16.5" customHeight="1" x14ac:dyDescent="0.2">
      <c r="C206" s="89"/>
      <c r="E206" s="225" t="s">
        <v>1521</v>
      </c>
    </row>
    <row r="207" spans="3:26" ht="16.5" customHeight="1" x14ac:dyDescent="0.2">
      <c r="E207" s="225" t="s">
        <v>1442</v>
      </c>
    </row>
    <row r="208" spans="3:26" ht="16.5" customHeight="1" x14ac:dyDescent="0.2">
      <c r="D208" s="230" t="s">
        <v>73</v>
      </c>
      <c r="E208" s="406"/>
      <c r="F208" s="408"/>
      <c r="G208" s="408"/>
      <c r="H208" s="408"/>
      <c r="I208" s="408"/>
      <c r="J208" s="408"/>
      <c r="K208" s="306" t="s">
        <v>1834</v>
      </c>
      <c r="L208" s="307">
        <v>5</v>
      </c>
      <c r="M208" s="308">
        <v>20</v>
      </c>
      <c r="N208" s="306" t="s">
        <v>1834</v>
      </c>
      <c r="O208" s="307">
        <v>9</v>
      </c>
      <c r="P208" s="308">
        <v>20</v>
      </c>
      <c r="Q208" s="306" t="s">
        <v>1834</v>
      </c>
      <c r="R208" s="307">
        <v>3</v>
      </c>
      <c r="S208" s="308">
        <v>15</v>
      </c>
      <c r="T208" s="306" t="s">
        <v>1834</v>
      </c>
      <c r="U208" s="307">
        <v>5</v>
      </c>
      <c r="V208" s="308">
        <v>20</v>
      </c>
      <c r="W208" s="306" t="s">
        <v>1834</v>
      </c>
      <c r="X208" s="307">
        <v>6</v>
      </c>
      <c r="Y208" s="309">
        <v>1</v>
      </c>
    </row>
    <row r="209" spans="4:26" ht="16.5" customHeight="1" x14ac:dyDescent="0.2">
      <c r="D209" s="231" t="s">
        <v>892</v>
      </c>
      <c r="E209" s="442"/>
      <c r="F209" s="443"/>
      <c r="G209" s="443"/>
      <c r="H209" s="443"/>
      <c r="I209" s="443"/>
      <c r="J209" s="443"/>
      <c r="K209" s="310">
        <v>15</v>
      </c>
      <c r="L209" s="311">
        <v>0</v>
      </c>
      <c r="M209" s="312"/>
      <c r="N209" s="310">
        <v>10</v>
      </c>
      <c r="O209" s="311">
        <v>30</v>
      </c>
      <c r="P209" s="312"/>
      <c r="Q209" s="310">
        <v>10</v>
      </c>
      <c r="R209" s="311">
        <v>30</v>
      </c>
      <c r="S209" s="312"/>
      <c r="T209" s="310">
        <v>15</v>
      </c>
      <c r="U209" s="311">
        <v>0</v>
      </c>
      <c r="V209" s="312"/>
      <c r="W209" s="310">
        <v>10</v>
      </c>
      <c r="X209" s="311">
        <v>30</v>
      </c>
      <c r="Y209" s="313"/>
    </row>
    <row r="210" spans="4:26" ht="16.5" customHeight="1" x14ac:dyDescent="0.2">
      <c r="D210" s="268" t="s">
        <v>886</v>
      </c>
      <c r="E210" s="379"/>
      <c r="F210" s="379"/>
      <c r="G210" s="379"/>
      <c r="H210" s="379"/>
      <c r="I210" s="379"/>
      <c r="J210" s="380"/>
      <c r="K210" s="2389" t="s">
        <v>1590</v>
      </c>
      <c r="L210" s="2390"/>
      <c r="M210" s="2391"/>
      <c r="N210" s="2389" t="s">
        <v>1590</v>
      </c>
      <c r="O210" s="2390"/>
      <c r="P210" s="2391"/>
      <c r="Q210" s="2389" t="s">
        <v>1590</v>
      </c>
      <c r="R210" s="2390"/>
      <c r="S210" s="2391"/>
      <c r="T210" s="2389" t="s">
        <v>1590</v>
      </c>
      <c r="U210" s="2390"/>
      <c r="V210" s="2391"/>
      <c r="W210" s="2389" t="s">
        <v>1589</v>
      </c>
      <c r="X210" s="2390"/>
      <c r="Y210" s="2392"/>
      <c r="Z210" s="350" t="s">
        <v>1658</v>
      </c>
    </row>
    <row r="211" spans="4:26" ht="16.5" customHeight="1" x14ac:dyDescent="0.2">
      <c r="D211" s="406" t="s">
        <v>872</v>
      </c>
      <c r="E211" s="408"/>
      <c r="F211" s="408"/>
      <c r="G211" s="408"/>
      <c r="H211" s="408"/>
      <c r="I211" s="408"/>
      <c r="J211" s="408"/>
      <c r="K211" s="2381">
        <v>7</v>
      </c>
      <c r="L211" s="2382"/>
      <c r="M211" s="2383"/>
      <c r="N211" s="2381">
        <v>7</v>
      </c>
      <c r="O211" s="2382"/>
      <c r="P211" s="2383"/>
      <c r="Q211" s="2381">
        <v>7</v>
      </c>
      <c r="R211" s="2382"/>
      <c r="S211" s="2383"/>
      <c r="T211" s="2381">
        <v>7</v>
      </c>
      <c r="U211" s="2382"/>
      <c r="V211" s="2383"/>
      <c r="W211" s="2381">
        <v>7</v>
      </c>
      <c r="X211" s="2382"/>
      <c r="Y211" s="2384"/>
    </row>
    <row r="212" spans="4:26" ht="16.5" customHeight="1" x14ac:dyDescent="0.2">
      <c r="D212" s="442" t="s">
        <v>873</v>
      </c>
      <c r="E212" s="443"/>
      <c r="F212" s="443"/>
      <c r="G212" s="443"/>
      <c r="H212" s="443"/>
      <c r="I212" s="443"/>
      <c r="J212" s="443"/>
      <c r="K212" s="2385">
        <v>2</v>
      </c>
      <c r="L212" s="2386"/>
      <c r="M212" s="2387"/>
      <c r="N212" s="2385">
        <v>2</v>
      </c>
      <c r="O212" s="2386"/>
      <c r="P212" s="2387"/>
      <c r="Q212" s="2385">
        <v>2</v>
      </c>
      <c r="R212" s="2386"/>
      <c r="S212" s="2387"/>
      <c r="T212" s="2385">
        <v>2</v>
      </c>
      <c r="U212" s="2386"/>
      <c r="V212" s="2387"/>
      <c r="W212" s="2385">
        <v>2</v>
      </c>
      <c r="X212" s="2386"/>
      <c r="Y212" s="2388"/>
    </row>
    <row r="213" spans="4:26" ht="33" customHeight="1" x14ac:dyDescent="0.2">
      <c r="D213" s="1246" t="s">
        <v>1266</v>
      </c>
      <c r="E213" s="1158" t="s">
        <v>1267</v>
      </c>
      <c r="F213" s="1188"/>
      <c r="G213" s="1188"/>
      <c r="H213" s="1188"/>
      <c r="I213" s="1188"/>
      <c r="J213" s="1189"/>
      <c r="K213" s="2371" t="s">
        <v>917</v>
      </c>
      <c r="L213" s="2372"/>
      <c r="M213" s="2373"/>
      <c r="N213" s="2371" t="s">
        <v>1522</v>
      </c>
      <c r="O213" s="2372"/>
      <c r="P213" s="2373"/>
      <c r="Q213" s="2371" t="s">
        <v>919</v>
      </c>
      <c r="R213" s="2372"/>
      <c r="S213" s="2373"/>
      <c r="T213" s="2371" t="s">
        <v>917</v>
      </c>
      <c r="U213" s="2372"/>
      <c r="V213" s="2373"/>
      <c r="W213" s="2371" t="s">
        <v>1519</v>
      </c>
      <c r="X213" s="2372"/>
      <c r="Y213" s="2373"/>
      <c r="Z213" s="433" t="s">
        <v>1659</v>
      </c>
    </row>
    <row r="214" spans="4:26" ht="33" customHeight="1" x14ac:dyDescent="0.2">
      <c r="D214" s="1247"/>
      <c r="E214" s="1024" t="s">
        <v>1268</v>
      </c>
      <c r="F214" s="1025"/>
      <c r="G214" s="1025"/>
      <c r="H214" s="1025"/>
      <c r="I214" s="1025"/>
      <c r="J214" s="1026"/>
      <c r="K214" s="2364"/>
      <c r="L214" s="2365"/>
      <c r="M214" s="2366"/>
      <c r="N214" s="2364"/>
      <c r="O214" s="2365"/>
      <c r="P214" s="2366"/>
      <c r="Q214" s="2364"/>
      <c r="R214" s="2365"/>
      <c r="S214" s="2366"/>
      <c r="T214" s="2364"/>
      <c r="U214" s="2365"/>
      <c r="V214" s="2366"/>
      <c r="W214" s="2364"/>
      <c r="X214" s="2365"/>
      <c r="Y214" s="2366"/>
      <c r="Z214" s="433" t="s">
        <v>1659</v>
      </c>
    </row>
    <row r="215" spans="4:26" ht="33" customHeight="1" x14ac:dyDescent="0.2">
      <c r="D215" s="1247"/>
      <c r="E215" s="1024" t="s">
        <v>1269</v>
      </c>
      <c r="F215" s="1025"/>
      <c r="G215" s="1025"/>
      <c r="H215" s="1025"/>
      <c r="I215" s="1025"/>
      <c r="J215" s="1026"/>
      <c r="K215" s="2364"/>
      <c r="L215" s="2365"/>
      <c r="M215" s="2366"/>
      <c r="N215" s="2364"/>
      <c r="O215" s="2365"/>
      <c r="P215" s="2366"/>
      <c r="Q215" s="2364"/>
      <c r="R215" s="2365"/>
      <c r="S215" s="2366"/>
      <c r="T215" s="2364"/>
      <c r="U215" s="2365"/>
      <c r="V215" s="2366"/>
      <c r="W215" s="2364"/>
      <c r="X215" s="2365"/>
      <c r="Y215" s="2366"/>
      <c r="Z215" s="433" t="s">
        <v>1659</v>
      </c>
    </row>
    <row r="216" spans="4:26" ht="33" customHeight="1" x14ac:dyDescent="0.2">
      <c r="D216" s="1247"/>
      <c r="E216" s="1024" t="s">
        <v>1270</v>
      </c>
      <c r="F216" s="1025"/>
      <c r="G216" s="1025"/>
      <c r="H216" s="1025"/>
      <c r="I216" s="1025"/>
      <c r="J216" s="1026"/>
      <c r="K216" s="2364"/>
      <c r="L216" s="2365"/>
      <c r="M216" s="2366"/>
      <c r="N216" s="2364"/>
      <c r="O216" s="2365"/>
      <c r="P216" s="2366"/>
      <c r="Q216" s="2364"/>
      <c r="R216" s="2365"/>
      <c r="S216" s="2366"/>
      <c r="T216" s="2364"/>
      <c r="U216" s="2365"/>
      <c r="V216" s="2366"/>
      <c r="W216" s="2364"/>
      <c r="X216" s="2365"/>
      <c r="Y216" s="2366"/>
      <c r="Z216" s="433" t="s">
        <v>1659</v>
      </c>
    </row>
    <row r="217" spans="4:26" ht="33" customHeight="1" x14ac:dyDescent="0.2">
      <c r="D217" s="1247"/>
      <c r="E217" s="1024" t="s">
        <v>1271</v>
      </c>
      <c r="F217" s="1025"/>
      <c r="G217" s="1025"/>
      <c r="H217" s="1025"/>
      <c r="I217" s="1025"/>
      <c r="J217" s="1026"/>
      <c r="K217" s="2378"/>
      <c r="L217" s="2379"/>
      <c r="M217" s="2380"/>
      <c r="N217" s="2378"/>
      <c r="O217" s="2379"/>
      <c r="P217" s="2380"/>
      <c r="Q217" s="2378"/>
      <c r="R217" s="2379"/>
      <c r="S217" s="2380"/>
      <c r="T217" s="2378"/>
      <c r="U217" s="2379"/>
      <c r="V217" s="2380"/>
      <c r="W217" s="2378"/>
      <c r="X217" s="2379"/>
      <c r="Y217" s="2380"/>
      <c r="Z217" s="433" t="s">
        <v>1659</v>
      </c>
    </row>
    <row r="218" spans="4:26" ht="36" customHeight="1" x14ac:dyDescent="0.2">
      <c r="D218" s="1248"/>
      <c r="E218" s="1191" t="s">
        <v>1265</v>
      </c>
      <c r="F218" s="1192"/>
      <c r="G218" s="1192"/>
      <c r="H218" s="1192"/>
      <c r="I218" s="1192"/>
      <c r="J218" s="1193"/>
      <c r="K218" s="2374"/>
      <c r="L218" s="2375"/>
      <c r="M218" s="2376"/>
      <c r="N218" s="2374"/>
      <c r="O218" s="2375"/>
      <c r="P218" s="2376"/>
      <c r="Q218" s="2374"/>
      <c r="R218" s="2375"/>
      <c r="S218" s="2376"/>
      <c r="T218" s="2374"/>
      <c r="U218" s="2375"/>
      <c r="V218" s="2376"/>
      <c r="W218" s="2374" t="s">
        <v>1520</v>
      </c>
      <c r="X218" s="2375"/>
      <c r="Y218" s="2377"/>
    </row>
    <row r="219" spans="4:26" ht="16.5" customHeight="1" x14ac:dyDescent="0.2">
      <c r="D219" s="1141" t="s">
        <v>9</v>
      </c>
      <c r="E219" s="983" t="s">
        <v>10</v>
      </c>
      <c r="F219" s="999"/>
      <c r="G219" s="999"/>
      <c r="H219" s="999"/>
      <c r="I219" s="999"/>
      <c r="J219" s="1000"/>
      <c r="K219" s="2367" t="s">
        <v>755</v>
      </c>
      <c r="L219" s="2368"/>
      <c r="M219" s="2370"/>
      <c r="N219" s="2367" t="s">
        <v>755</v>
      </c>
      <c r="O219" s="2368"/>
      <c r="P219" s="2370"/>
      <c r="Q219" s="2367" t="s">
        <v>755</v>
      </c>
      <c r="R219" s="2368"/>
      <c r="S219" s="2370"/>
      <c r="T219" s="2367" t="s">
        <v>755</v>
      </c>
      <c r="U219" s="2368"/>
      <c r="V219" s="2370"/>
      <c r="W219" s="2367" t="s">
        <v>755</v>
      </c>
      <c r="X219" s="2368"/>
      <c r="Y219" s="2369"/>
      <c r="Z219" s="350" t="s">
        <v>1656</v>
      </c>
    </row>
    <row r="220" spans="4:26" ht="16.5" customHeight="1" x14ac:dyDescent="0.2">
      <c r="D220" s="1141"/>
      <c r="E220" s="1004" t="s">
        <v>1575</v>
      </c>
      <c r="F220" s="1004"/>
      <c r="G220" s="1004"/>
      <c r="H220" s="1004"/>
      <c r="I220" s="1004"/>
      <c r="J220" s="1004"/>
      <c r="K220" s="2357" t="s">
        <v>755</v>
      </c>
      <c r="L220" s="2358"/>
      <c r="M220" s="2359"/>
      <c r="N220" s="2357" t="s">
        <v>755</v>
      </c>
      <c r="O220" s="2358"/>
      <c r="P220" s="2359"/>
      <c r="Q220" s="2357" t="s">
        <v>992</v>
      </c>
      <c r="R220" s="2358"/>
      <c r="S220" s="2359"/>
      <c r="T220" s="2357" t="s">
        <v>755</v>
      </c>
      <c r="U220" s="2358"/>
      <c r="V220" s="2359"/>
      <c r="W220" s="2357" t="s">
        <v>755</v>
      </c>
      <c r="X220" s="2358"/>
      <c r="Y220" s="2360"/>
      <c r="Z220" s="350" t="s">
        <v>1656</v>
      </c>
    </row>
    <row r="221" spans="4:26" ht="16.5" customHeight="1" x14ac:dyDescent="0.2">
      <c r="D221" s="1141"/>
      <c r="E221" s="1004" t="s">
        <v>939</v>
      </c>
      <c r="F221" s="1004"/>
      <c r="G221" s="1004"/>
      <c r="H221" s="1004"/>
      <c r="I221" s="1004"/>
      <c r="J221" s="1004"/>
      <c r="K221" s="2357" t="s">
        <v>755</v>
      </c>
      <c r="L221" s="2358"/>
      <c r="M221" s="2359"/>
      <c r="N221" s="2357" t="s">
        <v>755</v>
      </c>
      <c r="O221" s="2358"/>
      <c r="P221" s="2359"/>
      <c r="Q221" s="2357" t="s">
        <v>755</v>
      </c>
      <c r="R221" s="2358"/>
      <c r="S221" s="2359"/>
      <c r="T221" s="2357" t="s">
        <v>755</v>
      </c>
      <c r="U221" s="2358"/>
      <c r="V221" s="2359"/>
      <c r="W221" s="2357" t="s">
        <v>755</v>
      </c>
      <c r="X221" s="2358"/>
      <c r="Y221" s="2360"/>
      <c r="Z221" s="350" t="s">
        <v>1656</v>
      </c>
    </row>
    <row r="222" spans="4:26" ht="29.15" customHeight="1" x14ac:dyDescent="0.2">
      <c r="D222" s="1141"/>
      <c r="E222" s="1169" t="s">
        <v>985</v>
      </c>
      <c r="F222" s="1169"/>
      <c r="G222" s="1169"/>
      <c r="H222" s="1169"/>
      <c r="I222" s="1169"/>
      <c r="J222" s="1169"/>
      <c r="K222" s="2361" t="s">
        <v>918</v>
      </c>
      <c r="L222" s="2362"/>
      <c r="M222" s="2363"/>
      <c r="N222" s="2361" t="s">
        <v>918</v>
      </c>
      <c r="O222" s="2362"/>
      <c r="P222" s="2363"/>
      <c r="Q222" s="2361" t="s">
        <v>918</v>
      </c>
      <c r="R222" s="2362"/>
      <c r="S222" s="2363"/>
      <c r="T222" s="2361" t="s">
        <v>918</v>
      </c>
      <c r="U222" s="2362"/>
      <c r="V222" s="2363"/>
      <c r="W222" s="2361" t="s">
        <v>918</v>
      </c>
      <c r="X222" s="2362"/>
      <c r="Y222" s="2363"/>
      <c r="Z222" s="350" t="s">
        <v>1657</v>
      </c>
    </row>
    <row r="223" spans="4:26" ht="16.5" customHeight="1" x14ac:dyDescent="0.2">
      <c r="E223" s="225"/>
    </row>
    <row r="224" spans="4:26" ht="16.5" customHeight="1" x14ac:dyDescent="0.2">
      <c r="D224" s="230" t="s">
        <v>73</v>
      </c>
      <c r="E224" s="406"/>
      <c r="F224" s="408"/>
      <c r="G224" s="408"/>
      <c r="H224" s="408"/>
      <c r="I224" s="408"/>
      <c r="J224" s="408"/>
      <c r="K224" s="434"/>
      <c r="L224" s="435"/>
      <c r="M224" s="436"/>
      <c r="N224" s="434"/>
      <c r="O224" s="435"/>
      <c r="P224" s="436"/>
      <c r="Q224" s="434"/>
      <c r="R224" s="435"/>
      <c r="S224" s="436"/>
      <c r="T224" s="434"/>
      <c r="U224" s="435"/>
      <c r="V224" s="436"/>
      <c r="W224" s="434"/>
      <c r="X224" s="435"/>
      <c r="Y224" s="437"/>
    </row>
    <row r="225" spans="4:26" ht="16.5" customHeight="1" x14ac:dyDescent="0.2">
      <c r="D225" s="231" t="s">
        <v>892</v>
      </c>
      <c r="E225" s="442"/>
      <c r="F225" s="443"/>
      <c r="G225" s="443"/>
      <c r="H225" s="443"/>
      <c r="I225" s="443"/>
      <c r="J225" s="443"/>
      <c r="K225" s="438"/>
      <c r="L225" s="439"/>
      <c r="M225" s="440"/>
      <c r="N225" s="438"/>
      <c r="O225" s="439"/>
      <c r="P225" s="440"/>
      <c r="Q225" s="438"/>
      <c r="R225" s="439"/>
      <c r="S225" s="440"/>
      <c r="T225" s="438"/>
      <c r="U225" s="439"/>
      <c r="V225" s="440"/>
      <c r="W225" s="438"/>
      <c r="X225" s="439"/>
      <c r="Y225" s="441"/>
    </row>
    <row r="226" spans="4:26" ht="16.5" customHeight="1" x14ac:dyDescent="0.2">
      <c r="D226" s="268" t="s">
        <v>886</v>
      </c>
      <c r="E226" s="379"/>
      <c r="F226" s="379"/>
      <c r="G226" s="379"/>
      <c r="H226" s="379"/>
      <c r="I226" s="379"/>
      <c r="J226" s="380"/>
      <c r="K226" s="2353"/>
      <c r="L226" s="2353"/>
      <c r="M226" s="2353"/>
      <c r="N226" s="2353"/>
      <c r="O226" s="2353"/>
      <c r="P226" s="2353"/>
      <c r="Q226" s="2353"/>
      <c r="R226" s="2353"/>
      <c r="S226" s="2353"/>
      <c r="T226" s="2353"/>
      <c r="U226" s="2353"/>
      <c r="V226" s="2353"/>
      <c r="W226" s="2353"/>
      <c r="X226" s="2353"/>
      <c r="Y226" s="2353"/>
      <c r="Z226" s="350" t="s">
        <v>1658</v>
      </c>
    </row>
    <row r="227" spans="4:26" ht="16.5" customHeight="1" x14ac:dyDescent="0.2">
      <c r="D227" s="406" t="s">
        <v>872</v>
      </c>
      <c r="E227" s="408"/>
      <c r="F227" s="408"/>
      <c r="G227" s="408"/>
      <c r="H227" s="408"/>
      <c r="I227" s="408"/>
      <c r="J227" s="408"/>
      <c r="K227" s="2354"/>
      <c r="L227" s="2355"/>
      <c r="M227" s="2356"/>
      <c r="N227" s="2354"/>
      <c r="O227" s="2355"/>
      <c r="P227" s="2356"/>
      <c r="Q227" s="2354"/>
      <c r="R227" s="2355"/>
      <c r="S227" s="2356"/>
      <c r="T227" s="2354"/>
      <c r="U227" s="2355"/>
      <c r="V227" s="2356"/>
      <c r="W227" s="2354"/>
      <c r="X227" s="2355"/>
      <c r="Y227" s="2356"/>
    </row>
    <row r="228" spans="4:26" ht="16.5" customHeight="1" x14ac:dyDescent="0.2">
      <c r="D228" s="442" t="s">
        <v>873</v>
      </c>
      <c r="E228" s="443"/>
      <c r="F228" s="443"/>
      <c r="G228" s="443"/>
      <c r="H228" s="443"/>
      <c r="I228" s="443"/>
      <c r="J228" s="443"/>
      <c r="K228" s="2347"/>
      <c r="L228" s="2348"/>
      <c r="M228" s="2349"/>
      <c r="N228" s="2347"/>
      <c r="O228" s="2348"/>
      <c r="P228" s="2349"/>
      <c r="Q228" s="2347"/>
      <c r="R228" s="2348"/>
      <c r="S228" s="2349"/>
      <c r="T228" s="2347"/>
      <c r="U228" s="2348"/>
      <c r="V228" s="2349"/>
      <c r="W228" s="2347"/>
      <c r="X228" s="2348"/>
      <c r="Y228" s="2349"/>
    </row>
    <row r="229" spans="4:26" ht="33" customHeight="1" x14ac:dyDescent="0.2">
      <c r="D229" s="1246" t="s">
        <v>1266</v>
      </c>
      <c r="E229" s="1158" t="s">
        <v>1267</v>
      </c>
      <c r="F229" s="1188"/>
      <c r="G229" s="1188"/>
      <c r="H229" s="1188"/>
      <c r="I229" s="1188"/>
      <c r="J229" s="1189"/>
      <c r="K229" s="1143"/>
      <c r="L229" s="1144"/>
      <c r="M229" s="1145"/>
      <c r="N229" s="1143"/>
      <c r="O229" s="1144"/>
      <c r="P229" s="1145"/>
      <c r="Q229" s="1143"/>
      <c r="R229" s="1144"/>
      <c r="S229" s="1145"/>
      <c r="T229" s="1143"/>
      <c r="U229" s="1144"/>
      <c r="V229" s="1145"/>
      <c r="W229" s="1143"/>
      <c r="X229" s="1144"/>
      <c r="Y229" s="1145"/>
      <c r="Z229" s="433" t="s">
        <v>1659</v>
      </c>
    </row>
    <row r="230" spans="4:26" ht="33" customHeight="1" x14ac:dyDescent="0.2">
      <c r="D230" s="1247"/>
      <c r="E230" s="1024" t="s">
        <v>1268</v>
      </c>
      <c r="F230" s="1025"/>
      <c r="G230" s="1025"/>
      <c r="H230" s="1025"/>
      <c r="I230" s="1025"/>
      <c r="J230" s="1026"/>
      <c r="K230" s="1027"/>
      <c r="L230" s="1028"/>
      <c r="M230" s="1029"/>
      <c r="N230" s="1027"/>
      <c r="O230" s="1028"/>
      <c r="P230" s="1029"/>
      <c r="Q230" s="1027"/>
      <c r="R230" s="1028"/>
      <c r="S230" s="1029"/>
      <c r="T230" s="1027"/>
      <c r="U230" s="1028"/>
      <c r="V230" s="1029"/>
      <c r="W230" s="1027"/>
      <c r="X230" s="1028"/>
      <c r="Y230" s="1029"/>
      <c r="Z230" s="433" t="s">
        <v>1659</v>
      </c>
    </row>
    <row r="231" spans="4:26" ht="33" customHeight="1" x14ac:dyDescent="0.2">
      <c r="D231" s="1247"/>
      <c r="E231" s="1024" t="s">
        <v>1269</v>
      </c>
      <c r="F231" s="1025"/>
      <c r="G231" s="1025"/>
      <c r="H231" s="1025"/>
      <c r="I231" s="1025"/>
      <c r="J231" s="1026"/>
      <c r="K231" s="1027"/>
      <c r="L231" s="1028"/>
      <c r="M231" s="1029"/>
      <c r="N231" s="1027"/>
      <c r="O231" s="1028"/>
      <c r="P231" s="1029"/>
      <c r="Q231" s="1027"/>
      <c r="R231" s="1028"/>
      <c r="S231" s="1029"/>
      <c r="T231" s="1027"/>
      <c r="U231" s="1028"/>
      <c r="V231" s="1029"/>
      <c r="W231" s="1027"/>
      <c r="X231" s="1028"/>
      <c r="Y231" s="1029"/>
      <c r="Z231" s="433" t="s">
        <v>1659</v>
      </c>
    </row>
    <row r="232" spans="4:26" ht="33" customHeight="1" x14ac:dyDescent="0.2">
      <c r="D232" s="1247"/>
      <c r="E232" s="1024" t="s">
        <v>1270</v>
      </c>
      <c r="F232" s="1025"/>
      <c r="G232" s="1025"/>
      <c r="H232" s="1025"/>
      <c r="I232" s="1025"/>
      <c r="J232" s="1026"/>
      <c r="K232" s="1027"/>
      <c r="L232" s="1028"/>
      <c r="M232" s="1029"/>
      <c r="N232" s="1027"/>
      <c r="O232" s="1028"/>
      <c r="P232" s="1029"/>
      <c r="Q232" s="1027"/>
      <c r="R232" s="1028"/>
      <c r="S232" s="1029"/>
      <c r="T232" s="1027"/>
      <c r="U232" s="1028"/>
      <c r="V232" s="1029"/>
      <c r="W232" s="1027"/>
      <c r="X232" s="1028"/>
      <c r="Y232" s="1029"/>
      <c r="Z232" s="433" t="s">
        <v>1659</v>
      </c>
    </row>
    <row r="233" spans="4:26" ht="33" customHeight="1" x14ac:dyDescent="0.2">
      <c r="D233" s="1247"/>
      <c r="E233" s="1024" t="s">
        <v>1271</v>
      </c>
      <c r="F233" s="1025"/>
      <c r="G233" s="1025"/>
      <c r="H233" s="1025"/>
      <c r="I233" s="1025"/>
      <c r="J233" s="1026"/>
      <c r="K233" s="1166"/>
      <c r="L233" s="1167"/>
      <c r="M233" s="1168"/>
      <c r="N233" s="1166"/>
      <c r="O233" s="1167"/>
      <c r="P233" s="1168"/>
      <c r="Q233" s="1166"/>
      <c r="R233" s="1167"/>
      <c r="S233" s="1168"/>
      <c r="T233" s="1166"/>
      <c r="U233" s="1167"/>
      <c r="V233" s="1168"/>
      <c r="W233" s="1166"/>
      <c r="X233" s="1167"/>
      <c r="Y233" s="1168"/>
      <c r="Z233" s="433" t="s">
        <v>1659</v>
      </c>
    </row>
    <row r="234" spans="4:26" ht="36" customHeight="1" x14ac:dyDescent="0.2">
      <c r="D234" s="1248"/>
      <c r="E234" s="1191" t="s">
        <v>1265</v>
      </c>
      <c r="F234" s="1192"/>
      <c r="G234" s="1192"/>
      <c r="H234" s="1192"/>
      <c r="I234" s="1192"/>
      <c r="J234" s="1193"/>
      <c r="K234" s="2350"/>
      <c r="L234" s="2351"/>
      <c r="M234" s="2352"/>
      <c r="N234" s="2350"/>
      <c r="O234" s="2351"/>
      <c r="P234" s="2352"/>
      <c r="Q234" s="2350"/>
      <c r="R234" s="2351"/>
      <c r="S234" s="2352"/>
      <c r="T234" s="2350"/>
      <c r="U234" s="2351"/>
      <c r="V234" s="2352"/>
      <c r="W234" s="2350"/>
      <c r="X234" s="2351"/>
      <c r="Y234" s="2352"/>
    </row>
    <row r="235" spans="4:26" ht="16.5" customHeight="1" x14ac:dyDescent="0.2">
      <c r="D235" s="1141" t="s">
        <v>9</v>
      </c>
      <c r="E235" s="983" t="s">
        <v>10</v>
      </c>
      <c r="F235" s="999"/>
      <c r="G235" s="999"/>
      <c r="H235" s="999"/>
      <c r="I235" s="999"/>
      <c r="J235" s="1000"/>
      <c r="K235" s="2341"/>
      <c r="L235" s="2342"/>
      <c r="M235" s="2343"/>
      <c r="N235" s="2341"/>
      <c r="O235" s="2342"/>
      <c r="P235" s="2343"/>
      <c r="Q235" s="2341"/>
      <c r="R235" s="2342"/>
      <c r="S235" s="2343"/>
      <c r="T235" s="2341"/>
      <c r="U235" s="2342"/>
      <c r="V235" s="2343"/>
      <c r="W235" s="2341"/>
      <c r="X235" s="2342"/>
      <c r="Y235" s="2343"/>
      <c r="Z235" s="350" t="s">
        <v>1656</v>
      </c>
    </row>
    <row r="236" spans="4:26" ht="16.5" customHeight="1" x14ac:dyDescent="0.2">
      <c r="D236" s="1141"/>
      <c r="E236" s="1004" t="s">
        <v>1575</v>
      </c>
      <c r="F236" s="1004"/>
      <c r="G236" s="1004"/>
      <c r="H236" s="1004"/>
      <c r="I236" s="1004"/>
      <c r="J236" s="1004"/>
      <c r="K236" s="2341"/>
      <c r="L236" s="2342"/>
      <c r="M236" s="2343"/>
      <c r="N236" s="2341"/>
      <c r="O236" s="2342"/>
      <c r="P236" s="2343"/>
      <c r="Q236" s="2341"/>
      <c r="R236" s="2342"/>
      <c r="S236" s="2343"/>
      <c r="T236" s="2341"/>
      <c r="U236" s="2342"/>
      <c r="V236" s="2343"/>
      <c r="W236" s="2341"/>
      <c r="X236" s="2342"/>
      <c r="Y236" s="2343"/>
      <c r="Z236" s="350" t="s">
        <v>1656</v>
      </c>
    </row>
    <row r="237" spans="4:26" ht="16.5" customHeight="1" x14ac:dyDescent="0.2">
      <c r="D237" s="1141"/>
      <c r="E237" s="1004" t="s">
        <v>939</v>
      </c>
      <c r="F237" s="1004"/>
      <c r="G237" s="1004"/>
      <c r="H237" s="1004"/>
      <c r="I237" s="1004"/>
      <c r="J237" s="1004"/>
      <c r="K237" s="2341"/>
      <c r="L237" s="2342"/>
      <c r="M237" s="2343"/>
      <c r="N237" s="2341"/>
      <c r="O237" s="2342"/>
      <c r="P237" s="2343"/>
      <c r="Q237" s="2341"/>
      <c r="R237" s="2342"/>
      <c r="S237" s="2343"/>
      <c r="T237" s="2341"/>
      <c r="U237" s="2342"/>
      <c r="V237" s="2343"/>
      <c r="W237" s="2341"/>
      <c r="X237" s="2342"/>
      <c r="Y237" s="2343"/>
      <c r="Z237" s="350" t="s">
        <v>1656</v>
      </c>
    </row>
    <row r="238" spans="4:26" ht="29.15" customHeight="1" x14ac:dyDescent="0.2">
      <c r="D238" s="1141"/>
      <c r="E238" s="1169" t="s">
        <v>985</v>
      </c>
      <c r="F238" s="1169"/>
      <c r="G238" s="1169"/>
      <c r="H238" s="1169"/>
      <c r="I238" s="1169"/>
      <c r="J238" s="1169"/>
      <c r="K238" s="2344"/>
      <c r="L238" s="2345"/>
      <c r="M238" s="2346"/>
      <c r="N238" s="2344"/>
      <c r="O238" s="2345"/>
      <c r="P238" s="2346"/>
      <c r="Q238" s="2344"/>
      <c r="R238" s="2345"/>
      <c r="S238" s="2346"/>
      <c r="T238" s="2344"/>
      <c r="U238" s="2345"/>
      <c r="V238" s="2346"/>
      <c r="W238" s="2344"/>
      <c r="X238" s="2345"/>
      <c r="Y238" s="2346"/>
      <c r="Z238" s="350" t="s">
        <v>1657</v>
      </c>
    </row>
    <row r="239" spans="4:26" ht="16.5" customHeight="1" x14ac:dyDescent="0.2">
      <c r="E239" s="225" t="s">
        <v>1576</v>
      </c>
    </row>
    <row r="240" spans="4:26" ht="16.5" customHeight="1" x14ac:dyDescent="0.2">
      <c r="E240" s="88" t="s">
        <v>1577</v>
      </c>
    </row>
    <row r="241" spans="3:26" ht="16.5" customHeight="1" x14ac:dyDescent="0.2">
      <c r="E241" s="88" t="s">
        <v>931</v>
      </c>
    </row>
    <row r="242" spans="3:26" ht="16.5" customHeight="1" x14ac:dyDescent="0.2">
      <c r="E242" s="1198" t="s">
        <v>986</v>
      </c>
      <c r="F242" s="2340"/>
      <c r="G242" s="2340"/>
      <c r="H242" s="2340"/>
      <c r="I242" s="2340"/>
      <c r="J242" s="2340"/>
      <c r="K242" s="2340"/>
      <c r="L242" s="2340"/>
      <c r="M242" s="2340"/>
      <c r="N242" s="2340"/>
      <c r="O242" s="2340"/>
      <c r="P242" s="2340"/>
      <c r="Q242" s="2340"/>
      <c r="R242" s="2340"/>
      <c r="S242" s="2340"/>
      <c r="T242" s="2340"/>
      <c r="U242" s="2340"/>
      <c r="V242" s="2340"/>
      <c r="W242" s="2340"/>
      <c r="X242" s="2340"/>
      <c r="Y242" s="2340"/>
    </row>
    <row r="243" spans="3:26" ht="10.5" customHeight="1" x14ac:dyDescent="0.2">
      <c r="E243" s="88"/>
    </row>
    <row r="244" spans="3:26" ht="9" customHeight="1" x14ac:dyDescent="0.2"/>
    <row r="245" spans="3:26" ht="16" customHeight="1" x14ac:dyDescent="0.2">
      <c r="P245" s="1687" t="s">
        <v>33</v>
      </c>
      <c r="Q245" s="1687"/>
      <c r="R245" s="1687"/>
      <c r="S245" s="1626" t="str">
        <f>$Q$9</f>
        <v>学校法人○△学園</v>
      </c>
      <c r="T245" s="1626"/>
      <c r="U245" s="1626"/>
      <c r="V245" s="1626"/>
      <c r="W245" s="1626"/>
      <c r="X245" s="1626"/>
    </row>
    <row r="246" spans="3:26" ht="16" customHeight="1" x14ac:dyDescent="0.2">
      <c r="P246" s="372"/>
      <c r="Q246" s="372"/>
      <c r="R246" s="372"/>
      <c r="S246" s="426"/>
      <c r="T246" s="426"/>
      <c r="U246" s="426"/>
      <c r="V246" s="426"/>
      <c r="W246" s="426"/>
      <c r="X246" s="426"/>
    </row>
    <row r="247" spans="3:26" ht="16.5" customHeight="1" x14ac:dyDescent="0.2">
      <c r="C247" s="89" t="s">
        <v>12</v>
      </c>
    </row>
    <row r="248" spans="3:26" ht="16.5" customHeight="1" x14ac:dyDescent="0.2">
      <c r="D248" s="90" t="s">
        <v>263</v>
      </c>
    </row>
    <row r="249" spans="3:26" ht="16.5" customHeight="1" x14ac:dyDescent="0.2">
      <c r="D249" s="386"/>
      <c r="E249" s="444" t="s">
        <v>264</v>
      </c>
      <c r="F249" s="269"/>
      <c r="G249" s="305"/>
      <c r="H249" s="381" t="s">
        <v>24</v>
      </c>
      <c r="I249" s="367">
        <v>6</v>
      </c>
      <c r="J249" s="361" t="s">
        <v>19</v>
      </c>
    </row>
    <row r="250" spans="3:26" ht="7" customHeight="1" x14ac:dyDescent="0.2">
      <c r="D250" s="89"/>
      <c r="N250" s="445"/>
    </row>
    <row r="251" spans="3:26" ht="16.5" customHeight="1" x14ac:dyDescent="0.2">
      <c r="D251" s="90" t="s">
        <v>1008</v>
      </c>
    </row>
    <row r="252" spans="3:26" ht="19" customHeight="1" x14ac:dyDescent="0.2">
      <c r="D252" s="1641" t="s">
        <v>1009</v>
      </c>
      <c r="E252" s="1118"/>
      <c r="F252" s="1118"/>
      <c r="G252" s="1118"/>
      <c r="H252" s="1119"/>
      <c r="I252" s="1622" t="s">
        <v>1010</v>
      </c>
      <c r="J252" s="1856"/>
      <c r="K252" s="1856"/>
      <c r="L252" s="1856"/>
      <c r="M252" s="1623"/>
      <c r="N252" s="1847"/>
      <c r="O252" s="1848"/>
      <c r="Z252" s="350" t="s">
        <v>1660</v>
      </c>
    </row>
    <row r="253" spans="3:26" ht="16.5" customHeight="1" x14ac:dyDescent="0.2">
      <c r="E253" s="225" t="s">
        <v>1492</v>
      </c>
      <c r="J253" s="445"/>
    </row>
    <row r="254" spans="3:26" ht="7" customHeight="1" x14ac:dyDescent="0.2">
      <c r="E254" s="225"/>
      <c r="J254" s="445"/>
    </row>
    <row r="255" spans="3:26" ht="16.5" customHeight="1" x14ac:dyDescent="0.2">
      <c r="D255" s="90" t="s">
        <v>887</v>
      </c>
    </row>
    <row r="256" spans="3:26" ht="16.5" customHeight="1" x14ac:dyDescent="0.2">
      <c r="D256" s="386" t="s">
        <v>265</v>
      </c>
      <c r="E256" s="379"/>
      <c r="F256" s="379"/>
      <c r="G256" s="379"/>
      <c r="H256" s="379"/>
      <c r="I256" s="1846"/>
      <c r="J256" s="2059"/>
      <c r="K256" s="2059"/>
      <c r="L256" s="1623"/>
      <c r="M256" s="1623"/>
      <c r="N256" s="1847"/>
      <c r="O256" s="1848"/>
      <c r="Z256" s="350" t="s">
        <v>1661</v>
      </c>
    </row>
    <row r="257" spans="2:26" ht="16.5" customHeight="1" x14ac:dyDescent="0.2">
      <c r="D257" s="788" t="s">
        <v>893</v>
      </c>
      <c r="E257" s="1118"/>
      <c r="F257" s="1118"/>
      <c r="G257" s="1118"/>
      <c r="H257" s="1119"/>
      <c r="I257" s="271" t="s">
        <v>20</v>
      </c>
      <c r="J257" s="446"/>
      <c r="K257" s="272" t="s">
        <v>21</v>
      </c>
      <c r="L257" s="446"/>
      <c r="M257" s="272" t="s">
        <v>22</v>
      </c>
      <c r="N257" s="446"/>
      <c r="O257" s="290" t="s">
        <v>23</v>
      </c>
    </row>
    <row r="258" spans="2:26" ht="16.5" customHeight="1" x14ac:dyDescent="0.2">
      <c r="E258" s="225" t="s">
        <v>1039</v>
      </c>
    </row>
    <row r="259" spans="2:26" ht="16.5" customHeight="1" x14ac:dyDescent="0.2">
      <c r="E259" s="1198" t="s">
        <v>1578</v>
      </c>
      <c r="F259" s="1199"/>
      <c r="G259" s="1199"/>
      <c r="H259" s="1199"/>
      <c r="I259" s="1199"/>
      <c r="J259" s="1199"/>
      <c r="K259" s="1199"/>
      <c r="L259" s="1199"/>
      <c r="M259" s="1199"/>
      <c r="N259" s="1199"/>
      <c r="O259" s="1199"/>
      <c r="P259" s="1199"/>
      <c r="Q259" s="1199"/>
      <c r="R259" s="1199"/>
      <c r="S259" s="1199"/>
      <c r="T259" s="1199"/>
      <c r="U259" s="1199"/>
      <c r="V259" s="1199"/>
      <c r="W259" s="1199"/>
      <c r="X259" s="1199"/>
      <c r="Y259" s="1199"/>
    </row>
    <row r="260" spans="2:26" ht="7" customHeight="1" x14ac:dyDescent="0.2"/>
    <row r="261" spans="2:26" ht="16.5" customHeight="1" x14ac:dyDescent="0.2">
      <c r="D261" s="90" t="s">
        <v>1837</v>
      </c>
      <c r="E261" s="90"/>
      <c r="F261" s="90"/>
    </row>
    <row r="262" spans="2:26" ht="16.5" customHeight="1" x14ac:dyDescent="0.2">
      <c r="D262" s="90"/>
      <c r="E262" s="225" t="s">
        <v>1442</v>
      </c>
      <c r="F262" s="90"/>
    </row>
    <row r="263" spans="2:26" ht="16.5" customHeight="1" x14ac:dyDescent="0.2">
      <c r="D263" s="427" t="s">
        <v>73</v>
      </c>
      <c r="E263" s="406"/>
      <c r="F263" s="429"/>
      <c r="G263" s="429"/>
      <c r="H263" s="429"/>
      <c r="I263" s="314">
        <v>7</v>
      </c>
      <c r="J263" s="315">
        <v>6</v>
      </c>
      <c r="K263" s="316">
        <v>1</v>
      </c>
      <c r="L263" s="447"/>
      <c r="M263" s="448"/>
      <c r="N263" s="449"/>
      <c r="O263" s="447"/>
      <c r="P263" s="448"/>
      <c r="Q263" s="449"/>
      <c r="R263" s="447"/>
      <c r="S263" s="448"/>
      <c r="T263" s="449"/>
      <c r="U263" s="447"/>
      <c r="V263" s="448"/>
      <c r="W263" s="449"/>
    </row>
    <row r="264" spans="2:26" ht="16.5" customHeight="1" x14ac:dyDescent="0.2">
      <c r="D264" s="231" t="s">
        <v>892</v>
      </c>
      <c r="E264" s="442"/>
      <c r="F264" s="432"/>
      <c r="G264" s="432"/>
      <c r="H264" s="432"/>
      <c r="I264" s="317">
        <v>15</v>
      </c>
      <c r="J264" s="318">
        <v>0</v>
      </c>
      <c r="K264" s="319"/>
      <c r="L264" s="450"/>
      <c r="M264" s="451"/>
      <c r="N264" s="452"/>
      <c r="O264" s="450"/>
      <c r="P264" s="451"/>
      <c r="Q264" s="452"/>
      <c r="R264" s="450"/>
      <c r="S264" s="451"/>
      <c r="T264" s="452"/>
      <c r="U264" s="450"/>
      <c r="V264" s="451"/>
      <c r="W264" s="452"/>
    </row>
    <row r="265" spans="2:26" ht="16.5" customHeight="1" x14ac:dyDescent="0.2">
      <c r="D265" s="453" t="s">
        <v>74</v>
      </c>
      <c r="E265" s="268"/>
      <c r="F265" s="387"/>
      <c r="G265" s="387"/>
      <c r="H265" s="387"/>
      <c r="I265" s="2334">
        <v>13</v>
      </c>
      <c r="J265" s="2335"/>
      <c r="K265" s="2336"/>
      <c r="L265" s="2337"/>
      <c r="M265" s="2338"/>
      <c r="N265" s="2339"/>
      <c r="O265" s="2337"/>
      <c r="P265" s="2338"/>
      <c r="Q265" s="2339"/>
      <c r="R265" s="2337"/>
      <c r="S265" s="2338"/>
      <c r="T265" s="2339"/>
      <c r="U265" s="2337"/>
      <c r="V265" s="2338"/>
      <c r="W265" s="2339"/>
    </row>
    <row r="266" spans="2:26" ht="16.5" customHeight="1" x14ac:dyDescent="0.2">
      <c r="D266" s="268" t="s">
        <v>912</v>
      </c>
      <c r="E266" s="379"/>
      <c r="F266" s="387"/>
      <c r="G266" s="387"/>
      <c r="H266" s="388"/>
      <c r="I266" s="2332" t="s">
        <v>1579</v>
      </c>
      <c r="J266" s="2332"/>
      <c r="K266" s="2332"/>
      <c r="L266" s="2333"/>
      <c r="M266" s="2333"/>
      <c r="N266" s="2333"/>
      <c r="O266" s="2333"/>
      <c r="P266" s="2333"/>
      <c r="Q266" s="2333"/>
      <c r="R266" s="2333"/>
      <c r="S266" s="2333"/>
      <c r="T266" s="2333"/>
      <c r="U266" s="2333"/>
      <c r="V266" s="2333"/>
      <c r="W266" s="2333"/>
      <c r="Z266" s="350" t="s">
        <v>1662</v>
      </c>
    </row>
    <row r="267" spans="2:26" ht="16.5" customHeight="1" x14ac:dyDescent="0.2">
      <c r="E267" s="88" t="s">
        <v>1038</v>
      </c>
    </row>
    <row r="268" spans="2:26" ht="16.5" customHeight="1" x14ac:dyDescent="0.2">
      <c r="E268" s="88" t="s">
        <v>888</v>
      </c>
    </row>
    <row r="269" spans="2:26" ht="9.65" customHeight="1" x14ac:dyDescent="0.2"/>
    <row r="270" spans="2:26" ht="16.5" customHeight="1" x14ac:dyDescent="0.2">
      <c r="B270" s="356" t="s">
        <v>1235</v>
      </c>
    </row>
    <row r="271" spans="2:26" ht="16.5" customHeight="1" x14ac:dyDescent="0.2">
      <c r="C271" s="89" t="s">
        <v>1838</v>
      </c>
      <c r="D271" s="90"/>
      <c r="E271" s="90"/>
      <c r="F271" s="90"/>
      <c r="G271" s="90"/>
      <c r="H271" s="90"/>
      <c r="I271" s="90"/>
      <c r="J271" s="90"/>
      <c r="K271" s="90"/>
      <c r="L271" s="90"/>
      <c r="M271" s="90"/>
      <c r="N271" s="90"/>
      <c r="O271" s="90"/>
      <c r="P271" s="90"/>
      <c r="Q271" s="90"/>
      <c r="R271" s="90"/>
      <c r="S271" s="90"/>
      <c r="T271" s="90"/>
      <c r="U271" s="90"/>
    </row>
    <row r="272" spans="2:26" ht="16.5" customHeight="1" x14ac:dyDescent="0.2">
      <c r="C272" s="89"/>
      <c r="D272" s="811" t="s">
        <v>1839</v>
      </c>
      <c r="E272" s="812"/>
      <c r="F272" s="812"/>
      <c r="G272" s="812"/>
      <c r="H272" s="812"/>
      <c r="I272" s="812"/>
      <c r="J272" s="812"/>
      <c r="K272" s="813"/>
      <c r="L272" s="90"/>
      <c r="M272" s="811" t="s">
        <v>1839</v>
      </c>
      <c r="N272" s="812"/>
      <c r="O272" s="812"/>
      <c r="P272" s="812"/>
      <c r="Q272" s="812"/>
      <c r="R272" s="812"/>
      <c r="S272" s="812"/>
      <c r="T272" s="813"/>
      <c r="U272" s="90"/>
    </row>
    <row r="273" spans="2:26" ht="16.5" customHeight="1" x14ac:dyDescent="0.2">
      <c r="C273" s="90"/>
      <c r="D273" s="403" t="s">
        <v>92</v>
      </c>
      <c r="E273" s="705"/>
      <c r="F273" s="653"/>
      <c r="G273" s="706" t="s">
        <v>91</v>
      </c>
      <c r="H273" s="707"/>
      <c r="I273" s="1012" t="s">
        <v>894</v>
      </c>
      <c r="J273" s="1013"/>
      <c r="K273" s="1014"/>
      <c r="L273" s="708"/>
      <c r="M273" s="268" t="s">
        <v>92</v>
      </c>
      <c r="N273" s="704"/>
      <c r="O273" s="584"/>
      <c r="P273" s="709" t="s">
        <v>91</v>
      </c>
      <c r="Q273" s="710"/>
      <c r="R273" s="1015" t="s">
        <v>894</v>
      </c>
      <c r="S273" s="1016"/>
      <c r="T273" s="1017"/>
      <c r="U273" s="90"/>
      <c r="Z273" s="350" t="s">
        <v>1663</v>
      </c>
    </row>
    <row r="274" spans="2:26" ht="16.5" customHeight="1" x14ac:dyDescent="0.2">
      <c r="C274" s="90"/>
      <c r="D274" s="454" t="s">
        <v>93</v>
      </c>
      <c r="E274" s="619"/>
      <c r="F274" s="703"/>
      <c r="G274" s="703"/>
      <c r="H274" s="703"/>
      <c r="I274" s="1018"/>
      <c r="J274" s="1019"/>
      <c r="K274" s="1020"/>
      <c r="L274" s="708"/>
      <c r="M274" s="454" t="s">
        <v>93</v>
      </c>
      <c r="N274" s="619"/>
      <c r="O274" s="703"/>
      <c r="P274" s="703"/>
      <c r="Q274" s="597"/>
      <c r="R274" s="1018"/>
      <c r="S274" s="1019"/>
      <c r="T274" s="1020"/>
      <c r="U274" s="90"/>
      <c r="Z274" s="350" t="s">
        <v>1663</v>
      </c>
    </row>
    <row r="275" spans="2:26" ht="16.5" customHeight="1" x14ac:dyDescent="0.2">
      <c r="C275" s="90"/>
      <c r="D275" s="455" t="s">
        <v>94</v>
      </c>
      <c r="E275" s="620"/>
      <c r="F275" s="621"/>
      <c r="G275" s="621"/>
      <c r="H275" s="621"/>
      <c r="I275" s="1021"/>
      <c r="J275" s="1022"/>
      <c r="K275" s="1023"/>
      <c r="L275" s="708"/>
      <c r="M275" s="455" t="s">
        <v>94</v>
      </c>
      <c r="N275" s="620"/>
      <c r="O275" s="621"/>
      <c r="P275" s="621"/>
      <c r="Q275" s="621"/>
      <c r="R275" s="1021"/>
      <c r="S275" s="1022"/>
      <c r="T275" s="1023"/>
      <c r="U275" s="90"/>
      <c r="Z275" s="350" t="s">
        <v>1663</v>
      </c>
    </row>
    <row r="276" spans="2:26" ht="16.5" customHeight="1" x14ac:dyDescent="0.2">
      <c r="C276" s="90"/>
      <c r="D276" s="455" t="s">
        <v>95</v>
      </c>
      <c r="E276" s="620"/>
      <c r="F276" s="702"/>
      <c r="G276" s="702"/>
      <c r="H276" s="702"/>
      <c r="I276" s="1033"/>
      <c r="J276" s="1034"/>
      <c r="K276" s="1035"/>
      <c r="L276" s="708"/>
      <c r="M276" s="455" t="s">
        <v>95</v>
      </c>
      <c r="N276" s="620"/>
      <c r="O276" s="702"/>
      <c r="P276" s="702"/>
      <c r="Q276" s="702"/>
      <c r="R276" s="1033"/>
      <c r="S276" s="1034"/>
      <c r="T276" s="1035"/>
      <c r="U276" s="90"/>
      <c r="Z276" s="350" t="s">
        <v>1663</v>
      </c>
    </row>
    <row r="277" spans="2:26" ht="16.5" customHeight="1" x14ac:dyDescent="0.2">
      <c r="C277" s="90"/>
      <c r="D277" s="455" t="s">
        <v>96</v>
      </c>
      <c r="E277" s="711"/>
      <c r="F277" s="702"/>
      <c r="G277" s="702"/>
      <c r="H277" s="702"/>
      <c r="I277" s="1033"/>
      <c r="J277" s="1034"/>
      <c r="K277" s="1035"/>
      <c r="L277" s="708"/>
      <c r="M277" s="455" t="s">
        <v>96</v>
      </c>
      <c r="N277" s="711"/>
      <c r="O277" s="702"/>
      <c r="P277" s="702"/>
      <c r="Q277" s="702"/>
      <c r="R277" s="1033"/>
      <c r="S277" s="1034"/>
      <c r="T277" s="1035"/>
      <c r="U277" s="90"/>
      <c r="Z277" s="350" t="s">
        <v>1663</v>
      </c>
    </row>
    <row r="278" spans="2:26" ht="16.5" customHeight="1" x14ac:dyDescent="0.2">
      <c r="C278" s="90"/>
      <c r="D278" s="403" t="s">
        <v>1474</v>
      </c>
      <c r="E278" s="390"/>
      <c r="F278" s="598"/>
      <c r="G278" s="598"/>
      <c r="H278" s="622"/>
      <c r="I278" s="1052"/>
      <c r="J278" s="1053"/>
      <c r="K278" s="1054"/>
      <c r="L278" s="708"/>
      <c r="M278" s="403" t="s">
        <v>1474</v>
      </c>
      <c r="N278" s="390"/>
      <c r="O278" s="598"/>
      <c r="P278" s="598"/>
      <c r="Q278" s="622"/>
      <c r="R278" s="1052"/>
      <c r="S278" s="1053"/>
      <c r="T278" s="1054"/>
      <c r="U278" s="90"/>
      <c r="Z278" s="350" t="s">
        <v>1663</v>
      </c>
    </row>
    <row r="279" spans="2:26" ht="16.5" customHeight="1" x14ac:dyDescent="0.2">
      <c r="C279" s="90"/>
      <c r="D279" s="90"/>
      <c r="E279" s="88" t="s">
        <v>1037</v>
      </c>
      <c r="F279" s="90"/>
      <c r="G279" s="90"/>
      <c r="H279" s="90"/>
      <c r="I279" s="90"/>
      <c r="J279" s="90"/>
      <c r="K279" s="90"/>
      <c r="L279" s="90"/>
      <c r="M279" s="90"/>
      <c r="N279" s="90"/>
      <c r="O279" s="90"/>
      <c r="P279" s="90"/>
      <c r="Q279" s="90"/>
      <c r="R279" s="90"/>
      <c r="S279" s="90"/>
      <c r="T279" s="90"/>
    </row>
    <row r="280" spans="2:26" ht="16.5" customHeight="1" x14ac:dyDescent="0.2">
      <c r="E280" s="88" t="s">
        <v>1444</v>
      </c>
    </row>
    <row r="281" spans="2:26" ht="16" customHeight="1" x14ac:dyDescent="0.2">
      <c r="P281" s="1687" t="s">
        <v>33</v>
      </c>
      <c r="Q281" s="1687"/>
      <c r="R281" s="1687"/>
      <c r="S281" s="1626" t="str">
        <f>$Q$9</f>
        <v>学校法人○△学園</v>
      </c>
      <c r="T281" s="1626"/>
      <c r="U281" s="1626"/>
      <c r="V281" s="1626"/>
      <c r="W281" s="1626"/>
      <c r="X281" s="1626"/>
    </row>
    <row r="282" spans="2:26" ht="16.5" customHeight="1" x14ac:dyDescent="0.2">
      <c r="B282" s="356" t="s">
        <v>895</v>
      </c>
    </row>
    <row r="283" spans="2:26" ht="16.5" customHeight="1" x14ac:dyDescent="0.2">
      <c r="C283" s="89" t="s">
        <v>1504</v>
      </c>
    </row>
    <row r="284" spans="2:26" ht="28" customHeight="1" x14ac:dyDescent="0.2">
      <c r="D284" s="1709"/>
      <c r="E284" s="1709"/>
      <c r="F284" s="1709"/>
      <c r="G284" s="2326" t="s">
        <v>1595</v>
      </c>
      <c r="H284" s="2327"/>
      <c r="I284" s="2327"/>
      <c r="J284" s="2327"/>
      <c r="K284" s="2327"/>
      <c r="L284" s="2327"/>
      <c r="M284" s="2328"/>
      <c r="N284" s="2329" t="s">
        <v>99</v>
      </c>
      <c r="O284" s="2330"/>
      <c r="P284" s="2329" t="s">
        <v>100</v>
      </c>
      <c r="Q284" s="2330"/>
      <c r="R284" s="2329" t="s">
        <v>101</v>
      </c>
      <c r="S284" s="2331"/>
      <c r="T284" s="2330"/>
    </row>
    <row r="285" spans="2:26" ht="16.5" customHeight="1" x14ac:dyDescent="0.2">
      <c r="D285" s="1709" t="s">
        <v>97</v>
      </c>
      <c r="E285" s="1709"/>
      <c r="F285" s="1614"/>
      <c r="G285" s="378" t="s">
        <v>782</v>
      </c>
      <c r="H285" s="378">
        <v>7</v>
      </c>
      <c r="I285" s="456" t="s">
        <v>21</v>
      </c>
      <c r="J285" s="378">
        <v>5</v>
      </c>
      <c r="K285" s="457" t="s">
        <v>98</v>
      </c>
      <c r="L285" s="378">
        <v>20</v>
      </c>
      <c r="M285" s="458" t="s">
        <v>23</v>
      </c>
      <c r="N285" s="2316" t="s">
        <v>769</v>
      </c>
      <c r="O285" s="2317"/>
      <c r="P285" s="2316" t="s">
        <v>993</v>
      </c>
      <c r="Q285" s="2317"/>
      <c r="R285" s="2316" t="s">
        <v>769</v>
      </c>
      <c r="S285" s="2318"/>
      <c r="T285" s="2317"/>
      <c r="Z285" s="350" t="s">
        <v>1664</v>
      </c>
    </row>
    <row r="286" spans="2:26" ht="16.5" customHeight="1" x14ac:dyDescent="0.2">
      <c r="E286" s="225" t="s">
        <v>102</v>
      </c>
    </row>
    <row r="287" spans="2:26" ht="16.5" customHeight="1" x14ac:dyDescent="0.2">
      <c r="E287" s="88" t="s">
        <v>1505</v>
      </c>
      <c r="F287" s="90"/>
    </row>
    <row r="288" spans="2:26" ht="16.5" customHeight="1" x14ac:dyDescent="0.2">
      <c r="E288" s="88" t="s">
        <v>1506</v>
      </c>
      <c r="F288" s="90"/>
    </row>
    <row r="289" spans="3:26" ht="16.5" customHeight="1" x14ac:dyDescent="0.2">
      <c r="E289" s="88"/>
      <c r="F289" s="88" t="s">
        <v>896</v>
      </c>
    </row>
    <row r="290" spans="3:26" ht="10" customHeight="1" x14ac:dyDescent="0.2"/>
    <row r="291" spans="3:26" ht="16.5" customHeight="1" x14ac:dyDescent="0.2">
      <c r="C291" s="89" t="s">
        <v>913</v>
      </c>
    </row>
    <row r="292" spans="3:26" ht="18" customHeight="1" x14ac:dyDescent="0.2">
      <c r="C292" s="89"/>
      <c r="D292" s="386" t="s">
        <v>266</v>
      </c>
      <c r="E292" s="387"/>
      <c r="F292" s="387"/>
      <c r="G292" s="387"/>
      <c r="H292" s="421"/>
      <c r="I292" s="1693" t="s">
        <v>897</v>
      </c>
      <c r="J292" s="860"/>
      <c r="K292" s="1118"/>
      <c r="L292" s="1119"/>
      <c r="Z292" s="350" t="s">
        <v>1665</v>
      </c>
    </row>
    <row r="293" spans="3:26" ht="6.65" customHeight="1" x14ac:dyDescent="0.2">
      <c r="C293" s="89"/>
      <c r="E293" s="88"/>
    </row>
    <row r="294" spans="3:26" ht="15.65" customHeight="1" x14ac:dyDescent="0.2">
      <c r="D294" s="1777" t="s">
        <v>104</v>
      </c>
      <c r="E294" s="1778"/>
      <c r="F294" s="1688"/>
      <c r="G294" s="1777" t="s">
        <v>103</v>
      </c>
      <c r="H294" s="1778"/>
      <c r="I294" s="1688"/>
      <c r="J294" s="2325" t="s">
        <v>105</v>
      </c>
      <c r="K294" s="2033"/>
      <c r="L294" s="2033"/>
      <c r="M294" s="2033"/>
      <c r="N294" s="2033"/>
      <c r="O294" s="2033"/>
      <c r="P294" s="2039"/>
      <c r="Q294" s="2325" t="s">
        <v>107</v>
      </c>
      <c r="R294" s="2033"/>
      <c r="S294" s="2033"/>
      <c r="T294" s="2033"/>
      <c r="U294" s="2033"/>
      <c r="V294" s="2033"/>
      <c r="W294" s="2039"/>
      <c r="X294" s="1128" t="s">
        <v>1880</v>
      </c>
      <c r="Y294" s="1129"/>
    </row>
    <row r="295" spans="3:26" ht="15.65" customHeight="1" x14ac:dyDescent="0.2">
      <c r="D295" s="1958"/>
      <c r="E295" s="1959"/>
      <c r="F295" s="1960"/>
      <c r="G295" s="2322"/>
      <c r="H295" s="2323"/>
      <c r="I295" s="2324"/>
      <c r="J295" s="2306" t="s">
        <v>546</v>
      </c>
      <c r="K295" s="2307"/>
      <c r="L295" s="2307"/>
      <c r="M295" s="2307"/>
      <c r="N295" s="2307"/>
      <c r="O295" s="2307"/>
      <c r="P295" s="2308"/>
      <c r="Q295" s="2306" t="s">
        <v>544</v>
      </c>
      <c r="R295" s="2307"/>
      <c r="S295" s="2307"/>
      <c r="T295" s="2307"/>
      <c r="U295" s="2307"/>
      <c r="V295" s="2307"/>
      <c r="W295" s="2308"/>
      <c r="X295" s="1130"/>
      <c r="Y295" s="1131"/>
    </row>
    <row r="296" spans="3:26" ht="15.65" customHeight="1" x14ac:dyDescent="0.2">
      <c r="D296" s="2319"/>
      <c r="E296" s="2320"/>
      <c r="F296" s="2321"/>
      <c r="G296" s="2309" t="s">
        <v>932</v>
      </c>
      <c r="H296" s="2310"/>
      <c r="I296" s="2311"/>
      <c r="J296" s="2312" t="s">
        <v>106</v>
      </c>
      <c r="K296" s="2313"/>
      <c r="L296" s="2314"/>
      <c r="M296" s="2313"/>
      <c r="N296" s="2314"/>
      <c r="O296" s="2313"/>
      <c r="P296" s="2315"/>
      <c r="Q296" s="2312" t="s">
        <v>545</v>
      </c>
      <c r="R296" s="2313"/>
      <c r="S296" s="2314"/>
      <c r="T296" s="2313"/>
      <c r="U296" s="2314"/>
      <c r="V296" s="2313"/>
      <c r="W296" s="2315"/>
      <c r="X296" s="1132"/>
      <c r="Y296" s="1133"/>
    </row>
    <row r="297" spans="3:26" ht="16.5" customHeight="1" x14ac:dyDescent="0.2">
      <c r="D297" s="2277" t="s">
        <v>920</v>
      </c>
      <c r="E297" s="2278"/>
      <c r="F297" s="2279"/>
      <c r="G297" s="2277" t="s">
        <v>1523</v>
      </c>
      <c r="H297" s="2278"/>
      <c r="I297" s="2279"/>
      <c r="J297" s="279" t="s">
        <v>782</v>
      </c>
      <c r="K297" s="279">
        <v>5</v>
      </c>
      <c r="L297" s="90" t="s">
        <v>21</v>
      </c>
      <c r="M297" s="279">
        <v>4</v>
      </c>
      <c r="N297" s="273" t="s">
        <v>22</v>
      </c>
      <c r="O297" s="279">
        <v>1</v>
      </c>
      <c r="P297" s="90" t="s">
        <v>23</v>
      </c>
      <c r="Q297" s="279" t="s">
        <v>782</v>
      </c>
      <c r="R297" s="279">
        <v>5</v>
      </c>
      <c r="S297" s="90" t="s">
        <v>21</v>
      </c>
      <c r="T297" s="279">
        <v>3</v>
      </c>
      <c r="U297" s="90" t="s">
        <v>22</v>
      </c>
      <c r="V297" s="279">
        <v>15</v>
      </c>
      <c r="W297" s="90" t="s">
        <v>23</v>
      </c>
      <c r="X297" s="2289" t="s">
        <v>922</v>
      </c>
      <c r="Y297" s="2290"/>
      <c r="Z297" s="350" t="s">
        <v>1591</v>
      </c>
    </row>
    <row r="298" spans="3:26" ht="16.5" customHeight="1" x14ac:dyDescent="0.2">
      <c r="D298" s="2280"/>
      <c r="E298" s="2281"/>
      <c r="F298" s="2282"/>
      <c r="G298" s="2286"/>
      <c r="H298" s="2287"/>
      <c r="I298" s="2288"/>
      <c r="J298" s="2295">
        <v>45017</v>
      </c>
      <c r="K298" s="2296"/>
      <c r="L298" s="322"/>
      <c r="M298" s="323" t="s">
        <v>108</v>
      </c>
      <c r="N298" s="324"/>
      <c r="O298" s="2295">
        <v>46112</v>
      </c>
      <c r="P298" s="2296"/>
      <c r="Q298" s="2297"/>
      <c r="R298" s="2298"/>
      <c r="S298" s="2298"/>
      <c r="T298" s="2298"/>
      <c r="U298" s="2298"/>
      <c r="V298" s="2298"/>
      <c r="W298" s="2299"/>
      <c r="X298" s="2291"/>
      <c r="Y298" s="2292"/>
    </row>
    <row r="299" spans="3:26" ht="16.5" customHeight="1" x14ac:dyDescent="0.2">
      <c r="D299" s="2283"/>
      <c r="E299" s="2284"/>
      <c r="F299" s="2285"/>
      <c r="G299" s="2300"/>
      <c r="H299" s="2301"/>
      <c r="I299" s="2302"/>
      <c r="J299" s="2303" t="s">
        <v>921</v>
      </c>
      <c r="K299" s="2304"/>
      <c r="L299" s="2304"/>
      <c r="M299" s="2304"/>
      <c r="N299" s="2304"/>
      <c r="O299" s="2304"/>
      <c r="P299" s="2305"/>
      <c r="Q299" s="279"/>
      <c r="R299" s="325"/>
      <c r="S299" s="90" t="s">
        <v>21</v>
      </c>
      <c r="T299" s="325"/>
      <c r="U299" s="90" t="s">
        <v>22</v>
      </c>
      <c r="V299" s="325"/>
      <c r="W299" s="90" t="s">
        <v>23</v>
      </c>
      <c r="X299" s="2293"/>
      <c r="Y299" s="2294"/>
    </row>
    <row r="300" spans="3:26" ht="16.5" customHeight="1" x14ac:dyDescent="0.2">
      <c r="D300" s="2262"/>
      <c r="E300" s="2263"/>
      <c r="F300" s="2263"/>
      <c r="G300" s="2262"/>
      <c r="H300" s="2263"/>
      <c r="I300" s="2263"/>
      <c r="J300" s="404"/>
      <c r="K300" s="459"/>
      <c r="L300" s="349" t="s">
        <v>21</v>
      </c>
      <c r="M300" s="446"/>
      <c r="N300" s="460" t="s">
        <v>22</v>
      </c>
      <c r="O300" s="459"/>
      <c r="P300" s="349" t="s">
        <v>23</v>
      </c>
      <c r="Q300" s="404"/>
      <c r="R300" s="461"/>
      <c r="S300" s="373" t="s">
        <v>21</v>
      </c>
      <c r="T300" s="461"/>
      <c r="U300" s="373" t="s">
        <v>22</v>
      </c>
      <c r="V300" s="461"/>
      <c r="W300" s="373" t="s">
        <v>23</v>
      </c>
      <c r="X300" s="1122"/>
      <c r="Y300" s="1123"/>
      <c r="Z300" s="350" t="s">
        <v>1591</v>
      </c>
    </row>
    <row r="301" spans="3:26" ht="16.5" customHeight="1" x14ac:dyDescent="0.2">
      <c r="D301" s="2264"/>
      <c r="E301" s="2265"/>
      <c r="F301" s="2265"/>
      <c r="G301" s="2268"/>
      <c r="H301" s="2269"/>
      <c r="I301" s="2270"/>
      <c r="J301" s="1964"/>
      <c r="K301" s="2271"/>
      <c r="L301" s="462"/>
      <c r="M301" s="463" t="s">
        <v>108</v>
      </c>
      <c r="N301" s="464"/>
      <c r="O301" s="2272"/>
      <c r="P301" s="2273"/>
      <c r="Q301" s="1964"/>
      <c r="R301" s="1965"/>
      <c r="S301" s="1965"/>
      <c r="T301" s="1965"/>
      <c r="U301" s="1965"/>
      <c r="V301" s="1965"/>
      <c r="W301" s="1965"/>
      <c r="X301" s="1124"/>
      <c r="Y301" s="1125"/>
    </row>
    <row r="302" spans="3:26" ht="16.5" customHeight="1" x14ac:dyDescent="0.2">
      <c r="D302" s="2266"/>
      <c r="E302" s="2267"/>
      <c r="F302" s="2267"/>
      <c r="G302" s="2274"/>
      <c r="H302" s="2275"/>
      <c r="I302" s="2276"/>
      <c r="J302" s="1964"/>
      <c r="K302" s="1965"/>
      <c r="L302" s="1965"/>
      <c r="M302" s="1965"/>
      <c r="N302" s="1965"/>
      <c r="O302" s="1965"/>
      <c r="P302" s="2271"/>
      <c r="Q302" s="404"/>
      <c r="R302" s="404"/>
      <c r="S302" s="370" t="s">
        <v>21</v>
      </c>
      <c r="T302" s="404"/>
      <c r="U302" s="370" t="s">
        <v>22</v>
      </c>
      <c r="V302" s="404"/>
      <c r="W302" s="370" t="s">
        <v>23</v>
      </c>
      <c r="X302" s="1126"/>
      <c r="Y302" s="1127"/>
    </row>
    <row r="303" spans="3:26" ht="16.5" customHeight="1" x14ac:dyDescent="0.2">
      <c r="D303" s="2262"/>
      <c r="E303" s="2263"/>
      <c r="F303" s="2263"/>
      <c r="G303" s="2262"/>
      <c r="H303" s="2263"/>
      <c r="I303" s="2263"/>
      <c r="J303" s="404"/>
      <c r="K303" s="459"/>
      <c r="L303" s="349" t="s">
        <v>21</v>
      </c>
      <c r="M303" s="446"/>
      <c r="N303" s="460" t="s">
        <v>22</v>
      </c>
      <c r="O303" s="459"/>
      <c r="P303" s="349" t="s">
        <v>23</v>
      </c>
      <c r="Q303" s="404"/>
      <c r="R303" s="461"/>
      <c r="S303" s="373" t="s">
        <v>21</v>
      </c>
      <c r="T303" s="461"/>
      <c r="U303" s="373" t="s">
        <v>22</v>
      </c>
      <c r="V303" s="461"/>
      <c r="W303" s="373" t="s">
        <v>23</v>
      </c>
      <c r="X303" s="1122"/>
      <c r="Y303" s="1123"/>
      <c r="Z303" s="350" t="s">
        <v>1591</v>
      </c>
    </row>
    <row r="304" spans="3:26" ht="16.5" customHeight="1" x14ac:dyDescent="0.2">
      <c r="D304" s="2264"/>
      <c r="E304" s="2265"/>
      <c r="F304" s="2265"/>
      <c r="G304" s="2268"/>
      <c r="H304" s="2269"/>
      <c r="I304" s="2270"/>
      <c r="J304" s="1964"/>
      <c r="K304" s="2271"/>
      <c r="L304" s="462"/>
      <c r="M304" s="463" t="s">
        <v>108</v>
      </c>
      <c r="N304" s="464"/>
      <c r="O304" s="2272"/>
      <c r="P304" s="2273"/>
      <c r="Q304" s="1964"/>
      <c r="R304" s="1965"/>
      <c r="S304" s="1965"/>
      <c r="T304" s="1965"/>
      <c r="U304" s="1965"/>
      <c r="V304" s="1965"/>
      <c r="W304" s="1965"/>
      <c r="X304" s="1124"/>
      <c r="Y304" s="1125"/>
    </row>
    <row r="305" spans="3:26" ht="16.5" customHeight="1" x14ac:dyDescent="0.2">
      <c r="D305" s="2266"/>
      <c r="E305" s="2267"/>
      <c r="F305" s="2267"/>
      <c r="G305" s="2274"/>
      <c r="H305" s="2275"/>
      <c r="I305" s="2276"/>
      <c r="J305" s="1964"/>
      <c r="K305" s="1965"/>
      <c r="L305" s="1965"/>
      <c r="M305" s="1965"/>
      <c r="N305" s="1965"/>
      <c r="O305" s="1965"/>
      <c r="P305" s="2271"/>
      <c r="Q305" s="404"/>
      <c r="R305" s="404"/>
      <c r="S305" s="370" t="s">
        <v>21</v>
      </c>
      <c r="T305" s="404"/>
      <c r="U305" s="370" t="s">
        <v>22</v>
      </c>
      <c r="V305" s="404"/>
      <c r="W305" s="370" t="s">
        <v>23</v>
      </c>
      <c r="X305" s="1126"/>
      <c r="Y305" s="1127"/>
    </row>
    <row r="306" spans="3:26" ht="16.5" customHeight="1" x14ac:dyDescent="0.2">
      <c r="D306" s="2262"/>
      <c r="E306" s="2263"/>
      <c r="F306" s="2263"/>
      <c r="G306" s="2262"/>
      <c r="H306" s="2263"/>
      <c r="I306" s="2263"/>
      <c r="J306" s="404"/>
      <c r="K306" s="459"/>
      <c r="L306" s="349" t="s">
        <v>21</v>
      </c>
      <c r="M306" s="446"/>
      <c r="N306" s="460" t="s">
        <v>22</v>
      </c>
      <c r="O306" s="459"/>
      <c r="P306" s="349" t="s">
        <v>23</v>
      </c>
      <c r="Q306" s="404"/>
      <c r="R306" s="461"/>
      <c r="S306" s="373" t="s">
        <v>21</v>
      </c>
      <c r="T306" s="461"/>
      <c r="U306" s="373" t="s">
        <v>22</v>
      </c>
      <c r="V306" s="461"/>
      <c r="W306" s="373" t="s">
        <v>23</v>
      </c>
      <c r="X306" s="1122"/>
      <c r="Y306" s="1123"/>
      <c r="Z306" s="350" t="s">
        <v>1591</v>
      </c>
    </row>
    <row r="307" spans="3:26" ht="16.5" customHeight="1" x14ac:dyDescent="0.2">
      <c r="D307" s="2264"/>
      <c r="E307" s="2265"/>
      <c r="F307" s="2265"/>
      <c r="G307" s="2268"/>
      <c r="H307" s="2269"/>
      <c r="I307" s="2270"/>
      <c r="J307" s="1964"/>
      <c r="K307" s="2271"/>
      <c r="L307" s="462"/>
      <c r="M307" s="463" t="s">
        <v>108</v>
      </c>
      <c r="N307" s="464"/>
      <c r="O307" s="2272"/>
      <c r="P307" s="2273"/>
      <c r="Q307" s="1964"/>
      <c r="R307" s="1965"/>
      <c r="S307" s="1965"/>
      <c r="T307" s="1965"/>
      <c r="U307" s="1965"/>
      <c r="V307" s="1965"/>
      <c r="W307" s="1965"/>
      <c r="X307" s="1124"/>
      <c r="Y307" s="1125"/>
    </row>
    <row r="308" spans="3:26" ht="16.5" customHeight="1" x14ac:dyDescent="0.2">
      <c r="D308" s="2266"/>
      <c r="E308" s="2267"/>
      <c r="F308" s="2267"/>
      <c r="G308" s="2274"/>
      <c r="H308" s="2275"/>
      <c r="I308" s="2276"/>
      <c r="J308" s="1964"/>
      <c r="K308" s="1965"/>
      <c r="L308" s="1965"/>
      <c r="M308" s="1965"/>
      <c r="N308" s="1965"/>
      <c r="O308" s="1965"/>
      <c r="P308" s="2271"/>
      <c r="Q308" s="404"/>
      <c r="R308" s="404"/>
      <c r="S308" s="370" t="s">
        <v>21</v>
      </c>
      <c r="T308" s="404"/>
      <c r="U308" s="370" t="s">
        <v>22</v>
      </c>
      <c r="V308" s="404"/>
      <c r="W308" s="370" t="s">
        <v>23</v>
      </c>
      <c r="X308" s="1126"/>
      <c r="Y308" s="1127"/>
    </row>
    <row r="309" spans="3:26" ht="16.5" customHeight="1" x14ac:dyDescent="0.2">
      <c r="D309" s="2262"/>
      <c r="E309" s="2263"/>
      <c r="F309" s="2263"/>
      <c r="G309" s="2262"/>
      <c r="H309" s="2263"/>
      <c r="I309" s="2263"/>
      <c r="J309" s="404"/>
      <c r="K309" s="459"/>
      <c r="L309" s="349" t="s">
        <v>21</v>
      </c>
      <c r="M309" s="446"/>
      <c r="N309" s="460" t="s">
        <v>22</v>
      </c>
      <c r="O309" s="459"/>
      <c r="P309" s="349" t="s">
        <v>23</v>
      </c>
      <c r="Q309" s="404"/>
      <c r="R309" s="461"/>
      <c r="S309" s="373" t="s">
        <v>21</v>
      </c>
      <c r="T309" s="461"/>
      <c r="U309" s="373" t="s">
        <v>22</v>
      </c>
      <c r="V309" s="461"/>
      <c r="W309" s="373" t="s">
        <v>23</v>
      </c>
      <c r="X309" s="1122"/>
      <c r="Y309" s="1123"/>
      <c r="Z309" s="350" t="s">
        <v>1591</v>
      </c>
    </row>
    <row r="310" spans="3:26" ht="16.5" customHeight="1" x14ac:dyDescent="0.2">
      <c r="D310" s="2264"/>
      <c r="E310" s="2265"/>
      <c r="F310" s="2265"/>
      <c r="G310" s="2268"/>
      <c r="H310" s="2269"/>
      <c r="I310" s="2270"/>
      <c r="J310" s="1964"/>
      <c r="K310" s="2271"/>
      <c r="L310" s="462"/>
      <c r="M310" s="463" t="s">
        <v>108</v>
      </c>
      <c r="N310" s="464"/>
      <c r="O310" s="2272"/>
      <c r="P310" s="2273"/>
      <c r="Q310" s="1964"/>
      <c r="R310" s="1965"/>
      <c r="S310" s="1965"/>
      <c r="T310" s="1965"/>
      <c r="U310" s="1965"/>
      <c r="V310" s="1965"/>
      <c r="W310" s="1965"/>
      <c r="X310" s="1124"/>
      <c r="Y310" s="1125"/>
    </row>
    <row r="311" spans="3:26" ht="16.5" customHeight="1" x14ac:dyDescent="0.2">
      <c r="D311" s="2266"/>
      <c r="E311" s="2267"/>
      <c r="F311" s="2267"/>
      <c r="G311" s="2274"/>
      <c r="H311" s="2275"/>
      <c r="I311" s="2276"/>
      <c r="J311" s="1964"/>
      <c r="K311" s="1965"/>
      <c r="L311" s="1965"/>
      <c r="M311" s="1965"/>
      <c r="N311" s="1965"/>
      <c r="O311" s="1965"/>
      <c r="P311" s="2271"/>
      <c r="Q311" s="404"/>
      <c r="R311" s="404"/>
      <c r="S311" s="370" t="s">
        <v>21</v>
      </c>
      <c r="T311" s="404"/>
      <c r="U311" s="370" t="s">
        <v>22</v>
      </c>
      <c r="V311" s="404"/>
      <c r="W311" s="370" t="s">
        <v>23</v>
      </c>
      <c r="X311" s="1126"/>
      <c r="Y311" s="1127"/>
    </row>
    <row r="312" spans="3:26" ht="16.5" customHeight="1" x14ac:dyDescent="0.2">
      <c r="E312" s="225" t="s">
        <v>987</v>
      </c>
      <c r="F312" s="88"/>
    </row>
    <row r="313" spans="3:26" ht="16.5" customHeight="1" x14ac:dyDescent="0.2">
      <c r="E313" s="88" t="s">
        <v>898</v>
      </c>
      <c r="F313" s="88"/>
    </row>
    <row r="314" spans="3:26" ht="16.5" customHeight="1" x14ac:dyDescent="0.2">
      <c r="E314" s="88" t="s">
        <v>551</v>
      </c>
      <c r="F314" s="88"/>
    </row>
    <row r="315" spans="3:26" ht="16.5" customHeight="1" x14ac:dyDescent="0.2">
      <c r="E315" s="88" t="s">
        <v>552</v>
      </c>
      <c r="F315" s="88"/>
    </row>
    <row r="316" spans="3:26" ht="9.65" customHeight="1" x14ac:dyDescent="0.2"/>
    <row r="317" spans="3:26" ht="16.5" customHeight="1" x14ac:dyDescent="0.2">
      <c r="C317" s="89" t="s">
        <v>1394</v>
      </c>
    </row>
    <row r="318" spans="3:26" ht="16.5" customHeight="1" x14ac:dyDescent="0.2">
      <c r="D318" s="90" t="s">
        <v>1526</v>
      </c>
    </row>
    <row r="319" spans="3:26" ht="16.5" customHeight="1" x14ac:dyDescent="0.2">
      <c r="D319" s="2261"/>
      <c r="E319" s="1978"/>
      <c r="F319" s="1978"/>
      <c r="G319" s="1842" t="s">
        <v>1036</v>
      </c>
      <c r="H319" s="1842"/>
      <c r="I319" s="1842"/>
      <c r="J319" s="1661" t="s">
        <v>874</v>
      </c>
      <c r="K319" s="1661"/>
      <c r="L319" s="1661"/>
      <c r="M319" s="465"/>
    </row>
    <row r="320" spans="3:26" ht="18.649999999999999" customHeight="1" x14ac:dyDescent="0.2">
      <c r="D320" s="1662" t="s">
        <v>1524</v>
      </c>
      <c r="E320" s="805"/>
      <c r="F320" s="805"/>
      <c r="G320" s="1693" t="s">
        <v>774</v>
      </c>
      <c r="H320" s="1694"/>
      <c r="I320" s="1695"/>
      <c r="J320" s="1693" t="s">
        <v>994</v>
      </c>
      <c r="K320" s="1694"/>
      <c r="L320" s="1695"/>
      <c r="M320" s="465"/>
      <c r="Z320" s="350" t="s">
        <v>1527</v>
      </c>
    </row>
    <row r="321" spans="3:26" ht="16.5" customHeight="1" x14ac:dyDescent="0.2">
      <c r="E321" s="88" t="s">
        <v>1525</v>
      </c>
    </row>
    <row r="322" spans="3:26" ht="16.5" customHeight="1" x14ac:dyDescent="0.2">
      <c r="E322" s="1171" t="s">
        <v>1642</v>
      </c>
      <c r="F322" s="1171"/>
      <c r="G322" s="1171"/>
      <c r="H322" s="1171"/>
      <c r="I322" s="1171"/>
      <c r="J322" s="1171"/>
      <c r="K322" s="1171"/>
      <c r="L322" s="1171"/>
      <c r="M322" s="1171"/>
      <c r="N322" s="1171"/>
      <c r="O322" s="1171"/>
      <c r="P322" s="1171"/>
      <c r="Q322" s="1171"/>
      <c r="R322" s="1171"/>
      <c r="S322" s="1171"/>
      <c r="T322" s="1171"/>
      <c r="U322" s="1171"/>
      <c r="V322" s="1171"/>
      <c r="W322" s="1171"/>
      <c r="X322" s="1171"/>
      <c r="Y322" s="1171"/>
    </row>
    <row r="323" spans="3:26" ht="8.15" customHeight="1" x14ac:dyDescent="0.2"/>
    <row r="324" spans="3:26" ht="16.5" customHeight="1" x14ac:dyDescent="0.2">
      <c r="D324" s="90" t="s">
        <v>1840</v>
      </c>
    </row>
    <row r="325" spans="3:26" ht="16.5" customHeight="1" x14ac:dyDescent="0.2">
      <c r="D325" s="1978"/>
      <c r="E325" s="1978"/>
      <c r="F325" s="1978"/>
      <c r="G325" s="1612" t="s">
        <v>111</v>
      </c>
      <c r="H325" s="1612"/>
      <c r="I325" s="1612"/>
      <c r="J325" s="1661" t="s">
        <v>116</v>
      </c>
      <c r="K325" s="1661"/>
      <c r="L325" s="1661"/>
      <c r="M325" s="1661"/>
      <c r="N325" s="1661"/>
      <c r="O325" s="1661"/>
      <c r="P325" s="1661"/>
      <c r="Q325" s="1661"/>
      <c r="R325" s="1661"/>
      <c r="S325" s="1661"/>
      <c r="T325" s="1661"/>
      <c r="U325" s="1661"/>
    </row>
    <row r="326" spans="3:26" ht="16.5" customHeight="1" x14ac:dyDescent="0.2">
      <c r="D326" s="1978"/>
      <c r="E326" s="1978"/>
      <c r="F326" s="1978"/>
      <c r="G326" s="2259" t="s">
        <v>112</v>
      </c>
      <c r="H326" s="2259"/>
      <c r="I326" s="2260"/>
      <c r="J326" s="1612" t="s">
        <v>113</v>
      </c>
      <c r="K326" s="1612"/>
      <c r="L326" s="1612"/>
      <c r="M326" s="1661"/>
      <c r="N326" s="1661" t="s">
        <v>114</v>
      </c>
      <c r="O326" s="1661"/>
      <c r="P326" s="1661"/>
      <c r="Q326" s="1661"/>
      <c r="R326" s="1612" t="s">
        <v>115</v>
      </c>
      <c r="S326" s="1612"/>
      <c r="T326" s="1612"/>
      <c r="U326" s="1661"/>
    </row>
    <row r="327" spans="3:26" ht="16.5" customHeight="1" x14ac:dyDescent="0.2">
      <c r="D327" s="1630" t="s">
        <v>109</v>
      </c>
      <c r="E327" s="1630"/>
      <c r="F327" s="1609"/>
      <c r="G327" s="2217">
        <v>24</v>
      </c>
      <c r="H327" s="2218"/>
      <c r="I327" s="305" t="s">
        <v>49</v>
      </c>
      <c r="J327" s="2256">
        <v>0</v>
      </c>
      <c r="K327" s="2257"/>
      <c r="L327" s="2258"/>
      <c r="M327" s="320" t="s">
        <v>118</v>
      </c>
      <c r="N327" s="1153"/>
      <c r="O327" s="1153"/>
      <c r="P327" s="1153"/>
      <c r="Q327" s="1154"/>
      <c r="R327" s="2256">
        <v>36000</v>
      </c>
      <c r="S327" s="2257"/>
      <c r="T327" s="2258"/>
      <c r="U327" s="361" t="s">
        <v>118</v>
      </c>
    </row>
    <row r="328" spans="3:26" ht="16.5" customHeight="1" x14ac:dyDescent="0.2">
      <c r="D328" s="1630" t="s">
        <v>110</v>
      </c>
      <c r="E328" s="1630"/>
      <c r="F328" s="1609"/>
      <c r="G328" s="2217">
        <v>27</v>
      </c>
      <c r="H328" s="2218"/>
      <c r="I328" s="320" t="s">
        <v>49</v>
      </c>
      <c r="J328" s="1040"/>
      <c r="K328" s="1040"/>
      <c r="L328" s="1040"/>
      <c r="M328" s="1154"/>
      <c r="N328" s="2256">
        <v>0</v>
      </c>
      <c r="O328" s="2257"/>
      <c r="P328" s="2258"/>
      <c r="Q328" s="320" t="s">
        <v>118</v>
      </c>
      <c r="R328" s="2256">
        <v>42000</v>
      </c>
      <c r="S328" s="2257"/>
      <c r="T328" s="2258"/>
      <c r="U328" s="361" t="s">
        <v>118</v>
      </c>
    </row>
    <row r="329" spans="3:26" ht="16.5" customHeight="1" x14ac:dyDescent="0.2">
      <c r="E329" s="88" t="s">
        <v>899</v>
      </c>
    </row>
    <row r="330" spans="3:26" ht="16.5" customHeight="1" x14ac:dyDescent="0.2">
      <c r="E330" s="225" t="s">
        <v>1734</v>
      </c>
    </row>
    <row r="331" spans="3:26" ht="8.15" customHeight="1" x14ac:dyDescent="0.2">
      <c r="E331" s="225"/>
    </row>
    <row r="332" spans="3:26" ht="16.5" customHeight="1" x14ac:dyDescent="0.2">
      <c r="C332" s="89" t="s">
        <v>1627</v>
      </c>
    </row>
    <row r="333" spans="3:26" ht="16.5" customHeight="1" x14ac:dyDescent="0.2">
      <c r="D333" s="1662" t="s">
        <v>342</v>
      </c>
      <c r="E333" s="1662"/>
      <c r="F333" s="1961" t="s">
        <v>343</v>
      </c>
      <c r="G333" s="1962"/>
      <c r="H333" s="1962"/>
      <c r="I333" s="1962"/>
      <c r="J333" s="1962"/>
      <c r="K333" s="1962"/>
      <c r="L333" s="1963"/>
      <c r="M333" s="1937" t="s">
        <v>344</v>
      </c>
      <c r="N333" s="1937"/>
      <c r="O333" s="1937"/>
      <c r="P333" s="1937"/>
    </row>
    <row r="334" spans="3:26" ht="24.65" customHeight="1" x14ac:dyDescent="0.2">
      <c r="D334" s="1703" t="s">
        <v>769</v>
      </c>
      <c r="E334" s="1704"/>
      <c r="F334" s="2250" t="s">
        <v>974</v>
      </c>
      <c r="G334" s="2251"/>
      <c r="H334" s="2251"/>
      <c r="I334" s="2251"/>
      <c r="J334" s="2251"/>
      <c r="K334" s="2251"/>
      <c r="L334" s="2252"/>
      <c r="M334" s="2253" t="s">
        <v>776</v>
      </c>
      <c r="N334" s="2254"/>
      <c r="O334" s="2254"/>
      <c r="P334" s="2255"/>
      <c r="Z334" s="350" t="s">
        <v>1648</v>
      </c>
    </row>
    <row r="335" spans="3:26" ht="16.5" customHeight="1" x14ac:dyDescent="0.2">
      <c r="E335" s="225" t="s">
        <v>345</v>
      </c>
    </row>
    <row r="336" spans="3:26" ht="9.65" customHeight="1" x14ac:dyDescent="0.2"/>
    <row r="337" spans="3:26" ht="16" customHeight="1" x14ac:dyDescent="0.2">
      <c r="P337" s="1687" t="s">
        <v>33</v>
      </c>
      <c r="Q337" s="1687"/>
      <c r="R337" s="1687"/>
      <c r="S337" s="1626" t="str">
        <f>$Q$9</f>
        <v>学校法人○△学園</v>
      </c>
      <c r="T337" s="1626"/>
      <c r="U337" s="1626"/>
      <c r="V337" s="1626"/>
      <c r="W337" s="1626"/>
      <c r="X337" s="1626"/>
    </row>
    <row r="338" spans="3:26" ht="16.5" customHeight="1" x14ac:dyDescent="0.2">
      <c r="C338" s="89" t="s">
        <v>914</v>
      </c>
    </row>
    <row r="339" spans="3:26" ht="16.5" customHeight="1" x14ac:dyDescent="0.2">
      <c r="D339" s="386" t="s">
        <v>123</v>
      </c>
      <c r="E339" s="387"/>
      <c r="F339" s="387"/>
      <c r="G339" s="387"/>
      <c r="H339" s="421"/>
      <c r="I339" s="421"/>
      <c r="J339" s="421"/>
      <c r="K339" s="421"/>
      <c r="L339" s="422"/>
      <c r="M339" s="2238" t="s">
        <v>1275</v>
      </c>
      <c r="N339" s="887"/>
      <c r="O339" s="772"/>
      <c r="P339" s="772"/>
      <c r="Q339" s="772"/>
      <c r="R339" s="1487"/>
      <c r="S339" s="326"/>
      <c r="T339" s="90"/>
      <c r="U339" s="90"/>
      <c r="V339" s="90"/>
      <c r="W339" s="90"/>
      <c r="X339" s="90"/>
      <c r="Z339" s="350" t="s">
        <v>1666</v>
      </c>
    </row>
    <row r="340" spans="3:26" ht="30" customHeight="1" x14ac:dyDescent="0.2">
      <c r="D340" s="1809" t="s">
        <v>989</v>
      </c>
      <c r="E340" s="1797"/>
      <c r="F340" s="1797"/>
      <c r="G340" s="1797"/>
      <c r="H340" s="1797"/>
      <c r="I340" s="386" t="s">
        <v>915</v>
      </c>
      <c r="J340" s="387"/>
      <c r="K340" s="387"/>
      <c r="L340" s="466"/>
      <c r="M340" s="2239" t="s">
        <v>1276</v>
      </c>
      <c r="N340" s="2240"/>
      <c r="O340" s="2241"/>
      <c r="P340" s="2241"/>
      <c r="Q340" s="2241"/>
      <c r="R340" s="2241"/>
      <c r="S340" s="2242"/>
      <c r="T340" s="2242"/>
      <c r="U340" s="2242"/>
      <c r="V340" s="2242"/>
      <c r="W340" s="2242"/>
      <c r="X340" s="2243"/>
    </row>
    <row r="341" spans="3:26" ht="16.5" customHeight="1" x14ac:dyDescent="0.2">
      <c r="D341" s="2005"/>
      <c r="E341" s="2001"/>
      <c r="F341" s="2001"/>
      <c r="G341" s="2001"/>
      <c r="H341" s="2001"/>
      <c r="I341" s="386" t="s">
        <v>267</v>
      </c>
      <c r="J341" s="387"/>
      <c r="K341" s="387"/>
      <c r="L341" s="444"/>
      <c r="M341" s="2244" t="s">
        <v>1273</v>
      </c>
      <c r="N341" s="2245"/>
      <c r="O341" s="1118"/>
      <c r="P341" s="1118"/>
      <c r="Q341" s="1118"/>
      <c r="R341" s="1119"/>
      <c r="S341" s="327"/>
      <c r="T341" s="327"/>
      <c r="U341" s="327"/>
      <c r="V341" s="327"/>
      <c r="W341" s="328"/>
      <c r="X341" s="328"/>
      <c r="Z341" s="350" t="s">
        <v>1667</v>
      </c>
    </row>
    <row r="342" spans="3:26" ht="30" customHeight="1" x14ac:dyDescent="0.2">
      <c r="D342" s="1815"/>
      <c r="E342" s="1634"/>
      <c r="F342" s="1634"/>
      <c r="G342" s="1634"/>
      <c r="H342" s="1634"/>
      <c r="I342" s="1870" t="s">
        <v>1274</v>
      </c>
      <c r="J342" s="1112"/>
      <c r="K342" s="1112"/>
      <c r="L342" s="1113"/>
      <c r="M342" s="2246" t="s">
        <v>1841</v>
      </c>
      <c r="N342" s="2247"/>
      <c r="O342" s="2247"/>
      <c r="P342" s="2247"/>
      <c r="Q342" s="2247"/>
      <c r="R342" s="2247"/>
      <c r="S342" s="2247"/>
      <c r="T342" s="2247"/>
      <c r="U342" s="2247"/>
      <c r="V342" s="2247"/>
      <c r="W342" s="2248"/>
      <c r="X342" s="2249"/>
    </row>
    <row r="343" spans="3:26" ht="16.5" customHeight="1" x14ac:dyDescent="0.2">
      <c r="E343" s="225" t="s">
        <v>901</v>
      </c>
    </row>
    <row r="344" spans="3:26" ht="10.5" customHeight="1" x14ac:dyDescent="0.2"/>
    <row r="345" spans="3:26" ht="16.5" customHeight="1" x14ac:dyDescent="0.2">
      <c r="C345" s="89" t="s">
        <v>124</v>
      </c>
    </row>
    <row r="346" spans="3:26" ht="17.5" customHeight="1" x14ac:dyDescent="0.2">
      <c r="D346" s="90" t="s">
        <v>815</v>
      </c>
      <c r="E346" s="467" t="s">
        <v>1735</v>
      </c>
      <c r="F346" s="468"/>
      <c r="G346" s="468"/>
      <c r="H346" s="468"/>
      <c r="I346" s="469"/>
      <c r="J346" s="372" t="s">
        <v>668</v>
      </c>
      <c r="K346" s="1096" t="s">
        <v>903</v>
      </c>
      <c r="L346" s="1737"/>
    </row>
    <row r="347" spans="3:26" ht="14.5" customHeight="1" x14ac:dyDescent="0.2">
      <c r="D347" s="90"/>
    </row>
    <row r="348" spans="3:26" ht="16.5" customHeight="1" x14ac:dyDescent="0.2">
      <c r="D348" s="90" t="s">
        <v>816</v>
      </c>
      <c r="E348" s="467" t="s">
        <v>1736</v>
      </c>
      <c r="F348" s="468"/>
      <c r="G348" s="468"/>
      <c r="H348" s="468"/>
      <c r="I348" s="469"/>
      <c r="O348" s="1146" t="s">
        <v>902</v>
      </c>
      <c r="P348" s="1778"/>
      <c r="Q348" s="1778"/>
      <c r="R348" s="1778"/>
      <c r="S348" s="1778"/>
      <c r="T348" s="1778"/>
      <c r="U348" s="1688"/>
    </row>
    <row r="349" spans="3:26" ht="7" customHeight="1" x14ac:dyDescent="0.2">
      <c r="O349" s="2223"/>
      <c r="P349" s="2224"/>
      <c r="Q349" s="2224"/>
      <c r="R349" s="2224"/>
      <c r="S349" s="2224"/>
      <c r="T349" s="2224"/>
      <c r="U349" s="2225"/>
    </row>
    <row r="350" spans="3:26" ht="35.5" customHeight="1" x14ac:dyDescent="0.2">
      <c r="D350" s="1614" t="s">
        <v>133</v>
      </c>
      <c r="E350" s="1615"/>
      <c r="F350" s="1615"/>
      <c r="G350" s="1615"/>
      <c r="H350" s="1615"/>
      <c r="I350" s="2226"/>
      <c r="J350" s="2227">
        <v>12345678</v>
      </c>
      <c r="K350" s="2228"/>
      <c r="L350" s="2228"/>
      <c r="M350" s="2229"/>
      <c r="N350" s="366" t="s">
        <v>118</v>
      </c>
      <c r="O350" s="1079"/>
      <c r="P350" s="2230"/>
      <c r="Q350" s="2230"/>
      <c r="R350" s="2230"/>
      <c r="S350" s="2230"/>
      <c r="T350" s="2230"/>
      <c r="U350" s="2231"/>
    </row>
    <row r="351" spans="3:26" ht="35.5" customHeight="1" x14ac:dyDescent="0.2">
      <c r="D351" s="1614" t="s">
        <v>134</v>
      </c>
      <c r="E351" s="1615"/>
      <c r="F351" s="1615"/>
      <c r="G351" s="1615"/>
      <c r="H351" s="1615"/>
      <c r="I351" s="2226"/>
      <c r="J351" s="2227">
        <v>12345678</v>
      </c>
      <c r="K351" s="2228"/>
      <c r="L351" s="2228"/>
      <c r="M351" s="2229"/>
      <c r="N351" s="366" t="s">
        <v>118</v>
      </c>
      <c r="O351" s="2232"/>
      <c r="P351" s="2233"/>
      <c r="Q351" s="2233"/>
      <c r="R351" s="2233"/>
      <c r="S351" s="2233"/>
      <c r="T351" s="2233"/>
      <c r="U351" s="2234"/>
    </row>
    <row r="352" spans="3:26" ht="35.5" customHeight="1" x14ac:dyDescent="0.2">
      <c r="D352" s="1614" t="s">
        <v>1006</v>
      </c>
      <c r="E352" s="1615"/>
      <c r="F352" s="1615"/>
      <c r="G352" s="1615"/>
      <c r="H352" s="1615"/>
      <c r="I352" s="2226"/>
      <c r="J352" s="2227">
        <v>12345678</v>
      </c>
      <c r="K352" s="2228"/>
      <c r="L352" s="2228"/>
      <c r="M352" s="2229"/>
      <c r="N352" s="366" t="s">
        <v>118</v>
      </c>
      <c r="O352" s="2235"/>
      <c r="P352" s="2236"/>
      <c r="Q352" s="2236"/>
      <c r="R352" s="2236"/>
      <c r="S352" s="2236"/>
      <c r="T352" s="2236"/>
      <c r="U352" s="2237"/>
    </row>
    <row r="353" spans="1:26" ht="16.5" customHeight="1" x14ac:dyDescent="0.2">
      <c r="E353" s="225" t="s">
        <v>135</v>
      </c>
    </row>
    <row r="354" spans="1:26" ht="9.65" customHeight="1" x14ac:dyDescent="0.2"/>
    <row r="355" spans="1:26" ht="16.5" customHeight="1" x14ac:dyDescent="0.2">
      <c r="C355" s="89" t="s">
        <v>904</v>
      </c>
    </row>
    <row r="356" spans="1:26" ht="16.5" customHeight="1" x14ac:dyDescent="0.2">
      <c r="D356" s="386" t="s">
        <v>905</v>
      </c>
      <c r="E356" s="387"/>
      <c r="F356" s="387"/>
      <c r="G356" s="387"/>
      <c r="H356" s="91"/>
      <c r="I356" s="2221" t="s">
        <v>1528</v>
      </c>
      <c r="J356" s="2222"/>
      <c r="K356" s="2222"/>
      <c r="L356" s="2222"/>
      <c r="M356" s="2222"/>
      <c r="N356" s="2222"/>
      <c r="O356" s="2222"/>
      <c r="P356" s="2222"/>
      <c r="Q356" s="2057"/>
      <c r="R356" s="2057"/>
      <c r="S356" s="2057"/>
      <c r="Z356" s="350" t="s">
        <v>1668</v>
      </c>
    </row>
    <row r="357" spans="1:26" ht="2.5" customHeight="1" x14ac:dyDescent="0.2"/>
    <row r="358" spans="1:26" ht="18.649999999999999" customHeight="1" x14ac:dyDescent="0.2">
      <c r="I358" s="1096" t="s">
        <v>907</v>
      </c>
      <c r="J358" s="1737"/>
      <c r="K358" s="88" t="s">
        <v>1507</v>
      </c>
    </row>
    <row r="359" spans="1:26" ht="16.5" customHeight="1" x14ac:dyDescent="0.2">
      <c r="E359" s="225" t="s">
        <v>136</v>
      </c>
    </row>
    <row r="360" spans="1:26" ht="9.65" customHeight="1" x14ac:dyDescent="0.2"/>
    <row r="361" spans="1:26" s="90" customFormat="1" ht="16.5" customHeight="1" x14ac:dyDescent="0.2">
      <c r="A361" s="275"/>
      <c r="C361" s="89" t="s">
        <v>1644</v>
      </c>
      <c r="Z361" s="277"/>
    </row>
    <row r="362" spans="1:26" s="90" customFormat="1" ht="16.5" customHeight="1" x14ac:dyDescent="0.2">
      <c r="A362" s="275"/>
      <c r="D362" s="1264" t="s">
        <v>142</v>
      </c>
      <c r="E362" s="1264"/>
      <c r="F362" s="1264"/>
      <c r="G362" s="1264"/>
      <c r="H362" s="1264"/>
      <c r="I362" s="1264"/>
      <c r="J362" s="1264"/>
      <c r="K362" s="1264"/>
      <c r="L362" s="1264"/>
      <c r="M362" s="1264"/>
      <c r="N362" s="1264"/>
      <c r="O362" s="1264"/>
      <c r="P362" s="2058" t="s">
        <v>908</v>
      </c>
      <c r="Q362" s="2058"/>
      <c r="R362" s="2058"/>
      <c r="Z362" s="277" t="s">
        <v>1669</v>
      </c>
    </row>
    <row r="363" spans="1:26" s="90" customFormat="1" ht="16.5" customHeight="1" x14ac:dyDescent="0.2">
      <c r="A363" s="275"/>
      <c r="D363" s="1264" t="s">
        <v>1616</v>
      </c>
      <c r="E363" s="1264"/>
      <c r="F363" s="1264"/>
      <c r="G363" s="1264"/>
      <c r="H363" s="1264"/>
      <c r="I363" s="1264"/>
      <c r="J363" s="1264"/>
      <c r="K363" s="1264"/>
      <c r="L363" s="1264"/>
      <c r="M363" s="1264"/>
      <c r="N363" s="1264"/>
      <c r="O363" s="1264"/>
      <c r="P363" s="2058" t="s">
        <v>995</v>
      </c>
      <c r="Q363" s="2058"/>
      <c r="R363" s="2058"/>
      <c r="Z363" s="277" t="s">
        <v>1670</v>
      </c>
    </row>
    <row r="364" spans="1:26" s="90" customFormat="1" ht="16.5" customHeight="1" x14ac:dyDescent="0.2">
      <c r="A364" s="275"/>
      <c r="E364" s="90" t="s">
        <v>143</v>
      </c>
      <c r="Z364" s="277"/>
    </row>
    <row r="365" spans="1:26" s="90" customFormat="1" ht="10.5" customHeight="1" x14ac:dyDescent="0.2">
      <c r="A365" s="275"/>
      <c r="Z365" s="277"/>
    </row>
    <row r="366" spans="1:26" ht="16.5" customHeight="1" x14ac:dyDescent="0.2">
      <c r="C366" s="89" t="s">
        <v>1645</v>
      </c>
    </row>
    <row r="367" spans="1:26" ht="16.5" customHeight="1" x14ac:dyDescent="0.2">
      <c r="D367" s="1641" t="s">
        <v>1842</v>
      </c>
      <c r="E367" s="1844"/>
      <c r="F367" s="1844"/>
      <c r="G367" s="1844"/>
      <c r="H367" s="1844"/>
      <c r="I367" s="1844"/>
      <c r="J367" s="1844"/>
      <c r="K367" s="1845"/>
      <c r="L367" s="2010">
        <v>23456789</v>
      </c>
      <c r="M367" s="2011"/>
      <c r="N367" s="2011"/>
      <c r="O367" s="2012"/>
      <c r="P367" s="361" t="s">
        <v>118</v>
      </c>
    </row>
    <row r="368" spans="1:26" ht="16.5" customHeight="1" x14ac:dyDescent="0.2">
      <c r="D368" s="1609" t="s">
        <v>1843</v>
      </c>
      <c r="E368" s="1610"/>
      <c r="F368" s="1610"/>
      <c r="G368" s="1610"/>
      <c r="H368" s="1610"/>
      <c r="I368" s="1610"/>
      <c r="J368" s="1610"/>
      <c r="K368" s="1650"/>
      <c r="L368" s="2010">
        <v>34567890</v>
      </c>
      <c r="M368" s="2011"/>
      <c r="N368" s="2011"/>
      <c r="O368" s="2012"/>
      <c r="P368" s="361" t="s">
        <v>118</v>
      </c>
    </row>
    <row r="369" spans="1:26" ht="16.5" customHeight="1" x14ac:dyDescent="0.2">
      <c r="D369" s="1609" t="s">
        <v>1844</v>
      </c>
      <c r="E369" s="1610"/>
      <c r="F369" s="1610"/>
      <c r="G369" s="1610"/>
      <c r="H369" s="1610"/>
      <c r="I369" s="1610"/>
      <c r="J369" s="1610"/>
      <c r="K369" s="1650"/>
      <c r="L369" s="2010">
        <v>12345678</v>
      </c>
      <c r="M369" s="2011"/>
      <c r="N369" s="2011"/>
      <c r="O369" s="2012"/>
      <c r="P369" s="361" t="s">
        <v>118</v>
      </c>
    </row>
    <row r="370" spans="1:26" ht="16.5" customHeight="1" x14ac:dyDescent="0.2">
      <c r="E370" s="225" t="s">
        <v>1845</v>
      </c>
    </row>
    <row r="371" spans="1:26" ht="16.5" customHeight="1" x14ac:dyDescent="0.2">
      <c r="E371" s="88" t="s">
        <v>1846</v>
      </c>
    </row>
    <row r="372" spans="1:26" ht="13.5" customHeight="1" x14ac:dyDescent="0.2"/>
    <row r="373" spans="1:26" ht="17.5" customHeight="1" x14ac:dyDescent="0.2">
      <c r="P373" s="1625" t="s">
        <v>645</v>
      </c>
      <c r="Q373" s="1625"/>
      <c r="R373" s="1625"/>
      <c r="S373" s="1626" t="str">
        <f>$Q$11</f>
        <v>○△幼稚園</v>
      </c>
      <c r="T373" s="1626"/>
      <c r="U373" s="1626"/>
      <c r="V373" s="1626"/>
      <c r="W373" s="1626"/>
      <c r="X373" s="1626"/>
    </row>
    <row r="374" spans="1:26" ht="16.5" customHeight="1" x14ac:dyDescent="0.2">
      <c r="A374" s="365" t="s">
        <v>150</v>
      </c>
    </row>
    <row r="375" spans="1:26" ht="16.5" customHeight="1" x14ac:dyDescent="0.2">
      <c r="B375" s="356" t="s">
        <v>13</v>
      </c>
    </row>
    <row r="376" spans="1:26" ht="16.5" customHeight="1" x14ac:dyDescent="0.2">
      <c r="C376" s="89" t="s">
        <v>1847</v>
      </c>
    </row>
    <row r="377" spans="1:26" ht="18.649999999999999" customHeight="1" x14ac:dyDescent="0.2">
      <c r="D377" s="1680" t="s">
        <v>553</v>
      </c>
      <c r="E377" s="1837"/>
      <c r="F377" s="367">
        <v>40</v>
      </c>
      <c r="G377" s="366" t="s">
        <v>151</v>
      </c>
      <c r="H377" s="366"/>
      <c r="I377" s="361"/>
    </row>
    <row r="378" spans="1:26" ht="16.5" customHeight="1" x14ac:dyDescent="0.2">
      <c r="E378" s="90" t="s">
        <v>152</v>
      </c>
    </row>
    <row r="379" spans="1:26" ht="16.5" customHeight="1" x14ac:dyDescent="0.2">
      <c r="E379" s="90" t="s">
        <v>153</v>
      </c>
    </row>
    <row r="380" spans="1:26" ht="16.5" customHeight="1" x14ac:dyDescent="0.2">
      <c r="E380" s="225" t="s">
        <v>154</v>
      </c>
    </row>
    <row r="381" spans="1:26" ht="9.65" customHeight="1" x14ac:dyDescent="0.2"/>
    <row r="382" spans="1:26" ht="16.5" customHeight="1" x14ac:dyDescent="0.2">
      <c r="C382" s="89" t="s">
        <v>1848</v>
      </c>
    </row>
    <row r="383" spans="1:26" ht="18.649999999999999" customHeight="1" x14ac:dyDescent="0.2">
      <c r="D383" s="470" t="s">
        <v>782</v>
      </c>
      <c r="E383" s="713" t="s">
        <v>1834</v>
      </c>
      <c r="F383" s="366" t="s">
        <v>21</v>
      </c>
      <c r="G383" s="378">
        <v>9</v>
      </c>
      <c r="H383" s="366" t="s">
        <v>22</v>
      </c>
      <c r="I383" s="378">
        <v>15</v>
      </c>
      <c r="J383" s="366" t="s">
        <v>157</v>
      </c>
      <c r="K383" s="366"/>
      <c r="L383" s="361"/>
      <c r="N383" s="225" t="s">
        <v>1737</v>
      </c>
      <c r="Z383" s="350" t="s">
        <v>1647</v>
      </c>
    </row>
    <row r="384" spans="1:26" ht="16.5" customHeight="1" x14ac:dyDescent="0.2">
      <c r="E384" s="88" t="s">
        <v>158</v>
      </c>
    </row>
    <row r="385" spans="3:26" ht="9.65" customHeight="1" x14ac:dyDescent="0.2"/>
    <row r="386" spans="3:26" ht="16.5" customHeight="1" x14ac:dyDescent="0.2">
      <c r="C386" s="89" t="s">
        <v>269</v>
      </c>
    </row>
    <row r="387" spans="3:26" ht="16.5" customHeight="1" x14ac:dyDescent="0.2">
      <c r="D387" s="1609"/>
      <c r="E387" s="1610"/>
      <c r="F387" s="1610"/>
      <c r="G387" s="1611"/>
      <c r="H387" s="1777" t="s">
        <v>159</v>
      </c>
      <c r="I387" s="1778"/>
      <c r="J387" s="1688"/>
      <c r="K387" s="1612" t="s">
        <v>160</v>
      </c>
      <c r="L387" s="1612"/>
      <c r="M387" s="1661"/>
      <c r="N387" s="1661" t="s">
        <v>161</v>
      </c>
      <c r="O387" s="1661"/>
      <c r="P387" s="1661"/>
    </row>
    <row r="388" spans="3:26" ht="18.649999999999999" customHeight="1" x14ac:dyDescent="0.2">
      <c r="D388" s="2215" t="s">
        <v>1849</v>
      </c>
      <c r="E388" s="2215"/>
      <c r="F388" s="2215"/>
      <c r="G388" s="2216"/>
      <c r="H388" s="2217">
        <v>175</v>
      </c>
      <c r="I388" s="2218"/>
      <c r="J388" s="305" t="s">
        <v>49</v>
      </c>
      <c r="K388" s="2217">
        <v>150</v>
      </c>
      <c r="L388" s="2218"/>
      <c r="M388" s="361" t="s">
        <v>49</v>
      </c>
      <c r="N388" s="2219">
        <f>IF(OR(H388=0,K388=0),ERROR.TYPE(1),H388-K388)</f>
        <v>25</v>
      </c>
      <c r="O388" s="2220"/>
      <c r="P388" s="361" t="s">
        <v>49</v>
      </c>
    </row>
    <row r="389" spans="3:26" ht="18.649999999999999" customHeight="1" x14ac:dyDescent="0.2">
      <c r="D389" s="2215" t="s">
        <v>1849</v>
      </c>
      <c r="E389" s="2215"/>
      <c r="F389" s="2215"/>
      <c r="G389" s="2216"/>
      <c r="H389" s="2217">
        <v>175</v>
      </c>
      <c r="I389" s="2218"/>
      <c r="J389" s="305" t="s">
        <v>49</v>
      </c>
      <c r="K389" s="2217">
        <v>145</v>
      </c>
      <c r="L389" s="2218"/>
      <c r="M389" s="361" t="s">
        <v>49</v>
      </c>
      <c r="N389" s="2219">
        <f t="shared" ref="N389:N390" si="0">IF(OR(H389=0,K389=0),ERROR.TYPE(1),H389-K389)</f>
        <v>30</v>
      </c>
      <c r="O389" s="2220"/>
      <c r="P389" s="361" t="s">
        <v>49</v>
      </c>
    </row>
    <row r="390" spans="3:26" ht="18.649999999999999" customHeight="1" x14ac:dyDescent="0.2">
      <c r="D390" s="2215" t="s">
        <v>1849</v>
      </c>
      <c r="E390" s="2215"/>
      <c r="F390" s="2215"/>
      <c r="G390" s="2216"/>
      <c r="H390" s="2217">
        <v>175</v>
      </c>
      <c r="I390" s="2218"/>
      <c r="J390" s="305" t="s">
        <v>49</v>
      </c>
      <c r="K390" s="2217">
        <v>160</v>
      </c>
      <c r="L390" s="2218"/>
      <c r="M390" s="361" t="s">
        <v>49</v>
      </c>
      <c r="N390" s="2219">
        <f t="shared" si="0"/>
        <v>15</v>
      </c>
      <c r="O390" s="2220"/>
      <c r="P390" s="361" t="s">
        <v>49</v>
      </c>
    </row>
    <row r="391" spans="3:26" ht="16.5" customHeight="1" x14ac:dyDescent="0.2">
      <c r="E391" s="225" t="s">
        <v>162</v>
      </c>
    </row>
    <row r="392" spans="3:26" ht="9.65" customHeight="1" x14ac:dyDescent="0.2"/>
    <row r="393" spans="3:26" ht="16.5" customHeight="1" x14ac:dyDescent="0.2">
      <c r="C393" s="89" t="s">
        <v>1850</v>
      </c>
    </row>
    <row r="394" spans="3:26" ht="30" customHeight="1" x14ac:dyDescent="0.2">
      <c r="D394" s="1630"/>
      <c r="E394" s="1630"/>
      <c r="F394" s="1961" t="s">
        <v>164</v>
      </c>
      <c r="G394" s="1962"/>
      <c r="H394" s="1962"/>
      <c r="I394" s="1963"/>
      <c r="J394" s="1937" t="s">
        <v>165</v>
      </c>
      <c r="K394" s="1937"/>
      <c r="L394" s="1630"/>
      <c r="M394" s="1709" t="s">
        <v>166</v>
      </c>
      <c r="N394" s="1630"/>
      <c r="O394" s="1709" t="s">
        <v>167</v>
      </c>
      <c r="P394" s="1630"/>
    </row>
    <row r="395" spans="3:26" ht="19" customHeight="1" x14ac:dyDescent="0.2">
      <c r="D395" s="2212" t="s">
        <v>163</v>
      </c>
      <c r="E395" s="2213"/>
      <c r="F395" s="2208" t="s">
        <v>751</v>
      </c>
      <c r="G395" s="2209"/>
      <c r="H395" s="2209"/>
      <c r="I395" s="2210"/>
      <c r="J395" s="2214">
        <v>30</v>
      </c>
      <c r="K395" s="2214"/>
      <c r="L395" s="329" t="s">
        <v>49</v>
      </c>
      <c r="M395" s="2205" t="s">
        <v>754</v>
      </c>
      <c r="N395" s="2205"/>
      <c r="O395" s="1038"/>
      <c r="P395" s="1038"/>
      <c r="Z395" s="350" t="s">
        <v>1671</v>
      </c>
    </row>
    <row r="396" spans="3:26" ht="19" customHeight="1" x14ac:dyDescent="0.2">
      <c r="D396" s="471"/>
      <c r="E396" s="472"/>
      <c r="F396" s="2195" t="s">
        <v>966</v>
      </c>
      <c r="G396" s="2196"/>
      <c r="H396" s="2196"/>
      <c r="I396" s="2197"/>
      <c r="J396" s="2198">
        <v>30</v>
      </c>
      <c r="K396" s="2198"/>
      <c r="L396" s="330" t="s">
        <v>49</v>
      </c>
      <c r="M396" s="2206" t="s">
        <v>754</v>
      </c>
      <c r="N396" s="2206"/>
      <c r="O396" s="1039"/>
      <c r="P396" s="1039"/>
      <c r="Z396" s="350" t="s">
        <v>1671</v>
      </c>
    </row>
    <row r="397" spans="3:26" ht="19" customHeight="1" x14ac:dyDescent="0.2">
      <c r="D397" s="471"/>
      <c r="E397" s="472"/>
      <c r="F397" s="2195"/>
      <c r="G397" s="2196"/>
      <c r="H397" s="2196"/>
      <c r="I397" s="2197"/>
      <c r="J397" s="2198"/>
      <c r="K397" s="2198"/>
      <c r="L397" s="330" t="s">
        <v>49</v>
      </c>
      <c r="M397" s="2199"/>
      <c r="N397" s="2199"/>
      <c r="O397" s="1039"/>
      <c r="P397" s="1039"/>
      <c r="Z397" s="350" t="s">
        <v>1671</v>
      </c>
    </row>
    <row r="398" spans="3:26" ht="19" customHeight="1" x14ac:dyDescent="0.2">
      <c r="D398" s="471"/>
      <c r="E398" s="472"/>
      <c r="F398" s="2195"/>
      <c r="G398" s="2196"/>
      <c r="H398" s="2196"/>
      <c r="I398" s="2197"/>
      <c r="J398" s="2198"/>
      <c r="K398" s="2198"/>
      <c r="L398" s="330" t="s">
        <v>49</v>
      </c>
      <c r="M398" s="2199"/>
      <c r="N398" s="2199"/>
      <c r="O398" s="1039"/>
      <c r="P398" s="1039"/>
      <c r="Z398" s="350" t="s">
        <v>1671</v>
      </c>
    </row>
    <row r="399" spans="3:26" ht="19" customHeight="1" x14ac:dyDescent="0.2">
      <c r="D399" s="473"/>
      <c r="E399" s="474"/>
      <c r="F399" s="2200"/>
      <c r="G399" s="2201"/>
      <c r="H399" s="2201"/>
      <c r="I399" s="2202"/>
      <c r="J399" s="2203"/>
      <c r="K399" s="2203"/>
      <c r="L399" s="331" t="s">
        <v>49</v>
      </c>
      <c r="M399" s="2204"/>
      <c r="N399" s="2204"/>
      <c r="O399" s="1039"/>
      <c r="P399" s="1039"/>
      <c r="Z399" s="350" t="s">
        <v>1671</v>
      </c>
    </row>
    <row r="400" spans="3:26" ht="19" customHeight="1" x14ac:dyDescent="0.2">
      <c r="D400" s="2212" t="s">
        <v>168</v>
      </c>
      <c r="E400" s="2213"/>
      <c r="F400" s="2208" t="s">
        <v>752</v>
      </c>
      <c r="G400" s="2209"/>
      <c r="H400" s="2209"/>
      <c r="I400" s="2210"/>
      <c r="J400" s="2214">
        <v>25</v>
      </c>
      <c r="K400" s="2214"/>
      <c r="L400" s="329" t="s">
        <v>49</v>
      </c>
      <c r="M400" s="2205" t="s">
        <v>754</v>
      </c>
      <c r="N400" s="2205"/>
      <c r="O400" s="1039"/>
      <c r="P400" s="1039"/>
      <c r="Z400" s="350" t="s">
        <v>1671</v>
      </c>
    </row>
    <row r="401" spans="3:26" ht="19" customHeight="1" x14ac:dyDescent="0.2">
      <c r="D401" s="475"/>
      <c r="E401" s="476"/>
      <c r="F401" s="2195" t="s">
        <v>967</v>
      </c>
      <c r="G401" s="2196"/>
      <c r="H401" s="2196"/>
      <c r="I401" s="2197"/>
      <c r="J401" s="2198">
        <v>25</v>
      </c>
      <c r="K401" s="2198"/>
      <c r="L401" s="330" t="s">
        <v>49</v>
      </c>
      <c r="M401" s="2206" t="s">
        <v>754</v>
      </c>
      <c r="N401" s="2206"/>
      <c r="O401" s="1039"/>
      <c r="P401" s="1039"/>
      <c r="Z401" s="350" t="s">
        <v>1671</v>
      </c>
    </row>
    <row r="402" spans="3:26" ht="19" customHeight="1" x14ac:dyDescent="0.2">
      <c r="D402" s="475"/>
      <c r="E402" s="476"/>
      <c r="F402" s="2195"/>
      <c r="G402" s="2196"/>
      <c r="H402" s="2196"/>
      <c r="I402" s="2197"/>
      <c r="J402" s="2198"/>
      <c r="K402" s="2198"/>
      <c r="L402" s="330" t="s">
        <v>49</v>
      </c>
      <c r="M402" s="2199"/>
      <c r="N402" s="2199"/>
      <c r="O402" s="1039"/>
      <c r="P402" s="1039"/>
      <c r="Z402" s="350" t="s">
        <v>1671</v>
      </c>
    </row>
    <row r="403" spans="3:26" ht="19" customHeight="1" x14ac:dyDescent="0.2">
      <c r="D403" s="475"/>
      <c r="E403" s="476"/>
      <c r="F403" s="2195"/>
      <c r="G403" s="2196"/>
      <c r="H403" s="2196"/>
      <c r="I403" s="2197"/>
      <c r="J403" s="2198"/>
      <c r="K403" s="2198"/>
      <c r="L403" s="330" t="s">
        <v>49</v>
      </c>
      <c r="M403" s="2199"/>
      <c r="N403" s="2199"/>
      <c r="O403" s="1039"/>
      <c r="P403" s="1039"/>
      <c r="Z403" s="350" t="s">
        <v>1671</v>
      </c>
    </row>
    <row r="404" spans="3:26" ht="19" customHeight="1" x14ac:dyDescent="0.2">
      <c r="D404" s="477"/>
      <c r="E404" s="478"/>
      <c r="F404" s="2200"/>
      <c r="G404" s="2201"/>
      <c r="H404" s="2201"/>
      <c r="I404" s="2202"/>
      <c r="J404" s="2207"/>
      <c r="K404" s="2207"/>
      <c r="L404" s="331" t="s">
        <v>49</v>
      </c>
      <c r="M404" s="2204"/>
      <c r="N404" s="2204"/>
      <c r="O404" s="1040"/>
      <c r="P404" s="1040"/>
      <c r="Z404" s="350" t="s">
        <v>1671</v>
      </c>
    </row>
    <row r="405" spans="3:26" ht="19" customHeight="1" x14ac:dyDescent="0.2">
      <c r="D405" s="1777" t="s">
        <v>170</v>
      </c>
      <c r="E405" s="1778"/>
      <c r="F405" s="2208" t="s">
        <v>753</v>
      </c>
      <c r="G405" s="2209"/>
      <c r="H405" s="2209"/>
      <c r="I405" s="2210"/>
      <c r="J405" s="2211">
        <v>20</v>
      </c>
      <c r="K405" s="2211"/>
      <c r="L405" s="329" t="s">
        <v>49</v>
      </c>
      <c r="M405" s="2205" t="s">
        <v>754</v>
      </c>
      <c r="N405" s="2205"/>
      <c r="O405" s="2205" t="s">
        <v>754</v>
      </c>
      <c r="P405" s="2205"/>
      <c r="Z405" s="350" t="s">
        <v>1480</v>
      </c>
    </row>
    <row r="406" spans="3:26" ht="19" customHeight="1" x14ac:dyDescent="0.2">
      <c r="D406" s="479"/>
      <c r="E406" s="389"/>
      <c r="F406" s="2195" t="s">
        <v>968</v>
      </c>
      <c r="G406" s="2196"/>
      <c r="H406" s="2196"/>
      <c r="I406" s="2197"/>
      <c r="J406" s="2198">
        <v>20</v>
      </c>
      <c r="K406" s="2198"/>
      <c r="L406" s="330" t="s">
        <v>49</v>
      </c>
      <c r="M406" s="2206" t="s">
        <v>754</v>
      </c>
      <c r="N406" s="2206"/>
      <c r="O406" s="2206" t="s">
        <v>754</v>
      </c>
      <c r="P406" s="2206"/>
      <c r="Z406" s="350" t="s">
        <v>1480</v>
      </c>
    </row>
    <row r="407" spans="3:26" ht="19" customHeight="1" x14ac:dyDescent="0.2">
      <c r="D407" s="479"/>
      <c r="E407" s="389"/>
      <c r="F407" s="2195"/>
      <c r="G407" s="2196"/>
      <c r="H407" s="2196"/>
      <c r="I407" s="2197"/>
      <c r="J407" s="2198"/>
      <c r="K407" s="2198"/>
      <c r="L407" s="330" t="s">
        <v>49</v>
      </c>
      <c r="M407" s="2199"/>
      <c r="N407" s="2199"/>
      <c r="O407" s="2199"/>
      <c r="P407" s="2199"/>
      <c r="Z407" s="350" t="s">
        <v>1480</v>
      </c>
    </row>
    <row r="408" spans="3:26" ht="19" customHeight="1" x14ac:dyDescent="0.2">
      <c r="D408" s="479"/>
      <c r="E408" s="389"/>
      <c r="F408" s="2195"/>
      <c r="G408" s="2196"/>
      <c r="H408" s="2196"/>
      <c r="I408" s="2197"/>
      <c r="J408" s="2198"/>
      <c r="K408" s="2198"/>
      <c r="L408" s="330" t="s">
        <v>49</v>
      </c>
      <c r="M408" s="2199"/>
      <c r="N408" s="2199"/>
      <c r="O408" s="2199"/>
      <c r="P408" s="2199"/>
      <c r="Z408" s="350" t="s">
        <v>1480</v>
      </c>
    </row>
    <row r="409" spans="3:26" ht="19" customHeight="1" x14ac:dyDescent="0.2">
      <c r="D409" s="480"/>
      <c r="E409" s="391"/>
      <c r="F409" s="2200"/>
      <c r="G409" s="2201"/>
      <c r="H409" s="2201"/>
      <c r="I409" s="2202"/>
      <c r="J409" s="2203"/>
      <c r="K409" s="2203"/>
      <c r="L409" s="331" t="s">
        <v>49</v>
      </c>
      <c r="M409" s="2204"/>
      <c r="N409" s="2204"/>
      <c r="O409" s="2204"/>
      <c r="P409" s="2204"/>
      <c r="Z409" s="350" t="s">
        <v>1480</v>
      </c>
    </row>
    <row r="410" spans="3:26" ht="19" customHeight="1" x14ac:dyDescent="0.2">
      <c r="D410" s="2189" t="s">
        <v>169</v>
      </c>
      <c r="E410" s="2190"/>
      <c r="F410" s="2191"/>
      <c r="G410" s="2192"/>
      <c r="H410" s="2192"/>
      <c r="I410" s="2193"/>
      <c r="J410" s="2194"/>
      <c r="K410" s="2194"/>
      <c r="L410" s="332" t="s">
        <v>49</v>
      </c>
      <c r="M410" s="1804"/>
      <c r="N410" s="1804"/>
      <c r="O410" s="1804"/>
      <c r="P410" s="1804"/>
      <c r="Z410" s="350" t="s">
        <v>1480</v>
      </c>
    </row>
    <row r="411" spans="3:26" ht="16.5" customHeight="1" x14ac:dyDescent="0.2">
      <c r="E411" s="225" t="s">
        <v>171</v>
      </c>
    </row>
    <row r="412" spans="3:26" ht="9.65" customHeight="1" x14ac:dyDescent="0.2"/>
    <row r="413" spans="3:26" ht="12" customHeight="1" x14ac:dyDescent="0.2"/>
    <row r="414" spans="3:26" ht="17.5" customHeight="1" x14ac:dyDescent="0.2">
      <c r="P414" s="1625" t="s">
        <v>645</v>
      </c>
      <c r="Q414" s="1625"/>
      <c r="R414" s="1625"/>
      <c r="S414" s="1626" t="str">
        <f>$Q$11</f>
        <v>○△幼稚園</v>
      </c>
      <c r="T414" s="1626"/>
      <c r="U414" s="1626"/>
      <c r="V414" s="1626"/>
      <c r="W414" s="1626"/>
      <c r="X414" s="1626"/>
    </row>
    <row r="415" spans="3:26" ht="16.5" customHeight="1" x14ac:dyDescent="0.2">
      <c r="C415" s="89" t="s">
        <v>1628</v>
      </c>
    </row>
    <row r="416" spans="3:26" ht="32.5" customHeight="1" x14ac:dyDescent="0.2">
      <c r="D416" s="1630"/>
      <c r="E416" s="1630"/>
      <c r="F416" s="1630"/>
      <c r="G416" s="1680" t="s">
        <v>175</v>
      </c>
      <c r="H416" s="1681"/>
      <c r="I416" s="1682"/>
      <c r="J416" s="1566" t="s">
        <v>1508</v>
      </c>
      <c r="K416" s="1567"/>
      <c r="L416" s="1567"/>
      <c r="M416" s="1641" t="s">
        <v>176</v>
      </c>
      <c r="N416" s="1642"/>
      <c r="O416" s="1642"/>
      <c r="P416" s="1642"/>
      <c r="Q416" s="1642"/>
      <c r="R416" s="1291" t="s">
        <v>646</v>
      </c>
      <c r="S416" s="1291"/>
      <c r="T416" s="1291"/>
      <c r="U416" s="1291"/>
      <c r="V416" s="1291"/>
      <c r="W416" s="1291"/>
      <c r="X416" s="2188"/>
    </row>
    <row r="417" spans="2:26" ht="19.5" customHeight="1" x14ac:dyDescent="0.2">
      <c r="D417" s="1630" t="s">
        <v>172</v>
      </c>
      <c r="E417" s="1630"/>
      <c r="F417" s="1609"/>
      <c r="G417" s="2106" t="s">
        <v>756</v>
      </c>
      <c r="H417" s="2107"/>
      <c r="I417" s="2121"/>
      <c r="J417" s="2014" t="s">
        <v>757</v>
      </c>
      <c r="K417" s="2186"/>
      <c r="L417" s="1805"/>
      <c r="M417" s="2014" t="s">
        <v>1529</v>
      </c>
      <c r="N417" s="1269"/>
      <c r="O417" s="1269"/>
      <c r="P417" s="1269"/>
      <c r="Q417" s="1269"/>
      <c r="R417" s="1981"/>
      <c r="S417" s="1982"/>
      <c r="T417" s="1982"/>
      <c r="U417" s="1982"/>
      <c r="V417" s="1982"/>
      <c r="W417" s="1982"/>
      <c r="X417" s="2066"/>
      <c r="Z417" s="350" t="s">
        <v>1481</v>
      </c>
    </row>
    <row r="418" spans="2:26" ht="19.5" customHeight="1" x14ac:dyDescent="0.2">
      <c r="D418" s="1630" t="s">
        <v>173</v>
      </c>
      <c r="E418" s="1630"/>
      <c r="F418" s="1609"/>
      <c r="G418" s="2106" t="s">
        <v>756</v>
      </c>
      <c r="H418" s="2107"/>
      <c r="I418" s="2121"/>
      <c r="J418" s="2014" t="s">
        <v>757</v>
      </c>
      <c r="K418" s="2186"/>
      <c r="L418" s="1805"/>
      <c r="M418" s="2014" t="s">
        <v>1529</v>
      </c>
      <c r="N418" s="1269"/>
      <c r="O418" s="1269"/>
      <c r="P418" s="1269"/>
      <c r="Q418" s="1269"/>
      <c r="R418" s="1981"/>
      <c r="S418" s="1982"/>
      <c r="T418" s="1982"/>
      <c r="U418" s="1982"/>
      <c r="V418" s="1982"/>
      <c r="W418" s="1982"/>
      <c r="X418" s="2066"/>
      <c r="Z418" s="350" t="s">
        <v>1481</v>
      </c>
    </row>
    <row r="419" spans="2:26" ht="19.5" customHeight="1" x14ac:dyDescent="0.2">
      <c r="D419" s="1630" t="s">
        <v>174</v>
      </c>
      <c r="E419" s="1630"/>
      <c r="F419" s="1609"/>
      <c r="G419" s="2106" t="s">
        <v>756</v>
      </c>
      <c r="H419" s="2107"/>
      <c r="I419" s="2121"/>
      <c r="J419" s="2014" t="s">
        <v>757</v>
      </c>
      <c r="K419" s="2186"/>
      <c r="L419" s="1805"/>
      <c r="M419" s="2014" t="s">
        <v>1529</v>
      </c>
      <c r="N419" s="1269"/>
      <c r="O419" s="1269"/>
      <c r="P419" s="1269"/>
      <c r="Q419" s="1269"/>
      <c r="R419" s="1981"/>
      <c r="S419" s="1982"/>
      <c r="T419" s="1982"/>
      <c r="U419" s="1982"/>
      <c r="V419" s="1982"/>
      <c r="W419" s="1982"/>
      <c r="X419" s="2066"/>
      <c r="Z419" s="350" t="s">
        <v>1481</v>
      </c>
    </row>
    <row r="420" spans="2:26" ht="16.5" customHeight="1" x14ac:dyDescent="0.2">
      <c r="E420" s="225" t="s">
        <v>689</v>
      </c>
    </row>
    <row r="421" spans="2:26" ht="16.5" customHeight="1" x14ac:dyDescent="0.2">
      <c r="E421" s="88" t="s">
        <v>846</v>
      </c>
    </row>
    <row r="422" spans="2:26" ht="16.5" customHeight="1" x14ac:dyDescent="0.2">
      <c r="E422" s="88" t="s">
        <v>177</v>
      </c>
    </row>
    <row r="423" spans="2:26" ht="16.5" customHeight="1" x14ac:dyDescent="0.2">
      <c r="E423" s="88" t="s">
        <v>691</v>
      </c>
    </row>
    <row r="424" spans="2:26" ht="16.5" customHeight="1" x14ac:dyDescent="0.2">
      <c r="E424" s="88"/>
      <c r="T424" s="801" t="s">
        <v>1638</v>
      </c>
      <c r="U424" s="2062"/>
      <c r="V424" s="2062"/>
      <c r="W424" s="2062"/>
      <c r="X424" s="2187"/>
    </row>
    <row r="425" spans="2:26" ht="12" customHeight="1" x14ac:dyDescent="0.2"/>
    <row r="426" spans="2:26" ht="17.5" customHeight="1" x14ac:dyDescent="0.2">
      <c r="P426" s="1625" t="s">
        <v>645</v>
      </c>
      <c r="Q426" s="1625"/>
      <c r="R426" s="1625"/>
      <c r="S426" s="1626" t="str">
        <f>$Q$11</f>
        <v>○△幼稚園</v>
      </c>
      <c r="T426" s="1626"/>
      <c r="U426" s="1626"/>
      <c r="V426" s="1626"/>
      <c r="W426" s="1626"/>
      <c r="X426" s="1626"/>
    </row>
    <row r="427" spans="2:26" ht="16.5" customHeight="1" x14ac:dyDescent="0.2">
      <c r="B427" s="356" t="s">
        <v>178</v>
      </c>
    </row>
    <row r="428" spans="2:26" ht="16.5" customHeight="1" x14ac:dyDescent="0.2">
      <c r="C428" s="89" t="s">
        <v>996</v>
      </c>
    </row>
    <row r="429" spans="2:26" ht="18.649999999999999" customHeight="1" x14ac:dyDescent="0.2">
      <c r="D429" s="1710" t="s">
        <v>179</v>
      </c>
      <c r="E429" s="1711"/>
      <c r="F429" s="1711"/>
      <c r="G429" s="1711"/>
      <c r="H429" s="1711"/>
      <c r="I429" s="2182" t="s">
        <v>847</v>
      </c>
      <c r="J429" s="2182"/>
      <c r="K429" s="2182"/>
      <c r="L429" s="2182"/>
      <c r="M429" s="2182"/>
      <c r="N429" s="2182"/>
      <c r="O429" s="2182"/>
      <c r="P429" s="2182"/>
      <c r="Q429" s="2182"/>
      <c r="Z429" s="350" t="s">
        <v>1672</v>
      </c>
    </row>
    <row r="430" spans="2:26" ht="16.5" customHeight="1" x14ac:dyDescent="0.2">
      <c r="D430" s="1286" t="s">
        <v>944</v>
      </c>
      <c r="E430" s="2183"/>
      <c r="F430" s="2183"/>
      <c r="G430" s="2184"/>
      <c r="H430" s="2184"/>
      <c r="I430" s="2185"/>
      <c r="J430" s="1735"/>
      <c r="K430" s="1735"/>
      <c r="L430" s="1735"/>
      <c r="M430" s="1735"/>
      <c r="N430" s="1735"/>
      <c r="O430" s="1735"/>
      <c r="P430" s="1735"/>
      <c r="Q430" s="1736"/>
    </row>
    <row r="431" spans="2:26" ht="18.649999999999999" customHeight="1" x14ac:dyDescent="0.2">
      <c r="D431" s="1609" t="s">
        <v>180</v>
      </c>
      <c r="E431" s="1610"/>
      <c r="F431" s="1610"/>
      <c r="G431" s="1610"/>
      <c r="H431" s="1610"/>
      <c r="I431" s="2178" t="s">
        <v>1530</v>
      </c>
      <c r="J431" s="2179"/>
      <c r="K431" s="2180"/>
      <c r="L431" s="2180"/>
      <c r="M431" s="2180"/>
      <c r="N431" s="2180"/>
      <c r="O431" s="2180"/>
      <c r="P431" s="2180"/>
      <c r="Q431" s="2181"/>
      <c r="Z431" s="350" t="s">
        <v>1673</v>
      </c>
    </row>
    <row r="432" spans="2:26" ht="16.5" customHeight="1" x14ac:dyDescent="0.2">
      <c r="D432" s="481"/>
      <c r="E432" s="481" t="s">
        <v>1236</v>
      </c>
      <c r="K432" s="385"/>
      <c r="L432" s="445"/>
      <c r="M432" s="445"/>
      <c r="N432" s="445"/>
      <c r="O432" s="445"/>
    </row>
    <row r="433" spans="3:26" ht="19.5" customHeight="1" x14ac:dyDescent="0.2">
      <c r="D433" s="1641" t="s">
        <v>555</v>
      </c>
      <c r="E433" s="975"/>
      <c r="F433" s="975"/>
      <c r="G433" s="975"/>
      <c r="H433" s="975"/>
      <c r="I433" s="461"/>
      <c r="J433" s="373" t="s">
        <v>181</v>
      </c>
      <c r="K433" s="482"/>
    </row>
    <row r="434" spans="3:26" ht="16.5" customHeight="1" x14ac:dyDescent="0.2">
      <c r="D434" s="1614" t="s">
        <v>554</v>
      </c>
      <c r="E434" s="1610"/>
      <c r="F434" s="1610"/>
      <c r="G434" s="1610"/>
      <c r="H434" s="1610"/>
      <c r="I434" s="1823"/>
      <c r="J434" s="1824"/>
      <c r="K434" s="1848"/>
      <c r="Z434" s="350" t="s">
        <v>1671</v>
      </c>
    </row>
    <row r="435" spans="3:26" ht="16.5" customHeight="1" x14ac:dyDescent="0.2">
      <c r="E435" s="225" t="s">
        <v>182</v>
      </c>
    </row>
    <row r="436" spans="3:26" ht="9.65" customHeight="1" x14ac:dyDescent="0.2"/>
    <row r="437" spans="3:26" ht="16.5" customHeight="1" x14ac:dyDescent="0.2">
      <c r="C437" s="89" t="s">
        <v>183</v>
      </c>
    </row>
    <row r="438" spans="3:26" ht="19.5" customHeight="1" x14ac:dyDescent="0.2">
      <c r="D438" s="386" t="s">
        <v>187</v>
      </c>
      <c r="E438" s="387"/>
      <c r="F438" s="387"/>
      <c r="G438" s="387"/>
      <c r="H438" s="387"/>
      <c r="I438" s="387"/>
      <c r="J438" s="1931" t="s">
        <v>964</v>
      </c>
      <c r="K438" s="1931"/>
      <c r="L438" s="1645"/>
      <c r="M438" s="1645"/>
      <c r="N438" s="1645"/>
      <c r="O438" s="1625"/>
      <c r="P438" s="1625"/>
      <c r="Q438" s="1625"/>
      <c r="Z438" s="350" t="s">
        <v>1674</v>
      </c>
    </row>
    <row r="439" spans="3:26" ht="19.5" customHeight="1" x14ac:dyDescent="0.2">
      <c r="D439" s="428" t="s">
        <v>185</v>
      </c>
      <c r="E439" s="429"/>
      <c r="F439" s="429"/>
      <c r="G439" s="429"/>
      <c r="H439" s="429"/>
      <c r="I439" s="429"/>
      <c r="J439" s="2148" t="s">
        <v>963</v>
      </c>
      <c r="K439" s="2148"/>
      <c r="L439" s="2148"/>
      <c r="M439" s="2148"/>
      <c r="N439" s="2170"/>
      <c r="O439" s="2170"/>
      <c r="P439" s="2171"/>
      <c r="Q439" s="2171"/>
      <c r="Z439" s="350" t="s">
        <v>1675</v>
      </c>
    </row>
    <row r="440" spans="3:26" ht="19.5" customHeight="1" x14ac:dyDescent="0.2">
      <c r="D440" s="431"/>
      <c r="E440" s="432" t="s">
        <v>647</v>
      </c>
      <c r="F440" s="432"/>
      <c r="G440" s="432"/>
      <c r="H440" s="432"/>
      <c r="I440" s="483" t="s">
        <v>186</v>
      </c>
      <c r="J440" s="484" t="s">
        <v>782</v>
      </c>
      <c r="K440" s="485">
        <v>6</v>
      </c>
      <c r="L440" s="486" t="s">
        <v>21</v>
      </c>
      <c r="M440" s="485">
        <v>6</v>
      </c>
      <c r="N440" s="486" t="s">
        <v>22</v>
      </c>
      <c r="O440" s="487">
        <v>1</v>
      </c>
      <c r="P440" s="488" t="s">
        <v>23</v>
      </c>
      <c r="Z440" s="350" t="s">
        <v>1647</v>
      </c>
    </row>
    <row r="441" spans="3:26" ht="16.5" customHeight="1" x14ac:dyDescent="0.2">
      <c r="D441" s="479" t="s">
        <v>184</v>
      </c>
      <c r="E441" s="389"/>
      <c r="F441" s="389"/>
      <c r="G441" s="389"/>
      <c r="H441" s="389"/>
      <c r="I441" s="489"/>
      <c r="J441" s="2172" t="s">
        <v>1531</v>
      </c>
      <c r="K441" s="2173"/>
      <c r="L441" s="2173"/>
      <c r="M441" s="2173"/>
      <c r="N441" s="2173"/>
      <c r="O441" s="2173"/>
      <c r="P441" s="2173"/>
      <c r="Q441" s="2174"/>
      <c r="R441" s="2174"/>
      <c r="S441" s="2174"/>
      <c r="T441" s="2174"/>
      <c r="U441" s="2174"/>
      <c r="V441" s="2175"/>
    </row>
    <row r="442" spans="3:26" ht="16.5" customHeight="1" x14ac:dyDescent="0.2">
      <c r="D442" s="480"/>
      <c r="E442" s="391"/>
      <c r="F442" s="391"/>
      <c r="G442" s="391"/>
      <c r="H442" s="391"/>
      <c r="I442" s="391"/>
      <c r="J442" s="2161"/>
      <c r="K442" s="2162"/>
      <c r="L442" s="2162"/>
      <c r="M442" s="2162"/>
      <c r="N442" s="2162"/>
      <c r="O442" s="2162"/>
      <c r="P442" s="2162"/>
      <c r="Q442" s="2176"/>
      <c r="R442" s="2176"/>
      <c r="S442" s="2176"/>
      <c r="T442" s="2176"/>
      <c r="U442" s="2176"/>
      <c r="V442" s="2177"/>
    </row>
    <row r="443" spans="3:26" ht="16.5" customHeight="1" x14ac:dyDescent="0.2">
      <c r="E443" s="225" t="s">
        <v>188</v>
      </c>
    </row>
    <row r="444" spans="3:26" ht="9.65" customHeight="1" x14ac:dyDescent="0.2"/>
    <row r="445" spans="3:26" ht="16.5" customHeight="1" x14ac:dyDescent="0.2">
      <c r="C445" s="89" t="s">
        <v>997</v>
      </c>
    </row>
    <row r="446" spans="3:26" ht="19" customHeight="1" x14ac:dyDescent="0.2">
      <c r="D446" s="1641" t="s">
        <v>189</v>
      </c>
      <c r="E446" s="1844"/>
      <c r="F446" s="1844"/>
      <c r="G446" s="1844"/>
      <c r="H446" s="1844"/>
      <c r="I446" s="1844"/>
      <c r="J446" s="1844"/>
      <c r="K446" s="1844"/>
      <c r="L446" s="1844"/>
      <c r="M446" s="1927"/>
      <c r="N446" s="1931" t="s">
        <v>940</v>
      </c>
      <c r="O446" s="1931"/>
      <c r="P446" s="1931"/>
      <c r="Q446" s="1931"/>
      <c r="R446" s="1931"/>
      <c r="S446" s="1931"/>
      <c r="T446" s="1931"/>
      <c r="U446" s="1931"/>
      <c r="V446" s="1931"/>
      <c r="Z446" s="350" t="s">
        <v>1676</v>
      </c>
    </row>
    <row r="447" spans="3:26" ht="31.5" customHeight="1" x14ac:dyDescent="0.2">
      <c r="D447" s="2164" t="s">
        <v>1445</v>
      </c>
      <c r="E447" s="2165"/>
      <c r="F447" s="2165"/>
      <c r="G447" s="2165"/>
      <c r="H447" s="2165"/>
      <c r="I447" s="2165"/>
      <c r="J447" s="2165"/>
      <c r="K447" s="2165"/>
      <c r="L447" s="2165"/>
      <c r="M447" s="2166"/>
      <c r="N447" s="1942" t="s">
        <v>755</v>
      </c>
      <c r="O447" s="1942"/>
      <c r="Z447" s="350" t="s">
        <v>1656</v>
      </c>
    </row>
    <row r="448" spans="3:26" ht="33" customHeight="1" x14ac:dyDescent="0.2">
      <c r="D448" s="2164" t="s">
        <v>945</v>
      </c>
      <c r="E448" s="2165"/>
      <c r="F448" s="2165"/>
      <c r="G448" s="2165"/>
      <c r="H448" s="2165"/>
      <c r="I448" s="2165"/>
      <c r="J448" s="2165"/>
      <c r="K448" s="2165"/>
      <c r="L448" s="2165"/>
      <c r="M448" s="2166"/>
      <c r="N448" s="1942" t="s">
        <v>1532</v>
      </c>
      <c r="O448" s="1942"/>
      <c r="Z448" s="350" t="s">
        <v>1677</v>
      </c>
    </row>
    <row r="449" spans="3:26" ht="16.5" customHeight="1" x14ac:dyDescent="0.2">
      <c r="E449" s="225" t="s">
        <v>190</v>
      </c>
    </row>
    <row r="450" spans="3:26" ht="16.5" customHeight="1" x14ac:dyDescent="0.2">
      <c r="E450" s="88" t="s">
        <v>690</v>
      </c>
    </row>
    <row r="451" spans="3:26" ht="16.5" customHeight="1" x14ac:dyDescent="0.2">
      <c r="E451" s="88" t="s">
        <v>1738</v>
      </c>
    </row>
    <row r="452" spans="3:26" ht="9.65" customHeight="1" x14ac:dyDescent="0.2"/>
    <row r="453" spans="3:26" ht="16.5" customHeight="1" x14ac:dyDescent="0.2">
      <c r="C453" s="89" t="s">
        <v>191</v>
      </c>
    </row>
    <row r="454" spans="3:26" ht="16.5" customHeight="1" x14ac:dyDescent="0.2">
      <c r="D454" s="349" t="s">
        <v>192</v>
      </c>
    </row>
    <row r="455" spans="3:26" ht="19" customHeight="1" x14ac:dyDescent="0.2">
      <c r="D455" s="386" t="s">
        <v>193</v>
      </c>
      <c r="E455" s="387"/>
      <c r="F455" s="387"/>
      <c r="G455" s="387"/>
      <c r="H455" s="387"/>
      <c r="I455" s="387"/>
      <c r="J455" s="387"/>
      <c r="K455" s="387"/>
      <c r="L455" s="387"/>
      <c r="M455" s="387"/>
      <c r="N455" s="1618" t="s">
        <v>941</v>
      </c>
      <c r="O455" s="1657"/>
      <c r="P455" s="1642"/>
      <c r="Q455" s="1642"/>
      <c r="R455" s="2167"/>
      <c r="Z455" s="350" t="s">
        <v>1678</v>
      </c>
    </row>
    <row r="456" spans="3:26" ht="34" customHeight="1" x14ac:dyDescent="0.2">
      <c r="D456" s="386" t="s">
        <v>648</v>
      </c>
      <c r="E456" s="387"/>
      <c r="F456" s="387"/>
      <c r="G456" s="387"/>
      <c r="H456" s="387"/>
      <c r="I456" s="387"/>
      <c r="J456" s="387"/>
      <c r="K456" s="387"/>
      <c r="L456" s="387"/>
      <c r="M456" s="387"/>
      <c r="N456" s="2161" t="s">
        <v>1533</v>
      </c>
      <c r="O456" s="2162"/>
      <c r="P456" s="2162"/>
      <c r="Q456" s="2162"/>
      <c r="R456" s="2162"/>
      <c r="S456" s="1769"/>
      <c r="T456" s="1769"/>
      <c r="U456" s="1769"/>
      <c r="V456" s="1769"/>
      <c r="W456" s="2133"/>
    </row>
    <row r="457" spans="3:26" ht="16.5" customHeight="1" x14ac:dyDescent="0.2">
      <c r="E457" s="225" t="s">
        <v>194</v>
      </c>
    </row>
    <row r="458" spans="3:26" ht="16.5" customHeight="1" x14ac:dyDescent="0.2">
      <c r="E458" s="88" t="s">
        <v>1446</v>
      </c>
    </row>
    <row r="459" spans="3:26" ht="16.5" customHeight="1" x14ac:dyDescent="0.2">
      <c r="E459" s="88" t="s">
        <v>200</v>
      </c>
    </row>
    <row r="460" spans="3:26" ht="16.5" customHeight="1" x14ac:dyDescent="0.2">
      <c r="E460" s="88" t="s">
        <v>649</v>
      </c>
    </row>
    <row r="461" spans="3:26" ht="16.5" customHeight="1" x14ac:dyDescent="0.2">
      <c r="E461" s="88" t="s">
        <v>650</v>
      </c>
    </row>
    <row r="462" spans="3:26" ht="16.5" customHeight="1" x14ac:dyDescent="0.2">
      <c r="E462" s="88" t="s">
        <v>651</v>
      </c>
    </row>
    <row r="463" spans="3:26" ht="16.5" customHeight="1" x14ac:dyDescent="0.2">
      <c r="E463" s="88" t="s">
        <v>1447</v>
      </c>
    </row>
    <row r="464" spans="3:26" ht="16.5" customHeight="1" x14ac:dyDescent="0.2">
      <c r="E464" s="88" t="s">
        <v>195</v>
      </c>
    </row>
    <row r="465" spans="1:26" ht="16.5" customHeight="1" x14ac:dyDescent="0.2">
      <c r="E465" s="88" t="s">
        <v>196</v>
      </c>
    </row>
    <row r="466" spans="1:26" ht="16.5" customHeight="1" x14ac:dyDescent="0.2">
      <c r="E466" s="88" t="s">
        <v>197</v>
      </c>
    </row>
    <row r="467" spans="1:26" ht="16.5" customHeight="1" x14ac:dyDescent="0.2">
      <c r="E467" s="88" t="s">
        <v>198</v>
      </c>
    </row>
    <row r="468" spans="1:26" ht="16.5" customHeight="1" x14ac:dyDescent="0.2">
      <c r="E468" s="88" t="s">
        <v>199</v>
      </c>
    </row>
    <row r="469" spans="1:26" s="90" customFormat="1" ht="16.5" customHeight="1" x14ac:dyDescent="0.2">
      <c r="A469" s="275"/>
      <c r="E469" s="88" t="s">
        <v>1509</v>
      </c>
      <c r="Z469" s="277"/>
    </row>
    <row r="470" spans="1:26" s="90" customFormat="1" ht="16.5" customHeight="1" x14ac:dyDescent="0.2">
      <c r="A470" s="275"/>
      <c r="E470" s="88" t="s">
        <v>1400</v>
      </c>
      <c r="Z470" s="277"/>
    </row>
    <row r="471" spans="1:26" s="90" customFormat="1" ht="16.5" customHeight="1" x14ac:dyDescent="0.2">
      <c r="A471" s="275"/>
      <c r="E471" s="88" t="s">
        <v>1401</v>
      </c>
      <c r="Z471" s="277"/>
    </row>
    <row r="472" spans="1:26" s="90" customFormat="1" ht="16.5" customHeight="1" x14ac:dyDescent="0.2">
      <c r="A472" s="275"/>
      <c r="E472" s="88" t="s">
        <v>1402</v>
      </c>
      <c r="Z472" s="277"/>
    </row>
    <row r="473" spans="1:26" s="90" customFormat="1" ht="16.5" customHeight="1" x14ac:dyDescent="0.2">
      <c r="A473" s="275"/>
      <c r="E473" s="88" t="s">
        <v>1403</v>
      </c>
      <c r="Z473" s="277"/>
    </row>
    <row r="474" spans="1:26" s="90" customFormat="1" ht="16.5" customHeight="1" x14ac:dyDescent="0.2">
      <c r="A474" s="275"/>
      <c r="E474" s="88" t="s">
        <v>1404</v>
      </c>
      <c r="Z474" s="277"/>
    </row>
    <row r="475" spans="1:26" ht="12" customHeight="1" x14ac:dyDescent="0.2"/>
    <row r="476" spans="1:26" ht="17.5" customHeight="1" x14ac:dyDescent="0.2">
      <c r="P476" s="1625" t="s">
        <v>645</v>
      </c>
      <c r="Q476" s="1625"/>
      <c r="R476" s="1625"/>
      <c r="S476" s="1626" t="str">
        <f>$Q$11</f>
        <v>○△幼稚園</v>
      </c>
      <c r="T476" s="1626"/>
      <c r="U476" s="1626"/>
      <c r="V476" s="1626"/>
      <c r="W476" s="1626"/>
      <c r="X476" s="1626"/>
    </row>
    <row r="477" spans="1:26" s="90" customFormat="1" ht="16.5" customHeight="1" x14ac:dyDescent="0.2">
      <c r="D477" s="90" t="s">
        <v>1885</v>
      </c>
      <c r="Y477" s="717"/>
    </row>
    <row r="478" spans="1:26" s="90" customFormat="1" ht="16.5" customHeight="1" x14ac:dyDescent="0.2">
      <c r="D478" s="776" t="s">
        <v>1886</v>
      </c>
      <c r="E478" s="776"/>
      <c r="F478" s="776"/>
      <c r="G478" s="776"/>
      <c r="H478" s="776"/>
      <c r="I478" s="776"/>
      <c r="J478" s="776"/>
      <c r="K478" s="776"/>
      <c r="L478" s="776"/>
      <c r="M478" s="776"/>
      <c r="N478" s="776"/>
      <c r="O478" s="811" t="s">
        <v>175</v>
      </c>
      <c r="P478" s="812"/>
      <c r="Q478" s="813"/>
      <c r="R478" s="811" t="s">
        <v>1887</v>
      </c>
      <c r="S478" s="812"/>
      <c r="T478" s="812"/>
      <c r="U478" s="812"/>
      <c r="V478" s="812"/>
      <c r="W478" s="812"/>
      <c r="X478" s="813"/>
      <c r="Y478" s="717"/>
    </row>
    <row r="479" spans="1:26" s="90" customFormat="1" ht="16.5" customHeight="1" x14ac:dyDescent="0.2">
      <c r="D479" s="814" t="s">
        <v>1888</v>
      </c>
      <c r="E479" s="815"/>
      <c r="F479" s="815"/>
      <c r="G479" s="815"/>
      <c r="H479" s="815"/>
      <c r="I479" s="815"/>
      <c r="J479" s="815"/>
      <c r="K479" s="815"/>
      <c r="L479" s="815"/>
      <c r="M479" s="815"/>
      <c r="N479" s="816"/>
      <c r="O479" s="820" t="s">
        <v>1889</v>
      </c>
      <c r="P479" s="821"/>
      <c r="Q479" s="822"/>
      <c r="R479" s="1058" t="s">
        <v>1890</v>
      </c>
      <c r="S479" s="1059"/>
      <c r="T479" s="1059"/>
      <c r="U479" s="1059"/>
      <c r="V479" s="1059"/>
      <c r="W479" s="1059"/>
      <c r="X479" s="1060"/>
      <c r="Y479" s="717"/>
      <c r="Z479" s="718" t="s">
        <v>1891</v>
      </c>
    </row>
    <row r="480" spans="1:26" s="90" customFormat="1" ht="16.5" customHeight="1" x14ac:dyDescent="0.2">
      <c r="D480" s="817"/>
      <c r="E480" s="818"/>
      <c r="F480" s="818"/>
      <c r="G480" s="818"/>
      <c r="H480" s="818"/>
      <c r="I480" s="818"/>
      <c r="J480" s="818"/>
      <c r="K480" s="818"/>
      <c r="L480" s="818"/>
      <c r="M480" s="818"/>
      <c r="N480" s="819"/>
      <c r="O480" s="823"/>
      <c r="P480" s="824"/>
      <c r="Q480" s="825"/>
      <c r="R480" s="1061"/>
      <c r="S480" s="1062"/>
      <c r="T480" s="1062"/>
      <c r="U480" s="1062"/>
      <c r="V480" s="1062"/>
      <c r="W480" s="1062"/>
      <c r="X480" s="1063"/>
      <c r="Y480" s="717"/>
    </row>
    <row r="481" spans="4:26" s="90" customFormat="1" ht="16.5" customHeight="1" x14ac:dyDescent="0.2">
      <c r="D481" s="817"/>
      <c r="E481" s="818"/>
      <c r="F481" s="818"/>
      <c r="G481" s="818"/>
      <c r="H481" s="818"/>
      <c r="I481" s="818"/>
      <c r="J481" s="818"/>
      <c r="K481" s="818"/>
      <c r="L481" s="818"/>
      <c r="M481" s="818"/>
      <c r="N481" s="819"/>
      <c r="O481" s="823"/>
      <c r="P481" s="824"/>
      <c r="Q481" s="825"/>
      <c r="R481" s="1061"/>
      <c r="S481" s="1062"/>
      <c r="T481" s="1062"/>
      <c r="U481" s="1062"/>
      <c r="V481" s="1062"/>
      <c r="W481" s="1062"/>
      <c r="X481" s="1063"/>
      <c r="Y481" s="717"/>
    </row>
    <row r="482" spans="4:26" s="90" customFormat="1" ht="16.5" customHeight="1" x14ac:dyDescent="0.2">
      <c r="D482" s="817"/>
      <c r="E482" s="818"/>
      <c r="F482" s="818"/>
      <c r="G482" s="818"/>
      <c r="H482" s="818"/>
      <c r="I482" s="818"/>
      <c r="J482" s="818"/>
      <c r="K482" s="818"/>
      <c r="L482" s="818"/>
      <c r="M482" s="818"/>
      <c r="N482" s="819"/>
      <c r="O482" s="823"/>
      <c r="P482" s="824"/>
      <c r="Q482" s="825"/>
      <c r="R482" s="1061"/>
      <c r="S482" s="1062"/>
      <c r="T482" s="1062"/>
      <c r="U482" s="1062"/>
      <c r="V482" s="1062"/>
      <c r="W482" s="1062"/>
      <c r="X482" s="1063"/>
      <c r="Y482" s="717"/>
    </row>
    <row r="483" spans="4:26" s="90" customFormat="1" ht="16.5" customHeight="1" x14ac:dyDescent="0.2">
      <c r="D483" s="817"/>
      <c r="E483" s="818"/>
      <c r="F483" s="818"/>
      <c r="G483" s="818"/>
      <c r="H483" s="818"/>
      <c r="I483" s="818"/>
      <c r="J483" s="818"/>
      <c r="K483" s="818"/>
      <c r="L483" s="818"/>
      <c r="M483" s="818"/>
      <c r="N483" s="819"/>
      <c r="O483" s="823"/>
      <c r="P483" s="824"/>
      <c r="Q483" s="825"/>
      <c r="R483" s="1061"/>
      <c r="S483" s="1062"/>
      <c r="T483" s="1062"/>
      <c r="U483" s="1062"/>
      <c r="V483" s="1062"/>
      <c r="W483" s="1062"/>
      <c r="X483" s="1063"/>
      <c r="Y483" s="717"/>
    </row>
    <row r="484" spans="4:26" s="90" customFormat="1" ht="16.5" customHeight="1" x14ac:dyDescent="0.2">
      <c r="D484" s="817"/>
      <c r="E484" s="818"/>
      <c r="F484" s="818"/>
      <c r="G484" s="818"/>
      <c r="H484" s="818"/>
      <c r="I484" s="818"/>
      <c r="J484" s="818"/>
      <c r="K484" s="818"/>
      <c r="L484" s="818"/>
      <c r="M484" s="818"/>
      <c r="N484" s="819"/>
      <c r="O484" s="823"/>
      <c r="P484" s="824"/>
      <c r="Q484" s="825"/>
      <c r="R484" s="1064"/>
      <c r="S484" s="1065"/>
      <c r="T484" s="1065"/>
      <c r="U484" s="1065"/>
      <c r="V484" s="1065"/>
      <c r="W484" s="1065"/>
      <c r="X484" s="1066"/>
      <c r="Y484" s="717"/>
    </row>
    <row r="485" spans="4:26" s="90" customFormat="1" ht="16.5" customHeight="1" x14ac:dyDescent="0.2">
      <c r="D485" s="814" t="s">
        <v>1892</v>
      </c>
      <c r="E485" s="815"/>
      <c r="F485" s="815"/>
      <c r="G485" s="815"/>
      <c r="H485" s="815"/>
      <c r="I485" s="815"/>
      <c r="J485" s="815"/>
      <c r="K485" s="815"/>
      <c r="L485" s="815"/>
      <c r="M485" s="815"/>
      <c r="N485" s="816"/>
      <c r="O485" s="820" t="s">
        <v>1893</v>
      </c>
      <c r="P485" s="821"/>
      <c r="Q485" s="822"/>
      <c r="R485" s="216"/>
      <c r="Y485" s="717"/>
      <c r="Z485" s="718" t="s">
        <v>1894</v>
      </c>
    </row>
    <row r="486" spans="4:26" s="90" customFormat="1" ht="16.5" customHeight="1" x14ac:dyDescent="0.2">
      <c r="D486" s="817"/>
      <c r="E486" s="818"/>
      <c r="F486" s="818"/>
      <c r="G486" s="818"/>
      <c r="H486" s="818"/>
      <c r="I486" s="818"/>
      <c r="J486" s="818"/>
      <c r="K486" s="818"/>
      <c r="L486" s="818"/>
      <c r="M486" s="818"/>
      <c r="N486" s="819"/>
      <c r="O486" s="823"/>
      <c r="P486" s="824"/>
      <c r="Q486" s="825"/>
      <c r="R486" s="216"/>
      <c r="Y486" s="717"/>
    </row>
    <row r="487" spans="4:26" s="90" customFormat="1" ht="16.5" customHeight="1" x14ac:dyDescent="0.2">
      <c r="D487" s="817"/>
      <c r="E487" s="818"/>
      <c r="F487" s="818"/>
      <c r="G487" s="818"/>
      <c r="H487" s="818"/>
      <c r="I487" s="818"/>
      <c r="J487" s="818"/>
      <c r="K487" s="818"/>
      <c r="L487" s="818"/>
      <c r="M487" s="818"/>
      <c r="N487" s="819"/>
      <c r="O487" s="823"/>
      <c r="P487" s="824"/>
      <c r="Q487" s="825"/>
      <c r="R487" s="216"/>
      <c r="Y487" s="717"/>
    </row>
    <row r="488" spans="4:26" s="90" customFormat="1" ht="16.5" customHeight="1" x14ac:dyDescent="0.2">
      <c r="D488" s="817"/>
      <c r="E488" s="818"/>
      <c r="F488" s="818"/>
      <c r="G488" s="818"/>
      <c r="H488" s="818"/>
      <c r="I488" s="818"/>
      <c r="J488" s="818"/>
      <c r="K488" s="818"/>
      <c r="L488" s="818"/>
      <c r="M488" s="818"/>
      <c r="N488" s="819"/>
      <c r="O488" s="823"/>
      <c r="P488" s="824"/>
      <c r="Q488" s="825"/>
      <c r="R488" s="216"/>
      <c r="Y488" s="717"/>
    </row>
    <row r="489" spans="4:26" s="90" customFormat="1" ht="16.5" customHeight="1" x14ac:dyDescent="0.2">
      <c r="D489" s="817"/>
      <c r="E489" s="818"/>
      <c r="F489" s="818"/>
      <c r="G489" s="818"/>
      <c r="H489" s="818"/>
      <c r="I489" s="818"/>
      <c r="J489" s="818"/>
      <c r="K489" s="818"/>
      <c r="L489" s="818"/>
      <c r="M489" s="818"/>
      <c r="N489" s="819"/>
      <c r="O489" s="823"/>
      <c r="P489" s="824"/>
      <c r="Q489" s="825"/>
      <c r="R489" s="216"/>
      <c r="Y489" s="717"/>
    </row>
    <row r="490" spans="4:26" s="90" customFormat="1" ht="16.5" customHeight="1" x14ac:dyDescent="0.2">
      <c r="D490" s="817"/>
      <c r="E490" s="818"/>
      <c r="F490" s="818"/>
      <c r="G490" s="818"/>
      <c r="H490" s="818"/>
      <c r="I490" s="818"/>
      <c r="J490" s="818"/>
      <c r="K490" s="818"/>
      <c r="L490" s="818"/>
      <c r="M490" s="818"/>
      <c r="N490" s="819"/>
      <c r="O490" s="823"/>
      <c r="P490" s="824"/>
      <c r="Q490" s="825"/>
      <c r="R490" s="216"/>
      <c r="Y490" s="717"/>
    </row>
    <row r="491" spans="4:26" s="90" customFormat="1" ht="16.5" customHeight="1" x14ac:dyDescent="0.2">
      <c r="D491" s="1046"/>
      <c r="E491" s="1047"/>
      <c r="F491" s="1047"/>
      <c r="G491" s="1047"/>
      <c r="H491" s="1047"/>
      <c r="I491" s="1047"/>
      <c r="J491" s="1047"/>
      <c r="K491" s="1047"/>
      <c r="L491" s="1047"/>
      <c r="M491" s="1047"/>
      <c r="N491" s="1048"/>
      <c r="O491" s="1049"/>
      <c r="P491" s="1050"/>
      <c r="Q491" s="1051"/>
      <c r="R491" s="216"/>
      <c r="Y491" s="717"/>
    </row>
    <row r="492" spans="4:26" s="90" customFormat="1" ht="16.5" customHeight="1" x14ac:dyDescent="0.2">
      <c r="D492" s="814" t="s">
        <v>1895</v>
      </c>
      <c r="E492" s="815"/>
      <c r="F492" s="815"/>
      <c r="G492" s="815"/>
      <c r="H492" s="815"/>
      <c r="I492" s="815"/>
      <c r="J492" s="815"/>
      <c r="K492" s="815"/>
      <c r="L492" s="815"/>
      <c r="M492" s="815"/>
      <c r="N492" s="816"/>
      <c r="O492" s="820" t="s">
        <v>1889</v>
      </c>
      <c r="P492" s="821"/>
      <c r="Q492" s="822"/>
      <c r="R492" s="1058" t="s">
        <v>1896</v>
      </c>
      <c r="S492" s="1059"/>
      <c r="T492" s="1059"/>
      <c r="U492" s="1059"/>
      <c r="V492" s="1059"/>
      <c r="W492" s="1059"/>
      <c r="X492" s="1060"/>
      <c r="Y492" s="717"/>
      <c r="Z492" s="90" t="s">
        <v>1897</v>
      </c>
    </row>
    <row r="493" spans="4:26" s="90" customFormat="1" ht="16.5" customHeight="1" x14ac:dyDescent="0.2">
      <c r="D493" s="817"/>
      <c r="E493" s="818"/>
      <c r="F493" s="818"/>
      <c r="G493" s="818"/>
      <c r="H493" s="818"/>
      <c r="I493" s="818"/>
      <c r="J493" s="818"/>
      <c r="K493" s="818"/>
      <c r="L493" s="818"/>
      <c r="M493" s="818"/>
      <c r="N493" s="819"/>
      <c r="O493" s="823"/>
      <c r="P493" s="824"/>
      <c r="Q493" s="825"/>
      <c r="R493" s="1061"/>
      <c r="S493" s="1062"/>
      <c r="T493" s="1062"/>
      <c r="U493" s="1062"/>
      <c r="V493" s="1062"/>
      <c r="W493" s="1062"/>
      <c r="X493" s="1063"/>
      <c r="Y493" s="717"/>
    </row>
    <row r="494" spans="4:26" s="90" customFormat="1" ht="16.5" customHeight="1" x14ac:dyDescent="0.2">
      <c r="D494" s="817"/>
      <c r="E494" s="818"/>
      <c r="F494" s="818"/>
      <c r="G494" s="818"/>
      <c r="H494" s="818"/>
      <c r="I494" s="818"/>
      <c r="J494" s="818"/>
      <c r="K494" s="818"/>
      <c r="L494" s="818"/>
      <c r="M494" s="818"/>
      <c r="N494" s="819"/>
      <c r="O494" s="823"/>
      <c r="P494" s="824"/>
      <c r="Q494" s="825"/>
      <c r="R494" s="1061"/>
      <c r="S494" s="1062"/>
      <c r="T494" s="1062"/>
      <c r="U494" s="1062"/>
      <c r="V494" s="1062"/>
      <c r="W494" s="1062"/>
      <c r="X494" s="1063"/>
      <c r="Y494" s="717"/>
    </row>
    <row r="495" spans="4:26" s="90" customFormat="1" ht="16.5" customHeight="1" x14ac:dyDescent="0.2">
      <c r="D495" s="817"/>
      <c r="E495" s="818"/>
      <c r="F495" s="818"/>
      <c r="G495" s="818"/>
      <c r="H495" s="818"/>
      <c r="I495" s="818"/>
      <c r="J495" s="818"/>
      <c r="K495" s="818"/>
      <c r="L495" s="818"/>
      <c r="M495" s="818"/>
      <c r="N495" s="819"/>
      <c r="O495" s="823"/>
      <c r="P495" s="824"/>
      <c r="Q495" s="825"/>
      <c r="R495" s="1061"/>
      <c r="S495" s="1062"/>
      <c r="T495" s="1062"/>
      <c r="U495" s="1062"/>
      <c r="V495" s="1062"/>
      <c r="W495" s="1062"/>
      <c r="X495" s="1063"/>
      <c r="Y495" s="717"/>
    </row>
    <row r="496" spans="4:26" s="90" customFormat="1" ht="16.5" customHeight="1" x14ac:dyDescent="0.2">
      <c r="D496" s="817"/>
      <c r="E496" s="818"/>
      <c r="F496" s="818"/>
      <c r="G496" s="818"/>
      <c r="H496" s="818"/>
      <c r="I496" s="818"/>
      <c r="J496" s="818"/>
      <c r="K496" s="818"/>
      <c r="L496" s="818"/>
      <c r="M496" s="818"/>
      <c r="N496" s="819"/>
      <c r="O496" s="823"/>
      <c r="P496" s="824"/>
      <c r="Q496" s="825"/>
      <c r="R496" s="1061"/>
      <c r="S496" s="1062"/>
      <c r="T496" s="1062"/>
      <c r="U496" s="1062"/>
      <c r="V496" s="1062"/>
      <c r="W496" s="1062"/>
      <c r="X496" s="1063"/>
      <c r="Y496" s="717"/>
    </row>
    <row r="497" spans="1:26" s="90" customFormat="1" ht="16.5" customHeight="1" x14ac:dyDescent="0.2">
      <c r="D497" s="817"/>
      <c r="E497" s="818"/>
      <c r="F497" s="818"/>
      <c r="G497" s="818"/>
      <c r="H497" s="818"/>
      <c r="I497" s="818"/>
      <c r="J497" s="818"/>
      <c r="K497" s="818"/>
      <c r="L497" s="818"/>
      <c r="M497" s="818"/>
      <c r="N497" s="819"/>
      <c r="O497" s="823"/>
      <c r="P497" s="824"/>
      <c r="Q497" s="825"/>
      <c r="R497" s="1061"/>
      <c r="S497" s="1062"/>
      <c r="T497" s="1062"/>
      <c r="U497" s="1062"/>
      <c r="V497" s="1062"/>
      <c r="W497" s="1062"/>
      <c r="X497" s="1063"/>
      <c r="Y497" s="717"/>
    </row>
    <row r="498" spans="1:26" s="90" customFormat="1" ht="16.5" customHeight="1" x14ac:dyDescent="0.2">
      <c r="D498" s="1046"/>
      <c r="E498" s="1047"/>
      <c r="F498" s="1047"/>
      <c r="G498" s="1047"/>
      <c r="H498" s="1047"/>
      <c r="I498" s="1047"/>
      <c r="J498" s="1047"/>
      <c r="K498" s="1047"/>
      <c r="L498" s="1047"/>
      <c r="M498" s="1047"/>
      <c r="N498" s="1048"/>
      <c r="O498" s="1049"/>
      <c r="P498" s="1050"/>
      <c r="Q498" s="1051"/>
      <c r="R498" s="1064"/>
      <c r="S498" s="1065"/>
      <c r="T498" s="1065"/>
      <c r="U498" s="1065"/>
      <c r="V498" s="1065"/>
      <c r="W498" s="1065"/>
      <c r="X498" s="1066"/>
      <c r="Y498" s="717"/>
    </row>
    <row r="499" spans="1:26" s="90" customFormat="1" ht="16.5" customHeight="1" x14ac:dyDescent="0.2">
      <c r="D499" s="814" t="s">
        <v>1898</v>
      </c>
      <c r="E499" s="815"/>
      <c r="F499" s="815"/>
      <c r="G499" s="815"/>
      <c r="H499" s="815"/>
      <c r="I499" s="815"/>
      <c r="J499" s="815"/>
      <c r="K499" s="815"/>
      <c r="L499" s="815"/>
      <c r="M499" s="815"/>
      <c r="N499" s="816"/>
      <c r="O499" s="820" t="s">
        <v>1893</v>
      </c>
      <c r="P499" s="821"/>
      <c r="Q499" s="822"/>
      <c r="R499" s="216"/>
      <c r="Y499" s="717"/>
      <c r="Z499" s="718" t="s">
        <v>1899</v>
      </c>
    </row>
    <row r="500" spans="1:26" s="90" customFormat="1" ht="16.5" customHeight="1" x14ac:dyDescent="0.2">
      <c r="D500" s="817"/>
      <c r="E500" s="818"/>
      <c r="F500" s="818"/>
      <c r="G500" s="818"/>
      <c r="H500" s="818"/>
      <c r="I500" s="818"/>
      <c r="J500" s="818"/>
      <c r="K500" s="818"/>
      <c r="L500" s="818"/>
      <c r="M500" s="818"/>
      <c r="N500" s="819"/>
      <c r="O500" s="823"/>
      <c r="P500" s="824"/>
      <c r="Q500" s="825"/>
      <c r="R500" s="216"/>
      <c r="Y500" s="717"/>
    </row>
    <row r="501" spans="1:26" s="90" customFormat="1" ht="16.5" customHeight="1" x14ac:dyDescent="0.2">
      <c r="D501" s="817"/>
      <c r="E501" s="818"/>
      <c r="F501" s="818"/>
      <c r="G501" s="818"/>
      <c r="H501" s="818"/>
      <c r="I501" s="818"/>
      <c r="J501" s="818"/>
      <c r="K501" s="818"/>
      <c r="L501" s="818"/>
      <c r="M501" s="818"/>
      <c r="N501" s="819"/>
      <c r="O501" s="823"/>
      <c r="P501" s="824"/>
      <c r="Q501" s="825"/>
      <c r="R501" s="216"/>
      <c r="Y501" s="717"/>
    </row>
    <row r="502" spans="1:26" s="90" customFormat="1" ht="16.5" customHeight="1" x14ac:dyDescent="0.2">
      <c r="D502" s="817"/>
      <c r="E502" s="818"/>
      <c r="F502" s="818"/>
      <c r="G502" s="818"/>
      <c r="H502" s="818"/>
      <c r="I502" s="818"/>
      <c r="J502" s="818"/>
      <c r="K502" s="818"/>
      <c r="L502" s="818"/>
      <c r="M502" s="818"/>
      <c r="N502" s="819"/>
      <c r="O502" s="823"/>
      <c r="P502" s="824"/>
      <c r="Q502" s="825"/>
      <c r="R502" s="216"/>
      <c r="Y502" s="717"/>
    </row>
    <row r="503" spans="1:26" s="90" customFormat="1" ht="16.5" customHeight="1" x14ac:dyDescent="0.2">
      <c r="D503" s="817"/>
      <c r="E503" s="818"/>
      <c r="F503" s="818"/>
      <c r="G503" s="818"/>
      <c r="H503" s="818"/>
      <c r="I503" s="818"/>
      <c r="J503" s="818"/>
      <c r="K503" s="818"/>
      <c r="L503" s="818"/>
      <c r="M503" s="818"/>
      <c r="N503" s="819"/>
      <c r="O503" s="823"/>
      <c r="P503" s="824"/>
      <c r="Q503" s="825"/>
      <c r="R503" s="216"/>
      <c r="Y503" s="717"/>
    </row>
    <row r="504" spans="1:26" s="90" customFormat="1" ht="16.5" customHeight="1" x14ac:dyDescent="0.2">
      <c r="A504" s="90" t="s">
        <v>638</v>
      </c>
      <c r="D504" s="817"/>
      <c r="E504" s="818"/>
      <c r="F504" s="818"/>
      <c r="G504" s="818"/>
      <c r="H504" s="818"/>
      <c r="I504" s="818"/>
      <c r="J504" s="818"/>
      <c r="K504" s="818"/>
      <c r="L504" s="818"/>
      <c r="M504" s="818"/>
      <c r="N504" s="819"/>
      <c r="O504" s="823"/>
      <c r="P504" s="824"/>
      <c r="Q504" s="825"/>
      <c r="R504" s="216"/>
      <c r="Y504" s="717"/>
    </row>
    <row r="505" spans="1:26" s="90" customFormat="1" ht="16.5" customHeight="1" x14ac:dyDescent="0.2">
      <c r="D505" s="814" t="s">
        <v>1900</v>
      </c>
      <c r="E505" s="815"/>
      <c r="F505" s="815"/>
      <c r="G505" s="815"/>
      <c r="H505" s="815"/>
      <c r="I505" s="815"/>
      <c r="J505" s="815"/>
      <c r="K505" s="815"/>
      <c r="L505" s="815"/>
      <c r="M505" s="815"/>
      <c r="N505" s="816"/>
      <c r="O505" s="820" t="s">
        <v>1901</v>
      </c>
      <c r="P505" s="821"/>
      <c r="Q505" s="822"/>
      <c r="R505" s="216"/>
      <c r="Y505" s="717"/>
      <c r="Z505" s="718" t="s">
        <v>1899</v>
      </c>
    </row>
    <row r="506" spans="1:26" s="90" customFormat="1" ht="16.5" customHeight="1" x14ac:dyDescent="0.2">
      <c r="D506" s="817"/>
      <c r="E506" s="818"/>
      <c r="F506" s="818"/>
      <c r="G506" s="818"/>
      <c r="H506" s="818"/>
      <c r="I506" s="818"/>
      <c r="J506" s="818"/>
      <c r="K506" s="818"/>
      <c r="L506" s="818"/>
      <c r="M506" s="818"/>
      <c r="N506" s="819"/>
      <c r="O506" s="823"/>
      <c r="P506" s="824"/>
      <c r="Q506" s="825"/>
      <c r="R506" s="216"/>
      <c r="Y506" s="717"/>
    </row>
    <row r="507" spans="1:26" s="90" customFormat="1" ht="16.5" customHeight="1" x14ac:dyDescent="0.2">
      <c r="D507" s="817"/>
      <c r="E507" s="818"/>
      <c r="F507" s="818"/>
      <c r="G507" s="818"/>
      <c r="H507" s="818"/>
      <c r="I507" s="818"/>
      <c r="J507" s="818"/>
      <c r="K507" s="818"/>
      <c r="L507" s="818"/>
      <c r="M507" s="818"/>
      <c r="N507" s="819"/>
      <c r="O507" s="823"/>
      <c r="P507" s="824"/>
      <c r="Q507" s="825"/>
      <c r="R507" s="216"/>
      <c r="Y507" s="717"/>
    </row>
    <row r="508" spans="1:26" s="90" customFormat="1" ht="16.5" customHeight="1" x14ac:dyDescent="0.2">
      <c r="D508" s="817"/>
      <c r="E508" s="818"/>
      <c r="F508" s="818"/>
      <c r="G508" s="818"/>
      <c r="H508" s="818"/>
      <c r="I508" s="818"/>
      <c r="J508" s="818"/>
      <c r="K508" s="818"/>
      <c r="L508" s="818"/>
      <c r="M508" s="818"/>
      <c r="N508" s="819"/>
      <c r="O508" s="823"/>
      <c r="P508" s="824"/>
      <c r="Q508" s="825"/>
      <c r="R508" s="216"/>
      <c r="Y508" s="717"/>
    </row>
    <row r="509" spans="1:26" s="90" customFormat="1" ht="16.5" customHeight="1" x14ac:dyDescent="0.2">
      <c r="D509" s="817"/>
      <c r="E509" s="818"/>
      <c r="F509" s="818"/>
      <c r="G509" s="818"/>
      <c r="H509" s="818"/>
      <c r="I509" s="818"/>
      <c r="J509" s="818"/>
      <c r="K509" s="818"/>
      <c r="L509" s="818"/>
      <c r="M509" s="818"/>
      <c r="N509" s="819"/>
      <c r="O509" s="823"/>
      <c r="P509" s="824"/>
      <c r="Q509" s="825"/>
      <c r="R509" s="216"/>
      <c r="Y509" s="717"/>
    </row>
    <row r="510" spans="1:26" s="90" customFormat="1" ht="16.5" customHeight="1" x14ac:dyDescent="0.2">
      <c r="D510" s="817"/>
      <c r="E510" s="818"/>
      <c r="F510" s="818"/>
      <c r="G510" s="818"/>
      <c r="H510" s="818"/>
      <c r="I510" s="818"/>
      <c r="J510" s="818"/>
      <c r="K510" s="818"/>
      <c r="L510" s="818"/>
      <c r="M510" s="818"/>
      <c r="N510" s="819"/>
      <c r="O510" s="823"/>
      <c r="P510" s="824"/>
      <c r="Q510" s="825"/>
      <c r="R510" s="216"/>
      <c r="Y510" s="717"/>
    </row>
    <row r="511" spans="1:26" s="90" customFormat="1" ht="16.5" customHeight="1" x14ac:dyDescent="0.2">
      <c r="D511" s="1046"/>
      <c r="E511" s="1047"/>
      <c r="F511" s="1047"/>
      <c r="G511" s="1047"/>
      <c r="H511" s="1047"/>
      <c r="I511" s="1047"/>
      <c r="J511" s="1047"/>
      <c r="K511" s="1047"/>
      <c r="L511" s="1047"/>
      <c r="M511" s="1047"/>
      <c r="N511" s="1048"/>
      <c r="O511" s="1049"/>
      <c r="P511" s="1050"/>
      <c r="Q511" s="1051"/>
      <c r="R511" s="216"/>
      <c r="Y511" s="717"/>
    </row>
    <row r="512" spans="1:26" s="90" customFormat="1" ht="16.5" customHeight="1" x14ac:dyDescent="0.2">
      <c r="E512" s="88" t="s">
        <v>1902</v>
      </c>
      <c r="Y512" s="717"/>
    </row>
    <row r="513" spans="4:26" s="90" customFormat="1" ht="16.5" customHeight="1" x14ac:dyDescent="0.2">
      <c r="E513" s="88"/>
      <c r="Y513" s="717"/>
    </row>
    <row r="514" spans="4:26" s="90" customFormat="1" ht="16.5" customHeight="1" x14ac:dyDescent="0.2">
      <c r="D514" s="90" t="s">
        <v>1903</v>
      </c>
      <c r="Y514" s="717"/>
    </row>
    <row r="515" spans="4:26" s="90" customFormat="1" ht="16.5" customHeight="1" x14ac:dyDescent="0.2">
      <c r="D515" s="776" t="s">
        <v>1886</v>
      </c>
      <c r="E515" s="776"/>
      <c r="F515" s="776"/>
      <c r="G515" s="776"/>
      <c r="H515" s="776"/>
      <c r="I515" s="776"/>
      <c r="J515" s="776"/>
      <c r="K515" s="776"/>
      <c r="L515" s="776"/>
      <c r="M515" s="776"/>
      <c r="N515" s="776"/>
      <c r="O515" s="811" t="s">
        <v>175</v>
      </c>
      <c r="P515" s="812"/>
      <c r="Q515" s="813"/>
      <c r="R515" s="811" t="s">
        <v>1887</v>
      </c>
      <c r="S515" s="812"/>
      <c r="T515" s="812"/>
      <c r="U515" s="812"/>
      <c r="V515" s="812"/>
      <c r="W515" s="812"/>
      <c r="X515" s="813"/>
      <c r="Y515" s="717"/>
    </row>
    <row r="516" spans="4:26" s="90" customFormat="1" ht="16.5" customHeight="1" x14ac:dyDescent="0.2">
      <c r="D516" s="814" t="s">
        <v>1904</v>
      </c>
      <c r="E516" s="815"/>
      <c r="F516" s="815"/>
      <c r="G516" s="815"/>
      <c r="H516" s="815"/>
      <c r="I516" s="815"/>
      <c r="J516" s="815"/>
      <c r="K516" s="815"/>
      <c r="L516" s="815"/>
      <c r="M516" s="815"/>
      <c r="N516" s="816"/>
      <c r="O516" s="820" t="s">
        <v>1889</v>
      </c>
      <c r="P516" s="821"/>
      <c r="Q516" s="822"/>
      <c r="R516" s="1058" t="s">
        <v>1905</v>
      </c>
      <c r="S516" s="1059"/>
      <c r="T516" s="1059"/>
      <c r="U516" s="1059"/>
      <c r="V516" s="1059"/>
      <c r="W516" s="1059"/>
      <c r="X516" s="1060"/>
      <c r="Y516" s="717"/>
      <c r="Z516" s="90" t="s">
        <v>1897</v>
      </c>
    </row>
    <row r="517" spans="4:26" s="90" customFormat="1" ht="16.5" customHeight="1" x14ac:dyDescent="0.2">
      <c r="D517" s="817"/>
      <c r="E517" s="818"/>
      <c r="F517" s="818"/>
      <c r="G517" s="818"/>
      <c r="H517" s="818"/>
      <c r="I517" s="818"/>
      <c r="J517" s="818"/>
      <c r="K517" s="818"/>
      <c r="L517" s="818"/>
      <c r="M517" s="818"/>
      <c r="N517" s="819"/>
      <c r="O517" s="823"/>
      <c r="P517" s="824"/>
      <c r="Q517" s="825"/>
      <c r="R517" s="1061"/>
      <c r="S517" s="1062"/>
      <c r="T517" s="1062"/>
      <c r="U517" s="1062"/>
      <c r="V517" s="1062"/>
      <c r="W517" s="1062"/>
      <c r="X517" s="1063"/>
      <c r="Y517" s="717"/>
    </row>
    <row r="518" spans="4:26" s="90" customFormat="1" ht="16.5" customHeight="1" x14ac:dyDescent="0.2">
      <c r="D518" s="817"/>
      <c r="E518" s="818"/>
      <c r="F518" s="818"/>
      <c r="G518" s="818"/>
      <c r="H518" s="818"/>
      <c r="I518" s="818"/>
      <c r="J518" s="818"/>
      <c r="K518" s="818"/>
      <c r="L518" s="818"/>
      <c r="M518" s="818"/>
      <c r="N518" s="819"/>
      <c r="O518" s="823"/>
      <c r="P518" s="824"/>
      <c r="Q518" s="825"/>
      <c r="R518" s="1061"/>
      <c r="S518" s="1062"/>
      <c r="T518" s="1062"/>
      <c r="U518" s="1062"/>
      <c r="V518" s="1062"/>
      <c r="W518" s="1062"/>
      <c r="X518" s="1063"/>
      <c r="Y518" s="717"/>
    </row>
    <row r="519" spans="4:26" s="90" customFormat="1" ht="16.5" customHeight="1" x14ac:dyDescent="0.2">
      <c r="D519" s="817"/>
      <c r="E519" s="818"/>
      <c r="F519" s="818"/>
      <c r="G519" s="818"/>
      <c r="H519" s="818"/>
      <c r="I519" s="818"/>
      <c r="J519" s="818"/>
      <c r="K519" s="818"/>
      <c r="L519" s="818"/>
      <c r="M519" s="818"/>
      <c r="N519" s="819"/>
      <c r="O519" s="823"/>
      <c r="P519" s="824"/>
      <c r="Q519" s="825"/>
      <c r="R519" s="1061"/>
      <c r="S519" s="1062"/>
      <c r="T519" s="1062"/>
      <c r="U519" s="1062"/>
      <c r="V519" s="1062"/>
      <c r="W519" s="1062"/>
      <c r="X519" s="1063"/>
      <c r="Y519" s="717"/>
    </row>
    <row r="520" spans="4:26" s="90" customFormat="1" ht="16.5" customHeight="1" x14ac:dyDescent="0.2">
      <c r="D520" s="817"/>
      <c r="E520" s="818"/>
      <c r="F520" s="818"/>
      <c r="G520" s="818"/>
      <c r="H520" s="818"/>
      <c r="I520" s="818"/>
      <c r="J520" s="818"/>
      <c r="K520" s="818"/>
      <c r="L520" s="818"/>
      <c r="M520" s="818"/>
      <c r="N520" s="819"/>
      <c r="O520" s="823"/>
      <c r="P520" s="824"/>
      <c r="Q520" s="825"/>
      <c r="R520" s="1061"/>
      <c r="S520" s="1062"/>
      <c r="T520" s="1062"/>
      <c r="U520" s="1062"/>
      <c r="V520" s="1062"/>
      <c r="W520" s="1062"/>
      <c r="X520" s="1063"/>
      <c r="Y520" s="717"/>
    </row>
    <row r="521" spans="4:26" s="90" customFormat="1" ht="16.5" customHeight="1" x14ac:dyDescent="0.2">
      <c r="D521" s="817"/>
      <c r="E521" s="818"/>
      <c r="F521" s="818"/>
      <c r="G521" s="818"/>
      <c r="H521" s="818"/>
      <c r="I521" s="818"/>
      <c r="J521" s="818"/>
      <c r="K521" s="818"/>
      <c r="L521" s="818"/>
      <c r="M521" s="818"/>
      <c r="N521" s="819"/>
      <c r="O521" s="823"/>
      <c r="P521" s="824"/>
      <c r="Q521" s="825"/>
      <c r="R521" s="1064"/>
      <c r="S521" s="1065"/>
      <c r="T521" s="1065"/>
      <c r="U521" s="1065"/>
      <c r="V521" s="1065"/>
      <c r="W521" s="1065"/>
      <c r="X521" s="1066"/>
      <c r="Y521" s="717"/>
    </row>
    <row r="522" spans="4:26" s="90" customFormat="1" ht="16.5" customHeight="1" x14ac:dyDescent="0.2">
      <c r="D522" s="814" t="s">
        <v>1906</v>
      </c>
      <c r="E522" s="815"/>
      <c r="F522" s="815"/>
      <c r="G522" s="815"/>
      <c r="H522" s="815"/>
      <c r="I522" s="815"/>
      <c r="J522" s="815"/>
      <c r="K522" s="815"/>
      <c r="L522" s="815"/>
      <c r="M522" s="815"/>
      <c r="N522" s="816"/>
      <c r="O522" s="820" t="s">
        <v>1907</v>
      </c>
      <c r="P522" s="821"/>
      <c r="Q522" s="822"/>
      <c r="R522" s="216"/>
      <c r="Y522" s="717"/>
      <c r="Z522" s="718" t="s">
        <v>1894</v>
      </c>
    </row>
    <row r="523" spans="4:26" s="90" customFormat="1" ht="16.5" customHeight="1" x14ac:dyDescent="0.2">
      <c r="D523" s="817"/>
      <c r="E523" s="818"/>
      <c r="F523" s="818"/>
      <c r="G523" s="818"/>
      <c r="H523" s="818"/>
      <c r="I523" s="818"/>
      <c r="J523" s="818"/>
      <c r="K523" s="818"/>
      <c r="L523" s="818"/>
      <c r="M523" s="818"/>
      <c r="N523" s="819"/>
      <c r="O523" s="823"/>
      <c r="P523" s="824"/>
      <c r="Q523" s="825"/>
      <c r="R523" s="216"/>
      <c r="Y523" s="717"/>
    </row>
    <row r="524" spans="4:26" s="90" customFormat="1" ht="16.5" customHeight="1" x14ac:dyDescent="0.2">
      <c r="D524" s="817"/>
      <c r="E524" s="818"/>
      <c r="F524" s="818"/>
      <c r="G524" s="818"/>
      <c r="H524" s="818"/>
      <c r="I524" s="818"/>
      <c r="J524" s="818"/>
      <c r="K524" s="818"/>
      <c r="L524" s="818"/>
      <c r="M524" s="818"/>
      <c r="N524" s="819"/>
      <c r="O524" s="823"/>
      <c r="P524" s="824"/>
      <c r="Q524" s="825"/>
      <c r="R524" s="216"/>
      <c r="Y524" s="717"/>
    </row>
    <row r="525" spans="4:26" s="90" customFormat="1" ht="16.5" customHeight="1" x14ac:dyDescent="0.2">
      <c r="D525" s="817"/>
      <c r="E525" s="818"/>
      <c r="F525" s="818"/>
      <c r="G525" s="818"/>
      <c r="H525" s="818"/>
      <c r="I525" s="818"/>
      <c r="J525" s="818"/>
      <c r="K525" s="818"/>
      <c r="L525" s="818"/>
      <c r="M525" s="818"/>
      <c r="N525" s="819"/>
      <c r="O525" s="823"/>
      <c r="P525" s="824"/>
      <c r="Q525" s="825"/>
      <c r="R525" s="216"/>
      <c r="Y525" s="717"/>
    </row>
    <row r="526" spans="4:26" s="90" customFormat="1" ht="16.5" customHeight="1" x14ac:dyDescent="0.2">
      <c r="D526" s="817"/>
      <c r="E526" s="818"/>
      <c r="F526" s="818"/>
      <c r="G526" s="818"/>
      <c r="H526" s="818"/>
      <c r="I526" s="818"/>
      <c r="J526" s="818"/>
      <c r="K526" s="818"/>
      <c r="L526" s="818"/>
      <c r="M526" s="818"/>
      <c r="N526" s="819"/>
      <c r="O526" s="823"/>
      <c r="P526" s="824"/>
      <c r="Q526" s="825"/>
      <c r="R526" s="216"/>
      <c r="Y526" s="717"/>
    </row>
    <row r="527" spans="4:26" s="90" customFormat="1" ht="16.5" customHeight="1" x14ac:dyDescent="0.2">
      <c r="D527" s="1046"/>
      <c r="E527" s="1047"/>
      <c r="F527" s="1047"/>
      <c r="G527" s="1047"/>
      <c r="H527" s="1047"/>
      <c r="I527" s="1047"/>
      <c r="J527" s="1047"/>
      <c r="K527" s="1047"/>
      <c r="L527" s="1047"/>
      <c r="M527" s="1047"/>
      <c r="N527" s="1048"/>
      <c r="O527" s="1049"/>
      <c r="P527" s="1050"/>
      <c r="Q527" s="1051"/>
      <c r="R527" s="216"/>
      <c r="Y527" s="717"/>
    </row>
    <row r="528" spans="4:26" s="90" customFormat="1" ht="16.5" customHeight="1" x14ac:dyDescent="0.2">
      <c r="E528" s="88" t="s">
        <v>1908</v>
      </c>
      <c r="Y528" s="717"/>
    </row>
    <row r="529" spans="1:26" s="90" customFormat="1" ht="16.5" customHeight="1" x14ac:dyDescent="0.2">
      <c r="E529" s="88" t="s">
        <v>1909</v>
      </c>
      <c r="Y529" s="717"/>
    </row>
    <row r="530" spans="1:26" s="90" customFormat="1" ht="16.5" customHeight="1" x14ac:dyDescent="0.2">
      <c r="E530" s="88" t="s">
        <v>1910</v>
      </c>
      <c r="Y530" s="717"/>
    </row>
    <row r="531" spans="1:26" customFormat="1" ht="12" customHeight="1" x14ac:dyDescent="0.2">
      <c r="A531" s="719"/>
      <c r="Z531" s="718"/>
    </row>
    <row r="532" spans="1:26" customFormat="1" ht="17.5" customHeight="1" x14ac:dyDescent="0.2">
      <c r="A532" s="719"/>
      <c r="P532" s="2168" t="s">
        <v>645</v>
      </c>
      <c r="Q532" s="2168"/>
      <c r="R532" s="2168"/>
      <c r="S532" s="2169" t="str">
        <f>$Q$11</f>
        <v>○△幼稚園</v>
      </c>
      <c r="T532" s="2169"/>
      <c r="U532" s="2169"/>
      <c r="V532" s="2169"/>
      <c r="W532" s="2169"/>
      <c r="X532" s="2169"/>
      <c r="Z532" s="718"/>
    </row>
    <row r="533" spans="1:26" customFormat="1" ht="9.65" customHeight="1" x14ac:dyDescent="0.2">
      <c r="A533" s="719"/>
      <c r="Z533" s="718"/>
    </row>
    <row r="534" spans="1:26" ht="16.5" customHeight="1" x14ac:dyDescent="0.2">
      <c r="C534" s="89" t="s">
        <v>201</v>
      </c>
    </row>
    <row r="535" spans="1:26" ht="16.5" customHeight="1" x14ac:dyDescent="0.2">
      <c r="D535" s="349" t="s">
        <v>202</v>
      </c>
    </row>
    <row r="536" spans="1:26" ht="18.649999999999999" customHeight="1" x14ac:dyDescent="0.2">
      <c r="D536" s="386" t="s">
        <v>203</v>
      </c>
      <c r="E536" s="387"/>
      <c r="F536" s="387"/>
      <c r="G536" s="387"/>
      <c r="H536" s="387"/>
      <c r="I536" s="1618" t="s">
        <v>1040</v>
      </c>
      <c r="J536" s="1837"/>
      <c r="K536" s="1837"/>
      <c r="L536" s="1837"/>
      <c r="M536" s="1837"/>
      <c r="N536" s="1838"/>
      <c r="Z536" s="350" t="s">
        <v>1679</v>
      </c>
    </row>
    <row r="537" spans="1:26" ht="18.649999999999999" customHeight="1" x14ac:dyDescent="0.2">
      <c r="D537" s="386" t="s">
        <v>204</v>
      </c>
      <c r="E537" s="387"/>
      <c r="F537" s="387"/>
      <c r="G537" s="387"/>
      <c r="H537" s="387"/>
      <c r="I537" s="2159" t="s">
        <v>758</v>
      </c>
      <c r="J537" s="2159"/>
      <c r="K537" s="2160"/>
      <c r="Z537" s="350" t="s">
        <v>1680</v>
      </c>
    </row>
    <row r="538" spans="1:26" ht="31.5" customHeight="1" x14ac:dyDescent="0.2">
      <c r="D538" s="386" t="s">
        <v>184</v>
      </c>
      <c r="E538" s="387"/>
      <c r="F538" s="387"/>
      <c r="G538" s="387"/>
      <c r="H538" s="387"/>
      <c r="I538" s="2161" t="s">
        <v>1533</v>
      </c>
      <c r="J538" s="2162"/>
      <c r="K538" s="2162"/>
      <c r="L538" s="1769"/>
      <c r="M538" s="1769"/>
      <c r="N538" s="1769"/>
      <c r="O538" s="1769"/>
      <c r="P538" s="1769"/>
      <c r="Q538" s="1769"/>
      <c r="R538" s="2163"/>
      <c r="S538" s="2163"/>
      <c r="T538" s="2145"/>
    </row>
    <row r="539" spans="1:26" ht="9.65" customHeight="1" x14ac:dyDescent="0.2"/>
    <row r="540" spans="1:26" ht="16.5" customHeight="1" x14ac:dyDescent="0.2">
      <c r="D540" s="349" t="s">
        <v>1851</v>
      </c>
    </row>
    <row r="541" spans="1:26" ht="18.649999999999999" customHeight="1" x14ac:dyDescent="0.2">
      <c r="D541" s="2156" t="s">
        <v>205</v>
      </c>
      <c r="E541" s="2157" t="s">
        <v>1277</v>
      </c>
      <c r="F541" s="2157"/>
      <c r="G541" s="2157"/>
      <c r="H541" s="1710"/>
      <c r="I541" s="1795" t="s">
        <v>760</v>
      </c>
      <c r="J541" s="1795"/>
      <c r="K541" s="1625"/>
      <c r="Z541" s="350" t="s">
        <v>1681</v>
      </c>
    </row>
    <row r="542" spans="1:26" ht="18.649999999999999" customHeight="1" x14ac:dyDescent="0.2">
      <c r="D542" s="2156"/>
      <c r="E542" s="2158" t="s">
        <v>207</v>
      </c>
      <c r="F542" s="2158"/>
      <c r="G542" s="2158"/>
      <c r="H542" s="1713"/>
      <c r="I542" s="1795" t="s">
        <v>761</v>
      </c>
      <c r="J542" s="1795"/>
      <c r="K542" s="1625"/>
      <c r="Z542" s="350" t="s">
        <v>1682</v>
      </c>
    </row>
    <row r="543" spans="1:26" ht="18.649999999999999" customHeight="1" x14ac:dyDescent="0.2">
      <c r="D543" s="2156" t="s">
        <v>206</v>
      </c>
      <c r="E543" s="2157" t="s">
        <v>1277</v>
      </c>
      <c r="F543" s="2157"/>
      <c r="G543" s="2157"/>
      <c r="H543" s="1710"/>
      <c r="I543" s="1795" t="s">
        <v>760</v>
      </c>
      <c r="J543" s="1795"/>
      <c r="K543" s="1625"/>
      <c r="Z543" s="350" t="s">
        <v>1681</v>
      </c>
    </row>
    <row r="544" spans="1:26" ht="18.649999999999999" customHeight="1" x14ac:dyDescent="0.2">
      <c r="D544" s="2156"/>
      <c r="E544" s="2158" t="s">
        <v>207</v>
      </c>
      <c r="F544" s="2158"/>
      <c r="G544" s="2158"/>
      <c r="H544" s="1713"/>
      <c r="I544" s="1795" t="s">
        <v>761</v>
      </c>
      <c r="J544" s="1795"/>
      <c r="K544" s="1625"/>
      <c r="Z544" s="350" t="s">
        <v>1682</v>
      </c>
    </row>
    <row r="545" spans="4:26" ht="15.65" customHeight="1" x14ac:dyDescent="0.2">
      <c r="E545" s="225" t="s">
        <v>1041</v>
      </c>
    </row>
    <row r="546" spans="4:26" ht="9.65" customHeight="1" x14ac:dyDescent="0.2"/>
    <row r="547" spans="4:26" ht="16.5" customHeight="1" x14ac:dyDescent="0.2">
      <c r="D547" s="349" t="s">
        <v>208</v>
      </c>
    </row>
    <row r="548" spans="4:26" ht="19" customHeight="1" x14ac:dyDescent="0.2">
      <c r="D548" s="1609" t="s">
        <v>209</v>
      </c>
      <c r="E548" s="1638"/>
      <c r="F548" s="1638"/>
      <c r="G548" s="1638"/>
      <c r="H548" s="1702"/>
      <c r="I548" s="1703" t="s">
        <v>1534</v>
      </c>
      <c r="J548" s="1703"/>
      <c r="K548" s="1703"/>
      <c r="L548" s="2057"/>
      <c r="M548" s="2057"/>
      <c r="Z548" s="350" t="s">
        <v>1683</v>
      </c>
    </row>
    <row r="549" spans="4:26" ht="9.65" customHeight="1" x14ac:dyDescent="0.2"/>
    <row r="550" spans="4:26" ht="16.5" customHeight="1" x14ac:dyDescent="0.2">
      <c r="D550" s="349" t="s">
        <v>210</v>
      </c>
    </row>
    <row r="551" spans="4:26" ht="18.649999999999999" customHeight="1" x14ac:dyDescent="0.2">
      <c r="D551" s="386" t="s">
        <v>211</v>
      </c>
      <c r="E551" s="387"/>
      <c r="F551" s="387"/>
      <c r="G551" s="387"/>
      <c r="H551" s="387"/>
      <c r="I551" s="1703" t="s">
        <v>762</v>
      </c>
      <c r="J551" s="1703"/>
      <c r="K551" s="2057"/>
      <c r="Z551" s="350" t="s">
        <v>1684</v>
      </c>
    </row>
    <row r="552" spans="4:26" ht="16.5" customHeight="1" x14ac:dyDescent="0.2">
      <c r="E552" s="88" t="s">
        <v>692</v>
      </c>
    </row>
    <row r="553" spans="4:26" ht="16.5" customHeight="1" x14ac:dyDescent="0.2">
      <c r="E553" s="88" t="s">
        <v>218</v>
      </c>
    </row>
    <row r="554" spans="4:26" ht="16.5" customHeight="1" x14ac:dyDescent="0.2">
      <c r="E554" s="88" t="s">
        <v>212</v>
      </c>
    </row>
    <row r="555" spans="4:26" ht="16.5" customHeight="1" x14ac:dyDescent="0.2">
      <c r="E555" s="88" t="s">
        <v>213</v>
      </c>
    </row>
    <row r="556" spans="4:26" ht="16.5" customHeight="1" x14ac:dyDescent="0.2">
      <c r="E556" s="88" t="s">
        <v>214</v>
      </c>
    </row>
    <row r="557" spans="4:26" ht="16.5" customHeight="1" x14ac:dyDescent="0.2">
      <c r="E557" s="88" t="s">
        <v>215</v>
      </c>
    </row>
    <row r="558" spans="4:26" ht="16.5" customHeight="1" x14ac:dyDescent="0.2">
      <c r="E558" s="88" t="s">
        <v>216</v>
      </c>
    </row>
    <row r="559" spans="4:26" ht="16.5" customHeight="1" x14ac:dyDescent="0.2">
      <c r="E559" s="88" t="s">
        <v>217</v>
      </c>
    </row>
    <row r="560" spans="4:26" ht="12" customHeight="1" x14ac:dyDescent="0.2"/>
    <row r="561" spans="3:26" ht="17.5" customHeight="1" x14ac:dyDescent="0.2">
      <c r="P561" s="1625" t="s">
        <v>645</v>
      </c>
      <c r="Q561" s="1625"/>
      <c r="R561" s="1625"/>
      <c r="S561" s="1626" t="str">
        <f>$Q$11</f>
        <v>○△幼稚園</v>
      </c>
      <c r="T561" s="1626"/>
      <c r="U561" s="1626"/>
      <c r="V561" s="1626"/>
      <c r="W561" s="1626"/>
      <c r="X561" s="1626"/>
    </row>
    <row r="562" spans="3:26" ht="16.5" customHeight="1" x14ac:dyDescent="0.2">
      <c r="C562" s="89" t="s">
        <v>219</v>
      </c>
    </row>
    <row r="563" spans="3:26" ht="16.5" customHeight="1" x14ac:dyDescent="0.2">
      <c r="D563" s="349" t="s">
        <v>220</v>
      </c>
    </row>
    <row r="564" spans="3:26" ht="18.649999999999999" customHeight="1" x14ac:dyDescent="0.2">
      <c r="D564" s="386" t="s">
        <v>221</v>
      </c>
      <c r="E564" s="387"/>
      <c r="F564" s="387"/>
      <c r="G564" s="387"/>
      <c r="H564" s="387"/>
      <c r="I564" s="387"/>
      <c r="J564" s="387"/>
      <c r="K564" s="1914" t="s">
        <v>758</v>
      </c>
      <c r="L564" s="1914"/>
      <c r="M564" s="1625"/>
      <c r="Z564" s="350" t="s">
        <v>1680</v>
      </c>
    </row>
    <row r="565" spans="3:26" ht="18.649999999999999" customHeight="1" x14ac:dyDescent="0.2">
      <c r="D565" s="1641" t="s">
        <v>222</v>
      </c>
      <c r="E565" s="1844"/>
      <c r="F565" s="1844"/>
      <c r="G565" s="1844"/>
      <c r="H565" s="1844"/>
      <c r="I565" s="1844"/>
      <c r="J565" s="1927"/>
      <c r="K565" s="1914" t="s">
        <v>1535</v>
      </c>
      <c r="L565" s="1914"/>
      <c r="M565" s="1625"/>
      <c r="Z565" s="350" t="s">
        <v>1685</v>
      </c>
    </row>
    <row r="566" spans="3:26" ht="9.65" customHeight="1" x14ac:dyDescent="0.2"/>
    <row r="567" spans="3:26" ht="16.5" customHeight="1" x14ac:dyDescent="0.2">
      <c r="D567" s="349" t="s">
        <v>1852</v>
      </c>
    </row>
    <row r="568" spans="3:26" ht="42.65" customHeight="1" x14ac:dyDescent="0.2">
      <c r="D568" s="1937" t="s">
        <v>223</v>
      </c>
      <c r="E568" s="1937"/>
      <c r="F568" s="1813" t="s">
        <v>1739</v>
      </c>
      <c r="G568" s="1814"/>
      <c r="H568" s="1814"/>
      <c r="I568" s="1915"/>
      <c r="J568" s="1613" t="s">
        <v>1740</v>
      </c>
      <c r="K568" s="1613"/>
      <c r="L568" s="1613"/>
      <c r="M568" s="1709"/>
      <c r="N568" s="1613" t="s">
        <v>1741</v>
      </c>
      <c r="O568" s="1613"/>
      <c r="P568" s="1613"/>
      <c r="Q568" s="1614"/>
      <c r="R568" s="1813" t="s">
        <v>1510</v>
      </c>
      <c r="S568" s="1797"/>
      <c r="T568" s="1798"/>
      <c r="U568" s="1813" t="s">
        <v>1511</v>
      </c>
      <c r="V568" s="1797"/>
      <c r="W568" s="1798"/>
    </row>
    <row r="569" spans="3:26" ht="19" customHeight="1" x14ac:dyDescent="0.2">
      <c r="D569" s="2154" t="s">
        <v>1536</v>
      </c>
      <c r="E569" s="2154"/>
      <c r="F569" s="2155">
        <v>500000</v>
      </c>
      <c r="G569" s="2155"/>
      <c r="H569" s="2155"/>
      <c r="I569" s="305" t="s">
        <v>118</v>
      </c>
      <c r="J569" s="2155">
        <v>500000</v>
      </c>
      <c r="K569" s="2155"/>
      <c r="L569" s="2155"/>
      <c r="M569" s="320" t="s">
        <v>118</v>
      </c>
      <c r="N569" s="1284">
        <f t="shared" ref="N569" si="1">F569-J569</f>
        <v>0</v>
      </c>
      <c r="O569" s="1285"/>
      <c r="P569" s="1285"/>
      <c r="Q569" s="305" t="s">
        <v>118</v>
      </c>
      <c r="R569" s="714" t="s">
        <v>1834</v>
      </c>
      <c r="S569" s="285">
        <v>3</v>
      </c>
      <c r="T569" s="286">
        <v>31</v>
      </c>
      <c r="U569" s="714" t="s">
        <v>1834</v>
      </c>
      <c r="V569" s="285">
        <v>4</v>
      </c>
      <c r="W569" s="286">
        <v>25</v>
      </c>
    </row>
    <row r="570" spans="3:26" ht="19" customHeight="1" x14ac:dyDescent="0.2">
      <c r="D570" s="2085"/>
      <c r="E570" s="2085"/>
      <c r="F570" s="1984"/>
      <c r="G570" s="1984"/>
      <c r="H570" s="1984"/>
      <c r="I570" s="366" t="s">
        <v>118</v>
      </c>
      <c r="J570" s="1984"/>
      <c r="K570" s="1984"/>
      <c r="L570" s="1984"/>
      <c r="M570" s="361" t="s">
        <v>118</v>
      </c>
      <c r="N570" s="2152">
        <f t="shared" ref="N570:N575" si="2">F570-J570</f>
        <v>0</v>
      </c>
      <c r="O570" s="2153"/>
      <c r="P570" s="2153"/>
      <c r="Q570" s="366" t="s">
        <v>118</v>
      </c>
      <c r="R570" s="400"/>
      <c r="S570" s="401"/>
      <c r="T570" s="402"/>
      <c r="U570" s="400"/>
      <c r="V570" s="401"/>
      <c r="W570" s="402"/>
    </row>
    <row r="571" spans="3:26" ht="19" customHeight="1" x14ac:dyDescent="0.2">
      <c r="D571" s="2085"/>
      <c r="E571" s="2085"/>
      <c r="F571" s="1984"/>
      <c r="G571" s="1984"/>
      <c r="H571" s="1984"/>
      <c r="I571" s="366" t="s">
        <v>118</v>
      </c>
      <c r="J571" s="1984"/>
      <c r="K571" s="1984"/>
      <c r="L571" s="1984"/>
      <c r="M571" s="361" t="s">
        <v>118</v>
      </c>
      <c r="N571" s="2152">
        <f t="shared" si="2"/>
        <v>0</v>
      </c>
      <c r="O571" s="2153"/>
      <c r="P571" s="2153"/>
      <c r="Q571" s="366" t="s">
        <v>118</v>
      </c>
      <c r="R571" s="400"/>
      <c r="S571" s="401"/>
      <c r="T571" s="402"/>
      <c r="U571" s="400"/>
      <c r="V571" s="401"/>
      <c r="W571" s="402"/>
    </row>
    <row r="572" spans="3:26" ht="19" customHeight="1" x14ac:dyDescent="0.2">
      <c r="D572" s="2085"/>
      <c r="E572" s="2085"/>
      <c r="F572" s="1984"/>
      <c r="G572" s="1984"/>
      <c r="H572" s="1984"/>
      <c r="I572" s="366" t="s">
        <v>118</v>
      </c>
      <c r="J572" s="1984"/>
      <c r="K572" s="1984"/>
      <c r="L572" s="1984"/>
      <c r="M572" s="361" t="s">
        <v>118</v>
      </c>
      <c r="N572" s="2152">
        <f t="shared" si="2"/>
        <v>0</v>
      </c>
      <c r="O572" s="2153"/>
      <c r="P572" s="2153"/>
      <c r="Q572" s="366" t="s">
        <v>118</v>
      </c>
      <c r="R572" s="400"/>
      <c r="S572" s="401"/>
      <c r="T572" s="402"/>
      <c r="U572" s="400"/>
      <c r="V572" s="401"/>
      <c r="W572" s="402"/>
    </row>
    <row r="573" spans="3:26" ht="19" customHeight="1" x14ac:dyDescent="0.2">
      <c r="D573" s="2085"/>
      <c r="E573" s="2085"/>
      <c r="F573" s="1984"/>
      <c r="G573" s="1984"/>
      <c r="H573" s="1984"/>
      <c r="I573" s="366" t="s">
        <v>118</v>
      </c>
      <c r="J573" s="1984"/>
      <c r="K573" s="1984"/>
      <c r="L573" s="1984"/>
      <c r="M573" s="361" t="s">
        <v>118</v>
      </c>
      <c r="N573" s="2152">
        <f t="shared" si="2"/>
        <v>0</v>
      </c>
      <c r="O573" s="2153"/>
      <c r="P573" s="2153"/>
      <c r="Q573" s="366" t="s">
        <v>118</v>
      </c>
      <c r="R573" s="400"/>
      <c r="S573" s="401"/>
      <c r="T573" s="402"/>
      <c r="U573" s="400"/>
      <c r="V573" s="401"/>
      <c r="W573" s="402"/>
    </row>
    <row r="574" spans="3:26" ht="19" customHeight="1" x14ac:dyDescent="0.2">
      <c r="D574" s="2085"/>
      <c r="E574" s="2085"/>
      <c r="F574" s="1984"/>
      <c r="G574" s="1984"/>
      <c r="H574" s="1984"/>
      <c r="I574" s="366" t="s">
        <v>118</v>
      </c>
      <c r="J574" s="1984"/>
      <c r="K574" s="1984"/>
      <c r="L574" s="1984"/>
      <c r="M574" s="361" t="s">
        <v>118</v>
      </c>
      <c r="N574" s="2152">
        <f t="shared" si="2"/>
        <v>0</v>
      </c>
      <c r="O574" s="2153"/>
      <c r="P574" s="2153"/>
      <c r="Q574" s="366" t="s">
        <v>118</v>
      </c>
      <c r="R574" s="400"/>
      <c r="S574" s="401"/>
      <c r="T574" s="402"/>
      <c r="U574" s="400"/>
      <c r="V574" s="401"/>
      <c r="W574" s="402"/>
    </row>
    <row r="575" spans="3:26" ht="19" customHeight="1" x14ac:dyDescent="0.2">
      <c r="D575" s="2085"/>
      <c r="E575" s="2085"/>
      <c r="F575" s="1984"/>
      <c r="G575" s="1984"/>
      <c r="H575" s="1984"/>
      <c r="I575" s="366" t="s">
        <v>118</v>
      </c>
      <c r="J575" s="1984"/>
      <c r="K575" s="1984"/>
      <c r="L575" s="1984"/>
      <c r="M575" s="361" t="s">
        <v>118</v>
      </c>
      <c r="N575" s="2152">
        <f t="shared" si="2"/>
        <v>0</v>
      </c>
      <c r="O575" s="2153"/>
      <c r="P575" s="2153"/>
      <c r="Q575" s="366" t="s">
        <v>118</v>
      </c>
      <c r="R575" s="400"/>
      <c r="S575" s="401"/>
      <c r="T575" s="402"/>
      <c r="U575" s="400"/>
      <c r="V575" s="401"/>
      <c r="W575" s="402"/>
    </row>
    <row r="576" spans="3:26" ht="16.5" customHeight="1" x14ac:dyDescent="0.2">
      <c r="E576" s="225" t="s">
        <v>224</v>
      </c>
    </row>
    <row r="577" spans="3:26" ht="9.65" customHeight="1" x14ac:dyDescent="0.2"/>
    <row r="578" spans="3:26" ht="16.5" customHeight="1" x14ac:dyDescent="0.2">
      <c r="D578" s="349" t="s">
        <v>225</v>
      </c>
    </row>
    <row r="579" spans="3:26" ht="19" customHeight="1" x14ac:dyDescent="0.2">
      <c r="D579" s="386" t="s">
        <v>226</v>
      </c>
      <c r="E579" s="387"/>
      <c r="F579" s="387"/>
      <c r="G579" s="387"/>
      <c r="H579" s="1622" t="s">
        <v>763</v>
      </c>
      <c r="I579" s="1856"/>
      <c r="J579" s="1856"/>
      <c r="K579" s="1856"/>
      <c r="L579" s="1856"/>
      <c r="M579" s="1856"/>
      <c r="N579" s="1856"/>
      <c r="O579" s="1856"/>
      <c r="P579" s="1856"/>
      <c r="Q579" s="1856"/>
      <c r="R579" s="1856"/>
      <c r="S579" s="1856"/>
      <c r="T579" s="1856"/>
      <c r="U579" s="1856"/>
      <c r="V579" s="1857"/>
      <c r="Z579" s="350" t="s">
        <v>1686</v>
      </c>
    </row>
    <row r="580" spans="3:26" ht="15" customHeight="1" x14ac:dyDescent="0.2"/>
    <row r="581" spans="3:26" ht="16.5" customHeight="1" x14ac:dyDescent="0.2">
      <c r="C581" s="89" t="s">
        <v>227</v>
      </c>
    </row>
    <row r="582" spans="3:26" ht="16.5" customHeight="1" x14ac:dyDescent="0.2">
      <c r="D582" s="349" t="s">
        <v>228</v>
      </c>
    </row>
    <row r="583" spans="3:26" ht="19.5" customHeight="1" x14ac:dyDescent="0.2">
      <c r="D583" s="386" t="s">
        <v>229</v>
      </c>
      <c r="E583" s="387"/>
      <c r="F583" s="387"/>
      <c r="G583" s="387"/>
      <c r="H583" s="387"/>
      <c r="I583" s="387"/>
      <c r="J583" s="1914" t="s">
        <v>942</v>
      </c>
      <c r="K583" s="1914"/>
      <c r="L583" s="1914"/>
      <c r="M583" s="1914"/>
      <c r="N583" s="1914"/>
      <c r="O583" s="1914"/>
      <c r="P583" s="1914"/>
      <c r="Q583" s="1914"/>
      <c r="R583" s="1625"/>
      <c r="Z583" s="350" t="s">
        <v>1687</v>
      </c>
    </row>
    <row r="584" spans="3:26" ht="19.5" customHeight="1" x14ac:dyDescent="0.2">
      <c r="D584" s="428" t="s">
        <v>230</v>
      </c>
      <c r="E584" s="429"/>
      <c r="F584" s="429"/>
      <c r="G584" s="429"/>
      <c r="H584" s="429"/>
      <c r="I584" s="429"/>
      <c r="J584" s="2148" t="s">
        <v>1007</v>
      </c>
      <c r="K584" s="2148"/>
      <c r="L584" s="2148"/>
      <c r="M584" s="2148"/>
      <c r="N584" s="2148"/>
      <c r="O584" s="2148"/>
      <c r="P584" s="2148"/>
      <c r="Q584" s="2148"/>
      <c r="R584" s="2148"/>
      <c r="Z584" s="350" t="s">
        <v>1688</v>
      </c>
    </row>
    <row r="585" spans="3:26" ht="19.5" customHeight="1" x14ac:dyDescent="0.2">
      <c r="D585" s="989" t="s">
        <v>943</v>
      </c>
      <c r="E585" s="990"/>
      <c r="F585" s="990"/>
      <c r="G585" s="990"/>
      <c r="H585" s="990"/>
      <c r="I585" s="991"/>
      <c r="J585" s="2149"/>
      <c r="K585" s="2150"/>
      <c r="L585" s="2150"/>
      <c r="M585" s="2150"/>
      <c r="N585" s="2150"/>
      <c r="O585" s="2150"/>
      <c r="P585" s="2150"/>
      <c r="Q585" s="2150"/>
      <c r="R585" s="2151"/>
    </row>
    <row r="586" spans="3:26" ht="16.5" customHeight="1" x14ac:dyDescent="0.2">
      <c r="E586" s="225" t="s">
        <v>231</v>
      </c>
    </row>
    <row r="587" spans="3:26" ht="9.65" customHeight="1" x14ac:dyDescent="0.2"/>
    <row r="588" spans="3:26" ht="16.5" customHeight="1" x14ac:dyDescent="0.2">
      <c r="D588" s="349" t="s">
        <v>232</v>
      </c>
    </row>
    <row r="589" spans="3:26" ht="27" customHeight="1" x14ac:dyDescent="0.2">
      <c r="D589" s="1609" t="s">
        <v>241</v>
      </c>
      <c r="E589" s="1610"/>
      <c r="F589" s="1610"/>
      <c r="G589" s="1610"/>
      <c r="H589" s="1610"/>
      <c r="I589" s="1610"/>
      <c r="J589" s="1610"/>
      <c r="K589" s="1610"/>
      <c r="L589" s="1610"/>
      <c r="M589" s="1610"/>
      <c r="N589" s="1610"/>
      <c r="O589" s="1610"/>
      <c r="P589" s="1610"/>
      <c r="Q589" s="1610"/>
      <c r="R589" s="1611"/>
      <c r="S589" s="1755" t="s">
        <v>556</v>
      </c>
      <c r="T589" s="2078"/>
    </row>
    <row r="590" spans="3:26" ht="19" customHeight="1" x14ac:dyDescent="0.2">
      <c r="D590" s="2147" t="s">
        <v>233</v>
      </c>
      <c r="E590" s="1638"/>
      <c r="F590" s="1638"/>
      <c r="G590" s="1638"/>
      <c r="H590" s="1638"/>
      <c r="I590" s="1638"/>
      <c r="J590" s="1638"/>
      <c r="K590" s="1638"/>
      <c r="L590" s="1638"/>
      <c r="M590" s="1638"/>
      <c r="N590" s="1638"/>
      <c r="O590" s="1638"/>
      <c r="P590" s="1638"/>
      <c r="Q590" s="1638"/>
      <c r="R590" s="1702"/>
      <c r="S590" s="1922" t="s">
        <v>769</v>
      </c>
      <c r="T590" s="1924"/>
      <c r="Z590" s="350" t="s">
        <v>1648</v>
      </c>
    </row>
    <row r="591" spans="3:26" ht="19" customHeight="1" x14ac:dyDescent="0.2">
      <c r="D591" s="2147" t="s">
        <v>653</v>
      </c>
      <c r="E591" s="1638"/>
      <c r="F591" s="1638"/>
      <c r="G591" s="1638"/>
      <c r="H591" s="1638"/>
      <c r="I591" s="1638"/>
      <c r="J591" s="1638"/>
      <c r="K591" s="1638"/>
      <c r="L591" s="1638"/>
      <c r="M591" s="1638"/>
      <c r="N591" s="1638"/>
      <c r="O591" s="1638"/>
      <c r="P591" s="1638"/>
      <c r="Q591" s="1638"/>
      <c r="R591" s="1702"/>
      <c r="S591" s="1922" t="s">
        <v>769</v>
      </c>
      <c r="T591" s="1924"/>
      <c r="Z591" s="350" t="s">
        <v>1648</v>
      </c>
    </row>
    <row r="592" spans="3:26" ht="19" customHeight="1" x14ac:dyDescent="0.2">
      <c r="D592" s="2147" t="s">
        <v>654</v>
      </c>
      <c r="E592" s="1638"/>
      <c r="F592" s="1638"/>
      <c r="G592" s="1638"/>
      <c r="H592" s="1638"/>
      <c r="I592" s="1638"/>
      <c r="J592" s="1638"/>
      <c r="K592" s="1638"/>
      <c r="L592" s="1638"/>
      <c r="M592" s="1638"/>
      <c r="N592" s="1638"/>
      <c r="O592" s="1638"/>
      <c r="P592" s="1638"/>
      <c r="Q592" s="1638"/>
      <c r="R592" s="1702"/>
      <c r="S592" s="1922" t="s">
        <v>769</v>
      </c>
      <c r="T592" s="1924"/>
      <c r="Z592" s="350" t="s">
        <v>1648</v>
      </c>
    </row>
    <row r="593" spans="3:26" ht="19" customHeight="1" x14ac:dyDescent="0.2">
      <c r="D593" s="2147" t="s">
        <v>234</v>
      </c>
      <c r="E593" s="1638"/>
      <c r="F593" s="1638"/>
      <c r="G593" s="1638"/>
      <c r="H593" s="1638"/>
      <c r="I593" s="1638"/>
      <c r="J593" s="1638"/>
      <c r="K593" s="1638"/>
      <c r="L593" s="1638"/>
      <c r="M593" s="1638"/>
      <c r="N593" s="1638"/>
      <c r="O593" s="1638"/>
      <c r="P593" s="1638"/>
      <c r="Q593" s="1638"/>
      <c r="R593" s="1702"/>
      <c r="S593" s="1922" t="s">
        <v>769</v>
      </c>
      <c r="T593" s="1924"/>
      <c r="Z593" s="350" t="s">
        <v>1648</v>
      </c>
    </row>
    <row r="594" spans="3:26" ht="19" customHeight="1" x14ac:dyDescent="0.2">
      <c r="D594" s="2147" t="s">
        <v>652</v>
      </c>
      <c r="E594" s="1638"/>
      <c r="F594" s="1638"/>
      <c r="G594" s="1638"/>
      <c r="H594" s="1638"/>
      <c r="I594" s="1638"/>
      <c r="J594" s="1638"/>
      <c r="K594" s="1638"/>
      <c r="L594" s="1638"/>
      <c r="M594" s="1638"/>
      <c r="N594" s="1638"/>
      <c r="O594" s="1638"/>
      <c r="P594" s="1638"/>
      <c r="Q594" s="1638"/>
      <c r="R594" s="1702"/>
      <c r="S594" s="1922" t="s">
        <v>769</v>
      </c>
      <c r="T594" s="1924"/>
      <c r="Z594" s="350" t="s">
        <v>1648</v>
      </c>
    </row>
    <row r="595" spans="3:26" ht="19" customHeight="1" x14ac:dyDescent="0.2">
      <c r="D595" s="2147" t="s">
        <v>655</v>
      </c>
      <c r="E595" s="1638"/>
      <c r="F595" s="1638"/>
      <c r="G595" s="1638"/>
      <c r="H595" s="1638"/>
      <c r="I595" s="1638"/>
      <c r="J595" s="1638"/>
      <c r="K595" s="1638"/>
      <c r="L595" s="1638"/>
      <c r="M595" s="1638"/>
      <c r="N595" s="1638"/>
      <c r="O595" s="1638"/>
      <c r="P595" s="1638"/>
      <c r="Q595" s="1638"/>
      <c r="R595" s="1702"/>
      <c r="S595" s="1922" t="s">
        <v>769</v>
      </c>
      <c r="T595" s="1924"/>
      <c r="Z595" s="350" t="s">
        <v>1648</v>
      </c>
    </row>
    <row r="596" spans="3:26" ht="19" customHeight="1" x14ac:dyDescent="0.2">
      <c r="D596" s="2147" t="s">
        <v>235</v>
      </c>
      <c r="E596" s="1638"/>
      <c r="F596" s="1638"/>
      <c r="G596" s="1638"/>
      <c r="H596" s="1638"/>
      <c r="I596" s="1638"/>
      <c r="J596" s="1638"/>
      <c r="K596" s="1638"/>
      <c r="L596" s="1638"/>
      <c r="M596" s="1638"/>
      <c r="N596" s="1638"/>
      <c r="O596" s="1638"/>
      <c r="P596" s="1638"/>
      <c r="Q596" s="1638"/>
      <c r="R596" s="1702"/>
      <c r="S596" s="1922" t="s">
        <v>769</v>
      </c>
      <c r="T596" s="1924"/>
      <c r="Z596" s="350" t="s">
        <v>1648</v>
      </c>
    </row>
    <row r="597" spans="3:26" ht="19" customHeight="1" x14ac:dyDescent="0.2">
      <c r="D597" s="966" t="s">
        <v>1584</v>
      </c>
      <c r="E597" s="967"/>
      <c r="F597" s="967"/>
      <c r="G597" s="967"/>
      <c r="H597" s="967"/>
      <c r="I597" s="967"/>
      <c r="J597" s="967"/>
      <c r="K597" s="967"/>
      <c r="L597" s="967"/>
      <c r="M597" s="967"/>
      <c r="N597" s="967"/>
      <c r="O597" s="967"/>
      <c r="P597" s="967"/>
      <c r="Q597" s="967"/>
      <c r="R597" s="968"/>
      <c r="S597" s="1922" t="s">
        <v>769</v>
      </c>
      <c r="T597" s="1924"/>
      <c r="Z597" s="350" t="s">
        <v>1648</v>
      </c>
    </row>
    <row r="598" spans="3:26" ht="19" customHeight="1" x14ac:dyDescent="0.2">
      <c r="D598" s="2147" t="s">
        <v>236</v>
      </c>
      <c r="E598" s="1638"/>
      <c r="F598" s="1638"/>
      <c r="G598" s="1638"/>
      <c r="H598" s="1638"/>
      <c r="I598" s="1638"/>
      <c r="J598" s="1638"/>
      <c r="K598" s="1638"/>
      <c r="L598" s="1638"/>
      <c r="M598" s="1638"/>
      <c r="N598" s="1638"/>
      <c r="O598" s="1638"/>
      <c r="P598" s="1638"/>
      <c r="Q598" s="1638"/>
      <c r="R598" s="1702"/>
      <c r="S598" s="1922" t="s">
        <v>769</v>
      </c>
      <c r="T598" s="1924"/>
      <c r="Z598" s="350" t="s">
        <v>1648</v>
      </c>
    </row>
    <row r="599" spans="3:26" ht="19" customHeight="1" x14ac:dyDescent="0.2">
      <c r="D599" s="2147" t="s">
        <v>237</v>
      </c>
      <c r="E599" s="1638"/>
      <c r="F599" s="1638"/>
      <c r="G599" s="1638"/>
      <c r="H599" s="1638"/>
      <c r="I599" s="1638"/>
      <c r="J599" s="1638"/>
      <c r="K599" s="1638"/>
      <c r="L599" s="1638"/>
      <c r="M599" s="1638"/>
      <c r="N599" s="1638"/>
      <c r="O599" s="1638"/>
      <c r="P599" s="1638"/>
      <c r="Q599" s="1638"/>
      <c r="R599" s="1702"/>
      <c r="S599" s="1922" t="s">
        <v>769</v>
      </c>
      <c r="T599" s="1924"/>
      <c r="Z599" s="350" t="s">
        <v>1648</v>
      </c>
    </row>
    <row r="600" spans="3:26" ht="19" customHeight="1" x14ac:dyDescent="0.2">
      <c r="D600" s="2147" t="s">
        <v>238</v>
      </c>
      <c r="E600" s="1638"/>
      <c r="F600" s="1638"/>
      <c r="G600" s="1638"/>
      <c r="H600" s="1638"/>
      <c r="I600" s="1638"/>
      <c r="J600" s="1638"/>
      <c r="K600" s="1638"/>
      <c r="L600" s="1638"/>
      <c r="M600" s="1638"/>
      <c r="N600" s="1638"/>
      <c r="O600" s="1638"/>
      <c r="P600" s="1638"/>
      <c r="Q600" s="1638"/>
      <c r="R600" s="1702"/>
      <c r="S600" s="1922" t="s">
        <v>769</v>
      </c>
      <c r="T600" s="1924"/>
      <c r="Z600" s="350" t="s">
        <v>1648</v>
      </c>
    </row>
    <row r="601" spans="3:26" ht="19" customHeight="1" x14ac:dyDescent="0.2">
      <c r="D601" s="2147" t="s">
        <v>239</v>
      </c>
      <c r="E601" s="1638"/>
      <c r="F601" s="1638"/>
      <c r="G601" s="1638"/>
      <c r="H601" s="1638"/>
      <c r="I601" s="1638"/>
      <c r="J601" s="1638"/>
      <c r="K601" s="1638"/>
      <c r="L601" s="1638"/>
      <c r="M601" s="1638"/>
      <c r="N601" s="1638"/>
      <c r="O601" s="1638"/>
      <c r="P601" s="1638"/>
      <c r="Q601" s="1638"/>
      <c r="R601" s="1702"/>
      <c r="S601" s="1922" t="s">
        <v>769</v>
      </c>
      <c r="T601" s="1924"/>
      <c r="Z601" s="350" t="s">
        <v>1648</v>
      </c>
    </row>
    <row r="602" spans="3:26" ht="19" customHeight="1" x14ac:dyDescent="0.2">
      <c r="D602" s="2147" t="s">
        <v>240</v>
      </c>
      <c r="E602" s="1638"/>
      <c r="F602" s="1638"/>
      <c r="G602" s="1638"/>
      <c r="H602" s="1638"/>
      <c r="I602" s="1638"/>
      <c r="J602" s="1638"/>
      <c r="K602" s="1638"/>
      <c r="L602" s="1638"/>
      <c r="M602" s="1638"/>
      <c r="N602" s="1638"/>
      <c r="O602" s="1638"/>
      <c r="P602" s="1638"/>
      <c r="Q602" s="1638"/>
      <c r="R602" s="1702"/>
      <c r="S602" s="1922" t="s">
        <v>769</v>
      </c>
      <c r="T602" s="1924"/>
      <c r="Z602" s="350" t="s">
        <v>1648</v>
      </c>
    </row>
    <row r="603" spans="3:26" ht="16.5" customHeight="1" x14ac:dyDescent="0.2">
      <c r="E603" s="225" t="s">
        <v>1742</v>
      </c>
    </row>
    <row r="604" spans="3:26" ht="16.5" customHeight="1" x14ac:dyDescent="0.2">
      <c r="E604" s="88" t="s">
        <v>242</v>
      </c>
    </row>
    <row r="605" spans="3:26" ht="17.5" customHeight="1" x14ac:dyDescent="0.2">
      <c r="P605" s="1625" t="s">
        <v>645</v>
      </c>
      <c r="Q605" s="1625"/>
      <c r="R605" s="1625"/>
      <c r="S605" s="1626" t="str">
        <f>$Q$11</f>
        <v>○△幼稚園</v>
      </c>
      <c r="T605" s="1626"/>
      <c r="U605" s="1626"/>
      <c r="V605" s="1626"/>
      <c r="W605" s="1626"/>
      <c r="X605" s="1626"/>
    </row>
    <row r="606" spans="3:26" ht="16.5" customHeight="1" x14ac:dyDescent="0.2">
      <c r="C606" s="89" t="s">
        <v>243</v>
      </c>
    </row>
    <row r="607" spans="3:26" ht="16.5" customHeight="1" x14ac:dyDescent="0.2">
      <c r="D607" s="349" t="s">
        <v>1853</v>
      </c>
    </row>
    <row r="608" spans="3:26" ht="30" customHeight="1" x14ac:dyDescent="0.2">
      <c r="D608" s="1709" t="s">
        <v>1168</v>
      </c>
      <c r="E608" s="1630"/>
      <c r="F608" s="1630"/>
      <c r="G608" s="1630"/>
      <c r="H608" s="1609"/>
      <c r="I608" s="2117">
        <v>20</v>
      </c>
      <c r="J608" s="2118"/>
      <c r="K608" s="491" t="s">
        <v>49</v>
      </c>
      <c r="L608" s="366"/>
      <c r="M608" s="366"/>
      <c r="N608" s="366"/>
      <c r="O608" s="366"/>
      <c r="P608" s="366"/>
      <c r="Q608" s="492" t="s">
        <v>1237</v>
      </c>
      <c r="R608" s="2117">
        <v>3</v>
      </c>
      <c r="S608" s="2133"/>
      <c r="T608" s="491" t="s">
        <v>250</v>
      </c>
      <c r="U608" s="366"/>
      <c r="V608" s="366"/>
      <c r="W608" s="361"/>
    </row>
    <row r="609" spans="4:23" ht="4.5" customHeight="1" x14ac:dyDescent="0.2">
      <c r="R609" s="493"/>
      <c r="S609" s="493"/>
    </row>
    <row r="610" spans="4:23" ht="19" customHeight="1" x14ac:dyDescent="0.2">
      <c r="I610" s="1612" t="s">
        <v>246</v>
      </c>
      <c r="J610" s="1612"/>
      <c r="K610" s="1661"/>
      <c r="L610" s="1680" t="s">
        <v>247</v>
      </c>
      <c r="M610" s="1837"/>
      <c r="N610" s="1837"/>
      <c r="O610" s="1838"/>
      <c r="P610" s="1777" t="s">
        <v>248</v>
      </c>
      <c r="Q610" s="2048"/>
      <c r="R610" s="2028"/>
      <c r="S610" s="2029"/>
      <c r="T610" s="1777" t="s">
        <v>249</v>
      </c>
      <c r="U610" s="2048"/>
      <c r="V610" s="2048"/>
      <c r="W610" s="2146"/>
    </row>
    <row r="611" spans="4:23" ht="18" customHeight="1" x14ac:dyDescent="0.2">
      <c r="D611" s="1630" t="s">
        <v>244</v>
      </c>
      <c r="E611" s="1630"/>
      <c r="F611" s="1630"/>
      <c r="G611" s="1630"/>
      <c r="H611" s="1609"/>
      <c r="I611" s="2117">
        <v>20</v>
      </c>
      <c r="J611" s="2118"/>
      <c r="K611" s="366" t="s">
        <v>49</v>
      </c>
      <c r="L611" s="2117">
        <v>16</v>
      </c>
      <c r="M611" s="2133"/>
      <c r="N611" s="366" t="s">
        <v>49</v>
      </c>
      <c r="O611" s="366"/>
      <c r="P611" s="2117">
        <v>17</v>
      </c>
      <c r="Q611" s="2133"/>
      <c r="R611" s="366" t="s">
        <v>49</v>
      </c>
      <c r="S611" s="366"/>
      <c r="T611" s="2117">
        <v>17</v>
      </c>
      <c r="U611" s="2133"/>
      <c r="V611" s="366" t="s">
        <v>49</v>
      </c>
      <c r="W611" s="361"/>
    </row>
    <row r="612" spans="4:23" ht="16.5" customHeight="1" x14ac:dyDescent="0.2">
      <c r="D612" s="1630"/>
      <c r="E612" s="1630"/>
      <c r="F612" s="1630"/>
      <c r="G612" s="1630"/>
      <c r="H612" s="1630"/>
      <c r="I612" s="494" t="s">
        <v>251</v>
      </c>
      <c r="J612" s="495"/>
      <c r="K612" s="496"/>
      <c r="L612" s="2142"/>
      <c r="M612" s="2143"/>
      <c r="N612" s="2143"/>
      <c r="O612" s="2139"/>
      <c r="P612" s="2142"/>
      <c r="Q612" s="2143"/>
      <c r="R612" s="2143"/>
      <c r="S612" s="2139"/>
      <c r="T612" s="2142"/>
      <c r="U612" s="2143"/>
      <c r="V612" s="2143"/>
      <c r="W612" s="2139"/>
    </row>
    <row r="613" spans="4:23" ht="19" customHeight="1" x14ac:dyDescent="0.2">
      <c r="D613" s="1630"/>
      <c r="E613" s="1630"/>
      <c r="F613" s="1630"/>
      <c r="G613" s="1630"/>
      <c r="H613" s="1609"/>
      <c r="I613" s="2144">
        <v>1</v>
      </c>
      <c r="J613" s="2145"/>
      <c r="K613" s="497" t="s">
        <v>49</v>
      </c>
      <c r="L613" s="2138"/>
      <c r="M613" s="2143"/>
      <c r="N613" s="2143"/>
      <c r="O613" s="2139"/>
      <c r="P613" s="2138"/>
      <c r="Q613" s="2143"/>
      <c r="R613" s="2143"/>
      <c r="S613" s="2139"/>
      <c r="T613" s="2138"/>
      <c r="U613" s="2143"/>
      <c r="V613" s="2143"/>
      <c r="W613" s="2139"/>
    </row>
    <row r="614" spans="4:23" ht="19" customHeight="1" x14ac:dyDescent="0.2">
      <c r="D614" s="1630" t="s">
        <v>245</v>
      </c>
      <c r="E614" s="1630"/>
      <c r="F614" s="1630"/>
      <c r="G614" s="1630"/>
      <c r="H614" s="1630"/>
      <c r="I614" s="2131">
        <v>0</v>
      </c>
      <c r="J614" s="2132"/>
      <c r="K614" s="373" t="s">
        <v>49</v>
      </c>
      <c r="L614" s="2117">
        <v>4</v>
      </c>
      <c r="M614" s="2133"/>
      <c r="N614" s="366" t="s">
        <v>49</v>
      </c>
      <c r="O614" s="361"/>
      <c r="P614" s="2117">
        <v>3</v>
      </c>
      <c r="Q614" s="2133"/>
      <c r="R614" s="366" t="s">
        <v>49</v>
      </c>
      <c r="S614" s="361"/>
      <c r="T614" s="2117">
        <v>3</v>
      </c>
      <c r="U614" s="2133"/>
      <c r="V614" s="366" t="s">
        <v>49</v>
      </c>
      <c r="W614" s="361"/>
    </row>
    <row r="615" spans="4:23" ht="12.65" customHeight="1" x14ac:dyDescent="0.2">
      <c r="D615" s="2134" t="s">
        <v>1743</v>
      </c>
      <c r="E615" s="2135"/>
      <c r="F615" s="2135"/>
      <c r="G615" s="2135"/>
      <c r="H615" s="2135"/>
      <c r="I615" s="2136"/>
      <c r="J615" s="2137"/>
      <c r="K615" s="2123" t="s">
        <v>503</v>
      </c>
      <c r="L615" s="2125" t="s">
        <v>1537</v>
      </c>
      <c r="M615" s="2126"/>
      <c r="N615" s="2126"/>
      <c r="O615" s="2127"/>
      <c r="P615" s="2125" t="s">
        <v>1538</v>
      </c>
      <c r="Q615" s="2126"/>
      <c r="R615" s="2126"/>
      <c r="S615" s="2127"/>
      <c r="T615" s="2125" t="s">
        <v>1538</v>
      </c>
      <c r="U615" s="2126"/>
      <c r="V615" s="2126"/>
      <c r="W615" s="2127"/>
    </row>
    <row r="616" spans="4:23" ht="12.65" customHeight="1" x14ac:dyDescent="0.2">
      <c r="D616" s="1625"/>
      <c r="E616" s="1625"/>
      <c r="F616" s="1625"/>
      <c r="G616" s="1625"/>
      <c r="H616" s="1625"/>
      <c r="I616" s="2138"/>
      <c r="J616" s="2139"/>
      <c r="K616" s="2124"/>
      <c r="L616" s="2128" t="s">
        <v>764</v>
      </c>
      <c r="M616" s="2129"/>
      <c r="N616" s="2129"/>
      <c r="O616" s="2130"/>
      <c r="P616" s="2128" t="s">
        <v>965</v>
      </c>
      <c r="Q616" s="2129"/>
      <c r="R616" s="2129"/>
      <c r="S616" s="2130"/>
      <c r="T616" s="2128" t="s">
        <v>965</v>
      </c>
      <c r="U616" s="2129"/>
      <c r="V616" s="2129"/>
      <c r="W616" s="2130"/>
    </row>
    <row r="617" spans="4:23" ht="12.65" customHeight="1" x14ac:dyDescent="0.2">
      <c r="D617" s="1625"/>
      <c r="E617" s="1625"/>
      <c r="F617" s="1625"/>
      <c r="G617" s="1625"/>
      <c r="H617" s="1625"/>
      <c r="I617" s="2138"/>
      <c r="J617" s="2139"/>
      <c r="K617" s="2123" t="s">
        <v>504</v>
      </c>
      <c r="L617" s="2125" t="s">
        <v>1538</v>
      </c>
      <c r="M617" s="2126"/>
      <c r="N617" s="2126"/>
      <c r="O617" s="2127"/>
      <c r="P617" s="2125" t="s">
        <v>1539</v>
      </c>
      <c r="Q617" s="2126"/>
      <c r="R617" s="2126"/>
      <c r="S617" s="2127"/>
      <c r="T617" s="2125" t="s">
        <v>1539</v>
      </c>
      <c r="U617" s="2126"/>
      <c r="V617" s="2126"/>
      <c r="W617" s="2127"/>
    </row>
    <row r="618" spans="4:23" ht="12.65" customHeight="1" x14ac:dyDescent="0.2">
      <c r="D618" s="1625"/>
      <c r="E618" s="1625"/>
      <c r="F618" s="1625"/>
      <c r="G618" s="1625"/>
      <c r="H618" s="1625"/>
      <c r="I618" s="2138"/>
      <c r="J618" s="2139"/>
      <c r="K618" s="2124"/>
      <c r="L618" s="2128" t="s">
        <v>969</v>
      </c>
      <c r="M618" s="2129"/>
      <c r="N618" s="2129"/>
      <c r="O618" s="2130"/>
      <c r="P618" s="2128" t="s">
        <v>965</v>
      </c>
      <c r="Q618" s="2129"/>
      <c r="R618" s="2129"/>
      <c r="S618" s="2130"/>
      <c r="T618" s="2128" t="s">
        <v>965</v>
      </c>
      <c r="U618" s="2129"/>
      <c r="V618" s="2129"/>
      <c r="W618" s="2130"/>
    </row>
    <row r="619" spans="4:23" ht="12.65" customHeight="1" x14ac:dyDescent="0.2">
      <c r="D619" s="1625"/>
      <c r="E619" s="1625"/>
      <c r="F619" s="1625"/>
      <c r="G619" s="1625"/>
      <c r="H619" s="1625"/>
      <c r="I619" s="2138"/>
      <c r="J619" s="2139"/>
      <c r="K619" s="2123" t="s">
        <v>505</v>
      </c>
      <c r="L619" s="2125" t="s">
        <v>1539</v>
      </c>
      <c r="M619" s="2126"/>
      <c r="N619" s="2126"/>
      <c r="O619" s="2127"/>
      <c r="P619" s="2125" t="s">
        <v>1540</v>
      </c>
      <c r="Q619" s="2126"/>
      <c r="R619" s="2126"/>
      <c r="S619" s="2127"/>
      <c r="T619" s="2125" t="s">
        <v>1540</v>
      </c>
      <c r="U619" s="2126"/>
      <c r="V619" s="2126"/>
      <c r="W619" s="2127"/>
    </row>
    <row r="620" spans="4:23" ht="12.65" customHeight="1" x14ac:dyDescent="0.2">
      <c r="D620" s="1625"/>
      <c r="E620" s="1625"/>
      <c r="F620" s="1625"/>
      <c r="G620" s="1625"/>
      <c r="H620" s="1625"/>
      <c r="I620" s="2138"/>
      <c r="J620" s="2139"/>
      <c r="K620" s="2124"/>
      <c r="L620" s="2128" t="s">
        <v>969</v>
      </c>
      <c r="M620" s="2129"/>
      <c r="N620" s="2129"/>
      <c r="O620" s="2130"/>
      <c r="P620" s="2128" t="s">
        <v>965</v>
      </c>
      <c r="Q620" s="2129"/>
      <c r="R620" s="2129"/>
      <c r="S620" s="2130"/>
      <c r="T620" s="2128" t="s">
        <v>965</v>
      </c>
      <c r="U620" s="2129"/>
      <c r="V620" s="2129"/>
      <c r="W620" s="2130"/>
    </row>
    <row r="621" spans="4:23" ht="12.65" customHeight="1" x14ac:dyDescent="0.2">
      <c r="D621" s="1625"/>
      <c r="E621" s="1625"/>
      <c r="F621" s="1625"/>
      <c r="G621" s="1625"/>
      <c r="H621" s="1625"/>
      <c r="I621" s="2138"/>
      <c r="J621" s="2139"/>
      <c r="K621" s="2123" t="s">
        <v>656</v>
      </c>
      <c r="L621" s="2125" t="s">
        <v>1540</v>
      </c>
      <c r="M621" s="2126"/>
      <c r="N621" s="2126"/>
      <c r="O621" s="2127"/>
      <c r="P621" s="2125"/>
      <c r="Q621" s="2126"/>
      <c r="R621" s="2126"/>
      <c r="S621" s="2127"/>
      <c r="T621" s="2125"/>
      <c r="U621" s="2126"/>
      <c r="V621" s="2126"/>
      <c r="W621" s="2127"/>
    </row>
    <row r="622" spans="4:23" ht="12.65" customHeight="1" x14ac:dyDescent="0.2">
      <c r="D622" s="1625"/>
      <c r="E622" s="1625"/>
      <c r="F622" s="1625"/>
      <c r="G622" s="1625"/>
      <c r="H622" s="1625"/>
      <c r="I622" s="2138"/>
      <c r="J622" s="2139"/>
      <c r="K622" s="2124"/>
      <c r="L622" s="2128" t="s">
        <v>969</v>
      </c>
      <c r="M622" s="2129"/>
      <c r="N622" s="2129"/>
      <c r="O622" s="2130"/>
      <c r="P622" s="2128"/>
      <c r="Q622" s="2129"/>
      <c r="R622" s="2129"/>
      <c r="S622" s="2130"/>
      <c r="T622" s="2128"/>
      <c r="U622" s="2129"/>
      <c r="V622" s="2129"/>
      <c r="W622" s="2130"/>
    </row>
    <row r="623" spans="4:23" ht="12.65" customHeight="1" x14ac:dyDescent="0.2">
      <c r="D623" s="1625"/>
      <c r="E623" s="1625"/>
      <c r="F623" s="1625"/>
      <c r="G623" s="1625"/>
      <c r="H623" s="1625"/>
      <c r="I623" s="2138"/>
      <c r="J623" s="2139"/>
      <c r="K623" s="2123" t="s">
        <v>657</v>
      </c>
      <c r="L623" s="2125"/>
      <c r="M623" s="2126"/>
      <c r="N623" s="2126"/>
      <c r="O623" s="2127"/>
      <c r="P623" s="2125"/>
      <c r="Q623" s="2126"/>
      <c r="R623" s="2126"/>
      <c r="S623" s="2127"/>
      <c r="T623" s="2125"/>
      <c r="U623" s="2126"/>
      <c r="V623" s="2126"/>
      <c r="W623" s="2127"/>
    </row>
    <row r="624" spans="4:23" ht="12.65" customHeight="1" x14ac:dyDescent="0.2">
      <c r="D624" s="1625"/>
      <c r="E624" s="1625"/>
      <c r="F624" s="1625"/>
      <c r="G624" s="1625"/>
      <c r="H624" s="1625"/>
      <c r="I624" s="2138"/>
      <c r="J624" s="2139"/>
      <c r="K624" s="2124"/>
      <c r="L624" s="2128"/>
      <c r="M624" s="2129"/>
      <c r="N624" s="2129"/>
      <c r="O624" s="2130"/>
      <c r="P624" s="2128"/>
      <c r="Q624" s="2129"/>
      <c r="R624" s="2129"/>
      <c r="S624" s="2130"/>
      <c r="T624" s="2128"/>
      <c r="U624" s="2129"/>
      <c r="V624" s="2129"/>
      <c r="W624" s="2130"/>
    </row>
    <row r="625" spans="4:23" ht="12.65" customHeight="1" x14ac:dyDescent="0.2">
      <c r="D625" s="1625"/>
      <c r="E625" s="1625"/>
      <c r="F625" s="1625"/>
      <c r="G625" s="1625"/>
      <c r="H625" s="1625"/>
      <c r="I625" s="2138"/>
      <c r="J625" s="2139"/>
      <c r="K625" s="2123" t="s">
        <v>658</v>
      </c>
      <c r="L625" s="2125"/>
      <c r="M625" s="2126"/>
      <c r="N625" s="2126"/>
      <c r="O625" s="2127"/>
      <c r="P625" s="2125"/>
      <c r="Q625" s="2126"/>
      <c r="R625" s="2126"/>
      <c r="S625" s="2127"/>
      <c r="T625" s="2125"/>
      <c r="U625" s="2126"/>
      <c r="V625" s="2126"/>
      <c r="W625" s="2127"/>
    </row>
    <row r="626" spans="4:23" ht="12.65" customHeight="1" x14ac:dyDescent="0.2">
      <c r="D626" s="1625"/>
      <c r="E626" s="1625"/>
      <c r="F626" s="1625"/>
      <c r="G626" s="1625"/>
      <c r="H626" s="1625"/>
      <c r="I626" s="2138"/>
      <c r="J626" s="2139"/>
      <c r="K626" s="2124"/>
      <c r="L626" s="2128"/>
      <c r="M626" s="2129"/>
      <c r="N626" s="2129"/>
      <c r="O626" s="2130"/>
      <c r="P626" s="2128"/>
      <c r="Q626" s="2129"/>
      <c r="R626" s="2129"/>
      <c r="S626" s="2130"/>
      <c r="T626" s="2128"/>
      <c r="U626" s="2129"/>
      <c r="V626" s="2129"/>
      <c r="W626" s="2130"/>
    </row>
    <row r="627" spans="4:23" ht="12.65" customHeight="1" x14ac:dyDescent="0.2">
      <c r="D627" s="1625"/>
      <c r="E627" s="1625"/>
      <c r="F627" s="1625"/>
      <c r="G627" s="1625"/>
      <c r="H627" s="1625"/>
      <c r="I627" s="2138"/>
      <c r="J627" s="2139"/>
      <c r="K627" s="2123" t="s">
        <v>659</v>
      </c>
      <c r="L627" s="2125"/>
      <c r="M627" s="2126"/>
      <c r="N627" s="2126"/>
      <c r="O627" s="2127"/>
      <c r="P627" s="2125"/>
      <c r="Q627" s="2126"/>
      <c r="R627" s="2126"/>
      <c r="S627" s="2127"/>
      <c r="T627" s="2125"/>
      <c r="U627" s="2126"/>
      <c r="V627" s="2126"/>
      <c r="W627" s="2127"/>
    </row>
    <row r="628" spans="4:23" ht="12.65" customHeight="1" x14ac:dyDescent="0.2">
      <c r="D628" s="1625"/>
      <c r="E628" s="1625"/>
      <c r="F628" s="1625"/>
      <c r="G628" s="1625"/>
      <c r="H628" s="1625"/>
      <c r="I628" s="2138"/>
      <c r="J628" s="2139"/>
      <c r="K628" s="2124"/>
      <c r="L628" s="2128"/>
      <c r="M628" s="2129"/>
      <c r="N628" s="2129"/>
      <c r="O628" s="2130"/>
      <c r="P628" s="2128"/>
      <c r="Q628" s="2129"/>
      <c r="R628" s="2129"/>
      <c r="S628" s="2130"/>
      <c r="T628" s="2128"/>
      <c r="U628" s="2129"/>
      <c r="V628" s="2129"/>
      <c r="W628" s="2130"/>
    </row>
    <row r="629" spans="4:23" ht="12.65" customHeight="1" x14ac:dyDescent="0.2">
      <c r="D629" s="1625"/>
      <c r="E629" s="1625"/>
      <c r="F629" s="1625"/>
      <c r="G629" s="1625"/>
      <c r="H629" s="1625"/>
      <c r="I629" s="2138"/>
      <c r="J629" s="2139"/>
      <c r="K629" s="2123" t="s">
        <v>660</v>
      </c>
      <c r="L629" s="2125"/>
      <c r="M629" s="2126"/>
      <c r="N629" s="2126"/>
      <c r="O629" s="2127"/>
      <c r="P629" s="2125"/>
      <c r="Q629" s="2126"/>
      <c r="R629" s="2126"/>
      <c r="S629" s="2127"/>
      <c r="T629" s="2125"/>
      <c r="U629" s="2126"/>
      <c r="V629" s="2126"/>
      <c r="W629" s="2127"/>
    </row>
    <row r="630" spans="4:23" ht="12.65" customHeight="1" x14ac:dyDescent="0.2">
      <c r="D630" s="1625"/>
      <c r="E630" s="1625"/>
      <c r="F630" s="1625"/>
      <c r="G630" s="1625"/>
      <c r="H630" s="1625"/>
      <c r="I630" s="2138"/>
      <c r="J630" s="2139"/>
      <c r="K630" s="2124"/>
      <c r="L630" s="2128"/>
      <c r="M630" s="2129"/>
      <c r="N630" s="2129"/>
      <c r="O630" s="2130"/>
      <c r="P630" s="2128"/>
      <c r="Q630" s="2129"/>
      <c r="R630" s="2129"/>
      <c r="S630" s="2130"/>
      <c r="T630" s="2128"/>
      <c r="U630" s="2129"/>
      <c r="V630" s="2129"/>
      <c r="W630" s="2130"/>
    </row>
    <row r="631" spans="4:23" ht="12.65" customHeight="1" x14ac:dyDescent="0.2">
      <c r="D631" s="1625"/>
      <c r="E631" s="1625"/>
      <c r="F631" s="1625"/>
      <c r="G631" s="1625"/>
      <c r="H631" s="1625"/>
      <c r="I631" s="2138"/>
      <c r="J631" s="2139"/>
      <c r="K631" s="2123" t="s">
        <v>661</v>
      </c>
      <c r="L631" s="2125"/>
      <c r="M631" s="2126"/>
      <c r="N631" s="2126"/>
      <c r="O631" s="2127"/>
      <c r="P631" s="2125"/>
      <c r="Q631" s="2126"/>
      <c r="R631" s="2126"/>
      <c r="S631" s="2127"/>
      <c r="T631" s="2125"/>
      <c r="U631" s="2126"/>
      <c r="V631" s="2126"/>
      <c r="W631" s="2127"/>
    </row>
    <row r="632" spans="4:23" ht="12.65" customHeight="1" x14ac:dyDescent="0.2">
      <c r="D632" s="1625"/>
      <c r="E632" s="1625"/>
      <c r="F632" s="1625"/>
      <c r="G632" s="1625"/>
      <c r="H632" s="1625"/>
      <c r="I632" s="2138"/>
      <c r="J632" s="2139"/>
      <c r="K632" s="2124"/>
      <c r="L632" s="2128"/>
      <c r="M632" s="2129"/>
      <c r="N632" s="2129"/>
      <c r="O632" s="2130"/>
      <c r="P632" s="2128"/>
      <c r="Q632" s="2129"/>
      <c r="R632" s="2129"/>
      <c r="S632" s="2130"/>
      <c r="T632" s="2128"/>
      <c r="U632" s="2129"/>
      <c r="V632" s="2129"/>
      <c r="W632" s="2130"/>
    </row>
    <row r="633" spans="4:23" ht="12.65" customHeight="1" x14ac:dyDescent="0.2">
      <c r="D633" s="1625"/>
      <c r="E633" s="1625"/>
      <c r="F633" s="1625"/>
      <c r="G633" s="1625"/>
      <c r="H633" s="1625"/>
      <c r="I633" s="2138"/>
      <c r="J633" s="2139"/>
      <c r="K633" s="2123" t="s">
        <v>662</v>
      </c>
      <c r="L633" s="2125"/>
      <c r="M633" s="2126"/>
      <c r="N633" s="2126"/>
      <c r="O633" s="2127"/>
      <c r="P633" s="2125"/>
      <c r="Q633" s="2126"/>
      <c r="R633" s="2126"/>
      <c r="S633" s="2127"/>
      <c r="T633" s="2125"/>
      <c r="U633" s="2126"/>
      <c r="V633" s="2126"/>
      <c r="W633" s="2127"/>
    </row>
    <row r="634" spans="4:23" ht="12.65" customHeight="1" x14ac:dyDescent="0.2">
      <c r="D634" s="1625"/>
      <c r="E634" s="1625"/>
      <c r="F634" s="1625"/>
      <c r="G634" s="1625"/>
      <c r="H634" s="1625"/>
      <c r="I634" s="2138"/>
      <c r="J634" s="2139"/>
      <c r="K634" s="2124"/>
      <c r="L634" s="2128"/>
      <c r="M634" s="2129"/>
      <c r="N634" s="2129"/>
      <c r="O634" s="2130"/>
      <c r="P634" s="2128"/>
      <c r="Q634" s="2129"/>
      <c r="R634" s="2129"/>
      <c r="S634" s="2130"/>
      <c r="T634" s="2128"/>
      <c r="U634" s="2129"/>
      <c r="V634" s="2129"/>
      <c r="W634" s="2130"/>
    </row>
    <row r="635" spans="4:23" ht="12.65" customHeight="1" x14ac:dyDescent="0.2">
      <c r="D635" s="1625"/>
      <c r="E635" s="1625"/>
      <c r="F635" s="1625"/>
      <c r="G635" s="1625"/>
      <c r="H635" s="1625"/>
      <c r="I635" s="2138"/>
      <c r="J635" s="2139"/>
      <c r="K635" s="2123" t="s">
        <v>663</v>
      </c>
      <c r="L635" s="2125"/>
      <c r="M635" s="2126"/>
      <c r="N635" s="2126"/>
      <c r="O635" s="2127"/>
      <c r="P635" s="2125"/>
      <c r="Q635" s="2126"/>
      <c r="R635" s="2126"/>
      <c r="S635" s="2127"/>
      <c r="T635" s="2125"/>
      <c r="U635" s="2126"/>
      <c r="V635" s="2126"/>
      <c r="W635" s="2127"/>
    </row>
    <row r="636" spans="4:23" ht="12.65" customHeight="1" x14ac:dyDescent="0.2">
      <c r="D636" s="1625"/>
      <c r="E636" s="1625"/>
      <c r="F636" s="1625"/>
      <c r="G636" s="1625"/>
      <c r="H636" s="1625"/>
      <c r="I636" s="2138"/>
      <c r="J636" s="2139"/>
      <c r="K636" s="2124"/>
      <c r="L636" s="2128"/>
      <c r="M636" s="2129"/>
      <c r="N636" s="2129"/>
      <c r="O636" s="2130"/>
      <c r="P636" s="2128"/>
      <c r="Q636" s="2129"/>
      <c r="R636" s="2129"/>
      <c r="S636" s="2130"/>
      <c r="T636" s="2128"/>
      <c r="U636" s="2129"/>
      <c r="V636" s="2129"/>
      <c r="W636" s="2130"/>
    </row>
    <row r="637" spans="4:23" ht="12.65" customHeight="1" x14ac:dyDescent="0.2">
      <c r="D637" s="1625"/>
      <c r="E637" s="1625"/>
      <c r="F637" s="1625"/>
      <c r="G637" s="1625"/>
      <c r="H637" s="1625"/>
      <c r="I637" s="2138"/>
      <c r="J637" s="2139"/>
      <c r="K637" s="2123" t="s">
        <v>664</v>
      </c>
      <c r="L637" s="2125"/>
      <c r="M637" s="2126"/>
      <c r="N637" s="2126"/>
      <c r="O637" s="2127"/>
      <c r="P637" s="2125"/>
      <c r="Q637" s="2126"/>
      <c r="R637" s="2126"/>
      <c r="S637" s="2127"/>
      <c r="T637" s="2125"/>
      <c r="U637" s="2126"/>
      <c r="V637" s="2126"/>
      <c r="W637" s="2127"/>
    </row>
    <row r="638" spans="4:23" ht="12.65" customHeight="1" x14ac:dyDescent="0.2">
      <c r="D638" s="1625"/>
      <c r="E638" s="1625"/>
      <c r="F638" s="1625"/>
      <c r="G638" s="1625"/>
      <c r="H638" s="1625"/>
      <c r="I638" s="2138"/>
      <c r="J638" s="2139"/>
      <c r="K638" s="2124"/>
      <c r="L638" s="2128"/>
      <c r="M638" s="2129"/>
      <c r="N638" s="2129"/>
      <c r="O638" s="2130"/>
      <c r="P638" s="2128"/>
      <c r="Q638" s="2129"/>
      <c r="R638" s="2129"/>
      <c r="S638" s="2130"/>
      <c r="T638" s="2128"/>
      <c r="U638" s="2129"/>
      <c r="V638" s="2129"/>
      <c r="W638" s="2130"/>
    </row>
    <row r="639" spans="4:23" ht="12.65" customHeight="1" x14ac:dyDescent="0.2">
      <c r="D639" s="1625"/>
      <c r="E639" s="1625"/>
      <c r="F639" s="1625"/>
      <c r="G639" s="1625"/>
      <c r="H639" s="1625"/>
      <c r="I639" s="2138"/>
      <c r="J639" s="2139"/>
      <c r="K639" s="2123" t="s">
        <v>665</v>
      </c>
      <c r="L639" s="2125"/>
      <c r="M639" s="2126"/>
      <c r="N639" s="2126"/>
      <c r="O639" s="2127"/>
      <c r="P639" s="2125"/>
      <c r="Q639" s="2126"/>
      <c r="R639" s="2126"/>
      <c r="S639" s="2127"/>
      <c r="T639" s="2125"/>
      <c r="U639" s="2126"/>
      <c r="V639" s="2126"/>
      <c r="W639" s="2127"/>
    </row>
    <row r="640" spans="4:23" ht="12.65" customHeight="1" x14ac:dyDescent="0.2">
      <c r="D640" s="1625"/>
      <c r="E640" s="1625"/>
      <c r="F640" s="1625"/>
      <c r="G640" s="1625"/>
      <c r="H640" s="1625"/>
      <c r="I640" s="2138"/>
      <c r="J640" s="2139"/>
      <c r="K640" s="2124"/>
      <c r="L640" s="2128"/>
      <c r="M640" s="2129"/>
      <c r="N640" s="2129"/>
      <c r="O640" s="2130"/>
      <c r="P640" s="2128"/>
      <c r="Q640" s="2129"/>
      <c r="R640" s="2129"/>
      <c r="S640" s="2130"/>
      <c r="T640" s="2128"/>
      <c r="U640" s="2129"/>
      <c r="V640" s="2129"/>
      <c r="W640" s="2130"/>
    </row>
    <row r="641" spans="4:23" ht="12.65" customHeight="1" x14ac:dyDescent="0.2">
      <c r="D641" s="1625"/>
      <c r="E641" s="1625"/>
      <c r="F641" s="1625"/>
      <c r="G641" s="1625"/>
      <c r="H641" s="1625"/>
      <c r="I641" s="2138"/>
      <c r="J641" s="2139"/>
      <c r="K641" s="2123" t="s">
        <v>666</v>
      </c>
      <c r="L641" s="2125"/>
      <c r="M641" s="2126"/>
      <c r="N641" s="2126"/>
      <c r="O641" s="2127"/>
      <c r="P641" s="2125"/>
      <c r="Q641" s="2126"/>
      <c r="R641" s="2126"/>
      <c r="S641" s="2127"/>
      <c r="T641" s="2125"/>
      <c r="U641" s="2126"/>
      <c r="V641" s="2126"/>
      <c r="W641" s="2127"/>
    </row>
    <row r="642" spans="4:23" ht="12.65" customHeight="1" x14ac:dyDescent="0.2">
      <c r="D642" s="1625"/>
      <c r="E642" s="1625"/>
      <c r="F642" s="1625"/>
      <c r="G642" s="1625"/>
      <c r="H642" s="1625"/>
      <c r="I642" s="2138"/>
      <c r="J642" s="2139"/>
      <c r="K642" s="2124"/>
      <c r="L642" s="2128"/>
      <c r="M642" s="2129"/>
      <c r="N642" s="2129"/>
      <c r="O642" s="2130"/>
      <c r="P642" s="2128"/>
      <c r="Q642" s="2129"/>
      <c r="R642" s="2129"/>
      <c r="S642" s="2130"/>
      <c r="T642" s="2128"/>
      <c r="U642" s="2129"/>
      <c r="V642" s="2129"/>
      <c r="W642" s="2130"/>
    </row>
    <row r="643" spans="4:23" ht="12.65" customHeight="1" x14ac:dyDescent="0.2">
      <c r="D643" s="1625"/>
      <c r="E643" s="1625"/>
      <c r="F643" s="1625"/>
      <c r="G643" s="1625"/>
      <c r="H643" s="1625"/>
      <c r="I643" s="2138"/>
      <c r="J643" s="2139"/>
      <c r="K643" s="2123" t="s">
        <v>667</v>
      </c>
      <c r="L643" s="2125"/>
      <c r="M643" s="2126"/>
      <c r="N643" s="2126"/>
      <c r="O643" s="2127"/>
      <c r="P643" s="2125"/>
      <c r="Q643" s="2126"/>
      <c r="R643" s="2126"/>
      <c r="S643" s="2127"/>
      <c r="T643" s="2125"/>
      <c r="U643" s="2126"/>
      <c r="V643" s="2126"/>
      <c r="W643" s="2127"/>
    </row>
    <row r="644" spans="4:23" ht="12.65" customHeight="1" x14ac:dyDescent="0.2">
      <c r="D644" s="1625"/>
      <c r="E644" s="1625"/>
      <c r="F644" s="1625"/>
      <c r="G644" s="1625"/>
      <c r="H644" s="1625"/>
      <c r="I644" s="2138"/>
      <c r="J644" s="2139"/>
      <c r="K644" s="2124"/>
      <c r="L644" s="2128"/>
      <c r="M644" s="2129"/>
      <c r="N644" s="2129"/>
      <c r="O644" s="2130"/>
      <c r="P644" s="2128"/>
      <c r="Q644" s="2129"/>
      <c r="R644" s="2129"/>
      <c r="S644" s="2130"/>
      <c r="T644" s="2128"/>
      <c r="U644" s="2129"/>
      <c r="V644" s="2129"/>
      <c r="W644" s="2130"/>
    </row>
    <row r="645" spans="4:23" ht="12.65" customHeight="1" x14ac:dyDescent="0.2">
      <c r="D645" s="1625"/>
      <c r="E645" s="1625"/>
      <c r="F645" s="1625"/>
      <c r="G645" s="1625"/>
      <c r="H645" s="1625"/>
      <c r="I645" s="2138"/>
      <c r="J645" s="2139"/>
      <c r="K645" s="2123" t="s">
        <v>1448</v>
      </c>
      <c r="L645" s="2125"/>
      <c r="M645" s="2126"/>
      <c r="N645" s="2126"/>
      <c r="O645" s="2127"/>
      <c r="P645" s="2125"/>
      <c r="Q645" s="2126"/>
      <c r="R645" s="2126"/>
      <c r="S645" s="2127"/>
      <c r="T645" s="2125"/>
      <c r="U645" s="2126"/>
      <c r="V645" s="2126"/>
      <c r="W645" s="2127"/>
    </row>
    <row r="646" spans="4:23" ht="12.65" customHeight="1" x14ac:dyDescent="0.2">
      <c r="D646" s="1625"/>
      <c r="E646" s="1625"/>
      <c r="F646" s="1625"/>
      <c r="G646" s="1625"/>
      <c r="H646" s="1625"/>
      <c r="I646" s="2138"/>
      <c r="J646" s="2139"/>
      <c r="K646" s="2124"/>
      <c r="L646" s="2128"/>
      <c r="M646" s="2129"/>
      <c r="N646" s="2129"/>
      <c r="O646" s="2130"/>
      <c r="P646" s="2128"/>
      <c r="Q646" s="2129"/>
      <c r="R646" s="2129"/>
      <c r="S646" s="2130"/>
      <c r="T646" s="2128"/>
      <c r="U646" s="2129"/>
      <c r="V646" s="2129"/>
      <c r="W646" s="2130"/>
    </row>
    <row r="647" spans="4:23" ht="12.65" customHeight="1" x14ac:dyDescent="0.2">
      <c r="D647" s="1625"/>
      <c r="E647" s="1625"/>
      <c r="F647" s="1625"/>
      <c r="G647" s="1625"/>
      <c r="H647" s="1625"/>
      <c r="I647" s="2138"/>
      <c r="J647" s="2139"/>
      <c r="K647" s="2123" t="s">
        <v>1449</v>
      </c>
      <c r="L647" s="2125"/>
      <c r="M647" s="2126"/>
      <c r="N647" s="2126"/>
      <c r="O647" s="2127"/>
      <c r="P647" s="2125"/>
      <c r="Q647" s="2126"/>
      <c r="R647" s="2126"/>
      <c r="S647" s="2127"/>
      <c r="T647" s="2125"/>
      <c r="U647" s="2126"/>
      <c r="V647" s="2126"/>
      <c r="W647" s="2127"/>
    </row>
    <row r="648" spans="4:23" ht="12.65" customHeight="1" x14ac:dyDescent="0.2">
      <c r="D648" s="1625"/>
      <c r="E648" s="1625"/>
      <c r="F648" s="1625"/>
      <c r="G648" s="1625"/>
      <c r="H648" s="1625"/>
      <c r="I648" s="2138"/>
      <c r="J648" s="2139"/>
      <c r="K648" s="2124"/>
      <c r="L648" s="2128"/>
      <c r="M648" s="2129"/>
      <c r="N648" s="2129"/>
      <c r="O648" s="2130"/>
      <c r="P648" s="2128"/>
      <c r="Q648" s="2129"/>
      <c r="R648" s="2129"/>
      <c r="S648" s="2130"/>
      <c r="T648" s="2128"/>
      <c r="U648" s="2129"/>
      <c r="V648" s="2129"/>
      <c r="W648" s="2130"/>
    </row>
    <row r="649" spans="4:23" ht="12.65" customHeight="1" x14ac:dyDescent="0.2">
      <c r="D649" s="1625"/>
      <c r="E649" s="1625"/>
      <c r="F649" s="1625"/>
      <c r="G649" s="1625"/>
      <c r="H649" s="1625"/>
      <c r="I649" s="2138"/>
      <c r="J649" s="2139"/>
      <c r="K649" s="2123" t="s">
        <v>1450</v>
      </c>
      <c r="L649" s="2125"/>
      <c r="M649" s="2126"/>
      <c r="N649" s="2126"/>
      <c r="O649" s="2127"/>
      <c r="P649" s="2125"/>
      <c r="Q649" s="2126"/>
      <c r="R649" s="2126"/>
      <c r="S649" s="2127"/>
      <c r="T649" s="2125"/>
      <c r="U649" s="2126"/>
      <c r="V649" s="2126"/>
      <c r="W649" s="2127"/>
    </row>
    <row r="650" spans="4:23" ht="12.65" customHeight="1" x14ac:dyDescent="0.2">
      <c r="D650" s="1625"/>
      <c r="E650" s="1625"/>
      <c r="F650" s="1625"/>
      <c r="G650" s="1625"/>
      <c r="H650" s="1625"/>
      <c r="I650" s="2138"/>
      <c r="J650" s="2139"/>
      <c r="K650" s="2124"/>
      <c r="L650" s="2128"/>
      <c r="M650" s="2129"/>
      <c r="N650" s="2129"/>
      <c r="O650" s="2130"/>
      <c r="P650" s="2128"/>
      <c r="Q650" s="2129"/>
      <c r="R650" s="2129"/>
      <c r="S650" s="2130"/>
      <c r="T650" s="2128"/>
      <c r="U650" s="2129"/>
      <c r="V650" s="2129"/>
      <c r="W650" s="2130"/>
    </row>
    <row r="651" spans="4:23" ht="12.65" customHeight="1" x14ac:dyDescent="0.2">
      <c r="D651" s="1625"/>
      <c r="E651" s="1625"/>
      <c r="F651" s="1625"/>
      <c r="G651" s="1625"/>
      <c r="H651" s="1625"/>
      <c r="I651" s="2138"/>
      <c r="J651" s="2139"/>
      <c r="K651" s="2123" t="s">
        <v>1451</v>
      </c>
      <c r="L651" s="2125"/>
      <c r="M651" s="2126"/>
      <c r="N651" s="2126"/>
      <c r="O651" s="2127"/>
      <c r="P651" s="2125"/>
      <c r="Q651" s="2126"/>
      <c r="R651" s="2126"/>
      <c r="S651" s="2127"/>
      <c r="T651" s="2125"/>
      <c r="U651" s="2126"/>
      <c r="V651" s="2126"/>
      <c r="W651" s="2127"/>
    </row>
    <row r="652" spans="4:23" ht="12.65" customHeight="1" x14ac:dyDescent="0.2">
      <c r="D652" s="1625"/>
      <c r="E652" s="1625"/>
      <c r="F652" s="1625"/>
      <c r="G652" s="1625"/>
      <c r="H652" s="1625"/>
      <c r="I652" s="2138"/>
      <c r="J652" s="2139"/>
      <c r="K652" s="2124"/>
      <c r="L652" s="2128"/>
      <c r="M652" s="2129"/>
      <c r="N652" s="2129"/>
      <c r="O652" s="2130"/>
      <c r="P652" s="2128"/>
      <c r="Q652" s="2129"/>
      <c r="R652" s="2129"/>
      <c r="S652" s="2130"/>
      <c r="T652" s="2128"/>
      <c r="U652" s="2129"/>
      <c r="V652" s="2129"/>
      <c r="W652" s="2130"/>
    </row>
    <row r="653" spans="4:23" ht="12.65" customHeight="1" x14ac:dyDescent="0.2">
      <c r="D653" s="1625"/>
      <c r="E653" s="1625"/>
      <c r="F653" s="1625"/>
      <c r="G653" s="1625"/>
      <c r="H653" s="1625"/>
      <c r="I653" s="2138"/>
      <c r="J653" s="2139"/>
      <c r="K653" s="2123" t="s">
        <v>1452</v>
      </c>
      <c r="L653" s="2125"/>
      <c r="M653" s="2126"/>
      <c r="N653" s="2126"/>
      <c r="O653" s="2127"/>
      <c r="P653" s="2125"/>
      <c r="Q653" s="2126"/>
      <c r="R653" s="2126"/>
      <c r="S653" s="2127"/>
      <c r="T653" s="2125"/>
      <c r="U653" s="2126"/>
      <c r="V653" s="2126"/>
      <c r="W653" s="2127"/>
    </row>
    <row r="654" spans="4:23" ht="12.65" customHeight="1" x14ac:dyDescent="0.2">
      <c r="D654" s="1625"/>
      <c r="E654" s="1625"/>
      <c r="F654" s="1625"/>
      <c r="G654" s="1625"/>
      <c r="H654" s="1625"/>
      <c r="I654" s="2138"/>
      <c r="J654" s="2139"/>
      <c r="K654" s="2124"/>
      <c r="L654" s="2128"/>
      <c r="M654" s="2129"/>
      <c r="N654" s="2129"/>
      <c r="O654" s="2130"/>
      <c r="P654" s="2128"/>
      <c r="Q654" s="2129"/>
      <c r="R654" s="2129"/>
      <c r="S654" s="2130"/>
      <c r="T654" s="2128"/>
      <c r="U654" s="2129"/>
      <c r="V654" s="2129"/>
      <c r="W654" s="2130"/>
    </row>
    <row r="655" spans="4:23" ht="12.65" customHeight="1" x14ac:dyDescent="0.2">
      <c r="D655" s="1625"/>
      <c r="E655" s="1625"/>
      <c r="F655" s="1625"/>
      <c r="G655" s="1625"/>
      <c r="H655" s="1625"/>
      <c r="I655" s="2138"/>
      <c r="J655" s="2139"/>
      <c r="K655" s="2123" t="s">
        <v>1453</v>
      </c>
      <c r="L655" s="2125"/>
      <c r="M655" s="2126"/>
      <c r="N655" s="2126"/>
      <c r="O655" s="2127"/>
      <c r="P655" s="2125"/>
      <c r="Q655" s="2126"/>
      <c r="R655" s="2126"/>
      <c r="S655" s="2127"/>
      <c r="T655" s="2125"/>
      <c r="U655" s="2126"/>
      <c r="V655" s="2126"/>
      <c r="W655" s="2127"/>
    </row>
    <row r="656" spans="4:23" ht="12.65" customHeight="1" x14ac:dyDescent="0.2">
      <c r="D656" s="1625"/>
      <c r="E656" s="1625"/>
      <c r="F656" s="1625"/>
      <c r="G656" s="1625"/>
      <c r="H656" s="1625"/>
      <c r="I656" s="2138"/>
      <c r="J656" s="2139"/>
      <c r="K656" s="2124"/>
      <c r="L656" s="2128"/>
      <c r="M656" s="2129"/>
      <c r="N656" s="2129"/>
      <c r="O656" s="2130"/>
      <c r="P656" s="2128"/>
      <c r="Q656" s="2129"/>
      <c r="R656" s="2129"/>
      <c r="S656" s="2130"/>
      <c r="T656" s="2128"/>
      <c r="U656" s="2129"/>
      <c r="V656" s="2129"/>
      <c r="W656" s="2130"/>
    </row>
    <row r="657" spans="4:26" ht="12.65" customHeight="1" x14ac:dyDescent="0.2">
      <c r="D657" s="1625"/>
      <c r="E657" s="1625"/>
      <c r="F657" s="1625"/>
      <c r="G657" s="1625"/>
      <c r="H657" s="1625"/>
      <c r="I657" s="2138"/>
      <c r="J657" s="2139"/>
      <c r="K657" s="2123" t="s">
        <v>1454</v>
      </c>
      <c r="L657" s="2125"/>
      <c r="M657" s="2126"/>
      <c r="N657" s="2126"/>
      <c r="O657" s="2127"/>
      <c r="P657" s="2125"/>
      <c r="Q657" s="2126"/>
      <c r="R657" s="2126"/>
      <c r="S657" s="2127"/>
      <c r="T657" s="2125"/>
      <c r="U657" s="2126"/>
      <c r="V657" s="2126"/>
      <c r="W657" s="2127"/>
    </row>
    <row r="658" spans="4:26" ht="12.65" customHeight="1" x14ac:dyDescent="0.2">
      <c r="D658" s="1625"/>
      <c r="E658" s="1625"/>
      <c r="F658" s="1625"/>
      <c r="G658" s="1625"/>
      <c r="H658" s="1625"/>
      <c r="I658" s="2140"/>
      <c r="J658" s="2141"/>
      <c r="K658" s="2124"/>
      <c r="L658" s="2128"/>
      <c r="M658" s="2129"/>
      <c r="N658" s="2129"/>
      <c r="O658" s="2130"/>
      <c r="P658" s="2128"/>
      <c r="Q658" s="2129"/>
      <c r="R658" s="2129"/>
      <c r="S658" s="2130"/>
      <c r="T658" s="2128"/>
      <c r="U658" s="2129"/>
      <c r="V658" s="2129"/>
      <c r="W658" s="2130"/>
    </row>
    <row r="659" spans="4:26" ht="16.5" customHeight="1" x14ac:dyDescent="0.2">
      <c r="E659" s="225" t="s">
        <v>252</v>
      </c>
    </row>
    <row r="660" spans="4:26" ht="16.5" customHeight="1" x14ac:dyDescent="0.2">
      <c r="E660" s="88" t="s">
        <v>1744</v>
      </c>
    </row>
    <row r="661" spans="4:26" ht="9.65" customHeight="1" x14ac:dyDescent="0.2"/>
    <row r="662" spans="4:26" ht="16.5" customHeight="1" x14ac:dyDescent="0.2">
      <c r="D662" s="349" t="s">
        <v>254</v>
      </c>
    </row>
    <row r="663" spans="4:26" ht="19.5" customHeight="1" x14ac:dyDescent="0.2">
      <c r="D663" s="1609" t="s">
        <v>253</v>
      </c>
      <c r="E663" s="1610"/>
      <c r="F663" s="1610"/>
      <c r="G663" s="1610"/>
      <c r="H663" s="1610"/>
      <c r="I663" s="1610"/>
      <c r="J663" s="1610"/>
      <c r="K663" s="1610"/>
      <c r="L663" s="1610"/>
      <c r="M663" s="1610"/>
      <c r="N663" s="1611"/>
      <c r="O663" s="1622" t="s">
        <v>765</v>
      </c>
      <c r="P663" s="1623"/>
      <c r="Q663" s="1624"/>
      <c r="Z663" s="350" t="s">
        <v>1689</v>
      </c>
    </row>
    <row r="664" spans="4:26" ht="16.5" customHeight="1" x14ac:dyDescent="0.2">
      <c r="E664" s="225" t="s">
        <v>693</v>
      </c>
    </row>
    <row r="665" spans="4:26" ht="16.5" customHeight="1" x14ac:dyDescent="0.2">
      <c r="E665" s="88" t="s">
        <v>1745</v>
      </c>
    </row>
    <row r="666" spans="4:26" ht="16.5" customHeight="1" x14ac:dyDescent="0.2">
      <c r="E666" s="88" t="s">
        <v>1746</v>
      </c>
    </row>
    <row r="667" spans="4:26" ht="16.5" customHeight="1" x14ac:dyDescent="0.2">
      <c r="E667" s="88" t="s">
        <v>255</v>
      </c>
    </row>
    <row r="668" spans="4:26" ht="16.5" customHeight="1" x14ac:dyDescent="0.2">
      <c r="E668" s="88" t="s">
        <v>256</v>
      </c>
    </row>
    <row r="669" spans="4:26" ht="16.5" customHeight="1" x14ac:dyDescent="0.2">
      <c r="E669" s="88" t="s">
        <v>257</v>
      </c>
    </row>
    <row r="670" spans="4:26" ht="16.5" customHeight="1" x14ac:dyDescent="0.2">
      <c r="E670" s="88" t="s">
        <v>258</v>
      </c>
    </row>
    <row r="671" spans="4:26" ht="12" customHeight="1" x14ac:dyDescent="0.2"/>
    <row r="672" spans="4:26" ht="17.5" customHeight="1" x14ac:dyDescent="0.2">
      <c r="P672" s="1625" t="s">
        <v>645</v>
      </c>
      <c r="Q672" s="1625"/>
      <c r="R672" s="1625"/>
      <c r="S672" s="1626" t="str">
        <f>$Q$11</f>
        <v>○△幼稚園</v>
      </c>
      <c r="T672" s="1626"/>
      <c r="U672" s="1626"/>
      <c r="V672" s="1626"/>
      <c r="W672" s="1626"/>
      <c r="X672" s="1626"/>
    </row>
    <row r="673" spans="3:26" ht="16.5" customHeight="1" x14ac:dyDescent="0.2">
      <c r="C673" s="89" t="s">
        <v>259</v>
      </c>
    </row>
    <row r="674" spans="3:26" ht="16.5" customHeight="1" x14ac:dyDescent="0.2">
      <c r="D674" s="349" t="s">
        <v>270</v>
      </c>
    </row>
    <row r="675" spans="3:26" ht="16.5" customHeight="1" x14ac:dyDescent="0.2">
      <c r="D675" s="1609" t="s">
        <v>241</v>
      </c>
      <c r="E675" s="1610"/>
      <c r="F675" s="1610"/>
      <c r="G675" s="1610"/>
      <c r="H675" s="1610"/>
      <c r="I675" s="1610"/>
      <c r="J675" s="1611"/>
      <c r="K675" s="1612" t="s">
        <v>175</v>
      </c>
      <c r="L675" s="1612"/>
      <c r="M675" s="1612"/>
      <c r="N675" s="1613" t="s">
        <v>272</v>
      </c>
      <c r="O675" s="1613"/>
      <c r="P675" s="1613"/>
      <c r="Q675" s="1613"/>
      <c r="R675" s="1613"/>
      <c r="S675" s="1613"/>
      <c r="T675" s="1613"/>
      <c r="U675" s="1613"/>
      <c r="V675" s="1613"/>
    </row>
    <row r="676" spans="3:26" ht="50.5" customHeight="1" x14ac:dyDescent="0.2">
      <c r="D676" s="1614" t="s">
        <v>275</v>
      </c>
      <c r="E676" s="1615"/>
      <c r="F676" s="1615"/>
      <c r="G676" s="1615"/>
      <c r="H676" s="1615"/>
      <c r="I676" s="1615"/>
      <c r="J676" s="1616"/>
      <c r="K676" s="1617" t="s">
        <v>759</v>
      </c>
      <c r="L676" s="1617"/>
      <c r="M676" s="1618"/>
      <c r="N676" s="1619" t="s">
        <v>1541</v>
      </c>
      <c r="O676" s="1620"/>
      <c r="P676" s="1620"/>
      <c r="Q676" s="1620"/>
      <c r="R676" s="1620"/>
      <c r="S676" s="1620"/>
      <c r="T676" s="1620"/>
      <c r="U676" s="1620"/>
      <c r="V676" s="1621"/>
      <c r="Z676" s="350" t="s">
        <v>1690</v>
      </c>
    </row>
    <row r="677" spans="3:26" ht="49" customHeight="1" x14ac:dyDescent="0.2">
      <c r="D677" s="1614" t="s">
        <v>271</v>
      </c>
      <c r="E677" s="1615"/>
      <c r="F677" s="1615"/>
      <c r="G677" s="1615"/>
      <c r="H677" s="1615"/>
      <c r="I677" s="1615"/>
      <c r="J677" s="1616"/>
      <c r="K677" s="1617" t="s">
        <v>759</v>
      </c>
      <c r="L677" s="1617"/>
      <c r="M677" s="1618"/>
      <c r="N677" s="1619" t="s">
        <v>1542</v>
      </c>
      <c r="O677" s="1620"/>
      <c r="P677" s="1620"/>
      <c r="Q677" s="1620"/>
      <c r="R677" s="1620"/>
      <c r="S677" s="1620"/>
      <c r="T677" s="1620"/>
      <c r="U677" s="1620"/>
      <c r="V677" s="1621"/>
      <c r="Z677" s="350" t="s">
        <v>1690</v>
      </c>
    </row>
    <row r="678" spans="3:26" ht="9.65" customHeight="1" x14ac:dyDescent="0.2"/>
    <row r="679" spans="3:26" ht="16.5" customHeight="1" x14ac:dyDescent="0.2">
      <c r="D679" s="349" t="s">
        <v>273</v>
      </c>
    </row>
    <row r="680" spans="3:26" ht="16.5" customHeight="1" x14ac:dyDescent="0.2">
      <c r="D680" s="1609" t="s">
        <v>241</v>
      </c>
      <c r="E680" s="1610"/>
      <c r="F680" s="1610"/>
      <c r="G680" s="1610"/>
      <c r="H680" s="1610"/>
      <c r="I680" s="1610"/>
      <c r="J680" s="1611"/>
      <c r="K680" s="1612" t="s">
        <v>175</v>
      </c>
      <c r="L680" s="1612"/>
      <c r="M680" s="1612"/>
      <c r="N680" s="1613" t="s">
        <v>272</v>
      </c>
      <c r="O680" s="1613"/>
      <c r="P680" s="1613"/>
      <c r="Q680" s="1613"/>
      <c r="R680" s="1613"/>
      <c r="S680" s="1613"/>
      <c r="T680" s="1613"/>
      <c r="U680" s="1613"/>
      <c r="V680" s="1613"/>
    </row>
    <row r="681" spans="3:26" ht="50.5" customHeight="1" x14ac:dyDescent="0.2">
      <c r="D681" s="1614" t="s">
        <v>275</v>
      </c>
      <c r="E681" s="1615"/>
      <c r="F681" s="1615"/>
      <c r="G681" s="1615"/>
      <c r="H681" s="1615"/>
      <c r="I681" s="1615"/>
      <c r="J681" s="1616"/>
      <c r="K681" s="1617" t="s">
        <v>759</v>
      </c>
      <c r="L681" s="1617"/>
      <c r="M681" s="1618"/>
      <c r="N681" s="1619" t="s">
        <v>1541</v>
      </c>
      <c r="O681" s="1620"/>
      <c r="P681" s="1620"/>
      <c r="Q681" s="1620"/>
      <c r="R681" s="1620"/>
      <c r="S681" s="1620"/>
      <c r="T681" s="1620"/>
      <c r="U681" s="1620"/>
      <c r="V681" s="1621"/>
      <c r="Z681" s="350" t="s">
        <v>1690</v>
      </c>
    </row>
    <row r="682" spans="3:26" ht="50.5" customHeight="1" x14ac:dyDescent="0.2">
      <c r="D682" s="1614" t="s">
        <v>271</v>
      </c>
      <c r="E682" s="1615"/>
      <c r="F682" s="1615"/>
      <c r="G682" s="1615"/>
      <c r="H682" s="1615"/>
      <c r="I682" s="1615"/>
      <c r="J682" s="1616"/>
      <c r="K682" s="1617" t="s">
        <v>759</v>
      </c>
      <c r="L682" s="1617"/>
      <c r="M682" s="1618"/>
      <c r="N682" s="1619" t="s">
        <v>1542</v>
      </c>
      <c r="O682" s="1620"/>
      <c r="P682" s="1620"/>
      <c r="Q682" s="1620"/>
      <c r="R682" s="1620"/>
      <c r="S682" s="1620"/>
      <c r="T682" s="1620"/>
      <c r="U682" s="1620"/>
      <c r="V682" s="1621"/>
      <c r="Z682" s="350" t="s">
        <v>1690</v>
      </c>
    </row>
    <row r="683" spans="3:26" ht="9.65" customHeight="1" x14ac:dyDescent="0.2"/>
    <row r="684" spans="3:26" ht="16.5" customHeight="1" x14ac:dyDescent="0.2">
      <c r="D684" s="349" t="s">
        <v>274</v>
      </c>
    </row>
    <row r="685" spans="3:26" ht="16.5" customHeight="1" x14ac:dyDescent="0.2">
      <c r="D685" s="1609" t="s">
        <v>241</v>
      </c>
      <c r="E685" s="1610"/>
      <c r="F685" s="1610"/>
      <c r="G685" s="1610"/>
      <c r="H685" s="1610"/>
      <c r="I685" s="1610"/>
      <c r="J685" s="1611"/>
      <c r="K685" s="1612" t="s">
        <v>175</v>
      </c>
      <c r="L685" s="1612"/>
      <c r="M685" s="1612"/>
      <c r="N685" s="1613" t="s">
        <v>272</v>
      </c>
      <c r="O685" s="1613"/>
      <c r="P685" s="1613"/>
      <c r="Q685" s="1613"/>
      <c r="R685" s="1613"/>
      <c r="S685" s="1613"/>
      <c r="T685" s="1613"/>
      <c r="U685" s="1613"/>
      <c r="V685" s="1613"/>
    </row>
    <row r="686" spans="3:26" ht="50.5" customHeight="1" x14ac:dyDescent="0.2">
      <c r="D686" s="1614" t="s">
        <v>275</v>
      </c>
      <c r="E686" s="1615"/>
      <c r="F686" s="1615"/>
      <c r="G686" s="1615"/>
      <c r="H686" s="1615"/>
      <c r="I686" s="1615"/>
      <c r="J686" s="1616"/>
      <c r="K686" s="1617" t="s">
        <v>759</v>
      </c>
      <c r="L686" s="1617"/>
      <c r="M686" s="1618"/>
      <c r="N686" s="1619" t="s">
        <v>1541</v>
      </c>
      <c r="O686" s="1620"/>
      <c r="P686" s="1620"/>
      <c r="Q686" s="1620"/>
      <c r="R686" s="1620"/>
      <c r="S686" s="1620"/>
      <c r="T686" s="1620"/>
      <c r="U686" s="1620"/>
      <c r="V686" s="1621"/>
      <c r="Z686" s="350" t="s">
        <v>1690</v>
      </c>
    </row>
    <row r="687" spans="3:26" ht="50.5" customHeight="1" x14ac:dyDescent="0.2">
      <c r="D687" s="1614" t="s">
        <v>271</v>
      </c>
      <c r="E687" s="1615"/>
      <c r="F687" s="1615"/>
      <c r="G687" s="1615"/>
      <c r="H687" s="1615"/>
      <c r="I687" s="1615"/>
      <c r="J687" s="1616"/>
      <c r="K687" s="1617" t="s">
        <v>759</v>
      </c>
      <c r="L687" s="1617"/>
      <c r="M687" s="1618"/>
      <c r="N687" s="1619" t="s">
        <v>1542</v>
      </c>
      <c r="O687" s="1620"/>
      <c r="P687" s="1620"/>
      <c r="Q687" s="1620"/>
      <c r="R687" s="1620"/>
      <c r="S687" s="1620"/>
      <c r="T687" s="1620"/>
      <c r="U687" s="1620"/>
      <c r="V687" s="1621"/>
      <c r="Z687" s="350" t="s">
        <v>1690</v>
      </c>
    </row>
    <row r="688" spans="3:26" ht="16.5" customHeight="1" x14ac:dyDescent="0.2">
      <c r="E688" s="225" t="s">
        <v>276</v>
      </c>
    </row>
    <row r="689" spans="1:26" ht="16.5" customHeight="1" x14ac:dyDescent="0.2">
      <c r="E689" s="88" t="s">
        <v>694</v>
      </c>
    </row>
    <row r="690" spans="1:26" ht="16.5" customHeight="1" x14ac:dyDescent="0.2">
      <c r="E690" s="88" t="s">
        <v>277</v>
      </c>
    </row>
    <row r="691" spans="1:26" ht="16.5" customHeight="1" x14ac:dyDescent="0.2">
      <c r="E691" s="88" t="s">
        <v>278</v>
      </c>
    </row>
    <row r="692" spans="1:26" ht="16.5" customHeight="1" x14ac:dyDescent="0.2">
      <c r="E692" s="88" t="s">
        <v>279</v>
      </c>
    </row>
    <row r="693" spans="1:26" ht="16.5" customHeight="1" x14ac:dyDescent="0.2">
      <c r="E693" s="88" t="s">
        <v>280</v>
      </c>
      <c r="P693" s="1212" t="s">
        <v>1253</v>
      </c>
      <c r="Q693" s="1605"/>
      <c r="R693" s="1605"/>
      <c r="S693" s="1606"/>
      <c r="T693" s="1606"/>
      <c r="U693" s="1606"/>
      <c r="V693" s="1607"/>
      <c r="W693" s="1607"/>
      <c r="X693" s="1608"/>
    </row>
    <row r="694" spans="1:26" ht="16.5" customHeight="1" x14ac:dyDescent="0.2">
      <c r="E694" s="88" t="s">
        <v>281</v>
      </c>
    </row>
    <row r="695" spans="1:26" ht="16.5" customHeight="1" x14ac:dyDescent="0.2">
      <c r="E695" s="88" t="s">
        <v>282</v>
      </c>
    </row>
    <row r="696" spans="1:26" ht="16.5" customHeight="1" x14ac:dyDescent="0.2">
      <c r="E696" s="88" t="s">
        <v>283</v>
      </c>
    </row>
    <row r="697" spans="1:26" ht="11.15" customHeight="1" x14ac:dyDescent="0.2"/>
    <row r="698" spans="1:26" customFormat="1" ht="11.5" customHeight="1" x14ac:dyDescent="0.2">
      <c r="A698" s="719"/>
      <c r="Z698" s="718"/>
    </row>
    <row r="699" spans="1:26" customFormat="1" ht="17.5" customHeight="1" x14ac:dyDescent="0.2">
      <c r="A699" s="719"/>
      <c r="P699" s="1625" t="s">
        <v>645</v>
      </c>
      <c r="Q699" s="1625"/>
      <c r="R699" s="1625"/>
      <c r="S699" s="1626" t="str">
        <f>$Q$11</f>
        <v>○△幼稚園</v>
      </c>
      <c r="T699" s="1626"/>
      <c r="U699" s="1626"/>
      <c r="V699" s="1626"/>
      <c r="W699" s="1626"/>
      <c r="X699" s="1626"/>
      <c r="Z699" s="718"/>
    </row>
    <row r="700" spans="1:26" s="90" customFormat="1" ht="16.5" customHeight="1" x14ac:dyDescent="0.2">
      <c r="A700" s="275"/>
      <c r="C700" s="89" t="s">
        <v>1935</v>
      </c>
      <c r="Z700" s="722"/>
    </row>
    <row r="701" spans="1:26" s="90" customFormat="1" ht="16.5" customHeight="1" x14ac:dyDescent="0.2">
      <c r="A701" s="275"/>
      <c r="D701" s="90" t="s">
        <v>1920</v>
      </c>
      <c r="Z701" s="722"/>
    </row>
    <row r="702" spans="1:26" s="90" customFormat="1" ht="16.5" customHeight="1" x14ac:dyDescent="0.2">
      <c r="A702" s="275"/>
      <c r="D702" s="853" t="s">
        <v>1921</v>
      </c>
      <c r="E702" s="854"/>
      <c r="F702" s="854"/>
      <c r="G702" s="854"/>
      <c r="H702" s="854"/>
      <c r="I702" s="854"/>
      <c r="J702" s="854"/>
      <c r="K702" s="854"/>
      <c r="L702" s="854"/>
      <c r="M702" s="854"/>
      <c r="N702" s="854"/>
      <c r="O702" s="854"/>
      <c r="P702" s="855"/>
      <c r="Q702" s="2106" t="s">
        <v>1936</v>
      </c>
      <c r="R702" s="2121"/>
      <c r="Z702" s="722" t="s">
        <v>1937</v>
      </c>
    </row>
    <row r="703" spans="1:26" s="90" customFormat="1" ht="9.75" customHeight="1" x14ac:dyDescent="0.2">
      <c r="A703" s="275"/>
      <c r="Z703" s="722"/>
    </row>
    <row r="704" spans="1:26" s="90" customFormat="1" ht="16.5" customHeight="1" x14ac:dyDescent="0.2">
      <c r="A704" s="275"/>
      <c r="D704" s="90" t="s">
        <v>1938</v>
      </c>
      <c r="Z704" s="722"/>
    </row>
    <row r="705" spans="1:26" s="90" customFormat="1" ht="16.5" customHeight="1" x14ac:dyDescent="0.2">
      <c r="A705" s="275"/>
      <c r="D705" s="90" t="s">
        <v>1877</v>
      </c>
      <c r="Z705" s="722"/>
    </row>
    <row r="706" spans="1:26" s="90" customFormat="1" ht="16.5" customHeight="1" x14ac:dyDescent="0.2">
      <c r="A706" s="275"/>
      <c r="D706" s="776"/>
      <c r="E706" s="776"/>
      <c r="F706" s="776"/>
      <c r="G706" s="776"/>
      <c r="H706" s="776"/>
      <c r="I706" s="720" t="s">
        <v>1922</v>
      </c>
      <c r="J706" s="720" t="s">
        <v>1923</v>
      </c>
      <c r="K706" s="720" t="s">
        <v>1924</v>
      </c>
      <c r="L706" s="720" t="s">
        <v>1925</v>
      </c>
      <c r="M706" s="720" t="s">
        <v>1926</v>
      </c>
      <c r="N706" s="720" t="s">
        <v>1927</v>
      </c>
      <c r="O706" s="720" t="s">
        <v>1928</v>
      </c>
      <c r="P706" s="720" t="s">
        <v>1929</v>
      </c>
      <c r="Q706" s="720" t="s">
        <v>1930</v>
      </c>
      <c r="R706" s="720" t="s">
        <v>1931</v>
      </c>
      <c r="S706" s="720" t="s">
        <v>1932</v>
      </c>
      <c r="T706" s="720" t="s">
        <v>1933</v>
      </c>
      <c r="Z706" s="722"/>
    </row>
    <row r="707" spans="1:26" s="90" customFormat="1" ht="13.5" customHeight="1" x14ac:dyDescent="0.2">
      <c r="A707" s="275"/>
      <c r="D707" s="776" t="s">
        <v>1934</v>
      </c>
      <c r="E707" s="776"/>
      <c r="F707" s="776"/>
      <c r="G707" s="776"/>
      <c r="H707" s="811"/>
      <c r="I707" s="278">
        <v>2</v>
      </c>
      <c r="J707" s="278">
        <v>0</v>
      </c>
      <c r="K707" s="278">
        <v>0</v>
      </c>
      <c r="L707" s="278">
        <v>0</v>
      </c>
      <c r="M707" s="278">
        <v>0</v>
      </c>
      <c r="N707" s="278">
        <v>0</v>
      </c>
      <c r="O707" s="278">
        <v>1</v>
      </c>
      <c r="P707" s="278">
        <v>0</v>
      </c>
      <c r="Q707" s="278">
        <v>0</v>
      </c>
      <c r="R707" s="278">
        <v>0</v>
      </c>
      <c r="S707" s="278">
        <v>0</v>
      </c>
      <c r="T707" s="278">
        <v>0</v>
      </c>
      <c r="Z707" s="722"/>
    </row>
    <row r="708" spans="1:26" s="90" customFormat="1" ht="13.5" customHeight="1" x14ac:dyDescent="0.2">
      <c r="A708" s="275"/>
      <c r="D708" s="834" t="s">
        <v>1963</v>
      </c>
      <c r="E708" s="834"/>
      <c r="F708" s="834"/>
      <c r="G708" s="834"/>
      <c r="H708" s="835"/>
      <c r="I708" s="278">
        <v>2</v>
      </c>
      <c r="J708" s="278">
        <v>0</v>
      </c>
      <c r="K708" s="278">
        <v>0</v>
      </c>
      <c r="L708" s="278">
        <v>0</v>
      </c>
      <c r="M708" s="278">
        <v>0</v>
      </c>
      <c r="N708" s="278">
        <v>0</v>
      </c>
      <c r="O708" s="278">
        <v>1</v>
      </c>
      <c r="P708" s="278">
        <v>0</v>
      </c>
      <c r="Q708" s="278">
        <v>0</v>
      </c>
      <c r="R708" s="278">
        <v>0</v>
      </c>
      <c r="S708" s="278">
        <v>0</v>
      </c>
      <c r="T708" s="278">
        <v>0</v>
      </c>
      <c r="Z708" s="722"/>
    </row>
    <row r="709" spans="1:26" s="90" customFormat="1" ht="16.5" customHeight="1" x14ac:dyDescent="0.2">
      <c r="A709" s="275"/>
      <c r="D709" s="90" t="s">
        <v>1877</v>
      </c>
      <c r="Z709" s="722"/>
    </row>
    <row r="710" spans="1:26" s="90" customFormat="1" ht="16.5" customHeight="1" x14ac:dyDescent="0.2">
      <c r="A710" s="275"/>
      <c r="D710" s="776"/>
      <c r="E710" s="776"/>
      <c r="F710" s="776"/>
      <c r="G710" s="776"/>
      <c r="H710" s="776"/>
      <c r="I710" s="720" t="s">
        <v>1922</v>
      </c>
      <c r="J710" s="720" t="s">
        <v>1923</v>
      </c>
      <c r="K710" s="720" t="s">
        <v>1924</v>
      </c>
      <c r="L710" s="720" t="s">
        <v>1925</v>
      </c>
      <c r="M710" s="720" t="s">
        <v>1926</v>
      </c>
      <c r="N710" s="720" t="s">
        <v>1927</v>
      </c>
      <c r="O710" s="720" t="s">
        <v>1928</v>
      </c>
      <c r="P710" s="720" t="s">
        <v>1929</v>
      </c>
      <c r="Q710" s="720" t="s">
        <v>1930</v>
      </c>
      <c r="R710" s="720" t="s">
        <v>1931</v>
      </c>
      <c r="S710" s="720" t="s">
        <v>1932</v>
      </c>
      <c r="T710" s="720" t="s">
        <v>1933</v>
      </c>
      <c r="Z710" s="722"/>
    </row>
    <row r="711" spans="1:26" s="90" customFormat="1" ht="12.75" customHeight="1" x14ac:dyDescent="0.2">
      <c r="A711" s="275"/>
      <c r="D711" s="776" t="s">
        <v>1934</v>
      </c>
      <c r="E711" s="776"/>
      <c r="F711" s="776"/>
      <c r="G711" s="776"/>
      <c r="H711" s="811"/>
      <c r="I711" s="278">
        <v>2</v>
      </c>
      <c r="J711" s="278">
        <v>0</v>
      </c>
      <c r="K711" s="278">
        <v>0</v>
      </c>
      <c r="L711" s="278"/>
      <c r="M711" s="278"/>
      <c r="N711" s="278"/>
      <c r="O711" s="278"/>
      <c r="P711" s="278"/>
      <c r="Q711" s="278"/>
      <c r="R711" s="278"/>
      <c r="S711" s="278"/>
      <c r="T711" s="278"/>
      <c r="Z711" s="722"/>
    </row>
    <row r="712" spans="1:26" s="90" customFormat="1" ht="12.75" customHeight="1" x14ac:dyDescent="0.2">
      <c r="A712" s="275"/>
      <c r="D712" s="834" t="s">
        <v>1965</v>
      </c>
      <c r="E712" s="834"/>
      <c r="F712" s="834"/>
      <c r="G712" s="834"/>
      <c r="H712" s="835"/>
      <c r="I712" s="278">
        <v>2</v>
      </c>
      <c r="J712" s="278">
        <v>0</v>
      </c>
      <c r="K712" s="278">
        <v>0</v>
      </c>
      <c r="L712" s="278"/>
      <c r="M712" s="278"/>
      <c r="N712" s="278"/>
      <c r="O712" s="278"/>
      <c r="P712" s="278"/>
      <c r="Q712" s="278"/>
      <c r="R712" s="278"/>
      <c r="S712" s="278"/>
      <c r="T712" s="278"/>
      <c r="Z712" s="722"/>
    </row>
    <row r="713" spans="1:26" s="90" customFormat="1" ht="34.5" customHeight="1" x14ac:dyDescent="0.2">
      <c r="A713" s="275"/>
      <c r="D713" s="1326" t="s">
        <v>1964</v>
      </c>
      <c r="E713" s="1327"/>
      <c r="F713" s="1327"/>
      <c r="G713" s="1327"/>
      <c r="H713" s="1327"/>
      <c r="I713" s="1327"/>
      <c r="J713" s="1327"/>
      <c r="K713" s="1327"/>
      <c r="L713" s="1327"/>
      <c r="M713" s="1327"/>
      <c r="N713" s="1327"/>
      <c r="O713" s="1327"/>
      <c r="P713" s="1327"/>
      <c r="Q713" s="1327"/>
      <c r="R713" s="1327"/>
      <c r="S713" s="1327"/>
      <c r="T713" s="1327"/>
      <c r="U713" s="1327"/>
      <c r="V713" s="1327"/>
      <c r="W713" s="1327"/>
      <c r="X713" s="1327"/>
      <c r="Y713" s="2122"/>
      <c r="Z713" s="722"/>
    </row>
    <row r="714" spans="1:26" ht="16.5" customHeight="1" x14ac:dyDescent="0.2">
      <c r="B714" s="356" t="s">
        <v>284</v>
      </c>
    </row>
    <row r="715" spans="1:26" ht="16.5" customHeight="1" x14ac:dyDescent="0.2">
      <c r="C715" s="89" t="s">
        <v>285</v>
      </c>
    </row>
    <row r="716" spans="1:26" ht="16.5" customHeight="1" x14ac:dyDescent="0.2">
      <c r="D716" s="1680"/>
      <c r="E716" s="1681"/>
      <c r="F716" s="1702"/>
      <c r="G716" s="1777" t="s">
        <v>291</v>
      </c>
      <c r="H716" s="1778"/>
      <c r="I716" s="1778"/>
      <c r="J716" s="1688"/>
      <c r="K716" s="1612" t="s">
        <v>292</v>
      </c>
      <c r="L716" s="1612"/>
      <c r="M716" s="1612"/>
      <c r="N716" s="1661"/>
      <c r="O716" s="1612" t="s">
        <v>293</v>
      </c>
      <c r="P716" s="1612"/>
      <c r="Q716" s="1612"/>
      <c r="R716" s="1661"/>
    </row>
    <row r="717" spans="1:26" ht="19" customHeight="1" x14ac:dyDescent="0.2">
      <c r="D717" s="1680" t="s">
        <v>290</v>
      </c>
      <c r="E717" s="1681"/>
      <c r="F717" s="1638"/>
      <c r="G717" s="2112">
        <v>750</v>
      </c>
      <c r="H717" s="2113"/>
      <c r="I717" s="2114"/>
      <c r="J717" s="366" t="s">
        <v>288</v>
      </c>
      <c r="K717" s="2112">
        <v>620</v>
      </c>
      <c r="L717" s="2113"/>
      <c r="M717" s="2114"/>
      <c r="N717" s="361" t="s">
        <v>288</v>
      </c>
      <c r="O717" s="2115">
        <f>G717-K717</f>
        <v>130</v>
      </c>
      <c r="P717" s="2116"/>
      <c r="Q717" s="2116"/>
      <c r="R717" s="361" t="s">
        <v>288</v>
      </c>
    </row>
    <row r="718" spans="1:26" ht="19" customHeight="1" x14ac:dyDescent="0.2">
      <c r="D718" s="1680" t="s">
        <v>286</v>
      </c>
      <c r="E718" s="1681"/>
      <c r="F718" s="1638"/>
      <c r="G718" s="2112">
        <v>600</v>
      </c>
      <c r="H718" s="2113"/>
      <c r="I718" s="2114"/>
      <c r="J718" s="366" t="s">
        <v>288</v>
      </c>
      <c r="K718" s="2112">
        <v>560</v>
      </c>
      <c r="L718" s="2113"/>
      <c r="M718" s="2114"/>
      <c r="N718" s="361" t="s">
        <v>288</v>
      </c>
      <c r="O718" s="2115">
        <f>G718-K718</f>
        <v>40</v>
      </c>
      <c r="P718" s="2116"/>
      <c r="Q718" s="2116"/>
      <c r="R718" s="361" t="s">
        <v>288</v>
      </c>
    </row>
    <row r="719" spans="1:26" ht="19" customHeight="1" x14ac:dyDescent="0.2">
      <c r="D719" s="1680" t="s">
        <v>287</v>
      </c>
      <c r="E719" s="1681"/>
      <c r="F719" s="1638"/>
      <c r="G719" s="2117">
        <v>6</v>
      </c>
      <c r="H719" s="2009"/>
      <c r="I719" s="2118"/>
      <c r="J719" s="366" t="s">
        <v>289</v>
      </c>
      <c r="K719" s="2117">
        <v>5</v>
      </c>
      <c r="L719" s="2009"/>
      <c r="M719" s="2118"/>
      <c r="N719" s="361" t="s">
        <v>289</v>
      </c>
      <c r="O719" s="2119">
        <f>G719-K719</f>
        <v>1</v>
      </c>
      <c r="P719" s="2120"/>
      <c r="Q719" s="2120"/>
      <c r="R719" s="361" t="s">
        <v>289</v>
      </c>
    </row>
    <row r="720" spans="1:26" ht="16.5" customHeight="1" x14ac:dyDescent="0.2">
      <c r="E720" s="225" t="s">
        <v>294</v>
      </c>
    </row>
    <row r="721" spans="1:26" ht="16.5" customHeight="1" x14ac:dyDescent="0.2">
      <c r="E721" s="88" t="s">
        <v>295</v>
      </c>
    </row>
    <row r="722" spans="1:26" ht="16.5" customHeight="1" x14ac:dyDescent="0.2">
      <c r="E722" s="88" t="s">
        <v>695</v>
      </c>
    </row>
    <row r="723" spans="1:26" ht="16.5" customHeight="1" x14ac:dyDescent="0.2">
      <c r="E723" s="88" t="s">
        <v>307</v>
      </c>
    </row>
    <row r="724" spans="1:26" ht="9.65" customHeight="1" x14ac:dyDescent="0.2"/>
    <row r="725" spans="1:26" ht="16.5" customHeight="1" x14ac:dyDescent="0.2">
      <c r="C725" s="89" t="s">
        <v>1512</v>
      </c>
    </row>
    <row r="726" spans="1:26" ht="16.5" customHeight="1" x14ac:dyDescent="0.2">
      <c r="D726" s="1661"/>
      <c r="E726" s="1661"/>
      <c r="F726" s="1661"/>
      <c r="G726" s="1680" t="s">
        <v>296</v>
      </c>
      <c r="H726" s="1681"/>
      <c r="I726" s="1681"/>
      <c r="J726" s="1682"/>
      <c r="K726" s="1937" t="s">
        <v>1747</v>
      </c>
      <c r="L726" s="1937"/>
      <c r="M726" s="1937"/>
      <c r="N726" s="1937"/>
      <c r="O726" s="1937"/>
      <c r="P726" s="1937"/>
      <c r="Q726" s="1937"/>
      <c r="R726" s="1937"/>
      <c r="S726" s="1937"/>
    </row>
    <row r="727" spans="1:26" ht="18.649999999999999" customHeight="1" x14ac:dyDescent="0.2">
      <c r="D727" s="1661" t="s">
        <v>300</v>
      </c>
      <c r="E727" s="1661"/>
      <c r="F727" s="2105"/>
      <c r="G727" s="2106" t="s">
        <v>766</v>
      </c>
      <c r="H727" s="2107"/>
      <c r="I727" s="2107"/>
      <c r="J727" s="2108"/>
      <c r="K727" s="2109"/>
      <c r="L727" s="2110"/>
      <c r="M727" s="2110"/>
      <c r="N727" s="2110"/>
      <c r="O727" s="2110"/>
      <c r="P727" s="2110"/>
      <c r="Q727" s="2110"/>
      <c r="R727" s="2110"/>
      <c r="S727" s="2111"/>
      <c r="Z727" s="350" t="s">
        <v>1691</v>
      </c>
    </row>
    <row r="728" spans="1:26" ht="18.649999999999999" customHeight="1" x14ac:dyDescent="0.2">
      <c r="D728" s="1661" t="s">
        <v>290</v>
      </c>
      <c r="E728" s="1661"/>
      <c r="F728" s="2105"/>
      <c r="G728" s="2106" t="s">
        <v>766</v>
      </c>
      <c r="H728" s="2107"/>
      <c r="I728" s="2107"/>
      <c r="J728" s="2108"/>
      <c r="K728" s="2109"/>
      <c r="L728" s="2110"/>
      <c r="M728" s="2110"/>
      <c r="N728" s="2110"/>
      <c r="O728" s="2110"/>
      <c r="P728" s="2110"/>
      <c r="Q728" s="2110"/>
      <c r="R728" s="2110"/>
      <c r="S728" s="2111"/>
      <c r="Z728" s="350" t="s">
        <v>1691</v>
      </c>
    </row>
    <row r="729" spans="1:26" ht="25" customHeight="1" x14ac:dyDescent="0.2">
      <c r="D729" s="1330" t="s">
        <v>297</v>
      </c>
      <c r="E729" s="1331"/>
      <c r="F729" s="1332"/>
      <c r="G729" s="2106" t="s">
        <v>767</v>
      </c>
      <c r="H729" s="2107"/>
      <c r="I729" s="2107"/>
      <c r="J729" s="2108"/>
      <c r="K729" s="2109"/>
      <c r="L729" s="2110"/>
      <c r="M729" s="2110"/>
      <c r="N729" s="2110"/>
      <c r="O729" s="2110"/>
      <c r="P729" s="2110"/>
      <c r="Q729" s="2110"/>
      <c r="R729" s="2110"/>
      <c r="S729" s="2111"/>
      <c r="Z729" s="350" t="s">
        <v>1692</v>
      </c>
    </row>
    <row r="730" spans="1:26" ht="16.5" customHeight="1" x14ac:dyDescent="0.2">
      <c r="E730" s="225" t="s">
        <v>298</v>
      </c>
    </row>
    <row r="731" spans="1:26" ht="11.5" customHeight="1" x14ac:dyDescent="0.2"/>
    <row r="732" spans="1:26" ht="17.5" customHeight="1" x14ac:dyDescent="0.2">
      <c r="P732" s="1625" t="s">
        <v>645</v>
      </c>
      <c r="Q732" s="1625"/>
      <c r="R732" s="1625"/>
      <c r="S732" s="1626" t="str">
        <f>$Q$11</f>
        <v>○△幼稚園</v>
      </c>
      <c r="T732" s="1626"/>
      <c r="U732" s="1626"/>
      <c r="V732" s="1626"/>
      <c r="W732" s="1626"/>
      <c r="X732" s="1626"/>
    </row>
    <row r="733" spans="1:26" ht="9.65" customHeight="1" x14ac:dyDescent="0.2"/>
    <row r="734" spans="1:26" ht="16.5" customHeight="1" x14ac:dyDescent="0.2">
      <c r="A734"/>
      <c r="B734"/>
      <c r="C734" s="6" t="s">
        <v>1788</v>
      </c>
      <c r="D734"/>
      <c r="E734"/>
      <c r="F734"/>
      <c r="G734"/>
      <c r="H734"/>
      <c r="I734"/>
      <c r="J734"/>
      <c r="K734"/>
      <c r="L734"/>
      <c r="M734"/>
      <c r="N734"/>
      <c r="O734"/>
      <c r="P734"/>
      <c r="Q734"/>
      <c r="R734"/>
      <c r="S734"/>
      <c r="T734"/>
      <c r="U734"/>
      <c r="V734"/>
      <c r="W734"/>
      <c r="X734"/>
      <c r="Y734"/>
    </row>
    <row r="735" spans="1:26" ht="18.649999999999999" customHeight="1" x14ac:dyDescent="0.2">
      <c r="A735"/>
      <c r="B735"/>
      <c r="C735"/>
      <c r="D735" s="954" t="s">
        <v>1786</v>
      </c>
      <c r="E735" s="954"/>
      <c r="F735" s="954"/>
      <c r="G735" s="954"/>
      <c r="H735" s="954"/>
      <c r="I735" s="954"/>
      <c r="J735" s="954"/>
      <c r="K735" s="954"/>
      <c r="L735" s="954"/>
      <c r="M735" s="954"/>
      <c r="N735" s="568" t="s">
        <v>20</v>
      </c>
      <c r="O735" s="572">
        <v>5</v>
      </c>
      <c r="P735" s="569" t="s">
        <v>21</v>
      </c>
      <c r="Q735" s="572">
        <v>4</v>
      </c>
      <c r="R735" s="569" t="s">
        <v>22</v>
      </c>
      <c r="S735" s="571">
        <v>1</v>
      </c>
      <c r="T735" s="574" t="s">
        <v>23</v>
      </c>
      <c r="U735"/>
      <c r="V735"/>
      <c r="W735"/>
      <c r="X735"/>
      <c r="Y735"/>
      <c r="Z735" s="350" t="s">
        <v>1778</v>
      </c>
    </row>
    <row r="736" spans="1:26" ht="18.649999999999999" customHeight="1" x14ac:dyDescent="0.2">
      <c r="A736"/>
      <c r="B736"/>
      <c r="C736"/>
      <c r="D736" s="954" t="s">
        <v>1787</v>
      </c>
      <c r="E736" s="954"/>
      <c r="F736" s="954"/>
      <c r="G736" s="954"/>
      <c r="H736" s="954"/>
      <c r="I736" s="954"/>
      <c r="J736" s="954"/>
      <c r="K736" s="954"/>
      <c r="L736" s="954"/>
      <c r="M736" s="954"/>
      <c r="N736" s="2099" t="s">
        <v>1854</v>
      </c>
      <c r="O736" s="2100"/>
      <c r="P736" s="2101"/>
      <c r="Q736" s="2101"/>
      <c r="R736" s="2102"/>
      <c r="S736"/>
      <c r="T736"/>
      <c r="U736"/>
      <c r="V736"/>
      <c r="W736"/>
      <c r="X736"/>
      <c r="Y736"/>
      <c r="Z736" s="350" t="s">
        <v>1693</v>
      </c>
    </row>
    <row r="737" spans="1:26" ht="16.5" customHeight="1" x14ac:dyDescent="0.2">
      <c r="A737"/>
      <c r="B737"/>
      <c r="C737"/>
      <c r="D737"/>
      <c r="E737" s="124" t="s">
        <v>301</v>
      </c>
      <c r="F737"/>
      <c r="G737"/>
      <c r="H737"/>
      <c r="I737"/>
      <c r="J737"/>
      <c r="K737"/>
      <c r="L737"/>
      <c r="M737"/>
      <c r="N737"/>
      <c r="O737"/>
      <c r="P737"/>
      <c r="Q737"/>
      <c r="R737"/>
      <c r="S737"/>
      <c r="T737"/>
      <c r="U737"/>
      <c r="V737"/>
      <c r="W737"/>
      <c r="X737"/>
      <c r="Y737"/>
    </row>
    <row r="738" spans="1:26" ht="16.5" customHeight="1" x14ac:dyDescent="0.2">
      <c r="A738"/>
      <c r="B738"/>
      <c r="C738"/>
      <c r="D738" s="570"/>
      <c r="E738" s="575"/>
      <c r="F738" s="2097" t="s">
        <v>299</v>
      </c>
      <c r="G738" s="2098"/>
      <c r="H738" s="2098"/>
      <c r="I738" s="2098"/>
      <c r="J738" s="2098"/>
      <c r="K738" s="2098"/>
      <c r="L738" s="2103" t="s">
        <v>1789</v>
      </c>
      <c r="M738" s="2103"/>
      <c r="N738" s="2103"/>
      <c r="O738" s="2103"/>
      <c r="P738" s="2103"/>
      <c r="Q738" s="2103"/>
      <c r="R738" s="2103"/>
      <c r="S738" s="2103"/>
      <c r="T738" s="2103"/>
      <c r="U738" s="2103"/>
      <c r="V738" s="2103"/>
      <c r="W738"/>
      <c r="X738"/>
      <c r="Y738"/>
    </row>
    <row r="739" spans="1:26" ht="18.649999999999999" customHeight="1" x14ac:dyDescent="0.2">
      <c r="A739"/>
      <c r="B739"/>
      <c r="C739"/>
      <c r="D739" s="2095" t="s">
        <v>300</v>
      </c>
      <c r="E739" s="2096"/>
      <c r="F739" s="576"/>
      <c r="G739" s="573" t="s">
        <v>21</v>
      </c>
      <c r="H739" s="576"/>
      <c r="I739" s="573" t="s">
        <v>22</v>
      </c>
      <c r="J739" s="576"/>
      <c r="K739" s="573" t="s">
        <v>23</v>
      </c>
      <c r="L739" s="2104"/>
      <c r="M739" s="2104"/>
      <c r="N739" s="2104"/>
      <c r="O739" s="2104"/>
      <c r="P739" s="2104"/>
      <c r="Q739" s="2104"/>
      <c r="R739" s="2104"/>
      <c r="S739" s="2104"/>
      <c r="T739" s="2104"/>
      <c r="U739" s="2104"/>
      <c r="V739" s="2104"/>
      <c r="W739"/>
      <c r="X739"/>
      <c r="Y739"/>
    </row>
    <row r="740" spans="1:26" ht="18.649999999999999" customHeight="1" x14ac:dyDescent="0.2">
      <c r="A740"/>
      <c r="B740"/>
      <c r="C740"/>
      <c r="D740" s="2095" t="s">
        <v>290</v>
      </c>
      <c r="E740" s="2096"/>
      <c r="F740" s="576"/>
      <c r="G740" s="573" t="s">
        <v>21</v>
      </c>
      <c r="H740" s="576"/>
      <c r="I740" s="573" t="s">
        <v>22</v>
      </c>
      <c r="J740" s="576"/>
      <c r="K740" s="573" t="s">
        <v>23</v>
      </c>
      <c r="L740" s="2104"/>
      <c r="M740" s="2104"/>
      <c r="N740" s="2104"/>
      <c r="O740" s="2104"/>
      <c r="P740" s="2104"/>
      <c r="Q740" s="2104"/>
      <c r="R740" s="2104"/>
      <c r="S740" s="2104"/>
      <c r="T740" s="2104"/>
      <c r="U740" s="2104"/>
      <c r="V740" s="2104"/>
      <c r="W740"/>
      <c r="X740"/>
      <c r="Y740"/>
    </row>
    <row r="741" spans="1:26" ht="16.5" customHeight="1" x14ac:dyDescent="0.2">
      <c r="E741" s="225" t="s">
        <v>302</v>
      </c>
    </row>
    <row r="742" spans="1:26" ht="9.65" customHeight="1" x14ac:dyDescent="0.2"/>
    <row r="743" spans="1:26" ht="16.5" customHeight="1" x14ac:dyDescent="0.2">
      <c r="C743" s="89" t="s">
        <v>1629</v>
      </c>
    </row>
    <row r="744" spans="1:26" ht="29.5" customHeight="1" x14ac:dyDescent="0.2">
      <c r="D744" s="1937" t="s">
        <v>303</v>
      </c>
      <c r="E744" s="1937"/>
      <c r="F744" s="1937"/>
      <c r="G744" s="1937"/>
      <c r="H744" s="1937"/>
      <c r="I744" s="1692" t="s">
        <v>304</v>
      </c>
      <c r="J744" s="1692"/>
      <c r="K744" s="1930" t="s">
        <v>305</v>
      </c>
      <c r="L744" s="840"/>
      <c r="M744" s="1337"/>
      <c r="N744" s="1930" t="s">
        <v>1748</v>
      </c>
      <c r="O744" s="840"/>
      <c r="P744" s="1337"/>
      <c r="Q744" s="1937"/>
    </row>
    <row r="745" spans="1:26" ht="18.649999999999999" customHeight="1" x14ac:dyDescent="0.2">
      <c r="D745" s="2086" t="s">
        <v>848</v>
      </c>
      <c r="E745" s="2086"/>
      <c r="F745" s="2086"/>
      <c r="G745" s="2086"/>
      <c r="H745" s="2086"/>
      <c r="I745" s="2087" t="s">
        <v>769</v>
      </c>
      <c r="J745" s="2088"/>
      <c r="K745" s="2088" t="s">
        <v>755</v>
      </c>
      <c r="L745" s="2089"/>
      <c r="M745" s="2090"/>
      <c r="N745" s="2091" t="s">
        <v>834</v>
      </c>
      <c r="O745" s="2092"/>
      <c r="P745" s="2093"/>
      <c r="Q745" s="2094"/>
      <c r="Z745" s="350" t="s">
        <v>1482</v>
      </c>
    </row>
    <row r="746" spans="1:26" ht="18.649999999999999" customHeight="1" x14ac:dyDescent="0.2">
      <c r="D746" s="2086" t="s">
        <v>970</v>
      </c>
      <c r="E746" s="2086"/>
      <c r="F746" s="2086"/>
      <c r="G746" s="2086"/>
      <c r="H746" s="2086"/>
      <c r="I746" s="2087" t="s">
        <v>769</v>
      </c>
      <c r="J746" s="2088"/>
      <c r="K746" s="2088" t="s">
        <v>755</v>
      </c>
      <c r="L746" s="2089"/>
      <c r="M746" s="2090"/>
      <c r="N746" s="2091" t="s">
        <v>971</v>
      </c>
      <c r="O746" s="2092"/>
      <c r="P746" s="2093"/>
      <c r="Q746" s="2094"/>
      <c r="Z746" s="350" t="s">
        <v>1482</v>
      </c>
    </row>
    <row r="747" spans="1:26" ht="18.649999999999999" customHeight="1" x14ac:dyDescent="0.2">
      <c r="D747" s="2081"/>
      <c r="E747" s="2081"/>
      <c r="F747" s="2081"/>
      <c r="G747" s="2081"/>
      <c r="H747" s="2081"/>
      <c r="I747" s="2082"/>
      <c r="J747" s="2083"/>
      <c r="K747" s="2083"/>
      <c r="L747" s="944"/>
      <c r="M747" s="945"/>
      <c r="N747" s="2084"/>
      <c r="O747" s="946"/>
      <c r="P747" s="942"/>
      <c r="Q747" s="2085"/>
      <c r="Z747" s="350" t="s">
        <v>1482</v>
      </c>
    </row>
    <row r="748" spans="1:26" ht="18.649999999999999" customHeight="1" x14ac:dyDescent="0.2">
      <c r="D748" s="2081"/>
      <c r="E748" s="2081"/>
      <c r="F748" s="2081"/>
      <c r="G748" s="2081"/>
      <c r="H748" s="2081"/>
      <c r="I748" s="2082"/>
      <c r="J748" s="2083"/>
      <c r="K748" s="2083"/>
      <c r="L748" s="944"/>
      <c r="M748" s="945"/>
      <c r="N748" s="2084"/>
      <c r="O748" s="946"/>
      <c r="P748" s="942"/>
      <c r="Q748" s="2085"/>
      <c r="Z748" s="350" t="s">
        <v>1482</v>
      </c>
    </row>
    <row r="749" spans="1:26" ht="18.649999999999999" customHeight="1" x14ac:dyDescent="0.2">
      <c r="D749" s="2081"/>
      <c r="E749" s="2081"/>
      <c r="F749" s="2081"/>
      <c r="G749" s="2081"/>
      <c r="H749" s="2081"/>
      <c r="I749" s="2082"/>
      <c r="J749" s="2083"/>
      <c r="K749" s="2083"/>
      <c r="L749" s="944"/>
      <c r="M749" s="945"/>
      <c r="N749" s="2084"/>
      <c r="O749" s="946"/>
      <c r="P749" s="942"/>
      <c r="Q749" s="2085"/>
      <c r="Z749" s="350" t="s">
        <v>1482</v>
      </c>
    </row>
    <row r="750" spans="1:26" ht="18.649999999999999" customHeight="1" x14ac:dyDescent="0.2">
      <c r="D750" s="2081"/>
      <c r="E750" s="2081"/>
      <c r="F750" s="2081"/>
      <c r="G750" s="2081"/>
      <c r="H750" s="2081"/>
      <c r="I750" s="2082"/>
      <c r="J750" s="2083"/>
      <c r="K750" s="2083"/>
      <c r="L750" s="944"/>
      <c r="M750" s="945"/>
      <c r="N750" s="2084"/>
      <c r="O750" s="946"/>
      <c r="P750" s="942"/>
      <c r="Q750" s="2085"/>
      <c r="Z750" s="350" t="s">
        <v>1482</v>
      </c>
    </row>
    <row r="751" spans="1:26" ht="16.5" customHeight="1" x14ac:dyDescent="0.2">
      <c r="E751" s="225" t="s">
        <v>306</v>
      </c>
    </row>
    <row r="752" spans="1:26" ht="16.5" customHeight="1" x14ac:dyDescent="0.2">
      <c r="E752" s="88" t="s">
        <v>1749</v>
      </c>
    </row>
    <row r="753" spans="2:26" ht="16.5" customHeight="1" x14ac:dyDescent="0.2">
      <c r="E753" s="88" t="s">
        <v>1750</v>
      </c>
    </row>
    <row r="754" spans="2:26" ht="9.65" customHeight="1" x14ac:dyDescent="0.2">
      <c r="E754" s="88"/>
    </row>
    <row r="755" spans="2:26" ht="17.5" customHeight="1" x14ac:dyDescent="0.2">
      <c r="P755" s="1625" t="s">
        <v>645</v>
      </c>
      <c r="Q755" s="1625"/>
      <c r="R755" s="1625"/>
      <c r="S755" s="1626" t="str">
        <f>$Q$11</f>
        <v>○△幼稚園</v>
      </c>
      <c r="T755" s="1626"/>
      <c r="U755" s="1626"/>
      <c r="V755" s="1626"/>
      <c r="W755" s="1626"/>
      <c r="X755" s="1626"/>
    </row>
    <row r="756" spans="2:26" ht="16.5" customHeight="1" x14ac:dyDescent="0.2">
      <c r="B756" s="356" t="s">
        <v>308</v>
      </c>
    </row>
    <row r="757" spans="2:26" ht="16.5" customHeight="1" x14ac:dyDescent="0.2">
      <c r="B757" s="356"/>
      <c r="C757" s="89" t="s">
        <v>1019</v>
      </c>
    </row>
    <row r="758" spans="2:26" ht="31.5" customHeight="1" x14ac:dyDescent="0.2">
      <c r="D758" s="1755" t="s">
        <v>311</v>
      </c>
      <c r="E758" s="2077"/>
      <c r="F758" s="2077"/>
      <c r="G758" s="2078"/>
      <c r="H758" s="1784" t="s">
        <v>1751</v>
      </c>
      <c r="I758" s="2079"/>
      <c r="J758" s="2080"/>
      <c r="K758" s="1661" t="s">
        <v>309</v>
      </c>
      <c r="L758" s="1612"/>
      <c r="M758" s="1661"/>
      <c r="N758" s="1612"/>
      <c r="O758" s="1661"/>
      <c r="P758" s="1612"/>
      <c r="Q758" s="1661"/>
      <c r="R758" s="1796" t="s">
        <v>310</v>
      </c>
      <c r="S758" s="1612"/>
      <c r="T758" s="1661"/>
      <c r="U758" s="1612"/>
      <c r="V758" s="1661"/>
      <c r="W758" s="1612"/>
      <c r="X758" s="1661"/>
    </row>
    <row r="759" spans="2:26" ht="19" customHeight="1" x14ac:dyDescent="0.2">
      <c r="D759" s="1678" t="s">
        <v>770</v>
      </c>
      <c r="E759" s="1735"/>
      <c r="F759" s="1735"/>
      <c r="G759" s="1736"/>
      <c r="H759" s="2075" t="s">
        <v>771</v>
      </c>
      <c r="I759" s="2076"/>
      <c r="J759" s="1841"/>
      <c r="K759" s="468" t="s">
        <v>20</v>
      </c>
      <c r="L759" s="498">
        <v>5</v>
      </c>
      <c r="M759" s="366" t="s">
        <v>21</v>
      </c>
      <c r="N759" s="498">
        <v>4</v>
      </c>
      <c r="O759" s="366" t="s">
        <v>22</v>
      </c>
      <c r="P759" s="498">
        <v>1</v>
      </c>
      <c r="Q759" s="361" t="s">
        <v>23</v>
      </c>
      <c r="R759" s="468" t="s">
        <v>20</v>
      </c>
      <c r="S759" s="498">
        <v>5</v>
      </c>
      <c r="T759" s="366" t="s">
        <v>21</v>
      </c>
      <c r="U759" s="498">
        <v>4</v>
      </c>
      <c r="V759" s="366" t="s">
        <v>22</v>
      </c>
      <c r="W759" s="498">
        <v>10</v>
      </c>
      <c r="X759" s="361" t="s">
        <v>23</v>
      </c>
      <c r="Z759" s="350" t="s">
        <v>1483</v>
      </c>
    </row>
    <row r="760" spans="2:26" ht="19" customHeight="1" x14ac:dyDescent="0.2">
      <c r="D760" s="1678" t="s">
        <v>835</v>
      </c>
      <c r="E760" s="1735"/>
      <c r="F760" s="1735"/>
      <c r="G760" s="1736"/>
      <c r="H760" s="2075" t="s">
        <v>771</v>
      </c>
      <c r="I760" s="2076"/>
      <c r="J760" s="1841"/>
      <c r="K760" s="468" t="s">
        <v>20</v>
      </c>
      <c r="L760" s="498">
        <v>5</v>
      </c>
      <c r="M760" s="366" t="s">
        <v>21</v>
      </c>
      <c r="N760" s="498">
        <v>4</v>
      </c>
      <c r="O760" s="366" t="s">
        <v>22</v>
      </c>
      <c r="P760" s="498">
        <v>1</v>
      </c>
      <c r="Q760" s="361" t="s">
        <v>23</v>
      </c>
      <c r="R760" s="468" t="s">
        <v>20</v>
      </c>
      <c r="S760" s="498">
        <v>5</v>
      </c>
      <c r="T760" s="366" t="s">
        <v>21</v>
      </c>
      <c r="U760" s="498">
        <v>4</v>
      </c>
      <c r="V760" s="366" t="s">
        <v>22</v>
      </c>
      <c r="W760" s="498">
        <v>10</v>
      </c>
      <c r="X760" s="361" t="s">
        <v>23</v>
      </c>
      <c r="Z760" s="350" t="s">
        <v>1483</v>
      </c>
    </row>
    <row r="761" spans="2:26" ht="19" customHeight="1" x14ac:dyDescent="0.2">
      <c r="D761" s="1678" t="s">
        <v>836</v>
      </c>
      <c r="E761" s="1735"/>
      <c r="F761" s="1735"/>
      <c r="G761" s="1736"/>
      <c r="H761" s="2075" t="s">
        <v>771</v>
      </c>
      <c r="I761" s="2076"/>
      <c r="J761" s="1841"/>
      <c r="K761" s="468" t="s">
        <v>20</v>
      </c>
      <c r="L761" s="498">
        <v>5</v>
      </c>
      <c r="M761" s="366" t="s">
        <v>21</v>
      </c>
      <c r="N761" s="498">
        <v>4</v>
      </c>
      <c r="O761" s="366" t="s">
        <v>22</v>
      </c>
      <c r="P761" s="498">
        <v>1</v>
      </c>
      <c r="Q761" s="361" t="s">
        <v>23</v>
      </c>
      <c r="R761" s="468" t="s">
        <v>20</v>
      </c>
      <c r="S761" s="498">
        <v>5</v>
      </c>
      <c r="T761" s="366" t="s">
        <v>21</v>
      </c>
      <c r="U761" s="498">
        <v>4</v>
      </c>
      <c r="V761" s="366" t="s">
        <v>22</v>
      </c>
      <c r="W761" s="498">
        <v>10</v>
      </c>
      <c r="X761" s="361" t="s">
        <v>23</v>
      </c>
      <c r="Z761" s="350" t="s">
        <v>1483</v>
      </c>
    </row>
    <row r="762" spans="2:26" ht="19" customHeight="1" x14ac:dyDescent="0.2">
      <c r="D762" s="1678" t="s">
        <v>1001</v>
      </c>
      <c r="E762" s="1735"/>
      <c r="F762" s="1735"/>
      <c r="G762" s="1736"/>
      <c r="H762" s="2075" t="s">
        <v>771</v>
      </c>
      <c r="I762" s="2076"/>
      <c r="J762" s="1841"/>
      <c r="K762" s="468" t="s">
        <v>20</v>
      </c>
      <c r="L762" s="498">
        <v>5</v>
      </c>
      <c r="M762" s="366" t="s">
        <v>21</v>
      </c>
      <c r="N762" s="498">
        <v>4</v>
      </c>
      <c r="O762" s="366" t="s">
        <v>22</v>
      </c>
      <c r="P762" s="498">
        <v>1</v>
      </c>
      <c r="Q762" s="361" t="s">
        <v>23</v>
      </c>
      <c r="R762" s="468" t="s">
        <v>20</v>
      </c>
      <c r="S762" s="498">
        <v>5</v>
      </c>
      <c r="T762" s="366" t="s">
        <v>21</v>
      </c>
      <c r="U762" s="498">
        <v>4</v>
      </c>
      <c r="V762" s="366" t="s">
        <v>22</v>
      </c>
      <c r="W762" s="498">
        <v>10</v>
      </c>
      <c r="X762" s="361" t="s">
        <v>23</v>
      </c>
      <c r="Z762" s="350" t="s">
        <v>1483</v>
      </c>
    </row>
    <row r="763" spans="2:26" ht="19" customHeight="1" x14ac:dyDescent="0.2">
      <c r="D763" s="1981"/>
      <c r="E763" s="2065"/>
      <c r="F763" s="2065"/>
      <c r="G763" s="2066"/>
      <c r="H763" s="2067"/>
      <c r="I763" s="2068"/>
      <c r="J763" s="1664"/>
      <c r="K763" s="499"/>
      <c r="L763" s="404"/>
      <c r="M763" s="366" t="s">
        <v>21</v>
      </c>
      <c r="N763" s="404"/>
      <c r="O763" s="366" t="s">
        <v>22</v>
      </c>
      <c r="P763" s="404"/>
      <c r="Q763" s="361" t="s">
        <v>23</v>
      </c>
      <c r="R763" s="500"/>
      <c r="S763" s="404"/>
      <c r="T763" s="366" t="s">
        <v>21</v>
      </c>
      <c r="U763" s="404"/>
      <c r="V763" s="366" t="s">
        <v>22</v>
      </c>
      <c r="W763" s="404"/>
      <c r="X763" s="361" t="s">
        <v>23</v>
      </c>
      <c r="Z763" s="350" t="s">
        <v>1483</v>
      </c>
    </row>
    <row r="764" spans="2:26" ht="19" customHeight="1" x14ac:dyDescent="0.2">
      <c r="D764" s="1981"/>
      <c r="E764" s="2065"/>
      <c r="F764" s="2065"/>
      <c r="G764" s="2066"/>
      <c r="H764" s="2067"/>
      <c r="I764" s="2068"/>
      <c r="J764" s="1664"/>
      <c r="K764" s="499"/>
      <c r="L764" s="404"/>
      <c r="M764" s="366" t="s">
        <v>21</v>
      </c>
      <c r="N764" s="404"/>
      <c r="O764" s="366" t="s">
        <v>22</v>
      </c>
      <c r="P764" s="404"/>
      <c r="Q764" s="361" t="s">
        <v>23</v>
      </c>
      <c r="R764" s="500"/>
      <c r="S764" s="404"/>
      <c r="T764" s="366" t="s">
        <v>21</v>
      </c>
      <c r="U764" s="404"/>
      <c r="V764" s="366" t="s">
        <v>22</v>
      </c>
      <c r="W764" s="404"/>
      <c r="X764" s="361" t="s">
        <v>23</v>
      </c>
      <c r="Z764" s="350" t="s">
        <v>1483</v>
      </c>
    </row>
    <row r="765" spans="2:26" ht="19" customHeight="1" x14ac:dyDescent="0.2">
      <c r="D765" s="1981"/>
      <c r="E765" s="2065"/>
      <c r="F765" s="2065"/>
      <c r="G765" s="2066"/>
      <c r="H765" s="2067"/>
      <c r="I765" s="2068"/>
      <c r="J765" s="1664"/>
      <c r="K765" s="499"/>
      <c r="L765" s="404"/>
      <c r="M765" s="366" t="s">
        <v>21</v>
      </c>
      <c r="N765" s="404"/>
      <c r="O765" s="366" t="s">
        <v>22</v>
      </c>
      <c r="P765" s="404"/>
      <c r="Q765" s="361" t="s">
        <v>23</v>
      </c>
      <c r="R765" s="500"/>
      <c r="S765" s="404"/>
      <c r="T765" s="366" t="s">
        <v>21</v>
      </c>
      <c r="U765" s="404"/>
      <c r="V765" s="366" t="s">
        <v>22</v>
      </c>
      <c r="W765" s="404"/>
      <c r="X765" s="361" t="s">
        <v>23</v>
      </c>
      <c r="Z765" s="350" t="s">
        <v>1483</v>
      </c>
    </row>
    <row r="766" spans="2:26" ht="19" customHeight="1" x14ac:dyDescent="0.2">
      <c r="D766" s="1981"/>
      <c r="E766" s="2065"/>
      <c r="F766" s="2065"/>
      <c r="G766" s="2066"/>
      <c r="H766" s="2067"/>
      <c r="I766" s="2068"/>
      <c r="J766" s="1664"/>
      <c r="K766" s="499"/>
      <c r="L766" s="404"/>
      <c r="M766" s="366" t="s">
        <v>21</v>
      </c>
      <c r="N766" s="404"/>
      <c r="O766" s="366" t="s">
        <v>22</v>
      </c>
      <c r="P766" s="404"/>
      <c r="Q766" s="361" t="s">
        <v>23</v>
      </c>
      <c r="R766" s="500"/>
      <c r="S766" s="404"/>
      <c r="T766" s="366" t="s">
        <v>21</v>
      </c>
      <c r="U766" s="404"/>
      <c r="V766" s="366" t="s">
        <v>22</v>
      </c>
      <c r="W766" s="404"/>
      <c r="X766" s="361" t="s">
        <v>23</v>
      </c>
      <c r="Z766" s="350" t="s">
        <v>1483</v>
      </c>
    </row>
    <row r="767" spans="2:26" ht="16.5" customHeight="1" x14ac:dyDescent="0.2">
      <c r="E767" s="225" t="s">
        <v>312</v>
      </c>
    </row>
    <row r="768" spans="2:26" ht="16.5" customHeight="1" x14ac:dyDescent="0.2">
      <c r="E768" s="88" t="s">
        <v>696</v>
      </c>
    </row>
    <row r="769" spans="1:26" ht="9.65" customHeight="1" x14ac:dyDescent="0.2"/>
    <row r="770" spans="1:26" ht="16.5" customHeight="1" x14ac:dyDescent="0.2">
      <c r="C770" s="89" t="s">
        <v>1406</v>
      </c>
    </row>
    <row r="771" spans="1:26" s="90" customFormat="1" ht="16.5" customHeight="1" x14ac:dyDescent="0.2">
      <c r="A771" s="275"/>
      <c r="D771" s="90" t="s">
        <v>1396</v>
      </c>
      <c r="Z771" s="277"/>
    </row>
    <row r="772" spans="1:26" ht="18.649999999999999" customHeight="1" x14ac:dyDescent="0.2">
      <c r="D772" s="386" t="s">
        <v>800</v>
      </c>
      <c r="E772" s="387"/>
      <c r="F772" s="387"/>
      <c r="G772" s="387"/>
      <c r="H772" s="388"/>
      <c r="I772" s="2069" t="s">
        <v>773</v>
      </c>
      <c r="J772" s="2070"/>
      <c r="K772" s="2059"/>
      <c r="L772" s="2059"/>
      <c r="M772" s="2059"/>
      <c r="N772" s="2059"/>
      <c r="O772" s="2059"/>
      <c r="P772" s="2059"/>
      <c r="Q772" s="2059"/>
      <c r="R772" s="2071"/>
      <c r="Z772" s="350" t="s">
        <v>1694</v>
      </c>
    </row>
    <row r="773" spans="1:26" ht="39" customHeight="1" x14ac:dyDescent="0.2">
      <c r="D773" s="1870" t="s">
        <v>1300</v>
      </c>
      <c r="E773" s="2072"/>
      <c r="F773" s="2072"/>
      <c r="G773" s="2072"/>
      <c r="H773" s="2072"/>
      <c r="I773" s="2073"/>
      <c r="J773" s="2074"/>
      <c r="K773" s="361" t="s">
        <v>313</v>
      </c>
    </row>
    <row r="774" spans="1:26" ht="16.5" customHeight="1" x14ac:dyDescent="0.2">
      <c r="E774" s="225" t="s">
        <v>314</v>
      </c>
    </row>
    <row r="775" spans="1:26" ht="16.5" customHeight="1" x14ac:dyDescent="0.2">
      <c r="E775" s="88" t="s">
        <v>697</v>
      </c>
    </row>
    <row r="776" spans="1:26" ht="16.5" customHeight="1" x14ac:dyDescent="0.2">
      <c r="E776" s="88" t="s">
        <v>316</v>
      </c>
    </row>
    <row r="777" spans="1:26" ht="16.5" customHeight="1" x14ac:dyDescent="0.2">
      <c r="E777" s="88" t="s">
        <v>315</v>
      </c>
    </row>
    <row r="778" spans="1:26" ht="9.65" customHeight="1" x14ac:dyDescent="0.2"/>
    <row r="779" spans="1:26" s="90" customFormat="1" ht="16.5" customHeight="1" x14ac:dyDescent="0.2">
      <c r="A779" s="275"/>
      <c r="D779" s="90" t="s">
        <v>1397</v>
      </c>
      <c r="Z779" s="277"/>
    </row>
    <row r="780" spans="1:26" s="90" customFormat="1" ht="19.5" customHeight="1" x14ac:dyDescent="0.2">
      <c r="A780" s="275"/>
      <c r="D780" s="853" t="s">
        <v>1398</v>
      </c>
      <c r="E780" s="854"/>
      <c r="F780" s="854"/>
      <c r="G780" s="854"/>
      <c r="H780" s="854"/>
      <c r="I780" s="855"/>
      <c r="J780" s="856" t="s">
        <v>1543</v>
      </c>
      <c r="K780" s="857"/>
      <c r="L780" s="857"/>
      <c r="M780" s="857"/>
      <c r="N780" s="857"/>
      <c r="O780" s="858"/>
      <c r="Z780" s="277" t="s">
        <v>1695</v>
      </c>
    </row>
    <row r="781" spans="1:26" s="90" customFormat="1" ht="16.5" customHeight="1" x14ac:dyDescent="0.2">
      <c r="A781" s="275"/>
      <c r="E781" s="88" t="s">
        <v>1399</v>
      </c>
      <c r="Z781" s="277"/>
    </row>
    <row r="782" spans="1:26" s="90" customFormat="1" ht="16.5" customHeight="1" x14ac:dyDescent="0.2">
      <c r="A782" s="275"/>
      <c r="E782" s="88" t="s">
        <v>1456</v>
      </c>
      <c r="Z782" s="277"/>
    </row>
    <row r="783" spans="1:26" ht="9.65" customHeight="1" x14ac:dyDescent="0.2"/>
    <row r="784" spans="1:26" ht="16.5" customHeight="1" x14ac:dyDescent="0.2">
      <c r="C784" s="89" t="s">
        <v>839</v>
      </c>
    </row>
    <row r="785" spans="4:26" ht="16.5" customHeight="1" x14ac:dyDescent="0.2">
      <c r="D785" s="349" t="s">
        <v>317</v>
      </c>
    </row>
    <row r="786" spans="4:26" ht="19.5" customHeight="1" x14ac:dyDescent="0.2">
      <c r="D786" s="386" t="s">
        <v>318</v>
      </c>
      <c r="E786" s="387"/>
      <c r="F786" s="387"/>
      <c r="G786" s="387"/>
      <c r="H786" s="387"/>
      <c r="I786" s="387"/>
      <c r="J786" s="387"/>
      <c r="K786" s="387"/>
      <c r="L786" s="388"/>
      <c r="M786" s="1846" t="s">
        <v>774</v>
      </c>
      <c r="N786" s="2059"/>
      <c r="O786" s="2059"/>
      <c r="P786" s="1623"/>
      <c r="Q786" s="1623"/>
      <c r="R786" s="1623"/>
      <c r="S786" s="1623"/>
      <c r="T786" s="1623"/>
      <c r="U786" s="1848"/>
      <c r="Z786" s="350" t="s">
        <v>1696</v>
      </c>
    </row>
    <row r="787" spans="4:26" ht="19.5" customHeight="1" x14ac:dyDescent="0.2">
      <c r="D787" s="386" t="s">
        <v>319</v>
      </c>
      <c r="E787" s="387"/>
      <c r="F787" s="387"/>
      <c r="G787" s="387"/>
      <c r="H787" s="387"/>
      <c r="I787" s="387"/>
      <c r="J787" s="387"/>
      <c r="K787" s="387"/>
      <c r="L787" s="388"/>
      <c r="M787" s="1846" t="s">
        <v>774</v>
      </c>
      <c r="N787" s="2059"/>
      <c r="O787" s="2059"/>
      <c r="P787" s="1623"/>
      <c r="Q787" s="1623"/>
      <c r="R787" s="1623"/>
      <c r="S787" s="1623"/>
      <c r="T787" s="1623"/>
      <c r="U787" s="1848"/>
      <c r="Z787" s="350" t="s">
        <v>1696</v>
      </c>
    </row>
    <row r="788" spans="4:26" ht="16.5" customHeight="1" x14ac:dyDescent="0.2">
      <c r="E788" s="88" t="s">
        <v>1043</v>
      </c>
    </row>
    <row r="789" spans="4:26" ht="16.5" customHeight="1" x14ac:dyDescent="0.2">
      <c r="E789" s="88" t="s">
        <v>1042</v>
      </c>
    </row>
    <row r="790" spans="4:26" ht="19.5" customHeight="1" x14ac:dyDescent="0.2">
      <c r="E790" s="88"/>
      <c r="F790" s="792" t="s">
        <v>1254</v>
      </c>
      <c r="G790" s="2060"/>
      <c r="H790" s="2060"/>
      <c r="I790" s="2060"/>
      <c r="J790" s="2060"/>
      <c r="K790" s="2060"/>
      <c r="L790" s="2060"/>
      <c r="M790" s="2060"/>
      <c r="N790" s="2060"/>
      <c r="O790" s="2061"/>
      <c r="S790" s="801" t="s">
        <v>1639</v>
      </c>
      <c r="T790" s="2062"/>
      <c r="U790" s="2062"/>
      <c r="V790" s="2063"/>
      <c r="W790" s="2063"/>
      <c r="X790" s="2064"/>
    </row>
    <row r="791" spans="4:26" ht="9.65" customHeight="1" x14ac:dyDescent="0.2"/>
    <row r="792" spans="4:26" ht="16.5" customHeight="1" x14ac:dyDescent="0.2">
      <c r="D792" s="349" t="s">
        <v>1855</v>
      </c>
    </row>
    <row r="793" spans="4:26" ht="19.5" customHeight="1" x14ac:dyDescent="0.2">
      <c r="D793" s="1630" t="s">
        <v>320</v>
      </c>
      <c r="E793" s="1630"/>
      <c r="F793" s="1630"/>
      <c r="G793" s="1630"/>
      <c r="H793" s="1630"/>
      <c r="I793" s="1661" t="s">
        <v>321</v>
      </c>
      <c r="J793" s="1625"/>
      <c r="K793" s="1625"/>
      <c r="L793" s="1625"/>
      <c r="M793" s="1625"/>
      <c r="N793" s="1625"/>
      <c r="O793" s="1625"/>
    </row>
    <row r="794" spans="4:26" ht="19.5" customHeight="1" x14ac:dyDescent="0.2">
      <c r="D794" s="805" t="str">
        <f>IF(D759="","",D759)</f>
        <v>大宮２０す１２３４</v>
      </c>
      <c r="E794" s="805"/>
      <c r="F794" s="805"/>
      <c r="G794" s="805"/>
      <c r="H794" s="805"/>
      <c r="I794" s="2058" t="s">
        <v>775</v>
      </c>
      <c r="J794" s="1625"/>
      <c r="K794" s="1625"/>
      <c r="L794" s="1625"/>
      <c r="M794" s="1625"/>
      <c r="N794" s="1625"/>
      <c r="O794" s="1625"/>
      <c r="Z794" s="350" t="s">
        <v>1697</v>
      </c>
    </row>
    <row r="795" spans="4:26" ht="19.5" customHeight="1" x14ac:dyDescent="0.2">
      <c r="D795" s="1645" t="str">
        <f t="shared" ref="D795:D801" si="3">IF(D760="","",D760)</f>
        <v>大宮２０す１２３５</v>
      </c>
      <c r="E795" s="1645"/>
      <c r="F795" s="1645"/>
      <c r="G795" s="1645"/>
      <c r="H795" s="1645"/>
      <c r="I795" s="2058" t="s">
        <v>775</v>
      </c>
      <c r="J795" s="1625"/>
      <c r="K795" s="1625"/>
      <c r="L795" s="1625"/>
      <c r="M795" s="1625"/>
      <c r="N795" s="1625"/>
      <c r="O795" s="1625"/>
      <c r="Z795" s="350" t="s">
        <v>1697</v>
      </c>
    </row>
    <row r="796" spans="4:26" ht="19.5" customHeight="1" x14ac:dyDescent="0.2">
      <c r="D796" s="1645" t="str">
        <f t="shared" si="3"/>
        <v>大宮２０す１２３６</v>
      </c>
      <c r="E796" s="1645"/>
      <c r="F796" s="1645"/>
      <c r="G796" s="1645"/>
      <c r="H796" s="1645"/>
      <c r="I796" s="2058" t="s">
        <v>775</v>
      </c>
      <c r="J796" s="1625"/>
      <c r="K796" s="1625"/>
      <c r="L796" s="1625"/>
      <c r="M796" s="1625"/>
      <c r="N796" s="1625"/>
      <c r="O796" s="1625"/>
      <c r="Z796" s="350" t="s">
        <v>1697</v>
      </c>
    </row>
    <row r="797" spans="4:26" ht="19.5" customHeight="1" x14ac:dyDescent="0.2">
      <c r="D797" s="1645" t="str">
        <f t="shared" si="3"/>
        <v>大宮２０す１２３７</v>
      </c>
      <c r="E797" s="1645"/>
      <c r="F797" s="1645"/>
      <c r="G797" s="1645"/>
      <c r="H797" s="1645"/>
      <c r="I797" s="2058" t="s">
        <v>1301</v>
      </c>
      <c r="J797" s="1625"/>
      <c r="K797" s="1625"/>
      <c r="L797" s="1625"/>
      <c r="M797" s="1625"/>
      <c r="N797" s="1625"/>
      <c r="O797" s="1625"/>
      <c r="Z797" s="350" t="s">
        <v>1697</v>
      </c>
    </row>
    <row r="798" spans="4:26" ht="19.5" customHeight="1" x14ac:dyDescent="0.2">
      <c r="D798" s="1645" t="str">
        <f t="shared" si="3"/>
        <v/>
      </c>
      <c r="E798" s="1645"/>
      <c r="F798" s="1645"/>
      <c r="G798" s="1645"/>
      <c r="H798" s="1645"/>
      <c r="I798" s="2056"/>
      <c r="J798" s="2057"/>
      <c r="K798" s="2057"/>
      <c r="L798" s="2057"/>
      <c r="M798" s="2057"/>
      <c r="N798" s="2057"/>
      <c r="O798" s="2057"/>
      <c r="Z798" s="350" t="s">
        <v>1697</v>
      </c>
    </row>
    <row r="799" spans="4:26" ht="19.5" customHeight="1" x14ac:dyDescent="0.2">
      <c r="D799" s="1645" t="str">
        <f t="shared" si="3"/>
        <v/>
      </c>
      <c r="E799" s="1645"/>
      <c r="F799" s="1645"/>
      <c r="G799" s="1645"/>
      <c r="H799" s="1645"/>
      <c r="I799" s="2056"/>
      <c r="J799" s="2057"/>
      <c r="K799" s="2057"/>
      <c r="L799" s="2057"/>
      <c r="M799" s="2057"/>
      <c r="N799" s="2057"/>
      <c r="O799" s="2057"/>
      <c r="Z799" s="350" t="s">
        <v>1697</v>
      </c>
    </row>
    <row r="800" spans="4:26" ht="19.5" customHeight="1" x14ac:dyDescent="0.2">
      <c r="D800" s="1645" t="str">
        <f t="shared" si="3"/>
        <v/>
      </c>
      <c r="E800" s="1645"/>
      <c r="F800" s="1645"/>
      <c r="G800" s="1645"/>
      <c r="H800" s="1645"/>
      <c r="I800" s="2056"/>
      <c r="J800" s="2057"/>
      <c r="K800" s="2057"/>
      <c r="L800" s="2057"/>
      <c r="M800" s="2057"/>
      <c r="N800" s="2057"/>
      <c r="O800" s="2057"/>
      <c r="Z800" s="350" t="s">
        <v>1697</v>
      </c>
    </row>
    <row r="801" spans="1:26" ht="19.5" customHeight="1" x14ac:dyDescent="0.2">
      <c r="D801" s="1645" t="str">
        <f t="shared" si="3"/>
        <v/>
      </c>
      <c r="E801" s="1645"/>
      <c r="F801" s="1645"/>
      <c r="G801" s="1645"/>
      <c r="H801" s="1645"/>
      <c r="I801" s="2056"/>
      <c r="J801" s="2057"/>
      <c r="K801" s="2057"/>
      <c r="L801" s="2057"/>
      <c r="M801" s="2057"/>
      <c r="N801" s="2057"/>
      <c r="O801" s="2057"/>
      <c r="Z801" s="350" t="s">
        <v>1697</v>
      </c>
    </row>
    <row r="802" spans="1:26" ht="16.5" customHeight="1" x14ac:dyDescent="0.2">
      <c r="E802" s="225" t="s">
        <v>1752</v>
      </c>
    </row>
    <row r="803" spans="1:26" ht="16.5" customHeight="1" x14ac:dyDescent="0.2">
      <c r="E803" s="88" t="s">
        <v>322</v>
      </c>
    </row>
    <row r="804" spans="1:26" ht="16.5" customHeight="1" x14ac:dyDescent="0.2">
      <c r="E804" s="88" t="s">
        <v>323</v>
      </c>
    </row>
    <row r="805" spans="1:26" ht="16.5" customHeight="1" x14ac:dyDescent="0.2">
      <c r="E805" s="88" t="s">
        <v>324</v>
      </c>
    </row>
    <row r="806" spans="1:26" ht="10.5" customHeight="1" x14ac:dyDescent="0.2">
      <c r="E806" s="88"/>
    </row>
    <row r="807" spans="1:26" ht="16.5" customHeight="1" x14ac:dyDescent="0.2">
      <c r="P807" s="1625" t="s">
        <v>645</v>
      </c>
      <c r="Q807" s="1625"/>
      <c r="R807" s="1625"/>
      <c r="S807" s="1626" t="str">
        <f>$Q$11</f>
        <v>○△幼稚園</v>
      </c>
      <c r="T807" s="1626"/>
      <c r="U807" s="1626"/>
      <c r="V807" s="1626"/>
      <c r="W807" s="1626"/>
      <c r="X807" s="1626"/>
    </row>
    <row r="808" spans="1:26" ht="16.5" customHeight="1" x14ac:dyDescent="0.2">
      <c r="A808" s="365" t="s">
        <v>1015</v>
      </c>
    </row>
    <row r="809" spans="1:26" ht="16.5" customHeight="1" x14ac:dyDescent="0.2">
      <c r="B809" s="356" t="s">
        <v>998</v>
      </c>
    </row>
    <row r="810" spans="1:26" ht="16.5" customHeight="1" x14ac:dyDescent="0.2">
      <c r="C810" s="89" t="s">
        <v>837</v>
      </c>
    </row>
    <row r="811" spans="1:26" ht="16.5" customHeight="1" x14ac:dyDescent="0.2">
      <c r="C811" s="89"/>
      <c r="D811" s="1755" t="s">
        <v>946</v>
      </c>
      <c r="E811" s="2048"/>
      <c r="F811" s="2048"/>
      <c r="G811" s="2048"/>
      <c r="H811" s="2048"/>
      <c r="I811" s="1612" t="s">
        <v>947</v>
      </c>
      <c r="J811" s="2031"/>
      <c r="K811" s="2031"/>
      <c r="L811" s="2031"/>
      <c r="M811" s="1925" t="s">
        <v>72</v>
      </c>
      <c r="N811" s="2051"/>
      <c r="O811" s="2051"/>
      <c r="P811" s="2052"/>
    </row>
    <row r="812" spans="1:26" ht="25" customHeight="1" x14ac:dyDescent="0.2">
      <c r="D812" s="2049"/>
      <c r="E812" s="2050"/>
      <c r="F812" s="2050"/>
      <c r="G812" s="2050"/>
      <c r="H812" s="2050"/>
      <c r="I812" s="1779" t="s">
        <v>948</v>
      </c>
      <c r="J812" s="1735"/>
      <c r="K812" s="1735"/>
      <c r="L812" s="1736"/>
      <c r="M812" s="2053" t="s">
        <v>1544</v>
      </c>
      <c r="N812" s="2054"/>
      <c r="O812" s="2054"/>
      <c r="P812" s="2055"/>
    </row>
    <row r="813" spans="1:26" ht="16.5" customHeight="1" x14ac:dyDescent="0.2">
      <c r="E813" s="225" t="s">
        <v>325</v>
      </c>
    </row>
    <row r="814" spans="1:26" ht="6.65" customHeight="1" x14ac:dyDescent="0.2"/>
    <row r="815" spans="1:26" ht="16.5" customHeight="1" x14ac:dyDescent="0.2">
      <c r="C815" s="89" t="s">
        <v>838</v>
      </c>
    </row>
    <row r="816" spans="1:26" ht="31" customHeight="1" x14ac:dyDescent="0.2">
      <c r="D816" s="2032" t="s">
        <v>326</v>
      </c>
      <c r="E816" s="2033"/>
      <c r="F816" s="2033"/>
      <c r="G816" s="2033"/>
      <c r="H816" s="2039"/>
      <c r="I816" s="1796" t="s">
        <v>327</v>
      </c>
      <c r="J816" s="1661"/>
      <c r="K816" s="1661"/>
      <c r="L816" s="1661"/>
      <c r="M816" s="1796" t="s">
        <v>328</v>
      </c>
      <c r="N816" s="1661"/>
      <c r="O816" s="1661"/>
      <c r="P816" s="1625"/>
    </row>
    <row r="817" spans="3:26" ht="13.5" customHeight="1" x14ac:dyDescent="0.2">
      <c r="D817" s="1583" t="s">
        <v>329</v>
      </c>
      <c r="E817" s="1584"/>
      <c r="F817" s="1584"/>
      <c r="G817" s="1584"/>
      <c r="H817" s="2041"/>
      <c r="I817" s="2040"/>
      <c r="J817" s="2040"/>
      <c r="K817" s="2040"/>
      <c r="L817" s="2040"/>
      <c r="M817" s="2040"/>
      <c r="N817" s="2040"/>
      <c r="O817" s="2040"/>
      <c r="P817" s="2040"/>
    </row>
    <row r="818" spans="3:26" ht="25" customHeight="1" x14ac:dyDescent="0.2">
      <c r="D818" s="2042" t="s">
        <v>777</v>
      </c>
      <c r="E818" s="2043"/>
      <c r="F818" s="2043"/>
      <c r="G818" s="2043"/>
      <c r="H818" s="2043"/>
      <c r="I818" s="2044" t="s">
        <v>972</v>
      </c>
      <c r="J818" s="2045"/>
      <c r="K818" s="2045"/>
      <c r="L818" s="2046"/>
      <c r="M818" s="2047" t="s">
        <v>776</v>
      </c>
      <c r="N818" s="1735"/>
      <c r="O818" s="1735"/>
      <c r="P818" s="1736"/>
    </row>
    <row r="819" spans="3:26" ht="16.5" customHeight="1" x14ac:dyDescent="0.2">
      <c r="E819" s="225" t="s">
        <v>325</v>
      </c>
    </row>
    <row r="820" spans="3:26" ht="6.65" customHeight="1" x14ac:dyDescent="0.2"/>
    <row r="821" spans="3:26" ht="16.5" customHeight="1" x14ac:dyDescent="0.2">
      <c r="C821" s="89" t="s">
        <v>330</v>
      </c>
    </row>
    <row r="822" spans="3:26" ht="16.5" customHeight="1" x14ac:dyDescent="0.2">
      <c r="D822" s="349" t="s">
        <v>331</v>
      </c>
    </row>
    <row r="823" spans="3:26" ht="33" customHeight="1" x14ac:dyDescent="0.2">
      <c r="D823" s="1796" t="s">
        <v>332</v>
      </c>
      <c r="E823" s="1661"/>
      <c r="F823" s="1661"/>
      <c r="G823" s="1661"/>
      <c r="H823" s="1661"/>
      <c r="I823" s="2032" t="s">
        <v>333</v>
      </c>
      <c r="J823" s="2033"/>
      <c r="K823" s="2033"/>
      <c r="L823" s="2033"/>
      <c r="M823" s="2033"/>
      <c r="N823" s="1796" t="s">
        <v>1247</v>
      </c>
      <c r="O823" s="1661"/>
      <c r="P823" s="1661"/>
      <c r="Q823" s="1661"/>
      <c r="R823" s="1661"/>
    </row>
    <row r="824" spans="3:26" ht="12.65" customHeight="1" x14ac:dyDescent="0.2">
      <c r="D824" s="2031"/>
      <c r="E824" s="2031"/>
      <c r="F824" s="2031"/>
      <c r="G824" s="2031"/>
      <c r="H824" s="2031"/>
      <c r="I824" s="2034" t="s">
        <v>334</v>
      </c>
      <c r="J824" s="1570"/>
      <c r="K824" s="1570"/>
      <c r="L824" s="1570"/>
      <c r="M824" s="1570"/>
      <c r="N824" s="2031"/>
      <c r="O824" s="2031"/>
      <c r="P824" s="2031"/>
      <c r="Q824" s="2031"/>
      <c r="R824" s="1687"/>
    </row>
    <row r="825" spans="3:26" ht="24.65" customHeight="1" x14ac:dyDescent="0.2">
      <c r="D825" s="1795" t="s">
        <v>778</v>
      </c>
      <c r="E825" s="1687"/>
      <c r="F825" s="1687"/>
      <c r="G825" s="1687"/>
      <c r="H825" s="1687"/>
      <c r="I825" s="2035" t="s">
        <v>779</v>
      </c>
      <c r="J825" s="2036"/>
      <c r="K825" s="2036"/>
      <c r="L825" s="2036"/>
      <c r="M825" s="2036"/>
      <c r="N825" s="2037">
        <v>30</v>
      </c>
      <c r="O825" s="2038"/>
      <c r="P825" s="2038"/>
      <c r="Q825" s="2038"/>
      <c r="R825" s="501" t="s">
        <v>780</v>
      </c>
      <c r="Z825" s="350" t="s">
        <v>1698</v>
      </c>
    </row>
    <row r="826" spans="3:26" ht="16.5" customHeight="1" x14ac:dyDescent="0.2">
      <c r="E826" s="225" t="s">
        <v>335</v>
      </c>
    </row>
    <row r="827" spans="3:26" ht="7" customHeight="1" x14ac:dyDescent="0.2"/>
    <row r="828" spans="3:26" ht="16.5" customHeight="1" x14ac:dyDescent="0.2">
      <c r="D828" s="349" t="s">
        <v>1856</v>
      </c>
    </row>
    <row r="829" spans="3:26" ht="31" customHeight="1" x14ac:dyDescent="0.2">
      <c r="D829" s="2026" t="s">
        <v>339</v>
      </c>
      <c r="E829" s="1600"/>
      <c r="F829" s="1600"/>
      <c r="G829" s="1601"/>
      <c r="H829" s="871" t="s">
        <v>336</v>
      </c>
      <c r="I829" s="872"/>
      <c r="J829" s="872"/>
      <c r="K829" s="873"/>
      <c r="L829" s="1146" t="s">
        <v>337</v>
      </c>
      <c r="M829" s="1600"/>
      <c r="N829" s="1601"/>
      <c r="O829" s="2030" t="s">
        <v>338</v>
      </c>
      <c r="P829" s="875"/>
      <c r="Q829" s="875"/>
      <c r="R829" s="876"/>
    </row>
    <row r="830" spans="3:26" ht="14.15" customHeight="1" x14ac:dyDescent="0.2">
      <c r="D830" s="2027"/>
      <c r="E830" s="2028"/>
      <c r="F830" s="2028"/>
      <c r="G830" s="2029"/>
      <c r="H830" s="877" t="s">
        <v>340</v>
      </c>
      <c r="I830" s="878"/>
      <c r="J830" s="878"/>
      <c r="K830" s="879"/>
      <c r="L830" s="2027"/>
      <c r="M830" s="2028"/>
      <c r="N830" s="2029"/>
      <c r="O830" s="880" t="s">
        <v>1857</v>
      </c>
      <c r="P830" s="880"/>
      <c r="Q830" s="880"/>
      <c r="R830" s="881"/>
    </row>
    <row r="831" spans="3:26" ht="25" customHeight="1" x14ac:dyDescent="0.2">
      <c r="D831" s="2019" t="s">
        <v>769</v>
      </c>
      <c r="E831" s="1687"/>
      <c r="F831" s="1687"/>
      <c r="G831" s="1687"/>
      <c r="H831" s="2020" t="s">
        <v>973</v>
      </c>
      <c r="I831" s="2021"/>
      <c r="J831" s="2021"/>
      <c r="K831" s="2022"/>
      <c r="L831" s="2023" t="s">
        <v>769</v>
      </c>
      <c r="M831" s="1687"/>
      <c r="N831" s="1687"/>
      <c r="O831" s="2024">
        <v>0</v>
      </c>
      <c r="P831" s="2025"/>
      <c r="Q831" s="2025"/>
      <c r="R831" s="502" t="s">
        <v>118</v>
      </c>
      <c r="Z831" s="350" t="s">
        <v>1484</v>
      </c>
    </row>
    <row r="832" spans="3:26" ht="16.5" customHeight="1" x14ac:dyDescent="0.2">
      <c r="E832" s="225" t="s">
        <v>341</v>
      </c>
    </row>
    <row r="833" spans="2:26" ht="7" customHeight="1" x14ac:dyDescent="0.2"/>
    <row r="834" spans="2:26" ht="11.5" customHeight="1" x14ac:dyDescent="0.2"/>
    <row r="835" spans="2:26" ht="16.5" customHeight="1" x14ac:dyDescent="0.2">
      <c r="P835" s="1625" t="s">
        <v>645</v>
      </c>
      <c r="Q835" s="1625"/>
      <c r="R835" s="1625"/>
      <c r="S835" s="1626" t="str">
        <f>$Q$11</f>
        <v>○△幼稚園</v>
      </c>
      <c r="T835" s="1626"/>
      <c r="U835" s="1626"/>
      <c r="V835" s="1626"/>
      <c r="W835" s="1626"/>
      <c r="X835" s="1626"/>
    </row>
    <row r="836" spans="2:26" ht="9.65" customHeight="1" x14ac:dyDescent="0.2"/>
    <row r="837" spans="2:26" ht="16.5" customHeight="1" x14ac:dyDescent="0.2">
      <c r="B837" s="356" t="s">
        <v>1630</v>
      </c>
    </row>
    <row r="838" spans="2:26" ht="16.5" customHeight="1" x14ac:dyDescent="0.2">
      <c r="C838" s="89" t="s">
        <v>350</v>
      </c>
    </row>
    <row r="839" spans="2:26" ht="24" customHeight="1" x14ac:dyDescent="0.2">
      <c r="D839" s="1661"/>
      <c r="E839" s="1661"/>
      <c r="F839" s="1661"/>
      <c r="G839" s="1843" t="s">
        <v>354</v>
      </c>
      <c r="H839" s="1872"/>
      <c r="I839" s="1872"/>
      <c r="J839" s="1873"/>
      <c r="K839" s="2018" t="s">
        <v>725</v>
      </c>
      <c r="L839" s="1565"/>
      <c r="M839" s="1773" t="s">
        <v>355</v>
      </c>
      <c r="N839" s="1773"/>
      <c r="O839" s="1773"/>
      <c r="P839" s="1773"/>
      <c r="Q839" s="1773"/>
      <c r="R839" s="1773"/>
      <c r="S839" s="1773"/>
      <c r="T839" s="1773"/>
    </row>
    <row r="840" spans="2:26" ht="18.649999999999999" customHeight="1" x14ac:dyDescent="0.2">
      <c r="D840" s="1661" t="s">
        <v>351</v>
      </c>
      <c r="E840" s="1661"/>
      <c r="F840" s="1661"/>
      <c r="G840" s="1693" t="s">
        <v>999</v>
      </c>
      <c r="H840" s="1694"/>
      <c r="I840" s="1694"/>
      <c r="J840" s="1695"/>
      <c r="K840" s="1804"/>
      <c r="L840" s="2014"/>
      <c r="M840" s="2015"/>
      <c r="N840" s="2016"/>
      <c r="O840" s="2016"/>
      <c r="P840" s="2016"/>
      <c r="Q840" s="2016"/>
      <c r="R840" s="2016"/>
      <c r="S840" s="2016"/>
      <c r="T840" s="2017"/>
      <c r="Z840" s="350" t="s">
        <v>1485</v>
      </c>
    </row>
    <row r="841" spans="2:26" ht="18.649999999999999" customHeight="1" x14ac:dyDescent="0.2">
      <c r="D841" s="1661" t="s">
        <v>352</v>
      </c>
      <c r="E841" s="1661"/>
      <c r="F841" s="1661"/>
      <c r="G841" s="1693" t="s">
        <v>1000</v>
      </c>
      <c r="H841" s="1694"/>
      <c r="I841" s="1694"/>
      <c r="J841" s="1695"/>
      <c r="K841" s="1804" t="s">
        <v>769</v>
      </c>
      <c r="L841" s="2014"/>
      <c r="M841" s="2015" t="s">
        <v>1002</v>
      </c>
      <c r="N841" s="2016"/>
      <c r="O841" s="2016"/>
      <c r="P841" s="2016"/>
      <c r="Q841" s="2016"/>
      <c r="R841" s="2016"/>
      <c r="S841" s="2016"/>
      <c r="T841" s="2017"/>
      <c r="Z841" s="350" t="s">
        <v>1485</v>
      </c>
    </row>
    <row r="842" spans="2:26" ht="18.649999999999999" customHeight="1" x14ac:dyDescent="0.2">
      <c r="D842" s="1661" t="s">
        <v>353</v>
      </c>
      <c r="E842" s="1661"/>
      <c r="F842" s="1661"/>
      <c r="G842" s="1693" t="s">
        <v>1000</v>
      </c>
      <c r="H842" s="1694"/>
      <c r="I842" s="1694"/>
      <c r="J842" s="1695"/>
      <c r="K842" s="1804" t="s">
        <v>769</v>
      </c>
      <c r="L842" s="2014"/>
      <c r="M842" s="2015" t="s">
        <v>1545</v>
      </c>
      <c r="N842" s="2016"/>
      <c r="O842" s="2016"/>
      <c r="P842" s="2016"/>
      <c r="Q842" s="2016"/>
      <c r="R842" s="2016"/>
      <c r="S842" s="2016"/>
      <c r="T842" s="2017"/>
      <c r="Z842" s="350" t="s">
        <v>1485</v>
      </c>
    </row>
    <row r="843" spans="2:26" ht="16.5" customHeight="1" x14ac:dyDescent="0.2">
      <c r="E843" s="225" t="s">
        <v>356</v>
      </c>
    </row>
    <row r="844" spans="2:26" ht="16.5" customHeight="1" x14ac:dyDescent="0.2">
      <c r="E844" s="88" t="s">
        <v>698</v>
      </c>
    </row>
    <row r="845" spans="2:26" ht="16.5" customHeight="1" x14ac:dyDescent="0.2">
      <c r="E845" s="88" t="s">
        <v>357</v>
      </c>
    </row>
    <row r="846" spans="2:26" ht="9.65" customHeight="1" x14ac:dyDescent="0.2"/>
    <row r="847" spans="2:26" ht="11.5" customHeight="1" x14ac:dyDescent="0.2"/>
    <row r="848" spans="2:26" ht="16.5" customHeight="1" x14ac:dyDescent="0.2">
      <c r="P848" s="1625" t="s">
        <v>645</v>
      </c>
      <c r="Q848" s="1625"/>
      <c r="R848" s="1625"/>
      <c r="S848" s="1626" t="str">
        <f>$Q$11</f>
        <v>○△幼稚園</v>
      </c>
      <c r="T848" s="1626"/>
      <c r="U848" s="1626"/>
      <c r="V848" s="1626"/>
      <c r="W848" s="1626"/>
      <c r="X848" s="1626"/>
    </row>
    <row r="849" spans="2:24" ht="16.5" customHeight="1" x14ac:dyDescent="0.2">
      <c r="B849" s="356" t="s">
        <v>1631</v>
      </c>
    </row>
    <row r="850" spans="2:24" ht="16.5" customHeight="1" x14ac:dyDescent="0.2">
      <c r="C850" s="89" t="s">
        <v>358</v>
      </c>
    </row>
    <row r="851" spans="2:24" ht="18.649999999999999" customHeight="1" x14ac:dyDescent="0.2">
      <c r="D851" s="1662"/>
      <c r="E851" s="1662"/>
      <c r="F851" s="1662"/>
      <c r="G851" s="503" t="s">
        <v>1858</v>
      </c>
      <c r="H851" s="503"/>
      <c r="I851" s="503"/>
      <c r="J851" s="504"/>
      <c r="K851" s="1630" t="s">
        <v>366</v>
      </c>
      <c r="L851" s="1630"/>
      <c r="M851" s="1630"/>
      <c r="N851" s="1630"/>
      <c r="O851" s="1630"/>
      <c r="P851" s="1630"/>
      <c r="Q851" s="1630"/>
      <c r="R851" s="1630"/>
    </row>
    <row r="852" spans="2:24" ht="18.649999999999999" customHeight="1" x14ac:dyDescent="0.2">
      <c r="D852" s="1662" t="s">
        <v>359</v>
      </c>
      <c r="E852" s="1662"/>
      <c r="F852" s="1641"/>
      <c r="G852" s="2010">
        <v>1000000</v>
      </c>
      <c r="H852" s="2011"/>
      <c r="I852" s="2012"/>
      <c r="J852" s="361" t="s">
        <v>118</v>
      </c>
      <c r="K852" s="2013"/>
      <c r="L852" s="2013"/>
      <c r="M852" s="2013"/>
      <c r="N852" s="2013"/>
      <c r="O852" s="2013"/>
      <c r="P852" s="2013"/>
      <c r="Q852" s="2013"/>
      <c r="R852" s="2013"/>
    </row>
    <row r="853" spans="2:24" ht="18.649999999999999" customHeight="1" x14ac:dyDescent="0.2">
      <c r="D853" s="1662" t="s">
        <v>360</v>
      </c>
      <c r="E853" s="1662"/>
      <c r="F853" s="1641"/>
      <c r="G853" s="2010">
        <v>100000</v>
      </c>
      <c r="H853" s="2011"/>
      <c r="I853" s="2012"/>
      <c r="J853" s="366" t="s">
        <v>118</v>
      </c>
      <c r="K853" s="1643" t="s">
        <v>1546</v>
      </c>
      <c r="L853" s="1944"/>
      <c r="M853" s="1944"/>
      <c r="N853" s="1944"/>
      <c r="O853" s="1944"/>
      <c r="P853" s="1944"/>
      <c r="Q853" s="1944"/>
      <c r="R853" s="1644"/>
    </row>
    <row r="854" spans="2:24" ht="18.649999999999999" customHeight="1" x14ac:dyDescent="0.2">
      <c r="D854" s="1662" t="s">
        <v>361</v>
      </c>
      <c r="E854" s="1662"/>
      <c r="F854" s="1641"/>
      <c r="G854" s="2010">
        <v>200000</v>
      </c>
      <c r="H854" s="2011"/>
      <c r="I854" s="2012"/>
      <c r="J854" s="366" t="s">
        <v>118</v>
      </c>
      <c r="K854" s="1643" t="s">
        <v>781</v>
      </c>
      <c r="L854" s="1944"/>
      <c r="M854" s="1944"/>
      <c r="N854" s="1944"/>
      <c r="O854" s="1944"/>
      <c r="P854" s="1944"/>
      <c r="Q854" s="1944"/>
      <c r="R854" s="1644"/>
    </row>
    <row r="855" spans="2:24" ht="18.649999999999999" customHeight="1" x14ac:dyDescent="0.2">
      <c r="D855" s="1662" t="s">
        <v>362</v>
      </c>
      <c r="E855" s="1662"/>
      <c r="F855" s="1641"/>
      <c r="G855" s="2010">
        <v>0</v>
      </c>
      <c r="H855" s="2011"/>
      <c r="I855" s="2012"/>
      <c r="J855" s="366" t="s">
        <v>118</v>
      </c>
      <c r="K855" s="1643"/>
      <c r="L855" s="1944"/>
      <c r="M855" s="1944"/>
      <c r="N855" s="1944"/>
      <c r="O855" s="1944"/>
      <c r="P855" s="1944"/>
      <c r="Q855" s="1944"/>
      <c r="R855" s="1644"/>
    </row>
    <row r="856" spans="2:24" ht="18.649999999999999" customHeight="1" x14ac:dyDescent="0.2">
      <c r="D856" s="1662" t="s">
        <v>363</v>
      </c>
      <c r="E856" s="1662"/>
      <c r="F856" s="1641"/>
      <c r="G856" s="2010">
        <v>400000</v>
      </c>
      <c r="H856" s="2011"/>
      <c r="I856" s="2012"/>
      <c r="J856" s="366" t="s">
        <v>118</v>
      </c>
      <c r="K856" s="1643" t="s">
        <v>1547</v>
      </c>
      <c r="L856" s="1944"/>
      <c r="M856" s="1944"/>
      <c r="N856" s="1944"/>
      <c r="O856" s="1944"/>
      <c r="P856" s="1944"/>
      <c r="Q856" s="1944"/>
      <c r="R856" s="1644"/>
    </row>
    <row r="857" spans="2:24" ht="18.649999999999999" customHeight="1" x14ac:dyDescent="0.2">
      <c r="D857" s="1662" t="s">
        <v>364</v>
      </c>
      <c r="E857" s="1662"/>
      <c r="F857" s="1641"/>
      <c r="G857" s="2010">
        <v>100000</v>
      </c>
      <c r="H857" s="2011"/>
      <c r="I857" s="2012"/>
      <c r="J857" s="366" t="s">
        <v>118</v>
      </c>
      <c r="K857" s="1643" t="s">
        <v>1548</v>
      </c>
      <c r="L857" s="1944"/>
      <c r="M857" s="1944"/>
      <c r="N857" s="1944"/>
      <c r="O857" s="1944"/>
      <c r="P857" s="1944"/>
      <c r="Q857" s="1944"/>
      <c r="R857" s="1644"/>
    </row>
    <row r="858" spans="2:24" ht="18.649999999999999" customHeight="1" x14ac:dyDescent="0.2">
      <c r="D858" s="1662" t="s">
        <v>365</v>
      </c>
      <c r="E858" s="1662"/>
      <c r="F858" s="1641"/>
      <c r="G858" s="2010">
        <v>0</v>
      </c>
      <c r="H858" s="2011"/>
      <c r="I858" s="2012"/>
      <c r="J858" s="366" t="s">
        <v>118</v>
      </c>
      <c r="K858" s="1643"/>
      <c r="L858" s="1944"/>
      <c r="M858" s="1944"/>
      <c r="N858" s="1944"/>
      <c r="O858" s="1944"/>
      <c r="P858" s="1944"/>
      <c r="Q858" s="1944"/>
      <c r="R858" s="1644"/>
    </row>
    <row r="859" spans="2:24" ht="16.5" customHeight="1" x14ac:dyDescent="0.2">
      <c r="E859" s="225" t="s">
        <v>367</v>
      </c>
    </row>
    <row r="860" spans="2:24" ht="16.5" customHeight="1" x14ac:dyDescent="0.2">
      <c r="E860" s="88" t="s">
        <v>849</v>
      </c>
    </row>
    <row r="861" spans="2:24" ht="16.5" customHeight="1" x14ac:dyDescent="0.2">
      <c r="C861" s="89" t="s">
        <v>1306</v>
      </c>
    </row>
    <row r="862" spans="2:24" ht="19.5" customHeight="1" x14ac:dyDescent="0.2">
      <c r="D862" s="386" t="s">
        <v>1859</v>
      </c>
      <c r="E862" s="387"/>
      <c r="F862" s="387"/>
      <c r="G862" s="387"/>
      <c r="H862" s="387"/>
      <c r="I862" s="387"/>
      <c r="J862" s="387"/>
      <c r="K862" s="387"/>
      <c r="L862" s="387"/>
      <c r="M862" s="387"/>
      <c r="N862" s="2007">
        <v>100</v>
      </c>
      <c r="O862" s="2008"/>
      <c r="P862" s="2009"/>
      <c r="Q862" s="1645" t="s">
        <v>1302</v>
      </c>
      <c r="R862" s="1625"/>
    </row>
    <row r="863" spans="2:24" ht="6" customHeight="1" x14ac:dyDescent="0.2"/>
    <row r="864" spans="2:24" ht="43" customHeight="1" x14ac:dyDescent="0.2">
      <c r="D864" s="1630"/>
      <c r="E864" s="1630"/>
      <c r="F864" s="1630"/>
      <c r="G864" s="1777" t="s">
        <v>1858</v>
      </c>
      <c r="H864" s="1778"/>
      <c r="I864" s="1778"/>
      <c r="J864" s="1688"/>
      <c r="K864" s="852" t="s">
        <v>1860</v>
      </c>
      <c r="L864" s="852"/>
      <c r="M864" s="852"/>
      <c r="N864" s="852"/>
      <c r="O864" s="852"/>
      <c r="P864" s="852"/>
      <c r="Q864" s="852"/>
      <c r="R864" s="852"/>
      <c r="S864" s="1612" t="s">
        <v>372</v>
      </c>
      <c r="T864" s="1612"/>
      <c r="U864" s="1612"/>
      <c r="V864" s="1661"/>
      <c r="W864" s="1709" t="s">
        <v>373</v>
      </c>
      <c r="X864" s="1709"/>
    </row>
    <row r="865" spans="4:26" ht="19" customHeight="1" x14ac:dyDescent="0.2">
      <c r="D865" s="1809" t="s">
        <v>368</v>
      </c>
      <c r="E865" s="1810"/>
      <c r="F865" s="1810"/>
      <c r="G865" s="1992">
        <v>1500000</v>
      </c>
      <c r="H865" s="1993"/>
      <c r="I865" s="1994"/>
      <c r="J865" s="1797" t="s">
        <v>118</v>
      </c>
      <c r="K865" s="2002" t="s">
        <v>1044</v>
      </c>
      <c r="L865" s="2002"/>
      <c r="M865" s="2002"/>
      <c r="N865" s="2002"/>
      <c r="O865" s="2002"/>
      <c r="P865" s="2002"/>
      <c r="Q865" s="2002"/>
      <c r="R865" s="2002"/>
      <c r="S865" s="2003">
        <v>1100000</v>
      </c>
      <c r="T865" s="2003"/>
      <c r="U865" s="2003"/>
      <c r="V865" s="505" t="s">
        <v>118</v>
      </c>
      <c r="W865" s="2004" t="s">
        <v>769</v>
      </c>
      <c r="X865" s="2004"/>
      <c r="Z865" s="350" t="s">
        <v>1648</v>
      </c>
    </row>
    <row r="866" spans="4:26" ht="19" customHeight="1" x14ac:dyDescent="0.2">
      <c r="D866" s="2005"/>
      <c r="E866" s="2006"/>
      <c r="F866" s="2006"/>
      <c r="G866" s="1995"/>
      <c r="H866" s="1996"/>
      <c r="I866" s="1997"/>
      <c r="J866" s="2001"/>
      <c r="K866" s="1988"/>
      <c r="L866" s="1988"/>
      <c r="M866" s="1988"/>
      <c r="N866" s="1988"/>
      <c r="O866" s="1988"/>
      <c r="P866" s="1988"/>
      <c r="Q866" s="1988"/>
      <c r="R866" s="1988"/>
      <c r="S866" s="1986"/>
      <c r="T866" s="1986"/>
      <c r="U866" s="1986"/>
      <c r="V866" s="506" t="s">
        <v>118</v>
      </c>
      <c r="W866" s="1987"/>
      <c r="X866" s="1987"/>
      <c r="Z866" s="350" t="s">
        <v>1648</v>
      </c>
    </row>
    <row r="867" spans="4:26" ht="19" customHeight="1" x14ac:dyDescent="0.2">
      <c r="D867" s="2005"/>
      <c r="E867" s="2006"/>
      <c r="F867" s="2006"/>
      <c r="G867" s="1995"/>
      <c r="H867" s="1996"/>
      <c r="I867" s="1997"/>
      <c r="J867" s="2001"/>
      <c r="K867" s="1988"/>
      <c r="L867" s="1988"/>
      <c r="M867" s="1988"/>
      <c r="N867" s="1988"/>
      <c r="O867" s="1988"/>
      <c r="P867" s="1988"/>
      <c r="Q867" s="1988"/>
      <c r="R867" s="1988"/>
      <c r="S867" s="1986"/>
      <c r="T867" s="1986"/>
      <c r="U867" s="1986"/>
      <c r="V867" s="506" t="s">
        <v>118</v>
      </c>
      <c r="W867" s="1987"/>
      <c r="X867" s="1987"/>
      <c r="Z867" s="350" t="s">
        <v>1648</v>
      </c>
    </row>
    <row r="868" spans="4:26" ht="19" customHeight="1" x14ac:dyDescent="0.2">
      <c r="D868" s="1633"/>
      <c r="E868" s="1668"/>
      <c r="F868" s="1668"/>
      <c r="G868" s="1998"/>
      <c r="H868" s="1999"/>
      <c r="I868" s="2000"/>
      <c r="J868" s="1634"/>
      <c r="K868" s="1989"/>
      <c r="L868" s="1989"/>
      <c r="M868" s="1989"/>
      <c r="N868" s="1989"/>
      <c r="O868" s="1989"/>
      <c r="P868" s="1989"/>
      <c r="Q868" s="1989"/>
      <c r="R868" s="1989"/>
      <c r="S868" s="1990"/>
      <c r="T868" s="1990"/>
      <c r="U868" s="1990"/>
      <c r="V868" s="507" t="s">
        <v>118</v>
      </c>
      <c r="W868" s="1991"/>
      <c r="X868" s="1991"/>
      <c r="Z868" s="350" t="s">
        <v>1648</v>
      </c>
    </row>
    <row r="869" spans="4:26" ht="19" customHeight="1" x14ac:dyDescent="0.2">
      <c r="D869" s="1809" t="s">
        <v>369</v>
      </c>
      <c r="E869" s="1810"/>
      <c r="F869" s="1810"/>
      <c r="G869" s="1992">
        <v>0</v>
      </c>
      <c r="H869" s="1993"/>
      <c r="I869" s="1994"/>
      <c r="J869" s="1797" t="s">
        <v>118</v>
      </c>
      <c r="K869" s="2002"/>
      <c r="L869" s="2002"/>
      <c r="M869" s="2002"/>
      <c r="N869" s="2002"/>
      <c r="O869" s="2002"/>
      <c r="P869" s="2002"/>
      <c r="Q869" s="2002"/>
      <c r="R869" s="2002"/>
      <c r="S869" s="2003"/>
      <c r="T869" s="2003"/>
      <c r="U869" s="2003"/>
      <c r="V869" s="505" t="s">
        <v>118</v>
      </c>
      <c r="W869" s="2004"/>
      <c r="X869" s="2004"/>
      <c r="Z869" s="350" t="s">
        <v>1648</v>
      </c>
    </row>
    <row r="870" spans="4:26" ht="19" customHeight="1" x14ac:dyDescent="0.2">
      <c r="D870" s="2005"/>
      <c r="E870" s="2006"/>
      <c r="F870" s="2006"/>
      <c r="G870" s="1995"/>
      <c r="H870" s="1996"/>
      <c r="I870" s="1997"/>
      <c r="J870" s="2001"/>
      <c r="K870" s="1988"/>
      <c r="L870" s="1988"/>
      <c r="M870" s="1988"/>
      <c r="N870" s="1988"/>
      <c r="O870" s="1988"/>
      <c r="P870" s="1988"/>
      <c r="Q870" s="1988"/>
      <c r="R870" s="1988"/>
      <c r="S870" s="1986"/>
      <c r="T870" s="1986"/>
      <c r="U870" s="1986"/>
      <c r="V870" s="506" t="s">
        <v>118</v>
      </c>
      <c r="W870" s="1987"/>
      <c r="X870" s="1987"/>
      <c r="Z870" s="350" t="s">
        <v>1648</v>
      </c>
    </row>
    <row r="871" spans="4:26" ht="19" customHeight="1" x14ac:dyDescent="0.2">
      <c r="D871" s="2005"/>
      <c r="E871" s="2006"/>
      <c r="F871" s="2006"/>
      <c r="G871" s="1995"/>
      <c r="H871" s="1996"/>
      <c r="I871" s="1997"/>
      <c r="J871" s="2001"/>
      <c r="K871" s="1988"/>
      <c r="L871" s="1988"/>
      <c r="M871" s="1988"/>
      <c r="N871" s="1988"/>
      <c r="O871" s="1988"/>
      <c r="P871" s="1988"/>
      <c r="Q871" s="1988"/>
      <c r="R871" s="1988"/>
      <c r="S871" s="1986"/>
      <c r="T871" s="1986"/>
      <c r="U871" s="1986"/>
      <c r="V871" s="506" t="s">
        <v>118</v>
      </c>
      <c r="W871" s="1987"/>
      <c r="X871" s="1987"/>
      <c r="Z871" s="350" t="s">
        <v>1648</v>
      </c>
    </row>
    <row r="872" spans="4:26" ht="19" customHeight="1" x14ac:dyDescent="0.2">
      <c r="D872" s="1633"/>
      <c r="E872" s="1668"/>
      <c r="F872" s="1668"/>
      <c r="G872" s="1998"/>
      <c r="H872" s="1999"/>
      <c r="I872" s="2000"/>
      <c r="J872" s="1634"/>
      <c r="K872" s="1989"/>
      <c r="L872" s="1989"/>
      <c r="M872" s="1989"/>
      <c r="N872" s="1989"/>
      <c r="O872" s="1989"/>
      <c r="P872" s="1989"/>
      <c r="Q872" s="1989"/>
      <c r="R872" s="1989"/>
      <c r="S872" s="1990"/>
      <c r="T872" s="1990"/>
      <c r="U872" s="1990"/>
      <c r="V872" s="507" t="s">
        <v>118</v>
      </c>
      <c r="W872" s="1991"/>
      <c r="X872" s="1991"/>
      <c r="Z872" s="350" t="s">
        <v>1648</v>
      </c>
    </row>
    <row r="873" spans="4:26" ht="19" customHeight="1" x14ac:dyDescent="0.2">
      <c r="D873" s="1809" t="s">
        <v>370</v>
      </c>
      <c r="E873" s="1810"/>
      <c r="F873" s="1810"/>
      <c r="G873" s="1992">
        <v>0</v>
      </c>
      <c r="H873" s="1993"/>
      <c r="I873" s="1994"/>
      <c r="J873" s="1797" t="s">
        <v>118</v>
      </c>
      <c r="K873" s="2002"/>
      <c r="L873" s="2002"/>
      <c r="M873" s="2002"/>
      <c r="N873" s="2002"/>
      <c r="O873" s="2002"/>
      <c r="P873" s="2002"/>
      <c r="Q873" s="2002"/>
      <c r="R873" s="2002"/>
      <c r="S873" s="2003"/>
      <c r="T873" s="2003"/>
      <c r="U873" s="2003"/>
      <c r="V873" s="505" t="s">
        <v>118</v>
      </c>
      <c r="W873" s="2004"/>
      <c r="X873" s="2004"/>
      <c r="Z873" s="350" t="s">
        <v>1648</v>
      </c>
    </row>
    <row r="874" spans="4:26" ht="19" customHeight="1" x14ac:dyDescent="0.2">
      <c r="D874" s="2005"/>
      <c r="E874" s="2006"/>
      <c r="F874" s="2006"/>
      <c r="G874" s="1995"/>
      <c r="H874" s="1996"/>
      <c r="I874" s="1997"/>
      <c r="J874" s="2001"/>
      <c r="K874" s="1988"/>
      <c r="L874" s="1988"/>
      <c r="M874" s="1988"/>
      <c r="N874" s="1988"/>
      <c r="O874" s="1988"/>
      <c r="P874" s="1988"/>
      <c r="Q874" s="1988"/>
      <c r="R874" s="1988"/>
      <c r="S874" s="1986"/>
      <c r="T874" s="1986"/>
      <c r="U874" s="1986"/>
      <c r="V874" s="506" t="s">
        <v>118</v>
      </c>
      <c r="W874" s="1987"/>
      <c r="X874" s="1987"/>
      <c r="Z874" s="350" t="s">
        <v>1648</v>
      </c>
    </row>
    <row r="875" spans="4:26" ht="19" customHeight="1" x14ac:dyDescent="0.2">
      <c r="D875" s="2005"/>
      <c r="E875" s="2006"/>
      <c r="F875" s="2006"/>
      <c r="G875" s="1995"/>
      <c r="H875" s="1996"/>
      <c r="I875" s="1997"/>
      <c r="J875" s="2001"/>
      <c r="K875" s="1988"/>
      <c r="L875" s="1988"/>
      <c r="M875" s="1988"/>
      <c r="N875" s="1988"/>
      <c r="O875" s="1988"/>
      <c r="P875" s="1988"/>
      <c r="Q875" s="1988"/>
      <c r="R875" s="1988"/>
      <c r="S875" s="1986"/>
      <c r="T875" s="1986"/>
      <c r="U875" s="1986"/>
      <c r="V875" s="506" t="s">
        <v>118</v>
      </c>
      <c r="W875" s="1987"/>
      <c r="X875" s="1987"/>
      <c r="Z875" s="350" t="s">
        <v>1648</v>
      </c>
    </row>
    <row r="876" spans="4:26" ht="19" customHeight="1" x14ac:dyDescent="0.2">
      <c r="D876" s="1633"/>
      <c r="E876" s="1668"/>
      <c r="F876" s="1668"/>
      <c r="G876" s="1998"/>
      <c r="H876" s="1999"/>
      <c r="I876" s="2000"/>
      <c r="J876" s="1634"/>
      <c r="K876" s="1989"/>
      <c r="L876" s="1989"/>
      <c r="M876" s="1989"/>
      <c r="N876" s="1989"/>
      <c r="O876" s="1989"/>
      <c r="P876" s="1989"/>
      <c r="Q876" s="1989"/>
      <c r="R876" s="1989"/>
      <c r="S876" s="1990"/>
      <c r="T876" s="1990"/>
      <c r="U876" s="1990"/>
      <c r="V876" s="507" t="s">
        <v>118</v>
      </c>
      <c r="W876" s="1991"/>
      <c r="X876" s="1991"/>
      <c r="Z876" s="350" t="s">
        <v>1648</v>
      </c>
    </row>
    <row r="877" spans="4:26" ht="19" customHeight="1" x14ac:dyDescent="0.2">
      <c r="D877" s="1630" t="s">
        <v>371</v>
      </c>
      <c r="E877" s="1630"/>
      <c r="F877" s="1609"/>
      <c r="G877" s="1992">
        <v>200000</v>
      </c>
      <c r="H877" s="1993"/>
      <c r="I877" s="1994"/>
      <c r="J877" s="1797" t="s">
        <v>118</v>
      </c>
      <c r="K877" s="2002"/>
      <c r="L877" s="2002"/>
      <c r="M877" s="2002"/>
      <c r="N877" s="2002"/>
      <c r="O877" s="2002"/>
      <c r="P877" s="2002"/>
      <c r="Q877" s="2002"/>
      <c r="R877" s="2002"/>
      <c r="S877" s="2003"/>
      <c r="T877" s="2003"/>
      <c r="U877" s="2003"/>
      <c r="V877" s="505" t="s">
        <v>118</v>
      </c>
      <c r="W877" s="2004"/>
      <c r="X877" s="2004"/>
      <c r="Z877" s="350" t="s">
        <v>1648</v>
      </c>
    </row>
    <row r="878" spans="4:26" ht="19" customHeight="1" x14ac:dyDescent="0.2">
      <c r="D878" s="1630"/>
      <c r="E878" s="1630"/>
      <c r="F878" s="1609"/>
      <c r="G878" s="1995"/>
      <c r="H878" s="1996"/>
      <c r="I878" s="1997"/>
      <c r="J878" s="2001"/>
      <c r="K878" s="1988"/>
      <c r="L878" s="1988"/>
      <c r="M878" s="1988"/>
      <c r="N878" s="1988"/>
      <c r="O878" s="1988"/>
      <c r="P878" s="1988"/>
      <c r="Q878" s="1988"/>
      <c r="R878" s="1988"/>
      <c r="S878" s="1986"/>
      <c r="T878" s="1986"/>
      <c r="U878" s="1986"/>
      <c r="V878" s="506" t="s">
        <v>118</v>
      </c>
      <c r="W878" s="1987"/>
      <c r="X878" s="1987"/>
      <c r="Z878" s="350" t="s">
        <v>1648</v>
      </c>
    </row>
    <row r="879" spans="4:26" ht="19" customHeight="1" x14ac:dyDescent="0.2">
      <c r="D879" s="1630"/>
      <c r="E879" s="1630"/>
      <c r="F879" s="1609"/>
      <c r="G879" s="1995"/>
      <c r="H879" s="1996"/>
      <c r="I879" s="1997"/>
      <c r="J879" s="2001"/>
      <c r="K879" s="1988"/>
      <c r="L879" s="1988"/>
      <c r="M879" s="1988"/>
      <c r="N879" s="1988"/>
      <c r="O879" s="1988"/>
      <c r="P879" s="1988"/>
      <c r="Q879" s="1988"/>
      <c r="R879" s="1988"/>
      <c r="S879" s="1986"/>
      <c r="T879" s="1986"/>
      <c r="U879" s="1986"/>
      <c r="V879" s="506" t="s">
        <v>118</v>
      </c>
      <c r="W879" s="1987"/>
      <c r="X879" s="1987"/>
      <c r="Z879" s="350" t="s">
        <v>1648</v>
      </c>
    </row>
    <row r="880" spans="4:26" ht="19" customHeight="1" x14ac:dyDescent="0.2">
      <c r="D880" s="1630"/>
      <c r="E880" s="1630"/>
      <c r="F880" s="1609"/>
      <c r="G880" s="1998"/>
      <c r="H880" s="1999"/>
      <c r="I880" s="2000"/>
      <c r="J880" s="1634"/>
      <c r="K880" s="1989"/>
      <c r="L880" s="1989"/>
      <c r="M880" s="1989"/>
      <c r="N880" s="1989"/>
      <c r="O880" s="1989"/>
      <c r="P880" s="1989"/>
      <c r="Q880" s="1989"/>
      <c r="R880" s="1989"/>
      <c r="S880" s="1990"/>
      <c r="T880" s="1990"/>
      <c r="U880" s="1990"/>
      <c r="V880" s="507" t="s">
        <v>118</v>
      </c>
      <c r="W880" s="1991"/>
      <c r="X880" s="1991"/>
      <c r="Z880" s="350" t="s">
        <v>1648</v>
      </c>
    </row>
    <row r="881" spans="2:26" ht="16.5" customHeight="1" x14ac:dyDescent="0.2">
      <c r="E881" s="225" t="s">
        <v>374</v>
      </c>
    </row>
    <row r="882" spans="2:26" ht="16.5" customHeight="1" x14ac:dyDescent="0.2">
      <c r="E882" s="88" t="s">
        <v>699</v>
      </c>
    </row>
    <row r="883" spans="2:26" ht="16.5" customHeight="1" x14ac:dyDescent="0.2">
      <c r="E883" s="88" t="s">
        <v>375</v>
      </c>
    </row>
    <row r="884" spans="2:26" ht="9.65" customHeight="1" x14ac:dyDescent="0.2"/>
    <row r="885" spans="2:26" ht="16.5" customHeight="1" x14ac:dyDescent="0.2">
      <c r="P885" s="1625" t="s">
        <v>645</v>
      </c>
      <c r="Q885" s="1625"/>
      <c r="R885" s="1625"/>
      <c r="S885" s="1626" t="str">
        <f>$Q$11</f>
        <v>○△幼稚園</v>
      </c>
      <c r="T885" s="1626"/>
      <c r="U885" s="1626"/>
      <c r="V885" s="1626"/>
      <c r="W885" s="1626"/>
      <c r="X885" s="1626"/>
    </row>
    <row r="886" spans="2:26" ht="16.5" customHeight="1" x14ac:dyDescent="0.2">
      <c r="B886" s="356" t="s">
        <v>1632</v>
      </c>
    </row>
    <row r="887" spans="2:26" ht="16.5" customHeight="1" x14ac:dyDescent="0.2">
      <c r="C887" s="89" t="s">
        <v>1861</v>
      </c>
    </row>
    <row r="888" spans="2:26" ht="16.5" customHeight="1" x14ac:dyDescent="0.2">
      <c r="D888" s="349" t="s">
        <v>1549</v>
      </c>
    </row>
    <row r="889" spans="2:26" ht="41.5" customHeight="1" x14ac:dyDescent="0.2">
      <c r="D889" s="1774" t="s">
        <v>1303</v>
      </c>
      <c r="E889" s="1775"/>
      <c r="F889" s="1775"/>
      <c r="G889" s="1775"/>
      <c r="H889" s="1775"/>
      <c r="I889" s="1775"/>
      <c r="J889" s="1776"/>
      <c r="K889" s="1612" t="s">
        <v>149</v>
      </c>
      <c r="L889" s="1612"/>
      <c r="M889" s="1612"/>
      <c r="N889" s="1661"/>
      <c r="O889" s="1661" t="s">
        <v>376</v>
      </c>
      <c r="P889" s="1661"/>
      <c r="Q889" s="1661"/>
      <c r="R889" s="1930" t="s">
        <v>377</v>
      </c>
      <c r="S889" s="841"/>
    </row>
    <row r="890" spans="2:26" ht="18.649999999999999" customHeight="1" x14ac:dyDescent="0.2">
      <c r="D890" s="1981" t="s">
        <v>1779</v>
      </c>
      <c r="E890" s="1982"/>
      <c r="F890" s="1982"/>
      <c r="G890" s="1982"/>
      <c r="H890" s="1982"/>
      <c r="I890" s="1982"/>
      <c r="J890" s="1983"/>
      <c r="K890" s="1984">
        <v>2500000</v>
      </c>
      <c r="L890" s="1984"/>
      <c r="M890" s="1984"/>
      <c r="N890" s="361" t="s">
        <v>118</v>
      </c>
      <c r="O890" s="1985" t="s">
        <v>1780</v>
      </c>
      <c r="P890" s="1985"/>
      <c r="Q890" s="1823"/>
      <c r="R890" s="404">
        <v>4</v>
      </c>
      <c r="S890" s="361" t="s">
        <v>90</v>
      </c>
      <c r="Z890" s="350" t="s">
        <v>1699</v>
      </c>
    </row>
    <row r="891" spans="2:26" ht="18.649999999999999" customHeight="1" x14ac:dyDescent="0.2">
      <c r="D891" s="1981" t="s">
        <v>1781</v>
      </c>
      <c r="E891" s="1982"/>
      <c r="F891" s="1982"/>
      <c r="G891" s="1982"/>
      <c r="H891" s="1982"/>
      <c r="I891" s="1982"/>
      <c r="J891" s="1983"/>
      <c r="K891" s="1984">
        <v>100000</v>
      </c>
      <c r="L891" s="1984"/>
      <c r="M891" s="1984"/>
      <c r="N891" s="361" t="s">
        <v>118</v>
      </c>
      <c r="O891" s="1985" t="s">
        <v>1780</v>
      </c>
      <c r="P891" s="1985"/>
      <c r="Q891" s="1823"/>
      <c r="R891" s="404">
        <v>5</v>
      </c>
      <c r="S891" s="361" t="s">
        <v>90</v>
      </c>
      <c r="Z891" s="350" t="s">
        <v>1699</v>
      </c>
    </row>
    <row r="892" spans="2:26" ht="18.649999999999999" customHeight="1" x14ac:dyDescent="0.2">
      <c r="D892" s="1981" t="s">
        <v>1785</v>
      </c>
      <c r="E892" s="1982"/>
      <c r="F892" s="1982"/>
      <c r="G892" s="1982"/>
      <c r="H892" s="1982"/>
      <c r="I892" s="1982"/>
      <c r="J892" s="1983"/>
      <c r="K892" s="1984">
        <v>500000</v>
      </c>
      <c r="L892" s="1984"/>
      <c r="M892" s="1984"/>
      <c r="N892" s="361" t="s">
        <v>118</v>
      </c>
      <c r="O892" s="1985" t="s">
        <v>1780</v>
      </c>
      <c r="P892" s="1985"/>
      <c r="Q892" s="1823"/>
      <c r="R892" s="404">
        <v>4</v>
      </c>
      <c r="S892" s="361" t="s">
        <v>90</v>
      </c>
      <c r="Z892" s="350" t="s">
        <v>1699</v>
      </c>
    </row>
    <row r="893" spans="2:26" ht="18.649999999999999" customHeight="1" x14ac:dyDescent="0.2">
      <c r="D893" s="1981"/>
      <c r="E893" s="1982"/>
      <c r="F893" s="1982"/>
      <c r="G893" s="1982"/>
      <c r="H893" s="1982"/>
      <c r="I893" s="1982"/>
      <c r="J893" s="1983"/>
      <c r="K893" s="1984"/>
      <c r="L893" s="1984"/>
      <c r="M893" s="1984"/>
      <c r="N893" s="361" t="s">
        <v>118</v>
      </c>
      <c r="O893" s="1985"/>
      <c r="P893" s="1985"/>
      <c r="Q893" s="1823"/>
      <c r="R893" s="404"/>
      <c r="S893" s="361" t="s">
        <v>90</v>
      </c>
      <c r="Z893" s="350" t="s">
        <v>1699</v>
      </c>
    </row>
    <row r="894" spans="2:26" ht="18.649999999999999" customHeight="1" x14ac:dyDescent="0.2">
      <c r="D894" s="1981"/>
      <c r="E894" s="1982"/>
      <c r="F894" s="1982"/>
      <c r="G894" s="1982"/>
      <c r="H894" s="1982"/>
      <c r="I894" s="1982"/>
      <c r="J894" s="1983"/>
      <c r="K894" s="1984"/>
      <c r="L894" s="1984"/>
      <c r="M894" s="1984"/>
      <c r="N894" s="361" t="s">
        <v>118</v>
      </c>
      <c r="O894" s="1985"/>
      <c r="P894" s="1985"/>
      <c r="Q894" s="1823"/>
      <c r="R894" s="404"/>
      <c r="S894" s="361" t="s">
        <v>90</v>
      </c>
      <c r="Z894" s="350" t="s">
        <v>1699</v>
      </c>
    </row>
    <row r="895" spans="2:26" ht="18.649999999999999" customHeight="1" x14ac:dyDescent="0.2">
      <c r="D895" s="1981"/>
      <c r="E895" s="1982"/>
      <c r="F895" s="1982"/>
      <c r="G895" s="1982"/>
      <c r="H895" s="1982"/>
      <c r="I895" s="1982"/>
      <c r="J895" s="1983"/>
      <c r="K895" s="1984"/>
      <c r="L895" s="1984"/>
      <c r="M895" s="1984"/>
      <c r="N895" s="361" t="s">
        <v>118</v>
      </c>
      <c r="O895" s="1985"/>
      <c r="P895" s="1985"/>
      <c r="Q895" s="1823"/>
      <c r="R895" s="404"/>
      <c r="S895" s="361" t="s">
        <v>349</v>
      </c>
      <c r="Z895" s="350" t="s">
        <v>1699</v>
      </c>
    </row>
    <row r="896" spans="2:26" ht="18.649999999999999" customHeight="1" x14ac:dyDescent="0.2">
      <c r="D896" s="1981"/>
      <c r="E896" s="1982"/>
      <c r="F896" s="1982"/>
      <c r="G896" s="1982"/>
      <c r="H896" s="1982"/>
      <c r="I896" s="1982"/>
      <c r="J896" s="1983"/>
      <c r="K896" s="1984"/>
      <c r="L896" s="1984"/>
      <c r="M896" s="1984"/>
      <c r="N896" s="361" t="s">
        <v>118</v>
      </c>
      <c r="O896" s="1985"/>
      <c r="P896" s="1985"/>
      <c r="Q896" s="1823"/>
      <c r="R896" s="404"/>
      <c r="S896" s="361" t="s">
        <v>349</v>
      </c>
      <c r="Z896" s="350" t="s">
        <v>1699</v>
      </c>
    </row>
    <row r="897" spans="3:26" ht="18.649999999999999" customHeight="1" x14ac:dyDescent="0.2">
      <c r="D897" s="1981"/>
      <c r="E897" s="1982"/>
      <c r="F897" s="1982"/>
      <c r="G897" s="1982"/>
      <c r="H897" s="1982"/>
      <c r="I897" s="1982"/>
      <c r="J897" s="1983"/>
      <c r="K897" s="1984"/>
      <c r="L897" s="1984"/>
      <c r="M897" s="1984"/>
      <c r="N897" s="361" t="s">
        <v>118</v>
      </c>
      <c r="O897" s="1985"/>
      <c r="P897" s="1985"/>
      <c r="Q897" s="1823"/>
      <c r="R897" s="404"/>
      <c r="S897" s="361" t="s">
        <v>349</v>
      </c>
      <c r="Z897" s="350" t="s">
        <v>1699</v>
      </c>
    </row>
    <row r="898" spans="3:26" ht="18.649999999999999" customHeight="1" x14ac:dyDescent="0.2">
      <c r="D898" s="1981"/>
      <c r="E898" s="1982"/>
      <c r="F898" s="1982"/>
      <c r="G898" s="1982"/>
      <c r="H898" s="1982"/>
      <c r="I898" s="1982"/>
      <c r="J898" s="1983"/>
      <c r="K898" s="1984"/>
      <c r="L898" s="1984"/>
      <c r="M898" s="1984"/>
      <c r="N898" s="361" t="s">
        <v>118</v>
      </c>
      <c r="O898" s="1985"/>
      <c r="P898" s="1985"/>
      <c r="Q898" s="1823"/>
      <c r="R898" s="404"/>
      <c r="S898" s="361" t="s">
        <v>349</v>
      </c>
      <c r="Z898" s="350" t="s">
        <v>1699</v>
      </c>
    </row>
    <row r="899" spans="3:26" ht="16.5" customHeight="1" x14ac:dyDescent="0.2">
      <c r="E899" s="225" t="s">
        <v>378</v>
      </c>
    </row>
    <row r="900" spans="3:26" ht="9.65" customHeight="1" x14ac:dyDescent="0.2"/>
    <row r="901" spans="3:26" ht="16.5" customHeight="1" x14ac:dyDescent="0.2">
      <c r="C901" s="89" t="s">
        <v>1862</v>
      </c>
    </row>
    <row r="902" spans="3:26" ht="16.5" customHeight="1" x14ac:dyDescent="0.2">
      <c r="D902" s="349" t="s">
        <v>1549</v>
      </c>
    </row>
    <row r="903" spans="3:26" ht="39.65" customHeight="1" x14ac:dyDescent="0.2">
      <c r="D903" s="1774" t="s">
        <v>379</v>
      </c>
      <c r="E903" s="1775"/>
      <c r="F903" s="1775"/>
      <c r="G903" s="1775"/>
      <c r="H903" s="1775"/>
      <c r="I903" s="1775"/>
      <c r="J903" s="1776"/>
      <c r="K903" s="1612" t="s">
        <v>149</v>
      </c>
      <c r="L903" s="1612"/>
      <c r="M903" s="1612"/>
      <c r="N903" s="1661"/>
      <c r="O903" s="1661" t="s">
        <v>376</v>
      </c>
      <c r="P903" s="1661"/>
      <c r="Q903" s="1661"/>
      <c r="R903" s="1930" t="s">
        <v>669</v>
      </c>
      <c r="S903" s="841"/>
    </row>
    <row r="904" spans="3:26" ht="19" customHeight="1" x14ac:dyDescent="0.2">
      <c r="D904" s="1981" t="s">
        <v>1782</v>
      </c>
      <c r="E904" s="1982"/>
      <c r="F904" s="1982"/>
      <c r="G904" s="1982"/>
      <c r="H904" s="1982"/>
      <c r="I904" s="1982"/>
      <c r="J904" s="1983"/>
      <c r="K904" s="1984">
        <v>50000</v>
      </c>
      <c r="L904" s="1984"/>
      <c r="M904" s="1984"/>
      <c r="N904" s="361" t="s">
        <v>118</v>
      </c>
      <c r="O904" s="1985" t="s">
        <v>1783</v>
      </c>
      <c r="P904" s="1985"/>
      <c r="Q904" s="1823"/>
      <c r="R904" s="404">
        <v>4</v>
      </c>
      <c r="S904" s="361" t="s">
        <v>90</v>
      </c>
      <c r="Z904" s="350" t="s">
        <v>1700</v>
      </c>
    </row>
    <row r="905" spans="3:26" ht="19" customHeight="1" x14ac:dyDescent="0.2">
      <c r="D905" s="1981" t="s">
        <v>1784</v>
      </c>
      <c r="E905" s="1982"/>
      <c r="F905" s="1982"/>
      <c r="G905" s="1982"/>
      <c r="H905" s="1982"/>
      <c r="I905" s="1982"/>
      <c r="J905" s="1983"/>
      <c r="K905" s="1984">
        <v>500000</v>
      </c>
      <c r="L905" s="1984"/>
      <c r="M905" s="1984"/>
      <c r="N905" s="361" t="s">
        <v>118</v>
      </c>
      <c r="O905" s="1985" t="s">
        <v>1783</v>
      </c>
      <c r="P905" s="1985"/>
      <c r="Q905" s="1823"/>
      <c r="R905" s="404">
        <v>4</v>
      </c>
      <c r="S905" s="361" t="s">
        <v>90</v>
      </c>
      <c r="Z905" s="350" t="s">
        <v>1700</v>
      </c>
    </row>
    <row r="906" spans="3:26" ht="19" customHeight="1" x14ac:dyDescent="0.2">
      <c r="D906" s="1981"/>
      <c r="E906" s="1982"/>
      <c r="F906" s="1982"/>
      <c r="G906" s="1982"/>
      <c r="H906" s="1982"/>
      <c r="I906" s="1982"/>
      <c r="J906" s="1983"/>
      <c r="K906" s="1984"/>
      <c r="L906" s="1984"/>
      <c r="M906" s="1984"/>
      <c r="N906" s="361" t="s">
        <v>118</v>
      </c>
      <c r="O906" s="1985"/>
      <c r="P906" s="1985"/>
      <c r="Q906" s="1823"/>
      <c r="R906" s="404"/>
      <c r="S906" s="361" t="s">
        <v>349</v>
      </c>
      <c r="Z906" s="350" t="s">
        <v>1700</v>
      </c>
    </row>
    <row r="907" spans="3:26" ht="19" customHeight="1" x14ac:dyDescent="0.2">
      <c r="D907" s="1981"/>
      <c r="E907" s="1982"/>
      <c r="F907" s="1982"/>
      <c r="G907" s="1982"/>
      <c r="H907" s="1982"/>
      <c r="I907" s="1982"/>
      <c r="J907" s="1983"/>
      <c r="K907" s="1984"/>
      <c r="L907" s="1984"/>
      <c r="M907" s="1984"/>
      <c r="N907" s="361" t="s">
        <v>118</v>
      </c>
      <c r="O907" s="1985"/>
      <c r="P907" s="1985"/>
      <c r="Q907" s="1823"/>
      <c r="R907" s="404"/>
      <c r="S907" s="361" t="s">
        <v>349</v>
      </c>
      <c r="Z907" s="350" t="s">
        <v>1700</v>
      </c>
    </row>
    <row r="908" spans="3:26" ht="19" customHeight="1" x14ac:dyDescent="0.2">
      <c r="D908" s="1981"/>
      <c r="E908" s="1982"/>
      <c r="F908" s="1982"/>
      <c r="G908" s="1982"/>
      <c r="H908" s="1982"/>
      <c r="I908" s="1982"/>
      <c r="J908" s="1983"/>
      <c r="K908" s="1984"/>
      <c r="L908" s="1984"/>
      <c r="M908" s="1984"/>
      <c r="N908" s="361" t="s">
        <v>118</v>
      </c>
      <c r="O908" s="1985"/>
      <c r="P908" s="1985"/>
      <c r="Q908" s="1823"/>
      <c r="R908" s="404"/>
      <c r="S908" s="361" t="s">
        <v>349</v>
      </c>
      <c r="Z908" s="350" t="s">
        <v>1700</v>
      </c>
    </row>
    <row r="909" spans="3:26" ht="19" customHeight="1" x14ac:dyDescent="0.2">
      <c r="D909" s="1981"/>
      <c r="E909" s="1982"/>
      <c r="F909" s="1982"/>
      <c r="G909" s="1982"/>
      <c r="H909" s="1982"/>
      <c r="I909" s="1982"/>
      <c r="J909" s="1983"/>
      <c r="K909" s="1984"/>
      <c r="L909" s="1984"/>
      <c r="M909" s="1984"/>
      <c r="N909" s="361" t="s">
        <v>118</v>
      </c>
      <c r="O909" s="1985"/>
      <c r="P909" s="1985"/>
      <c r="Q909" s="1823"/>
      <c r="R909" s="404"/>
      <c r="S909" s="361" t="s">
        <v>349</v>
      </c>
      <c r="Z909" s="350" t="s">
        <v>1700</v>
      </c>
    </row>
    <row r="910" spans="3:26" ht="19" customHeight="1" x14ac:dyDescent="0.2">
      <c r="D910" s="1981"/>
      <c r="E910" s="1982"/>
      <c r="F910" s="1982"/>
      <c r="G910" s="1982"/>
      <c r="H910" s="1982"/>
      <c r="I910" s="1982"/>
      <c r="J910" s="1983"/>
      <c r="K910" s="1984"/>
      <c r="L910" s="1984"/>
      <c r="M910" s="1984"/>
      <c r="N910" s="361" t="s">
        <v>118</v>
      </c>
      <c r="O910" s="1985"/>
      <c r="P910" s="1985"/>
      <c r="Q910" s="1823"/>
      <c r="R910" s="404"/>
      <c r="S910" s="361" t="s">
        <v>349</v>
      </c>
      <c r="Z910" s="350" t="s">
        <v>1700</v>
      </c>
    </row>
    <row r="911" spans="3:26" ht="19" customHeight="1" x14ac:dyDescent="0.2">
      <c r="D911" s="1981"/>
      <c r="E911" s="1982"/>
      <c r="F911" s="1982"/>
      <c r="G911" s="1982"/>
      <c r="H911" s="1982"/>
      <c r="I911" s="1982"/>
      <c r="J911" s="1983"/>
      <c r="K911" s="1984"/>
      <c r="L911" s="1984"/>
      <c r="M911" s="1984"/>
      <c r="N911" s="361" t="s">
        <v>118</v>
      </c>
      <c r="O911" s="1985"/>
      <c r="P911" s="1985"/>
      <c r="Q911" s="1823"/>
      <c r="R911" s="404"/>
      <c r="S911" s="361" t="s">
        <v>349</v>
      </c>
      <c r="Z911" s="350" t="s">
        <v>1700</v>
      </c>
    </row>
    <row r="912" spans="3:26" ht="19" customHeight="1" x14ac:dyDescent="0.2">
      <c r="D912" s="1981"/>
      <c r="E912" s="1982"/>
      <c r="F912" s="1982"/>
      <c r="G912" s="1982"/>
      <c r="H912" s="1982"/>
      <c r="I912" s="1982"/>
      <c r="J912" s="1983"/>
      <c r="K912" s="1984"/>
      <c r="L912" s="1984"/>
      <c r="M912" s="1984"/>
      <c r="N912" s="361" t="s">
        <v>118</v>
      </c>
      <c r="O912" s="1985"/>
      <c r="P912" s="1985"/>
      <c r="Q912" s="1823"/>
      <c r="R912" s="404"/>
      <c r="S912" s="361" t="s">
        <v>349</v>
      </c>
      <c r="Z912" s="350" t="s">
        <v>1700</v>
      </c>
    </row>
    <row r="913" spans="2:26" ht="19" customHeight="1" x14ac:dyDescent="0.2">
      <c r="D913" s="1981"/>
      <c r="E913" s="1982"/>
      <c r="F913" s="1982"/>
      <c r="G913" s="1982"/>
      <c r="H913" s="1982"/>
      <c r="I913" s="1982"/>
      <c r="J913" s="1983"/>
      <c r="K913" s="1984"/>
      <c r="L913" s="1984"/>
      <c r="M913" s="1984"/>
      <c r="N913" s="361" t="s">
        <v>118</v>
      </c>
      <c r="O913" s="1985"/>
      <c r="P913" s="1985"/>
      <c r="Q913" s="1823"/>
      <c r="R913" s="404"/>
      <c r="S913" s="361" t="s">
        <v>349</v>
      </c>
      <c r="Z913" s="350" t="s">
        <v>1700</v>
      </c>
    </row>
    <row r="914" spans="2:26" ht="19" customHeight="1" x14ac:dyDescent="0.2">
      <c r="D914" s="1981"/>
      <c r="E914" s="1982"/>
      <c r="F914" s="1982"/>
      <c r="G914" s="1982"/>
      <c r="H914" s="1982"/>
      <c r="I914" s="1982"/>
      <c r="J914" s="1983"/>
      <c r="K914" s="1984"/>
      <c r="L914" s="1984"/>
      <c r="M914" s="1984"/>
      <c r="N914" s="361" t="s">
        <v>118</v>
      </c>
      <c r="O914" s="1985"/>
      <c r="P914" s="1985"/>
      <c r="Q914" s="1823"/>
      <c r="R914" s="404"/>
      <c r="S914" s="361" t="s">
        <v>349</v>
      </c>
      <c r="Z914" s="350" t="s">
        <v>1700</v>
      </c>
    </row>
    <row r="915" spans="2:26" ht="19" customHeight="1" x14ac:dyDescent="0.2">
      <c r="D915" s="1981"/>
      <c r="E915" s="1982"/>
      <c r="F915" s="1982"/>
      <c r="G915" s="1982"/>
      <c r="H915" s="1982"/>
      <c r="I915" s="1982"/>
      <c r="J915" s="1983"/>
      <c r="K915" s="1984"/>
      <c r="L915" s="1984"/>
      <c r="M915" s="1984"/>
      <c r="N915" s="361" t="s">
        <v>118</v>
      </c>
      <c r="O915" s="1985"/>
      <c r="P915" s="1985"/>
      <c r="Q915" s="1823"/>
      <c r="R915" s="404"/>
      <c r="S915" s="361" t="s">
        <v>349</v>
      </c>
      <c r="Z915" s="350" t="s">
        <v>1700</v>
      </c>
    </row>
    <row r="916" spans="2:26" ht="16.5" customHeight="1" x14ac:dyDescent="0.2">
      <c r="E916" s="225" t="s">
        <v>380</v>
      </c>
    </row>
    <row r="917" spans="2:26" ht="12.65" customHeight="1" x14ac:dyDescent="0.2"/>
    <row r="918" spans="2:26" ht="16.5" customHeight="1" x14ac:dyDescent="0.2">
      <c r="C918" s="89" t="s">
        <v>1863</v>
      </c>
    </row>
    <row r="919" spans="2:26" ht="34" customHeight="1" x14ac:dyDescent="0.2">
      <c r="D919" s="1630"/>
      <c r="E919" s="1630"/>
      <c r="F919" s="1630"/>
      <c r="G919" s="1980" t="s">
        <v>384</v>
      </c>
      <c r="H919" s="1842"/>
      <c r="I919" s="1813" t="s">
        <v>382</v>
      </c>
      <c r="J919" s="1814"/>
      <c r="K919" s="1814"/>
      <c r="L919" s="1915"/>
      <c r="M919" s="1613" t="s">
        <v>383</v>
      </c>
      <c r="N919" s="1937"/>
      <c r="O919" s="1937"/>
      <c r="P919" s="1630"/>
      <c r="Q919" s="1613" t="s">
        <v>1864</v>
      </c>
      <c r="R919" s="1937"/>
      <c r="S919" s="1937"/>
      <c r="T919" s="1630"/>
    </row>
    <row r="920" spans="2:26" ht="19.5" customHeight="1" x14ac:dyDescent="0.2">
      <c r="D920" s="1609" t="s">
        <v>381</v>
      </c>
      <c r="E920" s="1610"/>
      <c r="F920" s="1611"/>
      <c r="G920" s="1703" t="s">
        <v>993</v>
      </c>
      <c r="H920" s="1704"/>
      <c r="I920" s="1699"/>
      <c r="J920" s="1700"/>
      <c r="K920" s="1701"/>
      <c r="L920" s="366" t="s">
        <v>118</v>
      </c>
      <c r="M920" s="1699"/>
      <c r="N920" s="1700"/>
      <c r="O920" s="1701"/>
      <c r="P920" s="366" t="s">
        <v>118</v>
      </c>
      <c r="Q920" s="1699"/>
      <c r="R920" s="1700"/>
      <c r="S920" s="1701"/>
      <c r="T920" s="361" t="s">
        <v>118</v>
      </c>
      <c r="Z920" s="350" t="s">
        <v>1648</v>
      </c>
    </row>
    <row r="921" spans="2:26" ht="19.5" customHeight="1" x14ac:dyDescent="0.2">
      <c r="D921" s="1609" t="s">
        <v>1169</v>
      </c>
      <c r="E921" s="1610"/>
      <c r="F921" s="1611"/>
      <c r="G921" s="1703" t="s">
        <v>993</v>
      </c>
      <c r="H921" s="1704"/>
      <c r="I921" s="1699"/>
      <c r="J921" s="1700"/>
      <c r="K921" s="1701"/>
      <c r="L921" s="366" t="s">
        <v>118</v>
      </c>
      <c r="M921" s="1699"/>
      <c r="N921" s="1700"/>
      <c r="O921" s="1701"/>
      <c r="P921" s="366" t="s">
        <v>118</v>
      </c>
      <c r="Q921" s="1699"/>
      <c r="R921" s="1700"/>
      <c r="S921" s="1701"/>
      <c r="T921" s="361" t="s">
        <v>118</v>
      </c>
      <c r="Z921" s="350" t="s">
        <v>1648</v>
      </c>
    </row>
    <row r="922" spans="2:26" ht="16.5" customHeight="1" x14ac:dyDescent="0.2">
      <c r="E922" s="225" t="s">
        <v>385</v>
      </c>
    </row>
    <row r="923" spans="2:26" ht="16.5" customHeight="1" x14ac:dyDescent="0.2">
      <c r="E923" s="88" t="s">
        <v>1045</v>
      </c>
    </row>
    <row r="924" spans="2:26" ht="16.5" customHeight="1" x14ac:dyDescent="0.2"/>
    <row r="925" spans="2:26" ht="12" customHeight="1" x14ac:dyDescent="0.2"/>
    <row r="926" spans="2:26" ht="17.5" customHeight="1" x14ac:dyDescent="0.2">
      <c r="P926" s="1625" t="s">
        <v>645</v>
      </c>
      <c r="Q926" s="1625"/>
      <c r="R926" s="1625"/>
      <c r="S926" s="1659" t="str">
        <f>$Q$11</f>
        <v>○△幼稚園</v>
      </c>
      <c r="T926" s="1707"/>
      <c r="U926" s="1707"/>
      <c r="V926" s="1707"/>
      <c r="W926" s="1707"/>
      <c r="X926" s="1708"/>
    </row>
    <row r="927" spans="2:26" ht="17.5" customHeight="1" x14ac:dyDescent="0.2">
      <c r="B927" s="356" t="s">
        <v>1633</v>
      </c>
      <c r="S927" s="426"/>
      <c r="T927" s="426"/>
      <c r="U927" s="426"/>
      <c r="V927" s="426"/>
      <c r="W927" s="426"/>
      <c r="X927" s="426"/>
    </row>
    <row r="928" spans="2:26" ht="16.5" customHeight="1" x14ac:dyDescent="0.2">
      <c r="C928" s="89" t="s">
        <v>1634</v>
      </c>
    </row>
    <row r="929" spans="3:26" ht="32.5" customHeight="1" x14ac:dyDescent="0.2">
      <c r="D929" s="1978"/>
      <c r="E929" s="1978"/>
      <c r="F929" s="1978"/>
      <c r="G929" s="1978"/>
      <c r="H929" s="1692" t="s">
        <v>120</v>
      </c>
      <c r="I929" s="1612"/>
      <c r="J929" s="932" t="s">
        <v>1865</v>
      </c>
      <c r="K929" s="932"/>
      <c r="L929" s="932"/>
      <c r="M929" s="1692" t="s">
        <v>121</v>
      </c>
      <c r="N929" s="1612"/>
      <c r="O929" s="1692" t="s">
        <v>122</v>
      </c>
      <c r="P929" s="1612"/>
    </row>
    <row r="930" spans="3:26" ht="19.5" customHeight="1" x14ac:dyDescent="0.2">
      <c r="D930" s="386" t="s">
        <v>119</v>
      </c>
      <c r="E930" s="387"/>
      <c r="F930" s="387"/>
      <c r="G930" s="388"/>
      <c r="H930" s="1804" t="s">
        <v>769</v>
      </c>
      <c r="I930" s="1804"/>
      <c r="J930" s="1979" t="s">
        <v>916</v>
      </c>
      <c r="K930" s="1979"/>
      <c r="L930" s="1979"/>
      <c r="M930" s="1804" t="s">
        <v>769</v>
      </c>
      <c r="N930" s="1804"/>
      <c r="O930" s="1804" t="s">
        <v>842</v>
      </c>
      <c r="P930" s="1804"/>
      <c r="Z930" s="350" t="s">
        <v>1478</v>
      </c>
    </row>
    <row r="931" spans="3:26" ht="16.5" customHeight="1" x14ac:dyDescent="0.2">
      <c r="E931" s="225" t="s">
        <v>900</v>
      </c>
    </row>
    <row r="932" spans="3:26" ht="16.5" customHeight="1" x14ac:dyDescent="0.2">
      <c r="E932" s="88" t="s">
        <v>988</v>
      </c>
    </row>
    <row r="933" spans="3:26" ht="10.5" customHeight="1" x14ac:dyDescent="0.2"/>
    <row r="934" spans="3:26" ht="16.5" customHeight="1" x14ac:dyDescent="0.2">
      <c r="C934" s="89" t="s">
        <v>1635</v>
      </c>
    </row>
    <row r="935" spans="3:26" ht="16.5" customHeight="1" x14ac:dyDescent="0.2">
      <c r="D935" s="225" t="s">
        <v>156</v>
      </c>
    </row>
    <row r="936" spans="3:26" ht="16.5" customHeight="1" x14ac:dyDescent="0.2">
      <c r="D936" s="386" t="s">
        <v>268</v>
      </c>
      <c r="E936" s="387"/>
      <c r="F936" s="91"/>
      <c r="G936" s="1704" t="s">
        <v>897</v>
      </c>
      <c r="H936" s="1705"/>
      <c r="I936" s="1705"/>
      <c r="J936" s="1706"/>
      <c r="Z936" s="350" t="s">
        <v>1665</v>
      </c>
    </row>
    <row r="937" spans="3:26" ht="3" customHeight="1" x14ac:dyDescent="0.2"/>
    <row r="938" spans="3:26" ht="32.5" customHeight="1" x14ac:dyDescent="0.2">
      <c r="D938" s="1755" t="s">
        <v>1753</v>
      </c>
      <c r="E938" s="1976"/>
      <c r="F938" s="1976"/>
      <c r="G938" s="1977"/>
      <c r="H938" s="1774" t="s">
        <v>144</v>
      </c>
      <c r="I938" s="1775"/>
      <c r="J938" s="1775"/>
      <c r="K938" s="1776"/>
      <c r="L938" s="1689" t="s">
        <v>145</v>
      </c>
      <c r="M938" s="1691"/>
      <c r="N938" s="1689" t="s">
        <v>146</v>
      </c>
      <c r="O938" s="1691"/>
      <c r="P938" s="1774" t="s">
        <v>147</v>
      </c>
      <c r="Q938" s="1775"/>
      <c r="R938" s="1775"/>
      <c r="S938" s="1775"/>
      <c r="T938" s="1775"/>
      <c r="U938" s="1775"/>
      <c r="V938" s="1776"/>
    </row>
    <row r="939" spans="3:26" ht="16.5" customHeight="1" x14ac:dyDescent="0.2">
      <c r="D939" s="508" t="s">
        <v>782</v>
      </c>
      <c r="E939" s="509">
        <v>6</v>
      </c>
      <c r="F939" s="509">
        <v>5</v>
      </c>
      <c r="G939" s="510">
        <v>15</v>
      </c>
      <c r="H939" s="1970" t="s">
        <v>1455</v>
      </c>
      <c r="I939" s="1971"/>
      <c r="J939" s="1971"/>
      <c r="K939" s="1972"/>
      <c r="L939" s="1840" t="s">
        <v>769</v>
      </c>
      <c r="M939" s="1841"/>
      <c r="N939" s="1840" t="s">
        <v>769</v>
      </c>
      <c r="O939" s="1841"/>
      <c r="P939" s="1973" t="s">
        <v>768</v>
      </c>
      <c r="Q939" s="1974"/>
      <c r="R939" s="1974"/>
      <c r="S939" s="1974"/>
      <c r="T939" s="1974"/>
      <c r="U939" s="1974"/>
      <c r="V939" s="1975"/>
      <c r="Z939" s="350" t="s">
        <v>1479</v>
      </c>
    </row>
    <row r="940" spans="3:26" ht="16.5" customHeight="1" x14ac:dyDescent="0.2">
      <c r="D940" s="511"/>
      <c r="E940" s="401"/>
      <c r="F940" s="401"/>
      <c r="G940" s="402"/>
      <c r="H940" s="1964"/>
      <c r="I940" s="1965"/>
      <c r="J940" s="1965"/>
      <c r="K940" s="1966"/>
      <c r="L940" s="1663"/>
      <c r="M940" s="1664"/>
      <c r="N940" s="1663"/>
      <c r="O940" s="1664"/>
      <c r="P940" s="1967"/>
      <c r="Q940" s="1968"/>
      <c r="R940" s="1968"/>
      <c r="S940" s="1968"/>
      <c r="T940" s="1968"/>
      <c r="U940" s="1968"/>
      <c r="V940" s="1969"/>
      <c r="Z940" s="350" t="s">
        <v>1479</v>
      </c>
    </row>
    <row r="941" spans="3:26" ht="16.5" customHeight="1" x14ac:dyDescent="0.2">
      <c r="D941" s="511"/>
      <c r="E941" s="401"/>
      <c r="F941" s="401"/>
      <c r="G941" s="402"/>
      <c r="H941" s="1964"/>
      <c r="I941" s="1965"/>
      <c r="J941" s="1965"/>
      <c r="K941" s="1966"/>
      <c r="L941" s="1663"/>
      <c r="M941" s="1664"/>
      <c r="N941" s="1663"/>
      <c r="O941" s="1664"/>
      <c r="P941" s="1967"/>
      <c r="Q941" s="1968"/>
      <c r="R941" s="1968"/>
      <c r="S941" s="1968"/>
      <c r="T941" s="1968"/>
      <c r="U941" s="1968"/>
      <c r="V941" s="1969"/>
      <c r="Z941" s="350" t="s">
        <v>1479</v>
      </c>
    </row>
    <row r="942" spans="3:26" ht="16.5" customHeight="1" x14ac:dyDescent="0.2">
      <c r="D942" s="511"/>
      <c r="E942" s="401"/>
      <c r="F942" s="401"/>
      <c r="G942" s="402"/>
      <c r="H942" s="1964"/>
      <c r="I942" s="1965"/>
      <c r="J942" s="1965"/>
      <c r="K942" s="1966"/>
      <c r="L942" s="1663"/>
      <c r="M942" s="1664"/>
      <c r="N942" s="1663"/>
      <c r="O942" s="1664"/>
      <c r="P942" s="1967"/>
      <c r="Q942" s="1968"/>
      <c r="R942" s="1968"/>
      <c r="S942" s="1968"/>
      <c r="T942" s="1968"/>
      <c r="U942" s="1968"/>
      <c r="V942" s="1969"/>
      <c r="Z942" s="350" t="s">
        <v>1479</v>
      </c>
    </row>
    <row r="943" spans="3:26" ht="16.5" customHeight="1" x14ac:dyDescent="0.2">
      <c r="E943" s="225" t="s">
        <v>148</v>
      </c>
    </row>
    <row r="944" spans="3:26" ht="12" customHeight="1" x14ac:dyDescent="0.2"/>
    <row r="945" spans="1:26" ht="17.5" customHeight="1" x14ac:dyDescent="0.2">
      <c r="P945" s="1625" t="s">
        <v>645</v>
      </c>
      <c r="Q945" s="1625"/>
      <c r="R945" s="1625"/>
      <c r="S945" s="1659" t="str">
        <f>$Q$11</f>
        <v>○△幼稚園</v>
      </c>
      <c r="T945" s="1707"/>
      <c r="U945" s="1707"/>
      <c r="V945" s="1707"/>
      <c r="W945" s="1707"/>
      <c r="X945" s="1708"/>
    </row>
    <row r="946" spans="1:26" ht="16.5" customHeight="1" x14ac:dyDescent="0.2">
      <c r="A946" s="365" t="s">
        <v>386</v>
      </c>
    </row>
    <row r="947" spans="1:26" ht="16.5" customHeight="1" x14ac:dyDescent="0.2">
      <c r="B947" s="356" t="s">
        <v>387</v>
      </c>
    </row>
    <row r="948" spans="1:26" ht="16.5" customHeight="1" x14ac:dyDescent="0.2">
      <c r="C948" s="89" t="s">
        <v>388</v>
      </c>
    </row>
    <row r="949" spans="1:26" ht="32.5" customHeight="1" x14ac:dyDescent="0.2">
      <c r="D949" s="1630"/>
      <c r="E949" s="1630"/>
      <c r="F949" s="1630"/>
      <c r="G949" s="1961" t="s">
        <v>392</v>
      </c>
      <c r="H949" s="1962"/>
      <c r="I949" s="1962"/>
      <c r="J949" s="1963"/>
      <c r="K949" s="1630" t="s">
        <v>393</v>
      </c>
      <c r="L949" s="1937"/>
      <c r="M949" s="1630"/>
      <c r="N949" s="1937"/>
      <c r="O949" s="1630"/>
      <c r="P949" s="1937"/>
      <c r="Q949" s="1630"/>
      <c r="R949" s="1709" t="s">
        <v>394</v>
      </c>
      <c r="S949" s="1709"/>
      <c r="T949" s="1709" t="s">
        <v>395</v>
      </c>
      <c r="U949" s="1709"/>
    </row>
    <row r="950" spans="1:26" ht="23.5" customHeight="1" x14ac:dyDescent="0.2">
      <c r="D950" s="1630" t="s">
        <v>389</v>
      </c>
      <c r="E950" s="1630"/>
      <c r="F950" s="1609"/>
      <c r="G950" s="1779" t="s">
        <v>1550</v>
      </c>
      <c r="H950" s="1957"/>
      <c r="I950" s="1957"/>
      <c r="J950" s="1780"/>
      <c r="K950" s="512" t="s">
        <v>772</v>
      </c>
      <c r="L950" s="378">
        <v>20</v>
      </c>
      <c r="M950" s="373" t="s">
        <v>21</v>
      </c>
      <c r="N950" s="378">
        <v>4</v>
      </c>
      <c r="O950" s="373" t="s">
        <v>22</v>
      </c>
      <c r="P950" s="378">
        <v>1</v>
      </c>
      <c r="Q950" s="482" t="s">
        <v>23</v>
      </c>
      <c r="R950" s="1795" t="s">
        <v>769</v>
      </c>
      <c r="S950" s="1795"/>
      <c r="T950" s="1795" t="s">
        <v>769</v>
      </c>
      <c r="U950" s="1795"/>
      <c r="Z950" s="350" t="s">
        <v>1486</v>
      </c>
    </row>
    <row r="951" spans="1:26" ht="23.5" customHeight="1" x14ac:dyDescent="0.2">
      <c r="D951" s="1630" t="s">
        <v>390</v>
      </c>
      <c r="E951" s="1630"/>
      <c r="F951" s="1609"/>
      <c r="G951" s="1779" t="s">
        <v>1551</v>
      </c>
      <c r="H951" s="1957"/>
      <c r="I951" s="1957"/>
      <c r="J951" s="1780"/>
      <c r="K951" s="512" t="s">
        <v>782</v>
      </c>
      <c r="L951" s="378">
        <v>2</v>
      </c>
      <c r="M951" s="366" t="s">
        <v>21</v>
      </c>
      <c r="N951" s="378">
        <v>12</v>
      </c>
      <c r="O951" s="366" t="s">
        <v>22</v>
      </c>
      <c r="P951" s="378">
        <v>1</v>
      </c>
      <c r="Q951" s="361" t="s">
        <v>23</v>
      </c>
      <c r="R951" s="1795" t="s">
        <v>769</v>
      </c>
      <c r="S951" s="1795"/>
      <c r="T951" s="1795" t="s">
        <v>769</v>
      </c>
      <c r="U951" s="1795"/>
      <c r="Z951" s="350" t="s">
        <v>1486</v>
      </c>
    </row>
    <row r="952" spans="1:26" ht="23.5" customHeight="1" x14ac:dyDescent="0.2">
      <c r="D952" s="1630" t="s">
        <v>391</v>
      </c>
      <c r="E952" s="1630"/>
      <c r="F952" s="1609"/>
      <c r="G952" s="1779" t="s">
        <v>1552</v>
      </c>
      <c r="H952" s="1957"/>
      <c r="I952" s="1957"/>
      <c r="J952" s="1780"/>
      <c r="K952" s="513" t="s">
        <v>772</v>
      </c>
      <c r="L952" s="378">
        <v>30</v>
      </c>
      <c r="M952" s="366" t="s">
        <v>21</v>
      </c>
      <c r="N952" s="378">
        <v>4</v>
      </c>
      <c r="O952" s="366" t="s">
        <v>22</v>
      </c>
      <c r="P952" s="378">
        <v>1</v>
      </c>
      <c r="Q952" s="361" t="s">
        <v>23</v>
      </c>
      <c r="R952" s="1795" t="s">
        <v>769</v>
      </c>
      <c r="S952" s="1795"/>
      <c r="T952" s="1795" t="s">
        <v>769</v>
      </c>
      <c r="U952" s="1795"/>
      <c r="Z952" s="350" t="s">
        <v>1486</v>
      </c>
    </row>
    <row r="953" spans="1:26" ht="16.5" customHeight="1" x14ac:dyDescent="0.2">
      <c r="E953" s="225" t="s">
        <v>396</v>
      </c>
    </row>
    <row r="954" spans="1:26" ht="9.65" customHeight="1" x14ac:dyDescent="0.2"/>
    <row r="955" spans="1:26" ht="16.5" customHeight="1" x14ac:dyDescent="0.2">
      <c r="B955" s="356" t="s">
        <v>397</v>
      </c>
    </row>
    <row r="956" spans="1:26" ht="16.5" customHeight="1" x14ac:dyDescent="0.2">
      <c r="C956" s="89" t="s">
        <v>398</v>
      </c>
    </row>
    <row r="957" spans="1:26" ht="16.5" customHeight="1" x14ac:dyDescent="0.2">
      <c r="D957" s="1809"/>
      <c r="E957" s="1810"/>
      <c r="F957" s="1811"/>
      <c r="G957" s="1777" t="s">
        <v>1457</v>
      </c>
      <c r="H957" s="1778"/>
      <c r="I957" s="1778"/>
      <c r="J957" s="1778"/>
      <c r="K957" s="1778"/>
      <c r="L957" s="1688"/>
      <c r="M957" s="1661" t="s">
        <v>407</v>
      </c>
      <c r="N957" s="1661"/>
      <c r="O957" s="1661"/>
      <c r="P957" s="1661"/>
      <c r="Q957" s="1661"/>
      <c r="R957" s="1661"/>
      <c r="S957" s="1680" t="s">
        <v>402</v>
      </c>
      <c r="T957" s="1681"/>
      <c r="U957" s="1681"/>
      <c r="V957" s="1681"/>
      <c r="W957" s="1681"/>
      <c r="X957" s="1682"/>
    </row>
    <row r="958" spans="1:26" ht="43" customHeight="1" x14ac:dyDescent="0.2">
      <c r="D958" s="1633"/>
      <c r="E958" s="1668"/>
      <c r="F958" s="1669"/>
      <c r="G958" s="1958"/>
      <c r="H958" s="1959"/>
      <c r="I958" s="1959"/>
      <c r="J958" s="1959"/>
      <c r="K958" s="1959"/>
      <c r="L958" s="1960"/>
      <c r="M958" s="1952" t="s">
        <v>403</v>
      </c>
      <c r="N958" s="1953"/>
      <c r="O958" s="1953" t="s">
        <v>404</v>
      </c>
      <c r="P958" s="1953"/>
      <c r="Q958" s="1953" t="s">
        <v>1754</v>
      </c>
      <c r="R958" s="1954"/>
      <c r="S958" s="1952" t="s">
        <v>405</v>
      </c>
      <c r="T958" s="1953"/>
      <c r="U958" s="1953" t="s">
        <v>390</v>
      </c>
      <c r="V958" s="1953"/>
      <c r="W958" s="1955" t="s">
        <v>406</v>
      </c>
      <c r="X958" s="1956"/>
    </row>
    <row r="959" spans="1:26" ht="23.5" customHeight="1" x14ac:dyDescent="0.2">
      <c r="D959" s="1709" t="s">
        <v>399</v>
      </c>
      <c r="E959" s="1709"/>
      <c r="F959" s="1614"/>
      <c r="G959" s="713" t="s">
        <v>1834</v>
      </c>
      <c r="H959" s="366" t="s">
        <v>21</v>
      </c>
      <c r="I959" s="378">
        <v>3</v>
      </c>
      <c r="J959" s="366" t="s">
        <v>22</v>
      </c>
      <c r="K959" s="378">
        <v>29</v>
      </c>
      <c r="L959" s="361" t="s">
        <v>23</v>
      </c>
      <c r="M959" s="1939" t="s">
        <v>769</v>
      </c>
      <c r="N959" s="1932"/>
      <c r="O959" s="1932" t="s">
        <v>769</v>
      </c>
      <c r="P959" s="1932"/>
      <c r="Q959" s="1932" t="s">
        <v>769</v>
      </c>
      <c r="R959" s="1938"/>
      <c r="S959" s="1939" t="s">
        <v>769</v>
      </c>
      <c r="T959" s="1932"/>
      <c r="U959" s="1932" t="s">
        <v>769</v>
      </c>
      <c r="V959" s="1932"/>
      <c r="W959" s="1932" t="s">
        <v>769</v>
      </c>
      <c r="X959" s="1938"/>
      <c r="Z959" s="350" t="s">
        <v>1592</v>
      </c>
    </row>
    <row r="960" spans="1:26" ht="5.5" customHeight="1" x14ac:dyDescent="0.2">
      <c r="D960" s="514"/>
      <c r="E960" s="514"/>
      <c r="F960" s="514"/>
      <c r="M960" s="372"/>
      <c r="N960" s="372"/>
      <c r="O960" s="372"/>
      <c r="P960" s="372"/>
      <c r="Q960" s="372"/>
      <c r="R960" s="372"/>
      <c r="S960" s="372"/>
      <c r="T960" s="372"/>
      <c r="U960" s="372"/>
      <c r="V960" s="372"/>
      <c r="W960" s="372"/>
      <c r="X960" s="372"/>
    </row>
    <row r="961" spans="2:26" ht="44.15" customHeight="1" x14ac:dyDescent="0.2">
      <c r="D961" s="515"/>
      <c r="E961" s="515"/>
      <c r="F961" s="515"/>
      <c r="H961" s="370"/>
      <c r="J961" s="370"/>
      <c r="L961" s="405"/>
      <c r="M961" s="1952" t="s">
        <v>783</v>
      </c>
      <c r="N961" s="1953"/>
      <c r="O961" s="1953" t="s">
        <v>784</v>
      </c>
      <c r="P961" s="1953"/>
      <c r="Q961" s="1953" t="s">
        <v>1754</v>
      </c>
      <c r="R961" s="1954"/>
      <c r="S961" s="1952" t="s">
        <v>405</v>
      </c>
      <c r="T961" s="1953"/>
      <c r="U961" s="1953" t="s">
        <v>390</v>
      </c>
      <c r="V961" s="1953"/>
      <c r="W961" s="1953" t="s">
        <v>406</v>
      </c>
      <c r="X961" s="1954"/>
    </row>
    <row r="962" spans="2:26" ht="23.5" customHeight="1" x14ac:dyDescent="0.2">
      <c r="D962" s="1709" t="s">
        <v>400</v>
      </c>
      <c r="E962" s="1709"/>
      <c r="F962" s="1614"/>
      <c r="G962" s="713" t="s">
        <v>1834</v>
      </c>
      <c r="H962" s="366" t="s">
        <v>21</v>
      </c>
      <c r="I962" s="378">
        <v>3</v>
      </c>
      <c r="J962" s="366" t="s">
        <v>22</v>
      </c>
      <c r="K962" s="378">
        <v>29</v>
      </c>
      <c r="L962" s="361" t="s">
        <v>23</v>
      </c>
      <c r="M962" s="1939" t="s">
        <v>769</v>
      </c>
      <c r="N962" s="1932"/>
      <c r="O962" s="1932" t="s">
        <v>769</v>
      </c>
      <c r="P962" s="1932"/>
      <c r="Q962" s="1932" t="s">
        <v>769</v>
      </c>
      <c r="R962" s="1938"/>
      <c r="S962" s="1939" t="s">
        <v>769</v>
      </c>
      <c r="T962" s="1932"/>
      <c r="U962" s="1932" t="s">
        <v>769</v>
      </c>
      <c r="V962" s="1932"/>
      <c r="W962" s="1932" t="s">
        <v>769</v>
      </c>
      <c r="X962" s="1938"/>
      <c r="Z962" s="350" t="s">
        <v>1592</v>
      </c>
    </row>
    <row r="963" spans="2:26" ht="5.5" customHeight="1" x14ac:dyDescent="0.2">
      <c r="D963" s="514"/>
      <c r="E963" s="514"/>
      <c r="F963" s="514"/>
      <c r="M963" s="372"/>
      <c r="N963" s="372"/>
      <c r="O963" s="372"/>
      <c r="P963" s="372"/>
      <c r="Q963" s="372"/>
      <c r="R963" s="372"/>
      <c r="S963" s="372"/>
      <c r="T963" s="372"/>
      <c r="U963" s="372"/>
      <c r="V963" s="372"/>
      <c r="W963" s="372"/>
      <c r="X963" s="372"/>
    </row>
    <row r="964" spans="2:26" ht="26.5" customHeight="1" x14ac:dyDescent="0.2">
      <c r="M964" s="1951" t="s">
        <v>634</v>
      </c>
      <c r="N964" s="1361"/>
      <c r="O964" s="1361" t="s">
        <v>635</v>
      </c>
      <c r="P964" s="1361"/>
      <c r="Q964" s="1361" t="s">
        <v>412</v>
      </c>
      <c r="R964" s="1362"/>
    </row>
    <row r="965" spans="2:26" ht="29.5" customHeight="1" x14ac:dyDescent="0.2">
      <c r="D965" s="1709" t="s">
        <v>401</v>
      </c>
      <c r="E965" s="1709"/>
      <c r="F965" s="1614"/>
      <c r="G965" s="713" t="s">
        <v>1834</v>
      </c>
      <c r="H965" s="366" t="s">
        <v>21</v>
      </c>
      <c r="I965" s="378">
        <v>4</v>
      </c>
      <c r="J965" s="366" t="s">
        <v>22</v>
      </c>
      <c r="K965" s="378">
        <v>1</v>
      </c>
      <c r="L965" s="361" t="s">
        <v>23</v>
      </c>
      <c r="M965" s="1939" t="s">
        <v>769</v>
      </c>
      <c r="N965" s="1932"/>
      <c r="O965" s="1932" t="s">
        <v>769</v>
      </c>
      <c r="P965" s="1932"/>
      <c r="Q965" s="1932" t="s">
        <v>769</v>
      </c>
      <c r="R965" s="1938"/>
      <c r="Z965" s="350" t="s">
        <v>1593</v>
      </c>
    </row>
    <row r="966" spans="2:26" ht="16.5" customHeight="1" x14ac:dyDescent="0.2">
      <c r="E966" s="225" t="s">
        <v>408</v>
      </c>
    </row>
    <row r="967" spans="2:26" ht="16.5" customHeight="1" x14ac:dyDescent="0.2">
      <c r="E967" s="88" t="s">
        <v>850</v>
      </c>
    </row>
    <row r="968" spans="2:26" ht="20.5" customHeight="1" x14ac:dyDescent="0.2">
      <c r="Q968" s="225"/>
      <c r="S968" s="1378" t="s">
        <v>1367</v>
      </c>
      <c r="T968" s="1889"/>
      <c r="U968" s="1889"/>
      <c r="V968" s="1889"/>
      <c r="W968" s="1889"/>
      <c r="X968" s="1890"/>
    </row>
    <row r="969" spans="2:26" ht="11.5" customHeight="1" x14ac:dyDescent="0.2"/>
    <row r="970" spans="2:26" ht="17.5" customHeight="1" x14ac:dyDescent="0.2">
      <c r="P970" s="1625" t="s">
        <v>645</v>
      </c>
      <c r="Q970" s="1625"/>
      <c r="R970" s="1625"/>
      <c r="S970" s="1659" t="str">
        <f>$Q$11</f>
        <v>○△幼稚園</v>
      </c>
      <c r="T970" s="1707"/>
      <c r="U970" s="1707"/>
      <c r="V970" s="1707"/>
      <c r="W970" s="1707"/>
      <c r="X970" s="1708"/>
    </row>
    <row r="971" spans="2:26" ht="16.5" customHeight="1" x14ac:dyDescent="0.2">
      <c r="B971" s="356" t="s">
        <v>801</v>
      </c>
    </row>
    <row r="972" spans="2:26" ht="16.5" customHeight="1" x14ac:dyDescent="0.2">
      <c r="C972" s="89" t="s">
        <v>409</v>
      </c>
    </row>
    <row r="973" spans="2:26" ht="31.5" customHeight="1" x14ac:dyDescent="0.2">
      <c r="D973" s="1661"/>
      <c r="E973" s="1661"/>
      <c r="F973" s="1680" t="s">
        <v>1458</v>
      </c>
      <c r="G973" s="1681"/>
      <c r="H973" s="1681"/>
      <c r="I973" s="1681"/>
      <c r="J973" s="1681"/>
      <c r="K973" s="1682"/>
      <c r="L973" s="1612" t="s">
        <v>413</v>
      </c>
      <c r="M973" s="1612"/>
      <c r="N973" s="1612"/>
      <c r="O973" s="1612"/>
      <c r="P973" s="1612"/>
      <c r="Q973" s="1709" t="s">
        <v>1170</v>
      </c>
      <c r="R973" s="1709"/>
      <c r="S973" s="1613" t="s">
        <v>414</v>
      </c>
      <c r="T973" s="1709"/>
    </row>
    <row r="974" spans="2:26" ht="19" customHeight="1" x14ac:dyDescent="0.2">
      <c r="D974" s="1661" t="s">
        <v>410</v>
      </c>
      <c r="E974" s="1680"/>
      <c r="F974" s="713" t="s">
        <v>1834</v>
      </c>
      <c r="G974" s="370" t="s">
        <v>21</v>
      </c>
      <c r="H974" s="516">
        <v>5</v>
      </c>
      <c r="I974" s="370" t="s">
        <v>22</v>
      </c>
      <c r="J974" s="516">
        <v>15</v>
      </c>
      <c r="K974" s="370" t="s">
        <v>23</v>
      </c>
      <c r="L974" s="1948" t="s">
        <v>975</v>
      </c>
      <c r="M974" s="1949"/>
      <c r="N974" s="1949"/>
      <c r="O974" s="1949"/>
      <c r="P974" s="1950"/>
      <c r="Q974" s="1795" t="s">
        <v>769</v>
      </c>
      <c r="R974" s="1795"/>
      <c r="S974" s="517">
        <v>2</v>
      </c>
      <c r="T974" s="361" t="s">
        <v>49</v>
      </c>
      <c r="Z974" s="350" t="s">
        <v>1648</v>
      </c>
    </row>
    <row r="975" spans="2:26" ht="19" customHeight="1" x14ac:dyDescent="0.2">
      <c r="D975" s="1661" t="s">
        <v>411</v>
      </c>
      <c r="E975" s="1680"/>
      <c r="F975" s="713" t="s">
        <v>1834</v>
      </c>
      <c r="G975" s="366" t="s">
        <v>21</v>
      </c>
      <c r="H975" s="378">
        <v>5</v>
      </c>
      <c r="I975" s="366" t="s">
        <v>22</v>
      </c>
      <c r="J975" s="378">
        <v>20</v>
      </c>
      <c r="K975" s="366" t="s">
        <v>23</v>
      </c>
      <c r="L975" s="1948" t="s">
        <v>976</v>
      </c>
      <c r="M975" s="1949"/>
      <c r="N975" s="1949"/>
      <c r="O975" s="1949"/>
      <c r="P975" s="1950"/>
      <c r="Q975" s="1795" t="s">
        <v>769</v>
      </c>
      <c r="R975" s="1795"/>
      <c r="S975" s="517">
        <v>3</v>
      </c>
      <c r="T975" s="361" t="s">
        <v>49</v>
      </c>
      <c r="Z975" s="350" t="s">
        <v>1648</v>
      </c>
    </row>
    <row r="976" spans="2:26" ht="19" customHeight="1" x14ac:dyDescent="0.2">
      <c r="D976" s="1661" t="s">
        <v>412</v>
      </c>
      <c r="E976" s="1680"/>
      <c r="F976" s="498"/>
      <c r="G976" s="366" t="s">
        <v>21</v>
      </c>
      <c r="H976" s="498"/>
      <c r="I976" s="366" t="s">
        <v>22</v>
      </c>
      <c r="J976" s="498"/>
      <c r="K976" s="366" t="s">
        <v>23</v>
      </c>
      <c r="L976" s="1643"/>
      <c r="M976" s="1944"/>
      <c r="N976" s="1944"/>
      <c r="O976" s="1944"/>
      <c r="P976" s="1945"/>
      <c r="Q976" s="1942"/>
      <c r="R976" s="1942"/>
      <c r="S976" s="517"/>
      <c r="T976" s="361" t="s">
        <v>49</v>
      </c>
      <c r="Z976" s="350" t="s">
        <v>1648</v>
      </c>
    </row>
    <row r="977" spans="3:26" ht="16.5" customHeight="1" x14ac:dyDescent="0.2">
      <c r="D977" s="394" t="s">
        <v>1257</v>
      </c>
    </row>
    <row r="978" spans="3:26" ht="18.649999999999999" customHeight="1" x14ac:dyDescent="0.2">
      <c r="D978" s="1661"/>
      <c r="E978" s="1661"/>
      <c r="F978" s="1777" t="s">
        <v>415</v>
      </c>
      <c r="G978" s="1778"/>
      <c r="H978" s="1778"/>
      <c r="I978" s="1925"/>
      <c r="J978" s="1946" t="s">
        <v>416</v>
      </c>
      <c r="K978" s="1947"/>
      <c r="L978" s="1612" t="s">
        <v>417</v>
      </c>
      <c r="M978" s="1661"/>
    </row>
    <row r="979" spans="3:26" ht="18.649999999999999" customHeight="1" x14ac:dyDescent="0.2">
      <c r="D979" s="1661" t="s">
        <v>410</v>
      </c>
      <c r="E979" s="1680"/>
      <c r="F979" s="1646">
        <v>2</v>
      </c>
      <c r="G979" s="1647"/>
      <c r="H979" s="1648"/>
      <c r="I979" s="366" t="s">
        <v>49</v>
      </c>
      <c r="J979" s="1942" t="s">
        <v>769</v>
      </c>
      <c r="K979" s="1942"/>
      <c r="L979" s="517">
        <v>0</v>
      </c>
      <c r="M979" s="361" t="s">
        <v>49</v>
      </c>
      <c r="Z979" s="350" t="s">
        <v>1648</v>
      </c>
    </row>
    <row r="980" spans="3:26" ht="18.649999999999999" customHeight="1" x14ac:dyDescent="0.2">
      <c r="D980" s="1661" t="s">
        <v>411</v>
      </c>
      <c r="E980" s="1680"/>
      <c r="F980" s="1646">
        <v>3</v>
      </c>
      <c r="G980" s="1647"/>
      <c r="H980" s="1648"/>
      <c r="I980" s="366" t="s">
        <v>49</v>
      </c>
      <c r="J980" s="1942" t="s">
        <v>769</v>
      </c>
      <c r="K980" s="1942"/>
      <c r="L980" s="517">
        <v>0</v>
      </c>
      <c r="M980" s="361" t="s">
        <v>49</v>
      </c>
      <c r="Z980" s="350" t="s">
        <v>1648</v>
      </c>
    </row>
    <row r="981" spans="3:26" ht="18.649999999999999" customHeight="1" x14ac:dyDescent="0.2">
      <c r="D981" s="1661" t="s">
        <v>412</v>
      </c>
      <c r="E981" s="1680"/>
      <c r="F981" s="1646"/>
      <c r="G981" s="1647"/>
      <c r="H981" s="1648"/>
      <c r="I981" s="366" t="s">
        <v>49</v>
      </c>
      <c r="J981" s="1942"/>
      <c r="K981" s="1942"/>
      <c r="L981" s="517"/>
      <c r="M981" s="361" t="s">
        <v>49</v>
      </c>
      <c r="Z981" s="350" t="s">
        <v>1648</v>
      </c>
    </row>
    <row r="982" spans="3:26" ht="16.5" customHeight="1" x14ac:dyDescent="0.2">
      <c r="E982" s="225" t="s">
        <v>418</v>
      </c>
    </row>
    <row r="983" spans="3:26" ht="16.5" customHeight="1" x14ac:dyDescent="0.2">
      <c r="E983" s="88" t="s">
        <v>1459</v>
      </c>
    </row>
    <row r="984" spans="3:26" ht="9.65" customHeight="1" x14ac:dyDescent="0.2"/>
    <row r="985" spans="3:26" ht="16.5" customHeight="1" x14ac:dyDescent="0.2">
      <c r="C985" s="89" t="s">
        <v>1513</v>
      </c>
    </row>
    <row r="986" spans="3:26" ht="16.5" customHeight="1" x14ac:dyDescent="0.2">
      <c r="D986" s="1661" t="s">
        <v>435</v>
      </c>
      <c r="E986" s="1661"/>
      <c r="F986" s="1661"/>
      <c r="G986" s="1661"/>
      <c r="H986" s="1661"/>
      <c r="I986" s="1680" t="s">
        <v>432</v>
      </c>
      <c r="J986" s="1681"/>
      <c r="K986" s="1681"/>
      <c r="L986" s="1681"/>
      <c r="M986" s="1681"/>
      <c r="N986" s="1682"/>
      <c r="O986" s="1661" t="s">
        <v>433</v>
      </c>
      <c r="P986" s="1661"/>
      <c r="Q986" s="1661"/>
      <c r="R986" s="1661"/>
      <c r="S986" s="1661"/>
      <c r="T986" s="1661"/>
    </row>
    <row r="987" spans="3:26" ht="16.5" customHeight="1" x14ac:dyDescent="0.2">
      <c r="D987" s="1661"/>
      <c r="E987" s="1661"/>
      <c r="F987" s="1661"/>
      <c r="G987" s="1661"/>
      <c r="H987" s="1661"/>
      <c r="I987" s="1943" t="s">
        <v>348</v>
      </c>
      <c r="J987" s="1940"/>
      <c r="K987" s="1940" t="s">
        <v>347</v>
      </c>
      <c r="L987" s="1940"/>
      <c r="M987" s="1940" t="s">
        <v>346</v>
      </c>
      <c r="N987" s="1941"/>
      <c r="O987" s="1943" t="s">
        <v>348</v>
      </c>
      <c r="P987" s="1940"/>
      <c r="Q987" s="1940" t="s">
        <v>347</v>
      </c>
      <c r="R987" s="1940"/>
      <c r="S987" s="1940" t="s">
        <v>346</v>
      </c>
      <c r="T987" s="1941"/>
    </row>
    <row r="988" spans="3:26" ht="19" customHeight="1" x14ac:dyDescent="0.2">
      <c r="D988" s="1662" t="s">
        <v>419</v>
      </c>
      <c r="E988" s="1662"/>
      <c r="F988" s="1662"/>
      <c r="G988" s="1662"/>
      <c r="H988" s="1662"/>
      <c r="I988" s="1939" t="s">
        <v>785</v>
      </c>
      <c r="J988" s="1932"/>
      <c r="K988" s="1932" t="s">
        <v>785</v>
      </c>
      <c r="L988" s="1932"/>
      <c r="M988" s="1932" t="s">
        <v>785</v>
      </c>
      <c r="N988" s="1938"/>
      <c r="O988" s="1939" t="s">
        <v>851</v>
      </c>
      <c r="P988" s="1932"/>
      <c r="Q988" s="1932" t="s">
        <v>851</v>
      </c>
      <c r="R988" s="1932"/>
      <c r="S988" s="1932" t="s">
        <v>851</v>
      </c>
      <c r="T988" s="1938"/>
      <c r="Z988" s="350" t="s">
        <v>1487</v>
      </c>
    </row>
    <row r="989" spans="3:26" ht="19" customHeight="1" x14ac:dyDescent="0.2">
      <c r="D989" s="1662" t="s">
        <v>420</v>
      </c>
      <c r="E989" s="1662"/>
      <c r="F989" s="1662"/>
      <c r="G989" s="1662"/>
      <c r="H989" s="1662"/>
      <c r="I989" s="1939" t="s">
        <v>785</v>
      </c>
      <c r="J989" s="1932"/>
      <c r="K989" s="1932" t="s">
        <v>785</v>
      </c>
      <c r="L989" s="1932"/>
      <c r="M989" s="1932" t="s">
        <v>785</v>
      </c>
      <c r="N989" s="1938"/>
      <c r="O989" s="1939" t="s">
        <v>851</v>
      </c>
      <c r="P989" s="1932"/>
      <c r="Q989" s="1932" t="s">
        <v>851</v>
      </c>
      <c r="R989" s="1932"/>
      <c r="S989" s="1932" t="s">
        <v>851</v>
      </c>
      <c r="T989" s="1938"/>
      <c r="Z989" s="350" t="s">
        <v>1487</v>
      </c>
    </row>
    <row r="990" spans="3:26" ht="19" customHeight="1" x14ac:dyDescent="0.2">
      <c r="D990" s="1662" t="s">
        <v>421</v>
      </c>
      <c r="E990" s="1662"/>
      <c r="F990" s="1662"/>
      <c r="G990" s="1662"/>
      <c r="H990" s="1662"/>
      <c r="I990" s="1939" t="s">
        <v>785</v>
      </c>
      <c r="J990" s="1932"/>
      <c r="K990" s="1932" t="s">
        <v>785</v>
      </c>
      <c r="L990" s="1932"/>
      <c r="M990" s="1932" t="s">
        <v>785</v>
      </c>
      <c r="N990" s="1938"/>
      <c r="O990" s="1939" t="s">
        <v>851</v>
      </c>
      <c r="P990" s="1932"/>
      <c r="Q990" s="1932" t="s">
        <v>851</v>
      </c>
      <c r="R990" s="1932"/>
      <c r="S990" s="1932" t="s">
        <v>851</v>
      </c>
      <c r="T990" s="1938"/>
      <c r="Z990" s="350" t="s">
        <v>1487</v>
      </c>
    </row>
    <row r="991" spans="3:26" ht="19" customHeight="1" x14ac:dyDescent="0.2">
      <c r="D991" s="1662" t="s">
        <v>422</v>
      </c>
      <c r="E991" s="1662"/>
      <c r="F991" s="1662"/>
      <c r="G991" s="1662"/>
      <c r="H991" s="1662"/>
      <c r="I991" s="1939" t="s">
        <v>785</v>
      </c>
      <c r="J991" s="1932"/>
      <c r="K991" s="1932" t="s">
        <v>785</v>
      </c>
      <c r="L991" s="1932"/>
      <c r="M991" s="1932" t="s">
        <v>785</v>
      </c>
      <c r="N991" s="1938"/>
      <c r="O991" s="1939" t="s">
        <v>851</v>
      </c>
      <c r="P991" s="1932"/>
      <c r="Q991" s="1932" t="s">
        <v>851</v>
      </c>
      <c r="R991" s="1932"/>
      <c r="S991" s="1932" t="s">
        <v>851</v>
      </c>
      <c r="T991" s="1938"/>
      <c r="Z991" s="350" t="s">
        <v>1487</v>
      </c>
    </row>
    <row r="992" spans="3:26" ht="19" customHeight="1" x14ac:dyDescent="0.2">
      <c r="D992" s="1662" t="s">
        <v>423</v>
      </c>
      <c r="E992" s="1662"/>
      <c r="F992" s="1662"/>
      <c r="G992" s="1662"/>
      <c r="H992" s="1662"/>
      <c r="I992" s="1939" t="s">
        <v>785</v>
      </c>
      <c r="J992" s="1932"/>
      <c r="K992" s="1932" t="s">
        <v>785</v>
      </c>
      <c r="L992" s="1932"/>
      <c r="M992" s="1932" t="s">
        <v>785</v>
      </c>
      <c r="N992" s="1938"/>
      <c r="O992" s="1939" t="s">
        <v>851</v>
      </c>
      <c r="P992" s="1932"/>
      <c r="Q992" s="1932" t="s">
        <v>851</v>
      </c>
      <c r="R992" s="1932"/>
      <c r="S992" s="1932" t="s">
        <v>851</v>
      </c>
      <c r="T992" s="1938"/>
      <c r="Z992" s="350" t="s">
        <v>1487</v>
      </c>
    </row>
    <row r="993" spans="3:26" ht="19" customHeight="1" x14ac:dyDescent="0.2">
      <c r="D993" s="1662" t="s">
        <v>424</v>
      </c>
      <c r="E993" s="1662"/>
      <c r="F993" s="1662"/>
      <c r="G993" s="1662"/>
      <c r="H993" s="1662"/>
      <c r="I993" s="1939" t="s">
        <v>785</v>
      </c>
      <c r="J993" s="1932"/>
      <c r="K993" s="1932" t="s">
        <v>785</v>
      </c>
      <c r="L993" s="1932"/>
      <c r="M993" s="1932" t="s">
        <v>785</v>
      </c>
      <c r="N993" s="1938"/>
      <c r="O993" s="1939" t="s">
        <v>851</v>
      </c>
      <c r="P993" s="1932"/>
      <c r="Q993" s="1932" t="s">
        <v>851</v>
      </c>
      <c r="R993" s="1932"/>
      <c r="S993" s="1932" t="s">
        <v>851</v>
      </c>
      <c r="T993" s="1938"/>
      <c r="Z993" s="350" t="s">
        <v>1487</v>
      </c>
    </row>
    <row r="994" spans="3:26" ht="19" customHeight="1" x14ac:dyDescent="0.2">
      <c r="D994" s="1662" t="s">
        <v>425</v>
      </c>
      <c r="E994" s="1662"/>
      <c r="F994" s="1662"/>
      <c r="G994" s="1662"/>
      <c r="H994" s="1662"/>
      <c r="I994" s="1939" t="s">
        <v>785</v>
      </c>
      <c r="J994" s="1932"/>
      <c r="K994" s="1932" t="s">
        <v>785</v>
      </c>
      <c r="L994" s="1932"/>
      <c r="M994" s="1932" t="s">
        <v>785</v>
      </c>
      <c r="N994" s="1938"/>
      <c r="O994" s="1939" t="s">
        <v>851</v>
      </c>
      <c r="P994" s="1932"/>
      <c r="Q994" s="1932" t="s">
        <v>851</v>
      </c>
      <c r="R994" s="1932"/>
      <c r="S994" s="1932" t="s">
        <v>851</v>
      </c>
      <c r="T994" s="1938"/>
      <c r="Z994" s="350" t="s">
        <v>1487</v>
      </c>
    </row>
    <row r="995" spans="3:26" ht="19" customHeight="1" x14ac:dyDescent="0.2">
      <c r="D995" s="1662" t="s">
        <v>426</v>
      </c>
      <c r="E995" s="1662"/>
      <c r="F995" s="1662"/>
      <c r="G995" s="1662"/>
      <c r="H995" s="1662"/>
      <c r="I995" s="1939" t="s">
        <v>785</v>
      </c>
      <c r="J995" s="1932"/>
      <c r="K995" s="1932" t="s">
        <v>785</v>
      </c>
      <c r="L995" s="1932"/>
      <c r="M995" s="1932" t="s">
        <v>785</v>
      </c>
      <c r="N995" s="1938"/>
      <c r="O995" s="1939" t="s">
        <v>851</v>
      </c>
      <c r="P995" s="1932"/>
      <c r="Q995" s="1932" t="s">
        <v>851</v>
      </c>
      <c r="R995" s="1932"/>
      <c r="S995" s="1932" t="s">
        <v>851</v>
      </c>
      <c r="T995" s="1938"/>
      <c r="Z995" s="350" t="s">
        <v>1487</v>
      </c>
    </row>
    <row r="996" spans="3:26" ht="19" customHeight="1" x14ac:dyDescent="0.2">
      <c r="D996" s="1662" t="s">
        <v>427</v>
      </c>
      <c r="E996" s="1662"/>
      <c r="F996" s="1662"/>
      <c r="G996" s="1662"/>
      <c r="H996" s="1662"/>
      <c r="I996" s="1939" t="s">
        <v>785</v>
      </c>
      <c r="J996" s="1932"/>
      <c r="K996" s="1932" t="s">
        <v>785</v>
      </c>
      <c r="L996" s="1932"/>
      <c r="M996" s="1932" t="s">
        <v>785</v>
      </c>
      <c r="N996" s="1938"/>
      <c r="O996" s="1939" t="s">
        <v>851</v>
      </c>
      <c r="P996" s="1932"/>
      <c r="Q996" s="1932" t="s">
        <v>851</v>
      </c>
      <c r="R996" s="1932"/>
      <c r="S996" s="1932" t="s">
        <v>851</v>
      </c>
      <c r="T996" s="1938"/>
      <c r="Z996" s="350" t="s">
        <v>1487</v>
      </c>
    </row>
    <row r="997" spans="3:26" ht="18" customHeight="1" x14ac:dyDescent="0.2">
      <c r="D997" s="1662" t="s">
        <v>428</v>
      </c>
      <c r="E997" s="1662"/>
      <c r="F997" s="1662"/>
      <c r="G997" s="1662"/>
      <c r="H997" s="1662"/>
      <c r="I997" s="1939" t="s">
        <v>785</v>
      </c>
      <c r="J997" s="1932"/>
      <c r="K997" s="1932" t="s">
        <v>785</v>
      </c>
      <c r="L997" s="1932"/>
      <c r="M997" s="1932" t="s">
        <v>785</v>
      </c>
      <c r="N997" s="1938"/>
      <c r="O997" s="1939" t="s">
        <v>851</v>
      </c>
      <c r="P997" s="1932"/>
      <c r="Q997" s="1932" t="s">
        <v>851</v>
      </c>
      <c r="R997" s="1932"/>
      <c r="S997" s="1932" t="s">
        <v>851</v>
      </c>
      <c r="T997" s="1938"/>
      <c r="Z997" s="350" t="s">
        <v>1487</v>
      </c>
    </row>
    <row r="998" spans="3:26" ht="19" customHeight="1" x14ac:dyDescent="0.2">
      <c r="D998" s="1662" t="s">
        <v>429</v>
      </c>
      <c r="E998" s="1662"/>
      <c r="F998" s="1662"/>
      <c r="G998" s="1662"/>
      <c r="H998" s="1662"/>
      <c r="I998" s="1939" t="s">
        <v>785</v>
      </c>
      <c r="J998" s="1932"/>
      <c r="K998" s="1932" t="s">
        <v>785</v>
      </c>
      <c r="L998" s="1932"/>
      <c r="M998" s="1932" t="s">
        <v>785</v>
      </c>
      <c r="N998" s="1938"/>
      <c r="O998" s="1939" t="s">
        <v>851</v>
      </c>
      <c r="P998" s="1932"/>
      <c r="Q998" s="1932" t="s">
        <v>851</v>
      </c>
      <c r="R998" s="1932"/>
      <c r="S998" s="1932" t="s">
        <v>851</v>
      </c>
      <c r="T998" s="1938"/>
      <c r="Z998" s="350" t="s">
        <v>1487</v>
      </c>
    </row>
    <row r="999" spans="3:26" ht="19" customHeight="1" x14ac:dyDescent="0.2">
      <c r="D999" s="1662" t="s">
        <v>430</v>
      </c>
      <c r="E999" s="1662"/>
      <c r="F999" s="1662"/>
      <c r="G999" s="1662"/>
      <c r="H999" s="1662"/>
      <c r="I999" s="1939" t="s">
        <v>785</v>
      </c>
      <c r="J999" s="1932"/>
      <c r="K999" s="1932" t="s">
        <v>785</v>
      </c>
      <c r="L999" s="1932"/>
      <c r="M999" s="1932" t="s">
        <v>785</v>
      </c>
      <c r="N999" s="1938"/>
      <c r="O999" s="1939" t="s">
        <v>851</v>
      </c>
      <c r="P999" s="1932"/>
      <c r="Q999" s="1932" t="s">
        <v>851</v>
      </c>
      <c r="R999" s="1932"/>
      <c r="S999" s="1932" t="s">
        <v>851</v>
      </c>
      <c r="T999" s="1938"/>
      <c r="Z999" s="350" t="s">
        <v>1487</v>
      </c>
    </row>
    <row r="1000" spans="3:26" ht="19" customHeight="1" x14ac:dyDescent="0.2">
      <c r="D1000" s="1662" t="s">
        <v>431</v>
      </c>
      <c r="E1000" s="1662"/>
      <c r="F1000" s="1662"/>
      <c r="G1000" s="1662"/>
      <c r="H1000" s="1662"/>
      <c r="I1000" s="1939" t="s">
        <v>785</v>
      </c>
      <c r="J1000" s="1932"/>
      <c r="K1000" s="1932" t="s">
        <v>785</v>
      </c>
      <c r="L1000" s="1932"/>
      <c r="M1000" s="1932" t="s">
        <v>785</v>
      </c>
      <c r="N1000" s="1938"/>
      <c r="O1000" s="1939" t="s">
        <v>851</v>
      </c>
      <c r="P1000" s="1932"/>
      <c r="Q1000" s="1932" t="s">
        <v>851</v>
      </c>
      <c r="R1000" s="1932"/>
      <c r="S1000" s="1932" t="s">
        <v>851</v>
      </c>
      <c r="T1000" s="1938"/>
      <c r="Z1000" s="350" t="s">
        <v>1487</v>
      </c>
    </row>
    <row r="1001" spans="3:26" ht="16.5" customHeight="1" x14ac:dyDescent="0.2">
      <c r="E1001" s="225" t="s">
        <v>434</v>
      </c>
    </row>
    <row r="1002" spans="3:26" ht="16.5" customHeight="1" x14ac:dyDescent="0.2">
      <c r="E1002" s="88" t="s">
        <v>1755</v>
      </c>
    </row>
    <row r="1003" spans="3:26" ht="9.65" customHeight="1" x14ac:dyDescent="0.2"/>
    <row r="1004" spans="3:26" ht="16.5" customHeight="1" x14ac:dyDescent="0.2">
      <c r="C1004" s="89" t="s">
        <v>802</v>
      </c>
    </row>
    <row r="1005" spans="3:26" ht="19" customHeight="1" x14ac:dyDescent="0.2">
      <c r="D1005" s="1630" t="s">
        <v>803</v>
      </c>
      <c r="E1005" s="1630"/>
      <c r="F1005" s="1630"/>
      <c r="G1005" s="1630"/>
      <c r="H1005" s="1934" t="s">
        <v>786</v>
      </c>
      <c r="I1005" s="1935"/>
      <c r="J1005" s="1935"/>
      <c r="K1005" s="1936"/>
      <c r="Z1005" s="350" t="s">
        <v>1701</v>
      </c>
    </row>
    <row r="1006" spans="3:26" ht="19" customHeight="1" x14ac:dyDescent="0.2">
      <c r="D1006" s="1630" t="s">
        <v>449</v>
      </c>
      <c r="E1006" s="1630"/>
      <c r="F1006" s="1630"/>
      <c r="G1006" s="1630"/>
      <c r="H1006" s="1934" t="s">
        <v>787</v>
      </c>
      <c r="I1006" s="1935"/>
      <c r="J1006" s="1935"/>
      <c r="K1006" s="1936"/>
      <c r="Z1006" s="350" t="s">
        <v>1702</v>
      </c>
    </row>
    <row r="1007" spans="3:26" ht="16.5" customHeight="1" x14ac:dyDescent="0.2">
      <c r="E1007" s="349" t="s">
        <v>436</v>
      </c>
    </row>
    <row r="1008" spans="3:26" ht="9.65" customHeight="1" x14ac:dyDescent="0.2"/>
    <row r="1009" spans="2:26" ht="16.5" customHeight="1" x14ac:dyDescent="0.2">
      <c r="C1009" s="89" t="s">
        <v>1866</v>
      </c>
    </row>
    <row r="1010" spans="2:26" ht="16.5" customHeight="1" x14ac:dyDescent="0.2">
      <c r="D1010" s="1937" t="s">
        <v>437</v>
      </c>
      <c r="E1010" s="1937"/>
      <c r="F1010" s="1630"/>
      <c r="G1010" s="1809" t="s">
        <v>438</v>
      </c>
      <c r="H1010" s="1810"/>
      <c r="I1010" s="1811"/>
      <c r="J1010" s="1916" t="s">
        <v>852</v>
      </c>
      <c r="K1010" s="1917"/>
      <c r="L1010" s="1917"/>
      <c r="M1010" s="1917"/>
      <c r="N1010" s="1917"/>
      <c r="O1010" s="1917"/>
      <c r="P1010" s="1917"/>
      <c r="Q1010" s="1917"/>
      <c r="R1010" s="1917"/>
      <c r="S1010" s="1917"/>
      <c r="T1010" s="1918"/>
    </row>
    <row r="1011" spans="2:26" ht="30.65" customHeight="1" x14ac:dyDescent="0.2">
      <c r="D1011" s="1919">
        <v>5</v>
      </c>
      <c r="E1011" s="1921"/>
      <c r="F1011" s="366" t="s">
        <v>49</v>
      </c>
      <c r="G1011" s="1919">
        <v>5</v>
      </c>
      <c r="H1011" s="1921"/>
      <c r="I1011" s="366" t="s">
        <v>49</v>
      </c>
      <c r="J1011" s="1372"/>
      <c r="K1011" s="1306"/>
      <c r="L1011" s="1306"/>
      <c r="M1011" s="1306"/>
      <c r="N1011" s="1306"/>
      <c r="O1011" s="1306"/>
      <c r="P1011" s="1306"/>
      <c r="Q1011" s="1306"/>
      <c r="R1011" s="1306"/>
      <c r="S1011" s="1306"/>
      <c r="T1011" s="1373"/>
    </row>
    <row r="1012" spans="2:26" ht="16.5" customHeight="1" x14ac:dyDescent="0.2">
      <c r="E1012" s="225" t="s">
        <v>434</v>
      </c>
    </row>
    <row r="1013" spans="2:26" ht="16.5" customHeight="1" x14ac:dyDescent="0.2">
      <c r="E1013" s="225" t="s">
        <v>700</v>
      </c>
    </row>
    <row r="1014" spans="2:26" ht="16.5" customHeight="1" x14ac:dyDescent="0.2">
      <c r="E1014" s="225" t="s">
        <v>1586</v>
      </c>
    </row>
    <row r="1015" spans="2:26" ht="19.5" customHeight="1" x14ac:dyDescent="0.2">
      <c r="Q1015" s="225"/>
      <c r="S1015" s="1378" t="s">
        <v>1367</v>
      </c>
      <c r="T1015" s="1889"/>
      <c r="U1015" s="1889"/>
      <c r="V1015" s="1889"/>
      <c r="W1015" s="1889"/>
      <c r="X1015" s="1890"/>
    </row>
    <row r="1016" spans="2:26" ht="12.65" customHeight="1" x14ac:dyDescent="0.2"/>
    <row r="1017" spans="2:26" ht="17.5" customHeight="1" x14ac:dyDescent="0.2">
      <c r="P1017" s="1625" t="s">
        <v>645</v>
      </c>
      <c r="Q1017" s="1625"/>
      <c r="R1017" s="1625"/>
      <c r="S1017" s="1659" t="str">
        <f>$Q$11</f>
        <v>○△幼稚園</v>
      </c>
      <c r="T1017" s="1707"/>
      <c r="U1017" s="1707"/>
      <c r="V1017" s="1707"/>
      <c r="W1017" s="1707"/>
      <c r="X1017" s="1708"/>
    </row>
    <row r="1018" spans="2:26" ht="16.5" customHeight="1" x14ac:dyDescent="0.2">
      <c r="B1018" s="356" t="s">
        <v>804</v>
      </c>
    </row>
    <row r="1019" spans="2:26" ht="16.5" customHeight="1" x14ac:dyDescent="0.2">
      <c r="C1019" s="89" t="s">
        <v>439</v>
      </c>
    </row>
    <row r="1020" spans="2:26" ht="55.5" customHeight="1" x14ac:dyDescent="0.2">
      <c r="D1020" s="1661"/>
      <c r="E1020" s="1661"/>
      <c r="F1020" s="1680" t="s">
        <v>1458</v>
      </c>
      <c r="G1020" s="1681"/>
      <c r="H1020" s="1681"/>
      <c r="I1020" s="1681"/>
      <c r="J1020" s="1681"/>
      <c r="K1020" s="1682"/>
      <c r="L1020" s="1661" t="s">
        <v>413</v>
      </c>
      <c r="M1020" s="1661"/>
      <c r="N1020" s="1661"/>
      <c r="O1020" s="1661"/>
      <c r="P1020" s="1661"/>
      <c r="Q1020" s="1374" t="s">
        <v>1756</v>
      </c>
      <c r="R1020" s="1709"/>
      <c r="S1020" s="1930" t="s">
        <v>1046</v>
      </c>
      <c r="T1020" s="841"/>
    </row>
    <row r="1021" spans="2:26" ht="18.649999999999999" customHeight="1" x14ac:dyDescent="0.2">
      <c r="D1021" s="1661" t="s">
        <v>410</v>
      </c>
      <c r="E1021" s="1680"/>
      <c r="F1021" s="715" t="s">
        <v>1834</v>
      </c>
      <c r="G1021" s="370" t="s">
        <v>21</v>
      </c>
      <c r="H1021" s="516">
        <v>6</v>
      </c>
      <c r="I1021" s="370" t="s">
        <v>22</v>
      </c>
      <c r="J1021" s="516">
        <v>10</v>
      </c>
      <c r="K1021" s="405" t="s">
        <v>23</v>
      </c>
      <c r="L1021" s="1931" t="s">
        <v>977</v>
      </c>
      <c r="M1021" s="1931"/>
      <c r="N1021" s="1931"/>
      <c r="O1021" s="1931"/>
      <c r="P1021" s="1931"/>
      <c r="Q1021" s="1932" t="s">
        <v>769</v>
      </c>
      <c r="R1021" s="1933"/>
      <c r="S1021" s="498">
        <v>3</v>
      </c>
      <c r="T1021" s="361" t="s">
        <v>49</v>
      </c>
      <c r="Z1021" s="350" t="s">
        <v>1648</v>
      </c>
    </row>
    <row r="1022" spans="2:26" ht="5.5" customHeight="1" x14ac:dyDescent="0.2">
      <c r="D1022" s="372"/>
      <c r="E1022" s="372"/>
      <c r="L1022" s="490"/>
      <c r="M1022" s="490"/>
      <c r="N1022" s="490"/>
      <c r="O1022" s="490"/>
      <c r="P1022" s="490"/>
      <c r="Q1022" s="372"/>
      <c r="R1022" s="372"/>
    </row>
    <row r="1023" spans="2:26" ht="16.5" customHeight="1" x14ac:dyDescent="0.2">
      <c r="D1023" s="394" t="s">
        <v>440</v>
      </c>
    </row>
    <row r="1024" spans="2:26" ht="16.5" customHeight="1" x14ac:dyDescent="0.2">
      <c r="D1024" s="1661"/>
      <c r="E1024" s="1661"/>
      <c r="F1024" s="1777" t="s">
        <v>415</v>
      </c>
      <c r="G1024" s="1778"/>
      <c r="H1024" s="1778"/>
      <c r="I1024" s="1925"/>
      <c r="J1024" s="1926" t="s">
        <v>416</v>
      </c>
      <c r="K1024" s="1927"/>
      <c r="L1024" s="1612" t="s">
        <v>417</v>
      </c>
      <c r="M1024" s="1661"/>
    </row>
    <row r="1025" spans="3:26" ht="19" customHeight="1" x14ac:dyDescent="0.2">
      <c r="D1025" s="1661" t="s">
        <v>410</v>
      </c>
      <c r="E1025" s="1680"/>
      <c r="F1025" s="1646">
        <v>2</v>
      </c>
      <c r="G1025" s="1647"/>
      <c r="H1025" s="1648"/>
      <c r="I1025" s="518" t="s">
        <v>49</v>
      </c>
      <c r="J1025" s="1928" t="s">
        <v>769</v>
      </c>
      <c r="K1025" s="1929"/>
      <c r="L1025" s="498">
        <v>1</v>
      </c>
      <c r="M1025" s="361" t="s">
        <v>49</v>
      </c>
      <c r="Z1025" s="350" t="s">
        <v>1648</v>
      </c>
    </row>
    <row r="1026" spans="3:26" ht="16.5" customHeight="1" x14ac:dyDescent="0.2">
      <c r="E1026" s="225" t="s">
        <v>434</v>
      </c>
    </row>
    <row r="1027" spans="3:26" ht="16.5" customHeight="1" x14ac:dyDescent="0.2">
      <c r="E1027" s="88" t="s">
        <v>1514</v>
      </c>
    </row>
    <row r="1028" spans="3:26" ht="9.65" customHeight="1" x14ac:dyDescent="0.2">
      <c r="E1028" s="88"/>
    </row>
    <row r="1029" spans="3:26" ht="16.5" customHeight="1" x14ac:dyDescent="0.2">
      <c r="C1029" s="89" t="s">
        <v>1513</v>
      </c>
    </row>
    <row r="1030" spans="3:26" ht="16.5" customHeight="1" x14ac:dyDescent="0.2">
      <c r="D1030" s="1680" t="s">
        <v>435</v>
      </c>
      <c r="E1030" s="1681"/>
      <c r="F1030" s="1681"/>
      <c r="G1030" s="1681"/>
      <c r="H1030" s="1681"/>
      <c r="I1030" s="1682"/>
      <c r="J1030" s="1680" t="s">
        <v>175</v>
      </c>
      <c r="K1030" s="1681"/>
      <c r="L1030" s="1682"/>
      <c r="M1030" s="1661" t="s">
        <v>447</v>
      </c>
      <c r="N1030" s="1661"/>
      <c r="O1030" s="1661"/>
    </row>
    <row r="1031" spans="3:26" ht="18.649999999999999" customHeight="1" x14ac:dyDescent="0.2">
      <c r="D1031" s="1609" t="s">
        <v>853</v>
      </c>
      <c r="E1031" s="1610"/>
      <c r="F1031" s="1610"/>
      <c r="G1031" s="1610"/>
      <c r="H1031" s="1610"/>
      <c r="I1031" s="1611"/>
      <c r="J1031" s="1922" t="s">
        <v>785</v>
      </c>
      <c r="K1031" s="1923"/>
      <c r="L1031" s="1924"/>
      <c r="M1031" s="1922" t="s">
        <v>851</v>
      </c>
      <c r="N1031" s="1923"/>
      <c r="O1031" s="1924"/>
      <c r="Z1031" s="350" t="s">
        <v>1487</v>
      </c>
    </row>
    <row r="1032" spans="3:26" ht="18.649999999999999" customHeight="1" x14ac:dyDescent="0.2">
      <c r="D1032" s="1609" t="s">
        <v>420</v>
      </c>
      <c r="E1032" s="1610"/>
      <c r="F1032" s="1610"/>
      <c r="G1032" s="1610"/>
      <c r="H1032" s="1610"/>
      <c r="I1032" s="1611"/>
      <c r="J1032" s="1922" t="s">
        <v>785</v>
      </c>
      <c r="K1032" s="1923"/>
      <c r="L1032" s="1924"/>
      <c r="M1032" s="1922" t="s">
        <v>851</v>
      </c>
      <c r="N1032" s="1923"/>
      <c r="O1032" s="1924"/>
      <c r="Z1032" s="350" t="s">
        <v>1487</v>
      </c>
    </row>
    <row r="1033" spans="3:26" ht="18.649999999999999" customHeight="1" x14ac:dyDescent="0.2">
      <c r="D1033" s="1609" t="s">
        <v>854</v>
      </c>
      <c r="E1033" s="1610"/>
      <c r="F1033" s="1610"/>
      <c r="G1033" s="1610"/>
      <c r="H1033" s="1610"/>
      <c r="I1033" s="1611"/>
      <c r="J1033" s="1922" t="s">
        <v>785</v>
      </c>
      <c r="K1033" s="1923"/>
      <c r="L1033" s="1924"/>
      <c r="M1033" s="1922" t="s">
        <v>851</v>
      </c>
      <c r="N1033" s="1923"/>
      <c r="O1033" s="1924"/>
      <c r="Z1033" s="350" t="s">
        <v>1487</v>
      </c>
    </row>
    <row r="1034" spans="3:26" ht="18.649999999999999" customHeight="1" x14ac:dyDescent="0.2">
      <c r="D1034" s="1609" t="s">
        <v>441</v>
      </c>
      <c r="E1034" s="1610"/>
      <c r="F1034" s="1610"/>
      <c r="G1034" s="1610"/>
      <c r="H1034" s="1610"/>
      <c r="I1034" s="1611"/>
      <c r="J1034" s="1922" t="s">
        <v>785</v>
      </c>
      <c r="K1034" s="1923"/>
      <c r="L1034" s="1924"/>
      <c r="M1034" s="1922" t="s">
        <v>851</v>
      </c>
      <c r="N1034" s="1923"/>
      <c r="O1034" s="1924"/>
      <c r="Z1034" s="350" t="s">
        <v>1487</v>
      </c>
    </row>
    <row r="1035" spans="3:26" ht="18.649999999999999" customHeight="1" x14ac:dyDescent="0.2">
      <c r="D1035" s="1609" t="s">
        <v>442</v>
      </c>
      <c r="E1035" s="1610"/>
      <c r="F1035" s="1610"/>
      <c r="G1035" s="1610"/>
      <c r="H1035" s="1610"/>
      <c r="I1035" s="1611"/>
      <c r="J1035" s="1922" t="s">
        <v>785</v>
      </c>
      <c r="K1035" s="1923"/>
      <c r="L1035" s="1924"/>
      <c r="M1035" s="1922" t="s">
        <v>851</v>
      </c>
      <c r="N1035" s="1923"/>
      <c r="O1035" s="1924"/>
      <c r="Z1035" s="350" t="s">
        <v>1487</v>
      </c>
    </row>
    <row r="1036" spans="3:26" ht="18.649999999999999" customHeight="1" x14ac:dyDescent="0.2">
      <c r="D1036" s="1609" t="s">
        <v>443</v>
      </c>
      <c r="E1036" s="1610"/>
      <c r="F1036" s="1610"/>
      <c r="G1036" s="1610"/>
      <c r="H1036" s="1610"/>
      <c r="I1036" s="1611"/>
      <c r="J1036" s="1922" t="s">
        <v>785</v>
      </c>
      <c r="K1036" s="1923"/>
      <c r="L1036" s="1924"/>
      <c r="M1036" s="1922" t="s">
        <v>851</v>
      </c>
      <c r="N1036" s="1923"/>
      <c r="O1036" s="1924"/>
      <c r="Z1036" s="350" t="s">
        <v>1487</v>
      </c>
    </row>
    <row r="1037" spans="3:26" ht="18.649999999999999" customHeight="1" x14ac:dyDescent="0.2">
      <c r="D1037" s="1609" t="s">
        <v>444</v>
      </c>
      <c r="E1037" s="1610"/>
      <c r="F1037" s="1610"/>
      <c r="G1037" s="1610"/>
      <c r="H1037" s="1610"/>
      <c r="I1037" s="1611"/>
      <c r="J1037" s="1922" t="s">
        <v>785</v>
      </c>
      <c r="K1037" s="1923"/>
      <c r="L1037" s="1924"/>
      <c r="M1037" s="1922" t="s">
        <v>851</v>
      </c>
      <c r="N1037" s="1923"/>
      <c r="O1037" s="1924"/>
      <c r="Z1037" s="350" t="s">
        <v>1487</v>
      </c>
    </row>
    <row r="1038" spans="3:26" ht="18.649999999999999" customHeight="1" x14ac:dyDescent="0.2">
      <c r="D1038" s="1609" t="s">
        <v>445</v>
      </c>
      <c r="E1038" s="1610"/>
      <c r="F1038" s="1610"/>
      <c r="G1038" s="1610"/>
      <c r="H1038" s="1610"/>
      <c r="I1038" s="1611"/>
      <c r="J1038" s="1922" t="s">
        <v>785</v>
      </c>
      <c r="K1038" s="1923"/>
      <c r="L1038" s="1924"/>
      <c r="M1038" s="1922" t="s">
        <v>851</v>
      </c>
      <c r="N1038" s="1923"/>
      <c r="O1038" s="1924"/>
      <c r="Z1038" s="350" t="s">
        <v>1487</v>
      </c>
    </row>
    <row r="1039" spans="3:26" ht="18.649999999999999" customHeight="1" x14ac:dyDescent="0.2">
      <c r="D1039" s="1609" t="s">
        <v>855</v>
      </c>
      <c r="E1039" s="1610"/>
      <c r="F1039" s="1610"/>
      <c r="G1039" s="1610"/>
      <c r="H1039" s="1610"/>
      <c r="I1039" s="1611"/>
      <c r="J1039" s="1922" t="s">
        <v>785</v>
      </c>
      <c r="K1039" s="1923"/>
      <c r="L1039" s="1924"/>
      <c r="M1039" s="1922" t="s">
        <v>851</v>
      </c>
      <c r="N1039" s="1923"/>
      <c r="O1039" s="1924"/>
      <c r="Z1039" s="350" t="s">
        <v>1487</v>
      </c>
    </row>
    <row r="1040" spans="3:26" ht="18.649999999999999" customHeight="1" x14ac:dyDescent="0.2">
      <c r="D1040" s="1609" t="s">
        <v>856</v>
      </c>
      <c r="E1040" s="1610"/>
      <c r="F1040" s="1610"/>
      <c r="G1040" s="1610"/>
      <c r="H1040" s="1610"/>
      <c r="I1040" s="1611"/>
      <c r="J1040" s="1922" t="s">
        <v>785</v>
      </c>
      <c r="K1040" s="1923"/>
      <c r="L1040" s="1924"/>
      <c r="M1040" s="1922" t="s">
        <v>851</v>
      </c>
      <c r="N1040" s="1923"/>
      <c r="O1040" s="1924"/>
      <c r="Z1040" s="350" t="s">
        <v>1487</v>
      </c>
    </row>
    <row r="1041" spans="3:26" ht="18.649999999999999" customHeight="1" x14ac:dyDescent="0.2">
      <c r="D1041" s="1609" t="s">
        <v>857</v>
      </c>
      <c r="E1041" s="1610"/>
      <c r="F1041" s="1610"/>
      <c r="G1041" s="1610"/>
      <c r="H1041" s="1610"/>
      <c r="I1041" s="1611"/>
      <c r="J1041" s="1922" t="s">
        <v>785</v>
      </c>
      <c r="K1041" s="1923"/>
      <c r="L1041" s="1924"/>
      <c r="M1041" s="1922" t="s">
        <v>851</v>
      </c>
      <c r="N1041" s="1923"/>
      <c r="O1041" s="1924"/>
      <c r="Z1041" s="350" t="s">
        <v>1487</v>
      </c>
    </row>
    <row r="1042" spans="3:26" ht="18.649999999999999" customHeight="1" x14ac:dyDescent="0.2">
      <c r="D1042" s="1609" t="s">
        <v>858</v>
      </c>
      <c r="E1042" s="1610"/>
      <c r="F1042" s="1610"/>
      <c r="G1042" s="1610"/>
      <c r="H1042" s="1610"/>
      <c r="I1042" s="1611"/>
      <c r="J1042" s="1922" t="s">
        <v>785</v>
      </c>
      <c r="K1042" s="1923"/>
      <c r="L1042" s="1924"/>
      <c r="M1042" s="1922" t="s">
        <v>851</v>
      </c>
      <c r="N1042" s="1923"/>
      <c r="O1042" s="1924"/>
      <c r="Z1042" s="350" t="s">
        <v>1487</v>
      </c>
    </row>
    <row r="1043" spans="3:26" ht="18.649999999999999" customHeight="1" x14ac:dyDescent="0.2">
      <c r="D1043" s="1609" t="s">
        <v>859</v>
      </c>
      <c r="E1043" s="1610"/>
      <c r="F1043" s="1610"/>
      <c r="G1043" s="1610"/>
      <c r="H1043" s="1610"/>
      <c r="I1043" s="1611"/>
      <c r="J1043" s="1922" t="s">
        <v>785</v>
      </c>
      <c r="K1043" s="1923"/>
      <c r="L1043" s="1924"/>
      <c r="M1043" s="1922" t="s">
        <v>851</v>
      </c>
      <c r="N1043" s="1923"/>
      <c r="O1043" s="1924"/>
      <c r="Z1043" s="350" t="s">
        <v>1487</v>
      </c>
    </row>
    <row r="1044" spans="3:26" ht="18.649999999999999" customHeight="1" x14ac:dyDescent="0.2">
      <c r="D1044" s="1609" t="s">
        <v>860</v>
      </c>
      <c r="E1044" s="1610"/>
      <c r="F1044" s="1610"/>
      <c r="G1044" s="1610"/>
      <c r="H1044" s="1610"/>
      <c r="I1044" s="1611"/>
      <c r="J1044" s="1922" t="s">
        <v>785</v>
      </c>
      <c r="K1044" s="1923"/>
      <c r="L1044" s="1924"/>
      <c r="M1044" s="1922" t="s">
        <v>851</v>
      </c>
      <c r="N1044" s="1923"/>
      <c r="O1044" s="1924"/>
      <c r="Z1044" s="350" t="s">
        <v>1487</v>
      </c>
    </row>
    <row r="1045" spans="3:26" ht="18.649999999999999" customHeight="1" x14ac:dyDescent="0.2">
      <c r="D1045" s="1609" t="s">
        <v>446</v>
      </c>
      <c r="E1045" s="1610"/>
      <c r="F1045" s="1610"/>
      <c r="G1045" s="1610"/>
      <c r="H1045" s="1610"/>
      <c r="I1045" s="1611"/>
      <c r="J1045" s="1922" t="s">
        <v>785</v>
      </c>
      <c r="K1045" s="1923"/>
      <c r="L1045" s="1924"/>
      <c r="M1045" s="1922" t="s">
        <v>851</v>
      </c>
      <c r="N1045" s="1923"/>
      <c r="O1045" s="1924"/>
      <c r="Z1045" s="350" t="s">
        <v>1487</v>
      </c>
    </row>
    <row r="1046" spans="3:26" ht="16.5" customHeight="1" x14ac:dyDescent="0.2">
      <c r="E1046" s="88" t="s">
        <v>448</v>
      </c>
    </row>
    <row r="1047" spans="3:26" ht="16.5" customHeight="1" x14ac:dyDescent="0.2">
      <c r="E1047" s="225" t="s">
        <v>701</v>
      </c>
    </row>
    <row r="1048" spans="3:26" ht="16.5" customHeight="1" x14ac:dyDescent="0.2">
      <c r="E1048" s="88" t="s">
        <v>702</v>
      </c>
    </row>
    <row r="1049" spans="3:26" ht="16.5" customHeight="1" x14ac:dyDescent="0.2">
      <c r="E1049" s="88" t="s">
        <v>1615</v>
      </c>
    </row>
    <row r="1050" spans="3:26" ht="16.5" customHeight="1" x14ac:dyDescent="0.2">
      <c r="E1050" s="88" t="s">
        <v>1614</v>
      </c>
    </row>
    <row r="1051" spans="3:26" ht="16.5" customHeight="1" x14ac:dyDescent="0.2">
      <c r="E1051" s="88" t="s">
        <v>703</v>
      </c>
    </row>
    <row r="1052" spans="3:26" ht="16.5" customHeight="1" x14ac:dyDescent="0.2">
      <c r="E1052" s="88" t="s">
        <v>952</v>
      </c>
    </row>
    <row r="1053" spans="3:26" ht="16.5" customHeight="1" x14ac:dyDescent="0.2">
      <c r="E1053" s="88" t="s">
        <v>704</v>
      </c>
    </row>
    <row r="1054" spans="3:26" ht="9.65" customHeight="1" x14ac:dyDescent="0.2"/>
    <row r="1055" spans="3:26" ht="16.5" customHeight="1" x14ac:dyDescent="0.2">
      <c r="C1055" s="89" t="s">
        <v>805</v>
      </c>
    </row>
    <row r="1056" spans="3:26" ht="19" customHeight="1" x14ac:dyDescent="0.2">
      <c r="D1056" s="386" t="s">
        <v>449</v>
      </c>
      <c r="E1056" s="387"/>
      <c r="F1056" s="387"/>
      <c r="G1056" s="388"/>
      <c r="H1056" s="1730" t="s">
        <v>787</v>
      </c>
      <c r="I1056" s="1731"/>
      <c r="J1056" s="1731"/>
      <c r="K1056" s="1732"/>
      <c r="Z1056" s="350" t="s">
        <v>1702</v>
      </c>
    </row>
    <row r="1057" spans="3:26" ht="9.65" customHeight="1" x14ac:dyDescent="0.2"/>
    <row r="1058" spans="3:26" ht="16.5" customHeight="1" x14ac:dyDescent="0.2">
      <c r="C1058" s="89" t="s">
        <v>1867</v>
      </c>
    </row>
    <row r="1059" spans="3:26" ht="40" customHeight="1" x14ac:dyDescent="0.2">
      <c r="D1059" s="1809" t="s">
        <v>450</v>
      </c>
      <c r="E1059" s="1611"/>
      <c r="F1059" s="1813" t="s">
        <v>1757</v>
      </c>
      <c r="G1059" s="1814"/>
      <c r="H1059" s="1814"/>
      <c r="I1059" s="1915"/>
      <c r="J1059" s="1916" t="s">
        <v>788</v>
      </c>
      <c r="K1059" s="1917"/>
      <c r="L1059" s="1917"/>
      <c r="M1059" s="1917"/>
      <c r="N1059" s="1917"/>
      <c r="O1059" s="1917"/>
      <c r="P1059" s="1917"/>
      <c r="Q1059" s="1917"/>
      <c r="R1059" s="1917"/>
      <c r="S1059" s="1917"/>
      <c r="T1059" s="1918"/>
    </row>
    <row r="1060" spans="3:26" ht="30" customHeight="1" x14ac:dyDescent="0.2">
      <c r="D1060" s="367">
        <v>1</v>
      </c>
      <c r="E1060" s="366" t="s">
        <v>49</v>
      </c>
      <c r="F1060" s="1919">
        <v>1</v>
      </c>
      <c r="G1060" s="1920"/>
      <c r="H1060" s="1921"/>
      <c r="I1060" s="366" t="s">
        <v>49</v>
      </c>
      <c r="J1060" s="1385"/>
      <c r="K1060" s="1386"/>
      <c r="L1060" s="1386"/>
      <c r="M1060" s="1386"/>
      <c r="N1060" s="1386"/>
      <c r="O1060" s="1386"/>
      <c r="P1060" s="1386"/>
      <c r="Q1060" s="1386"/>
      <c r="R1060" s="1386"/>
      <c r="S1060" s="1386"/>
      <c r="T1060" s="1387"/>
    </row>
    <row r="1061" spans="3:26" ht="16.5" customHeight="1" x14ac:dyDescent="0.2">
      <c r="E1061" s="225" t="s">
        <v>451</v>
      </c>
    </row>
    <row r="1062" spans="3:26" ht="19.5" customHeight="1" x14ac:dyDescent="0.2">
      <c r="E1062" s="225" t="s">
        <v>434</v>
      </c>
      <c r="T1062" s="1212" t="s">
        <v>1367</v>
      </c>
      <c r="U1062" s="1605"/>
      <c r="V1062" s="1605"/>
      <c r="W1062" s="1605"/>
      <c r="X1062" s="1660"/>
    </row>
    <row r="1063" spans="3:26" ht="11.15" customHeight="1" x14ac:dyDescent="0.2"/>
    <row r="1064" spans="3:26" ht="17.5" customHeight="1" x14ac:dyDescent="0.2">
      <c r="P1064" s="1625" t="s">
        <v>645</v>
      </c>
      <c r="Q1064" s="1625"/>
      <c r="R1064" s="1625"/>
      <c r="S1064" s="1659" t="str">
        <f>$Q$11</f>
        <v>○△幼稚園</v>
      </c>
      <c r="T1064" s="1707"/>
      <c r="U1064" s="1707"/>
      <c r="V1064" s="1707"/>
      <c r="W1064" s="1707"/>
      <c r="X1064" s="1708"/>
    </row>
    <row r="1065" spans="3:26" ht="16.5" customHeight="1" x14ac:dyDescent="0.2">
      <c r="C1065" s="89" t="s">
        <v>806</v>
      </c>
    </row>
    <row r="1066" spans="3:26" ht="16.5" customHeight="1" x14ac:dyDescent="0.2">
      <c r="D1066" s="1630" t="s">
        <v>452</v>
      </c>
      <c r="E1066" s="1630"/>
      <c r="F1066" s="1630"/>
      <c r="G1066" s="1630"/>
      <c r="H1066" s="1680" t="s">
        <v>456</v>
      </c>
      <c r="I1066" s="1681"/>
      <c r="J1066" s="1681"/>
      <c r="K1066" s="1682"/>
      <c r="L1066" s="1630" t="s">
        <v>457</v>
      </c>
      <c r="M1066" s="1630"/>
      <c r="N1066" s="1630"/>
      <c r="O1066" s="1630"/>
      <c r="P1066" s="1630"/>
      <c r="Q1066" s="1630"/>
      <c r="R1066" s="1630"/>
    </row>
    <row r="1067" spans="3:26" ht="19" customHeight="1" x14ac:dyDescent="0.2">
      <c r="D1067" s="1630" t="s">
        <v>453</v>
      </c>
      <c r="E1067" s="1630"/>
      <c r="F1067" s="1630"/>
      <c r="G1067" s="1630"/>
      <c r="H1067" s="1911"/>
      <c r="I1067" s="1912"/>
      <c r="J1067" s="1912"/>
      <c r="K1067" s="1913"/>
      <c r="L1067" s="1914" t="s">
        <v>789</v>
      </c>
      <c r="M1067" s="1914"/>
      <c r="N1067" s="1914"/>
      <c r="O1067" s="1914"/>
      <c r="P1067" s="1914"/>
      <c r="Q1067" s="1914"/>
      <c r="R1067" s="1914"/>
      <c r="Z1067" s="350" t="s">
        <v>1703</v>
      </c>
    </row>
    <row r="1068" spans="3:26" ht="19" customHeight="1" x14ac:dyDescent="0.2">
      <c r="D1068" s="1630" t="s">
        <v>454</v>
      </c>
      <c r="E1068" s="1630"/>
      <c r="F1068" s="1630"/>
      <c r="G1068" s="1609"/>
      <c r="H1068" s="1906" t="s">
        <v>862</v>
      </c>
      <c r="I1068" s="1907"/>
      <c r="J1068" s="1907"/>
      <c r="K1068" s="1908"/>
      <c r="L1068" s="1909" t="s">
        <v>790</v>
      </c>
      <c r="M1068" s="1910"/>
      <c r="N1068" s="1910"/>
      <c r="O1068" s="1910"/>
      <c r="P1068" s="1910"/>
      <c r="Q1068" s="1910"/>
      <c r="R1068" s="1910"/>
      <c r="Z1068" s="350" t="s">
        <v>1703</v>
      </c>
    </row>
    <row r="1069" spans="3:26" ht="19" customHeight="1" x14ac:dyDescent="0.2">
      <c r="D1069" s="1630"/>
      <c r="E1069" s="1630"/>
      <c r="F1069" s="1630"/>
      <c r="G1069" s="1609"/>
      <c r="H1069" s="1898" t="s">
        <v>861</v>
      </c>
      <c r="I1069" s="1899"/>
      <c r="J1069" s="1899"/>
      <c r="K1069" s="1900"/>
      <c r="L1069" s="1896" t="s">
        <v>790</v>
      </c>
      <c r="M1069" s="1897"/>
      <c r="N1069" s="1897"/>
      <c r="O1069" s="1897"/>
      <c r="P1069" s="1897"/>
      <c r="Q1069" s="1897"/>
      <c r="R1069" s="1897"/>
      <c r="Z1069" s="350" t="s">
        <v>1703</v>
      </c>
    </row>
    <row r="1070" spans="3:26" ht="19" customHeight="1" x14ac:dyDescent="0.2">
      <c r="D1070" s="1630"/>
      <c r="E1070" s="1630"/>
      <c r="F1070" s="1630"/>
      <c r="G1070" s="1609"/>
      <c r="H1070" s="1898"/>
      <c r="I1070" s="1899"/>
      <c r="J1070" s="1899"/>
      <c r="K1070" s="1900"/>
      <c r="L1070" s="1896"/>
      <c r="M1070" s="1897"/>
      <c r="N1070" s="1897"/>
      <c r="O1070" s="1897"/>
      <c r="P1070" s="1897"/>
      <c r="Q1070" s="1897"/>
      <c r="R1070" s="1897"/>
      <c r="Z1070" s="350" t="s">
        <v>1703</v>
      </c>
    </row>
    <row r="1071" spans="3:26" ht="19" customHeight="1" x14ac:dyDescent="0.2">
      <c r="D1071" s="1630"/>
      <c r="E1071" s="1630"/>
      <c r="F1071" s="1630"/>
      <c r="G1071" s="1609"/>
      <c r="H1071" s="1898"/>
      <c r="I1071" s="1899"/>
      <c r="J1071" s="1899"/>
      <c r="K1071" s="1900"/>
      <c r="L1071" s="1896"/>
      <c r="M1071" s="1897"/>
      <c r="N1071" s="1897"/>
      <c r="O1071" s="1897"/>
      <c r="P1071" s="1897"/>
      <c r="Q1071" s="1897"/>
      <c r="R1071" s="1897"/>
      <c r="Z1071" s="350" t="s">
        <v>1703</v>
      </c>
    </row>
    <row r="1072" spans="3:26" ht="19" customHeight="1" x14ac:dyDescent="0.2">
      <c r="D1072" s="1630"/>
      <c r="E1072" s="1630"/>
      <c r="F1072" s="1630"/>
      <c r="G1072" s="1609"/>
      <c r="H1072" s="1898"/>
      <c r="I1072" s="1899"/>
      <c r="J1072" s="1899"/>
      <c r="K1072" s="1900"/>
      <c r="L1072" s="1896"/>
      <c r="M1072" s="1897"/>
      <c r="N1072" s="1897"/>
      <c r="O1072" s="1897"/>
      <c r="P1072" s="1897"/>
      <c r="Q1072" s="1897"/>
      <c r="R1072" s="1897"/>
      <c r="Z1072" s="350" t="s">
        <v>1703</v>
      </c>
    </row>
    <row r="1073" spans="4:26" ht="19" customHeight="1" x14ac:dyDescent="0.2">
      <c r="D1073" s="1630"/>
      <c r="E1073" s="1630"/>
      <c r="F1073" s="1630"/>
      <c r="G1073" s="1609"/>
      <c r="H1073" s="1898"/>
      <c r="I1073" s="1899"/>
      <c r="J1073" s="1899"/>
      <c r="K1073" s="1900"/>
      <c r="L1073" s="1896"/>
      <c r="M1073" s="1897"/>
      <c r="N1073" s="1897"/>
      <c r="O1073" s="1897"/>
      <c r="P1073" s="1897"/>
      <c r="Q1073" s="1897"/>
      <c r="R1073" s="1897"/>
      <c r="Z1073" s="350" t="s">
        <v>1703</v>
      </c>
    </row>
    <row r="1074" spans="4:26" ht="19" customHeight="1" x14ac:dyDescent="0.2">
      <c r="D1074" s="1630"/>
      <c r="E1074" s="1630"/>
      <c r="F1074" s="1630"/>
      <c r="G1074" s="1609"/>
      <c r="H1074" s="1898"/>
      <c r="I1074" s="1899"/>
      <c r="J1074" s="1899"/>
      <c r="K1074" s="1900"/>
      <c r="L1074" s="1896"/>
      <c r="M1074" s="1897"/>
      <c r="N1074" s="1897"/>
      <c r="O1074" s="1897"/>
      <c r="P1074" s="1897"/>
      <c r="Q1074" s="1897"/>
      <c r="R1074" s="1897"/>
      <c r="Z1074" s="350" t="s">
        <v>1703</v>
      </c>
    </row>
    <row r="1075" spans="4:26" ht="19" customHeight="1" x14ac:dyDescent="0.2">
      <c r="D1075" s="1630"/>
      <c r="E1075" s="1630"/>
      <c r="F1075" s="1630"/>
      <c r="G1075" s="1609"/>
      <c r="H1075" s="1901"/>
      <c r="I1075" s="1902"/>
      <c r="J1075" s="1902"/>
      <c r="K1075" s="1903"/>
      <c r="L1075" s="1904"/>
      <c r="M1075" s="1905"/>
      <c r="N1075" s="1905"/>
      <c r="O1075" s="1905"/>
      <c r="P1075" s="1905"/>
      <c r="Q1075" s="1905"/>
      <c r="R1075" s="1905"/>
      <c r="Z1075" s="350" t="s">
        <v>1703</v>
      </c>
    </row>
    <row r="1076" spans="4:26" ht="19" customHeight="1" x14ac:dyDescent="0.2">
      <c r="D1076" s="1630" t="s">
        <v>455</v>
      </c>
      <c r="E1076" s="1630"/>
      <c r="F1076" s="1630"/>
      <c r="G1076" s="1609"/>
      <c r="H1076" s="1906" t="s">
        <v>863</v>
      </c>
      <c r="I1076" s="1907"/>
      <c r="J1076" s="1907"/>
      <c r="K1076" s="1908"/>
      <c r="L1076" s="1909" t="s">
        <v>790</v>
      </c>
      <c r="M1076" s="1910"/>
      <c r="N1076" s="1910"/>
      <c r="O1076" s="1910"/>
      <c r="P1076" s="1910"/>
      <c r="Q1076" s="1910"/>
      <c r="R1076" s="1910"/>
      <c r="Z1076" s="350" t="s">
        <v>1703</v>
      </c>
    </row>
    <row r="1077" spans="4:26" ht="19" customHeight="1" x14ac:dyDescent="0.2">
      <c r="D1077" s="1630"/>
      <c r="E1077" s="1630"/>
      <c r="F1077" s="1630"/>
      <c r="G1077" s="1609"/>
      <c r="H1077" s="1898" t="s">
        <v>864</v>
      </c>
      <c r="I1077" s="1899"/>
      <c r="J1077" s="1899"/>
      <c r="K1077" s="1900"/>
      <c r="L1077" s="1896" t="s">
        <v>790</v>
      </c>
      <c r="M1077" s="1897"/>
      <c r="N1077" s="1897"/>
      <c r="O1077" s="1897"/>
      <c r="P1077" s="1897"/>
      <c r="Q1077" s="1897"/>
      <c r="R1077" s="1897"/>
      <c r="Z1077" s="350" t="s">
        <v>1703</v>
      </c>
    </row>
    <row r="1078" spans="4:26" ht="19" customHeight="1" x14ac:dyDescent="0.2">
      <c r="D1078" s="1630"/>
      <c r="E1078" s="1630"/>
      <c r="F1078" s="1630"/>
      <c r="G1078" s="1609"/>
      <c r="H1078" s="1898" t="s">
        <v>791</v>
      </c>
      <c r="I1078" s="1899"/>
      <c r="J1078" s="1899"/>
      <c r="K1078" s="1900"/>
      <c r="L1078" s="1896" t="s">
        <v>866</v>
      </c>
      <c r="M1078" s="1897"/>
      <c r="N1078" s="1897"/>
      <c r="O1078" s="1897"/>
      <c r="P1078" s="1897"/>
      <c r="Q1078" s="1897"/>
      <c r="R1078" s="1897"/>
      <c r="Z1078" s="350" t="s">
        <v>1703</v>
      </c>
    </row>
    <row r="1079" spans="4:26" ht="19" customHeight="1" x14ac:dyDescent="0.2">
      <c r="D1079" s="1630"/>
      <c r="E1079" s="1630"/>
      <c r="F1079" s="1630"/>
      <c r="G1079" s="1609"/>
      <c r="H1079" s="1898" t="s">
        <v>865</v>
      </c>
      <c r="I1079" s="1899"/>
      <c r="J1079" s="1899"/>
      <c r="K1079" s="1900"/>
      <c r="L1079" s="1896" t="s">
        <v>866</v>
      </c>
      <c r="M1079" s="1897"/>
      <c r="N1079" s="1897"/>
      <c r="O1079" s="1897"/>
      <c r="P1079" s="1897"/>
      <c r="Q1079" s="1897"/>
      <c r="R1079" s="1897"/>
      <c r="Z1079" s="350" t="s">
        <v>1703</v>
      </c>
    </row>
    <row r="1080" spans="4:26" ht="19" customHeight="1" x14ac:dyDescent="0.2">
      <c r="D1080" s="1630"/>
      <c r="E1080" s="1630"/>
      <c r="F1080" s="1630"/>
      <c r="G1080" s="1609"/>
      <c r="H1080" s="1891"/>
      <c r="I1080" s="1892"/>
      <c r="J1080" s="1892"/>
      <c r="K1080" s="1893"/>
      <c r="L1080" s="1894"/>
      <c r="M1080" s="1895"/>
      <c r="N1080" s="1895"/>
      <c r="O1080" s="1895"/>
      <c r="P1080" s="1895"/>
      <c r="Q1080" s="1895"/>
      <c r="R1080" s="1895"/>
      <c r="Z1080" s="350" t="s">
        <v>1703</v>
      </c>
    </row>
    <row r="1081" spans="4:26" ht="19" customHeight="1" x14ac:dyDescent="0.2">
      <c r="D1081" s="1630"/>
      <c r="E1081" s="1630"/>
      <c r="F1081" s="1630"/>
      <c r="G1081" s="1609"/>
      <c r="H1081" s="1891"/>
      <c r="I1081" s="1892"/>
      <c r="J1081" s="1892"/>
      <c r="K1081" s="1893"/>
      <c r="L1081" s="1894"/>
      <c r="M1081" s="1895"/>
      <c r="N1081" s="1895"/>
      <c r="O1081" s="1895"/>
      <c r="P1081" s="1895"/>
      <c r="Q1081" s="1895"/>
      <c r="R1081" s="1895"/>
      <c r="Z1081" s="350" t="s">
        <v>1703</v>
      </c>
    </row>
    <row r="1082" spans="4:26" ht="19" customHeight="1" x14ac:dyDescent="0.2">
      <c r="D1082" s="1630"/>
      <c r="E1082" s="1630"/>
      <c r="F1082" s="1630"/>
      <c r="G1082" s="1609"/>
      <c r="H1082" s="1891"/>
      <c r="I1082" s="1892"/>
      <c r="J1082" s="1892"/>
      <c r="K1082" s="1893"/>
      <c r="L1082" s="1894"/>
      <c r="M1082" s="1895"/>
      <c r="N1082" s="1895"/>
      <c r="O1082" s="1895"/>
      <c r="P1082" s="1895"/>
      <c r="Q1082" s="1895"/>
      <c r="R1082" s="1895"/>
      <c r="Z1082" s="350" t="s">
        <v>1703</v>
      </c>
    </row>
    <row r="1083" spans="4:26" ht="19" customHeight="1" x14ac:dyDescent="0.2">
      <c r="D1083" s="1630"/>
      <c r="E1083" s="1630"/>
      <c r="F1083" s="1630"/>
      <c r="G1083" s="1609"/>
      <c r="H1083" s="1891"/>
      <c r="I1083" s="1892"/>
      <c r="J1083" s="1892"/>
      <c r="K1083" s="1893"/>
      <c r="L1083" s="1894"/>
      <c r="M1083" s="1895"/>
      <c r="N1083" s="1895"/>
      <c r="O1083" s="1895"/>
      <c r="P1083" s="1895"/>
      <c r="Q1083" s="1895"/>
      <c r="R1083" s="1895"/>
      <c r="Z1083" s="350" t="s">
        <v>1703</v>
      </c>
    </row>
    <row r="1084" spans="4:26" ht="19" customHeight="1" x14ac:dyDescent="0.2">
      <c r="D1084" s="1630"/>
      <c r="E1084" s="1630"/>
      <c r="F1084" s="1630"/>
      <c r="G1084" s="1609"/>
      <c r="H1084" s="1891"/>
      <c r="I1084" s="1892"/>
      <c r="J1084" s="1892"/>
      <c r="K1084" s="1893"/>
      <c r="L1084" s="1894"/>
      <c r="M1084" s="1895"/>
      <c r="N1084" s="1895"/>
      <c r="O1084" s="1895"/>
      <c r="P1084" s="1895"/>
      <c r="Q1084" s="1895"/>
      <c r="R1084" s="1895"/>
      <c r="Z1084" s="350" t="s">
        <v>1703</v>
      </c>
    </row>
    <row r="1085" spans="4:26" ht="19" customHeight="1" x14ac:dyDescent="0.2">
      <c r="D1085" s="1630"/>
      <c r="E1085" s="1630"/>
      <c r="F1085" s="1630"/>
      <c r="G1085" s="1609"/>
      <c r="H1085" s="1884"/>
      <c r="I1085" s="1885"/>
      <c r="J1085" s="1885"/>
      <c r="K1085" s="1886"/>
      <c r="L1085" s="1887"/>
      <c r="M1085" s="1888"/>
      <c r="N1085" s="1888"/>
      <c r="O1085" s="1888"/>
      <c r="P1085" s="1888"/>
      <c r="Q1085" s="1888"/>
      <c r="R1085" s="1888"/>
      <c r="Z1085" s="350" t="s">
        <v>1703</v>
      </c>
    </row>
    <row r="1086" spans="4:26" ht="16.5" customHeight="1" x14ac:dyDescent="0.2">
      <c r="E1086" s="225" t="s">
        <v>1003</v>
      </c>
    </row>
    <row r="1087" spans="4:26" ht="16.5" customHeight="1" x14ac:dyDescent="0.2">
      <c r="E1087" s="225" t="s">
        <v>1758</v>
      </c>
    </row>
    <row r="1088" spans="4:26" ht="9.65" customHeight="1" x14ac:dyDescent="0.2"/>
    <row r="1089" spans="2:26" ht="11.15" customHeight="1" x14ac:dyDescent="0.2"/>
    <row r="1090" spans="2:26" ht="17.5" customHeight="1" x14ac:dyDescent="0.2">
      <c r="P1090" s="1625" t="s">
        <v>645</v>
      </c>
      <c r="Q1090" s="1625"/>
      <c r="R1090" s="1625"/>
      <c r="S1090" s="1659" t="str">
        <f>$Q$11</f>
        <v>○△幼稚園</v>
      </c>
      <c r="T1090" s="1707"/>
      <c r="U1090" s="1707"/>
      <c r="V1090" s="1707"/>
      <c r="W1090" s="1707"/>
      <c r="X1090" s="1708"/>
    </row>
    <row r="1091" spans="2:26" ht="16.5" customHeight="1" x14ac:dyDescent="0.2">
      <c r="B1091" s="356" t="s">
        <v>1112</v>
      </c>
    </row>
    <row r="1092" spans="2:26" ht="16.5" customHeight="1" x14ac:dyDescent="0.2">
      <c r="B1092" s="372"/>
      <c r="D1092" s="349" t="s">
        <v>1460</v>
      </c>
      <c r="T1092" s="1378" t="s">
        <v>1367</v>
      </c>
      <c r="U1092" s="1889"/>
      <c r="V1092" s="1889"/>
      <c r="W1092" s="1889"/>
      <c r="X1092" s="1890"/>
    </row>
    <row r="1093" spans="2:26" ht="16.5" customHeight="1" x14ac:dyDescent="0.2">
      <c r="C1093" s="89" t="s">
        <v>458</v>
      </c>
    </row>
    <row r="1094" spans="2:26" ht="16.5" customHeight="1" x14ac:dyDescent="0.2">
      <c r="D1094" s="349" t="s">
        <v>1911</v>
      </c>
    </row>
    <row r="1095" spans="2:26" ht="16.5" customHeight="1" x14ac:dyDescent="0.2">
      <c r="D1095" s="1709" t="s">
        <v>459</v>
      </c>
      <c r="E1095" s="1630"/>
      <c r="F1095" s="1630"/>
      <c r="G1095" s="1843" t="s">
        <v>1868</v>
      </c>
      <c r="H1095" s="1872"/>
      <c r="I1095" s="1872"/>
      <c r="J1095" s="1872"/>
      <c r="K1095" s="1872"/>
      <c r="L1095" s="1873"/>
      <c r="M1095" s="1661" t="s">
        <v>1869</v>
      </c>
      <c r="N1095" s="1661"/>
      <c r="O1095" s="1661"/>
      <c r="P1095" s="1661"/>
      <c r="Q1095" s="1661"/>
      <c r="R1095" s="1661"/>
    </row>
    <row r="1096" spans="2:26" ht="16.5" customHeight="1" x14ac:dyDescent="0.2">
      <c r="D1096" s="1630"/>
      <c r="E1096" s="1630"/>
      <c r="F1096" s="1630"/>
      <c r="G1096" s="1612" t="s">
        <v>636</v>
      </c>
      <c r="H1096" s="1612"/>
      <c r="I1096" s="1612"/>
      <c r="J1096" s="1774" t="s">
        <v>637</v>
      </c>
      <c r="K1096" s="1775"/>
      <c r="L1096" s="1776"/>
      <c r="M1096" s="1612" t="s">
        <v>636</v>
      </c>
      <c r="N1096" s="1612"/>
      <c r="O1096" s="1612"/>
      <c r="P1096" s="1612" t="s">
        <v>637</v>
      </c>
      <c r="Q1096" s="1612"/>
      <c r="R1096" s="1612"/>
    </row>
    <row r="1097" spans="2:26" ht="19" customHeight="1" x14ac:dyDescent="0.2">
      <c r="D1097" s="1641" t="s">
        <v>460</v>
      </c>
      <c r="E1097" s="1642"/>
      <c r="F1097" s="1642"/>
      <c r="G1097" s="716" t="s">
        <v>1834</v>
      </c>
      <c r="H1097" s="333">
        <v>6</v>
      </c>
      <c r="I1097" s="334">
        <v>10</v>
      </c>
      <c r="J1097" s="716" t="s">
        <v>1834</v>
      </c>
      <c r="K1097" s="333">
        <v>12</v>
      </c>
      <c r="L1097" s="334">
        <v>20</v>
      </c>
      <c r="M1097" s="716" t="s">
        <v>1834</v>
      </c>
      <c r="N1097" s="333">
        <v>6</v>
      </c>
      <c r="O1097" s="334">
        <v>11</v>
      </c>
      <c r="P1097" s="716" t="s">
        <v>1834</v>
      </c>
      <c r="Q1097" s="333">
        <v>1</v>
      </c>
      <c r="R1097" s="282">
        <v>9</v>
      </c>
    </row>
    <row r="1098" spans="2:26" ht="19" customHeight="1" x14ac:dyDescent="0.2">
      <c r="D1098" s="1614" t="s">
        <v>461</v>
      </c>
      <c r="E1098" s="1638"/>
      <c r="F1098" s="1638"/>
      <c r="G1098" s="716" t="s">
        <v>1834</v>
      </c>
      <c r="H1098" s="333">
        <v>6</v>
      </c>
      <c r="I1098" s="334">
        <v>10</v>
      </c>
      <c r="J1098" s="716" t="s">
        <v>1834</v>
      </c>
      <c r="K1098" s="333">
        <v>12</v>
      </c>
      <c r="L1098" s="334">
        <v>20</v>
      </c>
      <c r="M1098" s="716" t="s">
        <v>1834</v>
      </c>
      <c r="N1098" s="333">
        <v>6</v>
      </c>
      <c r="O1098" s="334">
        <v>11</v>
      </c>
      <c r="P1098" s="716" t="s">
        <v>1834</v>
      </c>
      <c r="Q1098" s="333">
        <v>1</v>
      </c>
      <c r="R1098" s="282">
        <v>9</v>
      </c>
    </row>
    <row r="1099" spans="2:26" ht="19" customHeight="1" x14ac:dyDescent="0.2">
      <c r="D1099" s="1614" t="s">
        <v>462</v>
      </c>
      <c r="E1099" s="1638"/>
      <c r="F1099" s="1638"/>
      <c r="G1099" s="716" t="s">
        <v>1834</v>
      </c>
      <c r="H1099" s="333">
        <v>6</v>
      </c>
      <c r="I1099" s="334">
        <v>10</v>
      </c>
      <c r="J1099" s="716" t="s">
        <v>1834</v>
      </c>
      <c r="K1099" s="333">
        <v>12</v>
      </c>
      <c r="L1099" s="334">
        <v>20</v>
      </c>
      <c r="M1099" s="716" t="s">
        <v>1834</v>
      </c>
      <c r="N1099" s="333">
        <v>6</v>
      </c>
      <c r="O1099" s="334">
        <v>11</v>
      </c>
      <c r="P1099" s="716" t="s">
        <v>1834</v>
      </c>
      <c r="Q1099" s="333">
        <v>1</v>
      </c>
      <c r="R1099" s="282">
        <v>9</v>
      </c>
    </row>
    <row r="1100" spans="2:26" ht="6.65" customHeight="1" x14ac:dyDescent="0.2"/>
    <row r="1101" spans="2:26" ht="19" customHeight="1" x14ac:dyDescent="0.2">
      <c r="C1101" s="349" t="s">
        <v>638</v>
      </c>
      <c r="E1101" s="1609" t="s">
        <v>1759</v>
      </c>
      <c r="F1101" s="1610"/>
      <c r="G1101" s="1610"/>
      <c r="H1101" s="1610"/>
      <c r="I1101" s="1611"/>
      <c r="J1101" s="1721" t="s">
        <v>1047</v>
      </c>
      <c r="K1101" s="1882"/>
      <c r="L1101" s="1882"/>
      <c r="M1101" s="1882"/>
      <c r="N1101" s="1882"/>
      <c r="O1101" s="1882"/>
      <c r="P1101" s="1883"/>
      <c r="Z1101" s="350" t="s">
        <v>1704</v>
      </c>
    </row>
    <row r="1102" spans="2:26" ht="13.5" customHeight="1" x14ac:dyDescent="0.2">
      <c r="G1102" s="1843" t="s">
        <v>1868</v>
      </c>
      <c r="H1102" s="1872"/>
      <c r="I1102" s="1872"/>
      <c r="J1102" s="1872"/>
      <c r="K1102" s="1872"/>
      <c r="L1102" s="1873"/>
      <c r="M1102" s="1661" t="s">
        <v>1869</v>
      </c>
      <c r="N1102" s="1661"/>
      <c r="O1102" s="1661"/>
      <c r="P1102" s="1661"/>
      <c r="Q1102" s="1661"/>
      <c r="R1102" s="1661"/>
      <c r="S1102" s="1413" t="s">
        <v>867</v>
      </c>
      <c r="T1102" s="1414"/>
      <c r="U1102" s="1414"/>
      <c r="V1102" s="1414"/>
      <c r="W1102" s="1415"/>
    </row>
    <row r="1103" spans="2:26" ht="16.5" customHeight="1" x14ac:dyDescent="0.2">
      <c r="G1103" s="1612" t="s">
        <v>636</v>
      </c>
      <c r="H1103" s="1612"/>
      <c r="I1103" s="1612"/>
      <c r="J1103" s="1774" t="s">
        <v>637</v>
      </c>
      <c r="K1103" s="1775"/>
      <c r="L1103" s="1776"/>
      <c r="M1103" s="1612" t="s">
        <v>636</v>
      </c>
      <c r="N1103" s="1612"/>
      <c r="O1103" s="1612"/>
      <c r="P1103" s="1612" t="s">
        <v>637</v>
      </c>
      <c r="Q1103" s="1612"/>
      <c r="R1103" s="1612"/>
      <c r="S1103" s="1416"/>
      <c r="T1103" s="1417"/>
      <c r="U1103" s="1417"/>
      <c r="V1103" s="1417"/>
      <c r="W1103" s="1418"/>
    </row>
    <row r="1104" spans="2:26" ht="16.5" customHeight="1" x14ac:dyDescent="0.2">
      <c r="D1104" s="1407" t="s">
        <v>953</v>
      </c>
      <c r="E1104" s="1112"/>
      <c r="F1104" s="1638"/>
      <c r="G1104" s="1863"/>
      <c r="H1104" s="1865"/>
      <c r="I1104" s="1861"/>
      <c r="J1104" s="1863"/>
      <c r="K1104" s="1865"/>
      <c r="L1104" s="1861"/>
      <c r="M1104" s="1863"/>
      <c r="N1104" s="1865"/>
      <c r="O1104" s="1861"/>
      <c r="P1104" s="1863"/>
      <c r="Q1104" s="1865"/>
      <c r="R1104" s="1861"/>
      <c r="S1104" s="491" t="s">
        <v>464</v>
      </c>
      <c r="T1104" s="335" t="s">
        <v>782</v>
      </c>
      <c r="U1104" s="279">
        <v>5</v>
      </c>
      <c r="V1104" s="279">
        <v>1</v>
      </c>
      <c r="W1104" s="279">
        <v>10</v>
      </c>
      <c r="Z1104" s="350" t="s">
        <v>1647</v>
      </c>
    </row>
    <row r="1105" spans="4:26" ht="16.5" customHeight="1" x14ac:dyDescent="0.2">
      <c r="D1105" s="1408"/>
      <c r="E1105" s="1112"/>
      <c r="F1105" s="1638"/>
      <c r="G1105" s="1864"/>
      <c r="H1105" s="1866"/>
      <c r="I1105" s="1862"/>
      <c r="J1105" s="1864"/>
      <c r="K1105" s="1866"/>
      <c r="L1105" s="1862"/>
      <c r="M1105" s="1864"/>
      <c r="N1105" s="1866"/>
      <c r="O1105" s="1862"/>
      <c r="P1105" s="1864"/>
      <c r="Q1105" s="1866"/>
      <c r="R1105" s="1862"/>
      <c r="S1105" s="491" t="s">
        <v>465</v>
      </c>
      <c r="T1105" s="335" t="s">
        <v>782</v>
      </c>
      <c r="U1105" s="279">
        <v>5</v>
      </c>
      <c r="V1105" s="279">
        <v>1</v>
      </c>
      <c r="W1105" s="279">
        <v>10</v>
      </c>
      <c r="Z1105" s="350" t="s">
        <v>1647</v>
      </c>
    </row>
    <row r="1106" spans="4:26" ht="19" customHeight="1" x14ac:dyDescent="0.2">
      <c r="D1106" s="1614" t="s">
        <v>463</v>
      </c>
      <c r="E1106" s="1638"/>
      <c r="F1106" s="1638"/>
      <c r="G1106" s="400"/>
      <c r="H1106" s="519"/>
      <c r="I1106" s="520"/>
      <c r="J1106" s="400"/>
      <c r="K1106" s="519"/>
      <c r="L1106" s="520"/>
      <c r="M1106" s="400"/>
      <c r="N1106" s="519"/>
      <c r="O1106" s="520"/>
      <c r="P1106" s="400"/>
      <c r="Q1106" s="519"/>
      <c r="R1106" s="402"/>
    </row>
    <row r="1107" spans="4:26" ht="6.65" customHeight="1" x14ac:dyDescent="0.2"/>
    <row r="1108" spans="4:26" ht="27.65" customHeight="1" x14ac:dyDescent="0.2">
      <c r="D1108" s="514"/>
      <c r="E1108" s="1870" t="s">
        <v>1760</v>
      </c>
      <c r="F1108" s="1880"/>
      <c r="G1108" s="1880"/>
      <c r="H1108" s="1880"/>
      <c r="I1108" s="1881"/>
      <c r="J1108" s="1721" t="s">
        <v>1047</v>
      </c>
      <c r="K1108" s="1882"/>
      <c r="L1108" s="1882"/>
      <c r="M1108" s="1882"/>
      <c r="N1108" s="1882"/>
      <c r="O1108" s="1882"/>
      <c r="P1108" s="1883"/>
      <c r="Z1108" s="350" t="s">
        <v>1705</v>
      </c>
    </row>
    <row r="1109" spans="4:26" ht="15.65" customHeight="1" x14ac:dyDescent="0.2">
      <c r="D1109" s="514"/>
      <c r="G1109" s="1843" t="s">
        <v>1868</v>
      </c>
      <c r="H1109" s="1872"/>
      <c r="I1109" s="1872"/>
      <c r="J1109" s="1872"/>
      <c r="K1109" s="1872"/>
      <c r="L1109" s="1873"/>
      <c r="M1109" s="1661" t="s">
        <v>1869</v>
      </c>
      <c r="N1109" s="1661"/>
      <c r="O1109" s="1661"/>
      <c r="P1109" s="1661"/>
      <c r="Q1109" s="1661"/>
      <c r="R1109" s="1661"/>
    </row>
    <row r="1110" spans="4:26" ht="15.65" customHeight="1" x14ac:dyDescent="0.2">
      <c r="G1110" s="1612" t="s">
        <v>636</v>
      </c>
      <c r="H1110" s="1612"/>
      <c r="I1110" s="1612"/>
      <c r="J1110" s="1774" t="s">
        <v>637</v>
      </c>
      <c r="K1110" s="1775"/>
      <c r="L1110" s="1776"/>
      <c r="M1110" s="1612" t="s">
        <v>636</v>
      </c>
      <c r="N1110" s="1612"/>
      <c r="O1110" s="1612"/>
      <c r="P1110" s="1612" t="s">
        <v>637</v>
      </c>
      <c r="Q1110" s="1612"/>
      <c r="R1110" s="1612"/>
    </row>
    <row r="1111" spans="4:26" ht="19" customHeight="1" x14ac:dyDescent="0.2">
      <c r="D1111" s="1641" t="s">
        <v>466</v>
      </c>
      <c r="E1111" s="1642"/>
      <c r="F1111" s="1642"/>
      <c r="G1111" s="714" t="s">
        <v>1834</v>
      </c>
      <c r="H1111" s="336">
        <v>6</v>
      </c>
      <c r="I1111" s="337">
        <v>10</v>
      </c>
      <c r="J1111" s="714" t="s">
        <v>1834</v>
      </c>
      <c r="K1111" s="336">
        <v>12</v>
      </c>
      <c r="L1111" s="337">
        <v>20</v>
      </c>
      <c r="M1111" s="714" t="s">
        <v>1834</v>
      </c>
      <c r="N1111" s="336">
        <v>6</v>
      </c>
      <c r="O1111" s="337">
        <v>11</v>
      </c>
      <c r="P1111" s="714" t="s">
        <v>1834</v>
      </c>
      <c r="Q1111" s="336">
        <v>1</v>
      </c>
      <c r="R1111" s="286">
        <v>9</v>
      </c>
    </row>
    <row r="1112" spans="4:26" ht="19" customHeight="1" x14ac:dyDescent="0.2">
      <c r="D1112" s="1641" t="s">
        <v>467</v>
      </c>
      <c r="E1112" s="1642"/>
      <c r="F1112" s="1642"/>
      <c r="G1112" s="714" t="s">
        <v>1834</v>
      </c>
      <c r="H1112" s="336">
        <v>6</v>
      </c>
      <c r="I1112" s="337">
        <v>10</v>
      </c>
      <c r="J1112" s="714" t="s">
        <v>1834</v>
      </c>
      <c r="K1112" s="336">
        <v>12</v>
      </c>
      <c r="L1112" s="337">
        <v>20</v>
      </c>
      <c r="M1112" s="714" t="s">
        <v>1834</v>
      </c>
      <c r="N1112" s="336">
        <v>6</v>
      </c>
      <c r="O1112" s="337">
        <v>11</v>
      </c>
      <c r="P1112" s="714" t="s">
        <v>1834</v>
      </c>
      <c r="Q1112" s="336">
        <v>1</v>
      </c>
      <c r="R1112" s="286">
        <v>9</v>
      </c>
    </row>
    <row r="1113" spans="4:26" ht="6.65" customHeight="1" x14ac:dyDescent="0.2"/>
    <row r="1114" spans="4:26" ht="31.5" customHeight="1" x14ac:dyDescent="0.2">
      <c r="D1114" s="935" t="s">
        <v>1461</v>
      </c>
      <c r="E1114" s="1422"/>
      <c r="F1114" s="1422"/>
      <c r="G1114" s="1422"/>
      <c r="H1114" s="1422"/>
      <c r="I1114" s="1372"/>
      <c r="J1114" s="1306"/>
      <c r="K1114" s="1306"/>
      <c r="L1114" s="1306"/>
      <c r="M1114" s="1306"/>
      <c r="N1114" s="1306"/>
      <c r="O1114" s="1306"/>
      <c r="P1114" s="1306"/>
      <c r="Q1114" s="1306"/>
      <c r="R1114" s="1306"/>
      <c r="S1114" s="1306"/>
      <c r="T1114" s="1373"/>
    </row>
    <row r="1115" spans="4:26" ht="15.65" customHeight="1" x14ac:dyDescent="0.2">
      <c r="D1115" s="225" t="s">
        <v>1761</v>
      </c>
    </row>
    <row r="1116" spans="4:26" ht="9.65" customHeight="1" x14ac:dyDescent="0.2"/>
    <row r="1117" spans="4:26" ht="16.5" customHeight="1" x14ac:dyDescent="0.2">
      <c r="D1117" s="349" t="s">
        <v>1912</v>
      </c>
    </row>
    <row r="1118" spans="4:26" ht="15" customHeight="1" x14ac:dyDescent="0.2">
      <c r="D1118" s="1709" t="s">
        <v>459</v>
      </c>
      <c r="E1118" s="1630"/>
      <c r="F1118" s="1630"/>
      <c r="G1118" s="1146" t="s">
        <v>1870</v>
      </c>
      <c r="H1118" s="1423"/>
      <c r="I1118" s="1424"/>
      <c r="J1118" s="1738" t="s">
        <v>1869</v>
      </c>
      <c r="K1118" s="1876"/>
      <c r="L1118" s="1739"/>
      <c r="M1118" s="1413" t="s">
        <v>867</v>
      </c>
      <c r="N1118" s="1414"/>
      <c r="O1118" s="1414"/>
      <c r="P1118" s="1414"/>
      <c r="Q1118" s="1415"/>
    </row>
    <row r="1119" spans="4:26" ht="15" customHeight="1" x14ac:dyDescent="0.2">
      <c r="D1119" s="1630"/>
      <c r="E1119" s="1630"/>
      <c r="F1119" s="1630"/>
      <c r="G1119" s="1425"/>
      <c r="H1119" s="1426"/>
      <c r="I1119" s="1427"/>
      <c r="J1119" s="1877"/>
      <c r="K1119" s="1878"/>
      <c r="L1119" s="1879"/>
      <c r="M1119" s="1416"/>
      <c r="N1119" s="1417"/>
      <c r="O1119" s="1417"/>
      <c r="P1119" s="1417"/>
      <c r="Q1119" s="1418"/>
    </row>
    <row r="1120" spans="4:26" ht="16.5" customHeight="1" x14ac:dyDescent="0.2">
      <c r="D1120" s="1813" t="s">
        <v>954</v>
      </c>
      <c r="E1120" s="1874"/>
      <c r="F1120" s="1874"/>
      <c r="G1120" s="1863"/>
      <c r="H1120" s="1865"/>
      <c r="I1120" s="1861"/>
      <c r="J1120" s="1863"/>
      <c r="K1120" s="1865"/>
      <c r="L1120" s="1861"/>
      <c r="M1120" s="491" t="s">
        <v>464</v>
      </c>
      <c r="N1120" s="335" t="s">
        <v>782</v>
      </c>
      <c r="O1120" s="279">
        <v>4</v>
      </c>
      <c r="P1120" s="279">
        <v>6</v>
      </c>
      <c r="Q1120" s="279">
        <v>10</v>
      </c>
      <c r="Z1120" s="350" t="s">
        <v>1647</v>
      </c>
    </row>
    <row r="1121" spans="3:26" ht="16.5" customHeight="1" x14ac:dyDescent="0.2">
      <c r="D1121" s="1875"/>
      <c r="E1121" s="1868"/>
      <c r="F1121" s="1868"/>
      <c r="G1121" s="1864"/>
      <c r="H1121" s="1866"/>
      <c r="I1121" s="1862"/>
      <c r="J1121" s="1864"/>
      <c r="K1121" s="1866"/>
      <c r="L1121" s="1862"/>
      <c r="M1121" s="491" t="s">
        <v>465</v>
      </c>
      <c r="N1121" s="335" t="s">
        <v>782</v>
      </c>
      <c r="O1121" s="279">
        <v>4</v>
      </c>
      <c r="P1121" s="279">
        <v>6</v>
      </c>
      <c r="Q1121" s="279">
        <v>10</v>
      </c>
      <c r="Z1121" s="350" t="s">
        <v>1647</v>
      </c>
    </row>
    <row r="1122" spans="3:26" ht="16.5" customHeight="1" x14ac:dyDescent="0.2">
      <c r="D1122" s="1813" t="s">
        <v>955</v>
      </c>
      <c r="E1122" s="1874"/>
      <c r="F1122" s="1874"/>
      <c r="G1122" s="1863"/>
      <c r="H1122" s="1865"/>
      <c r="I1122" s="1861"/>
      <c r="J1122" s="1863"/>
      <c r="K1122" s="1865"/>
      <c r="L1122" s="1861"/>
      <c r="M1122" s="491" t="s">
        <v>464</v>
      </c>
      <c r="N1122" s="335" t="s">
        <v>782</v>
      </c>
      <c r="O1122" s="279">
        <v>4</v>
      </c>
      <c r="P1122" s="279">
        <v>6</v>
      </c>
      <c r="Q1122" s="279">
        <v>10</v>
      </c>
      <c r="Z1122" s="350" t="s">
        <v>1647</v>
      </c>
    </row>
    <row r="1123" spans="3:26" ht="16.5" customHeight="1" x14ac:dyDescent="0.2">
      <c r="D1123" s="1875"/>
      <c r="E1123" s="1868"/>
      <c r="F1123" s="1868"/>
      <c r="G1123" s="1864"/>
      <c r="H1123" s="1866"/>
      <c r="I1123" s="1862"/>
      <c r="J1123" s="1864"/>
      <c r="K1123" s="1866"/>
      <c r="L1123" s="1862"/>
      <c r="M1123" s="491" t="s">
        <v>465</v>
      </c>
      <c r="N1123" s="335" t="s">
        <v>782</v>
      </c>
      <c r="O1123" s="279">
        <v>4</v>
      </c>
      <c r="P1123" s="279">
        <v>6</v>
      </c>
      <c r="Q1123" s="279">
        <v>10</v>
      </c>
      <c r="Z1123" s="350" t="s">
        <v>1647</v>
      </c>
    </row>
    <row r="1124" spans="3:26" ht="29.15" customHeight="1" x14ac:dyDescent="0.2">
      <c r="D1124" s="1614" t="s">
        <v>468</v>
      </c>
      <c r="E1124" s="1871"/>
      <c r="F1124" s="1871"/>
      <c r="G1124" s="716" t="s">
        <v>1834</v>
      </c>
      <c r="H1124" s="333">
        <v>6</v>
      </c>
      <c r="I1124" s="334">
        <v>10</v>
      </c>
      <c r="J1124" s="716" t="s">
        <v>1834</v>
      </c>
      <c r="K1124" s="333">
        <v>6</v>
      </c>
      <c r="L1124" s="281">
        <v>11</v>
      </c>
    </row>
    <row r="1125" spans="3:26" ht="30.65" customHeight="1" x14ac:dyDescent="0.2">
      <c r="D1125" s="1440" t="s">
        <v>1462</v>
      </c>
      <c r="E1125" s="1421"/>
      <c r="F1125" s="1421"/>
      <c r="G1125" s="1421"/>
      <c r="H1125" s="1421"/>
      <c r="I1125" s="1372"/>
      <c r="J1125" s="1306"/>
      <c r="K1125" s="1306"/>
      <c r="L1125" s="1306"/>
      <c r="M1125" s="1306"/>
      <c r="N1125" s="1306"/>
      <c r="O1125" s="1306"/>
      <c r="P1125" s="1306"/>
      <c r="Q1125" s="1306"/>
      <c r="R1125" s="1306"/>
      <c r="S1125" s="1306"/>
      <c r="T1125" s="1373"/>
    </row>
    <row r="1126" spans="3:26" ht="15.65" customHeight="1" x14ac:dyDescent="0.2">
      <c r="D1126" s="225" t="s">
        <v>1762</v>
      </c>
    </row>
    <row r="1127" spans="3:26" ht="15.65" customHeight="1" x14ac:dyDescent="0.2">
      <c r="D1127" s="88" t="s">
        <v>705</v>
      </c>
    </row>
    <row r="1128" spans="3:26" ht="15.65" customHeight="1" x14ac:dyDescent="0.2">
      <c r="D1128" s="88"/>
      <c r="E1128" s="225" t="s">
        <v>639</v>
      </c>
    </row>
    <row r="1129" spans="3:26" ht="15.65" customHeight="1" x14ac:dyDescent="0.2">
      <c r="D1129" s="88"/>
      <c r="E1129" s="225" t="s">
        <v>1763</v>
      </c>
    </row>
    <row r="1130" spans="3:26" ht="15.65" customHeight="1" x14ac:dyDescent="0.2">
      <c r="D1130" s="88" t="s">
        <v>706</v>
      </c>
    </row>
    <row r="1131" spans="3:26" ht="15.65" customHeight="1" x14ac:dyDescent="0.2">
      <c r="E1131" s="225" t="s">
        <v>640</v>
      </c>
    </row>
    <row r="1132" spans="3:26" ht="22.5" customHeight="1" x14ac:dyDescent="0.2">
      <c r="E1132" s="1212" t="s">
        <v>1256</v>
      </c>
      <c r="F1132" s="1605"/>
      <c r="G1132" s="1605"/>
      <c r="H1132" s="1605"/>
      <c r="I1132" s="1605"/>
      <c r="J1132" s="1605"/>
      <c r="K1132" s="1605"/>
      <c r="L1132" s="1605"/>
      <c r="M1132" s="1660"/>
      <c r="N1132" s="393" t="s">
        <v>1255</v>
      </c>
    </row>
    <row r="1133" spans="3:26" ht="5.15" customHeight="1" x14ac:dyDescent="0.2">
      <c r="E1133" s="225"/>
    </row>
    <row r="1134" spans="3:26" ht="11.15" customHeight="1" x14ac:dyDescent="0.2">
      <c r="E1134" s="225"/>
    </row>
    <row r="1135" spans="3:26" ht="17.5" customHeight="1" x14ac:dyDescent="0.2">
      <c r="P1135" s="1625" t="s">
        <v>645</v>
      </c>
      <c r="Q1135" s="1625"/>
      <c r="R1135" s="1625"/>
      <c r="S1135" s="1659" t="str">
        <f>$Q$11</f>
        <v>○△幼稚園</v>
      </c>
      <c r="T1135" s="1707"/>
      <c r="U1135" s="1707"/>
      <c r="V1135" s="1707"/>
      <c r="W1135" s="1707"/>
      <c r="X1135" s="1708"/>
    </row>
    <row r="1136" spans="3:26" ht="16.5" customHeight="1" x14ac:dyDescent="0.2">
      <c r="C1136" s="89" t="s">
        <v>1913</v>
      </c>
    </row>
    <row r="1137" spans="3:26" ht="16.5" customHeight="1" x14ac:dyDescent="0.2">
      <c r="D1137" s="1709" t="s">
        <v>459</v>
      </c>
      <c r="E1137" s="1630"/>
      <c r="F1137" s="1630"/>
      <c r="G1137" s="1843" t="s">
        <v>1868</v>
      </c>
      <c r="H1137" s="1872"/>
      <c r="I1137" s="1872"/>
      <c r="J1137" s="1872"/>
      <c r="K1137" s="1872"/>
      <c r="L1137" s="1873"/>
      <c r="M1137" s="1661" t="s">
        <v>1869</v>
      </c>
      <c r="N1137" s="1661"/>
      <c r="O1137" s="1661"/>
      <c r="P1137" s="1661"/>
      <c r="Q1137" s="1661"/>
      <c r="R1137" s="1661"/>
    </row>
    <row r="1138" spans="3:26" ht="16" customHeight="1" x14ac:dyDescent="0.2">
      <c r="D1138" s="1630"/>
      <c r="E1138" s="1630"/>
      <c r="F1138" s="1630"/>
      <c r="G1138" s="1612" t="s">
        <v>636</v>
      </c>
      <c r="H1138" s="1612"/>
      <c r="I1138" s="1612"/>
      <c r="J1138" s="1774" t="s">
        <v>637</v>
      </c>
      <c r="K1138" s="1775"/>
      <c r="L1138" s="1776"/>
      <c r="M1138" s="1612" t="s">
        <v>636</v>
      </c>
      <c r="N1138" s="1612"/>
      <c r="O1138" s="1612"/>
      <c r="P1138" s="1612" t="s">
        <v>637</v>
      </c>
      <c r="Q1138" s="1612"/>
      <c r="R1138" s="1612"/>
    </row>
    <row r="1139" spans="3:26" ht="24.65" customHeight="1" x14ac:dyDescent="0.2">
      <c r="D1139" s="1869" t="s">
        <v>469</v>
      </c>
      <c r="E1139" s="1434"/>
      <c r="F1139" s="1435"/>
      <c r="G1139" s="716" t="s">
        <v>1834</v>
      </c>
      <c r="H1139" s="333">
        <v>6</v>
      </c>
      <c r="I1139" s="334">
        <v>10</v>
      </c>
      <c r="J1139" s="716" t="s">
        <v>1834</v>
      </c>
      <c r="K1139" s="333">
        <v>12</v>
      </c>
      <c r="L1139" s="334">
        <v>20</v>
      </c>
      <c r="M1139" s="716" t="s">
        <v>1834</v>
      </c>
      <c r="N1139" s="333">
        <v>6</v>
      </c>
      <c r="O1139" s="334">
        <v>11</v>
      </c>
      <c r="P1139" s="716" t="s">
        <v>1834</v>
      </c>
      <c r="Q1139" s="333">
        <v>1</v>
      </c>
      <c r="R1139" s="282">
        <v>9</v>
      </c>
    </row>
    <row r="1140" spans="3:26" ht="30" customHeight="1" x14ac:dyDescent="0.2">
      <c r="D1140" s="1870" t="s">
        <v>470</v>
      </c>
      <c r="E1140" s="1871"/>
      <c r="F1140" s="1871"/>
      <c r="G1140" s="1868"/>
      <c r="H1140" s="1868"/>
      <c r="I1140" s="1372"/>
      <c r="J1140" s="1306"/>
      <c r="K1140" s="1306"/>
      <c r="L1140" s="1306"/>
      <c r="M1140" s="1306"/>
      <c r="N1140" s="1306"/>
      <c r="O1140" s="1306"/>
      <c r="P1140" s="1306"/>
      <c r="Q1140" s="1306"/>
      <c r="R1140" s="1306"/>
      <c r="S1140" s="1306"/>
      <c r="T1140" s="1373"/>
    </row>
    <row r="1141" spans="3:26" ht="16.5" customHeight="1" x14ac:dyDescent="0.2">
      <c r="E1141" s="225" t="s">
        <v>471</v>
      </c>
    </row>
    <row r="1142" spans="3:26" ht="9.65" customHeight="1" x14ac:dyDescent="0.2">
      <c r="E1142" s="225"/>
    </row>
    <row r="1143" spans="3:26" ht="16.5" customHeight="1" x14ac:dyDescent="0.2">
      <c r="C1143" s="89" t="s">
        <v>1914</v>
      </c>
    </row>
    <row r="1144" spans="3:26" ht="16.5" customHeight="1" x14ac:dyDescent="0.2">
      <c r="D1144" s="1436" t="s">
        <v>459</v>
      </c>
      <c r="E1144" s="1437"/>
      <c r="F1144" s="1843" t="s">
        <v>1868</v>
      </c>
      <c r="G1144" s="1872"/>
      <c r="H1144" s="1872"/>
      <c r="I1144" s="1872"/>
      <c r="J1144" s="1872"/>
      <c r="K1144" s="1873"/>
      <c r="L1144" s="1661" t="s">
        <v>1869</v>
      </c>
      <c r="M1144" s="1661"/>
      <c r="N1144" s="1661"/>
      <c r="O1144" s="1661"/>
      <c r="P1144" s="1661"/>
      <c r="Q1144" s="1661"/>
      <c r="R1144" s="1413" t="s">
        <v>867</v>
      </c>
      <c r="S1144" s="1414"/>
      <c r="T1144" s="1414"/>
      <c r="U1144" s="1414"/>
      <c r="V1144" s="1415"/>
    </row>
    <row r="1145" spans="3:26" ht="16.5" customHeight="1" x14ac:dyDescent="0.2">
      <c r="D1145" s="1438"/>
      <c r="E1145" s="1439"/>
      <c r="F1145" s="1612" t="s">
        <v>636</v>
      </c>
      <c r="G1145" s="1612"/>
      <c r="H1145" s="1612"/>
      <c r="I1145" s="1774" t="s">
        <v>637</v>
      </c>
      <c r="J1145" s="1775"/>
      <c r="K1145" s="1776"/>
      <c r="L1145" s="1612" t="s">
        <v>636</v>
      </c>
      <c r="M1145" s="1612"/>
      <c r="N1145" s="1612"/>
      <c r="O1145" s="1612" t="s">
        <v>637</v>
      </c>
      <c r="P1145" s="1612"/>
      <c r="Q1145" s="1612"/>
      <c r="R1145" s="1416"/>
      <c r="S1145" s="1417"/>
      <c r="T1145" s="1417"/>
      <c r="U1145" s="1417"/>
      <c r="V1145" s="1418"/>
    </row>
    <row r="1146" spans="3:26" ht="18.649999999999999" customHeight="1" x14ac:dyDescent="0.2">
      <c r="D1146" s="1813" t="s">
        <v>633</v>
      </c>
      <c r="E1146" s="1797"/>
      <c r="F1146" s="1863"/>
      <c r="G1146" s="1865"/>
      <c r="H1146" s="1861"/>
      <c r="I1146" s="1863"/>
      <c r="J1146" s="1865"/>
      <c r="K1146" s="1861"/>
      <c r="L1146" s="1863"/>
      <c r="M1146" s="1865"/>
      <c r="N1146" s="1861"/>
      <c r="O1146" s="1863"/>
      <c r="P1146" s="1865"/>
      <c r="Q1146" s="1861"/>
      <c r="R1146" s="491" t="s">
        <v>464</v>
      </c>
      <c r="S1146" s="335" t="s">
        <v>782</v>
      </c>
      <c r="T1146" s="279">
        <v>5</v>
      </c>
      <c r="U1146" s="279">
        <v>1</v>
      </c>
      <c r="V1146" s="279">
        <v>9</v>
      </c>
      <c r="Z1146" s="350" t="s">
        <v>1647</v>
      </c>
    </row>
    <row r="1147" spans="3:26" ht="18.649999999999999" customHeight="1" x14ac:dyDescent="0.2">
      <c r="D1147" s="1815"/>
      <c r="E1147" s="1634"/>
      <c r="F1147" s="1864"/>
      <c r="G1147" s="1866"/>
      <c r="H1147" s="1862"/>
      <c r="I1147" s="1864"/>
      <c r="J1147" s="1866"/>
      <c r="K1147" s="1862"/>
      <c r="L1147" s="1864"/>
      <c r="M1147" s="1866"/>
      <c r="N1147" s="1862"/>
      <c r="O1147" s="1864"/>
      <c r="P1147" s="1866"/>
      <c r="Q1147" s="1862"/>
      <c r="R1147" s="491" t="s">
        <v>465</v>
      </c>
      <c r="S1147" s="335" t="s">
        <v>782</v>
      </c>
      <c r="T1147" s="279">
        <v>5</v>
      </c>
      <c r="U1147" s="279">
        <v>1</v>
      </c>
      <c r="V1147" s="279">
        <v>9</v>
      </c>
      <c r="Z1147" s="350" t="s">
        <v>1647</v>
      </c>
    </row>
    <row r="1148" spans="3:26" ht="30" customHeight="1" x14ac:dyDescent="0.2">
      <c r="D1148" s="1867" t="s">
        <v>472</v>
      </c>
      <c r="E1148" s="1868"/>
      <c r="F1148" s="1868"/>
      <c r="G1148" s="1868"/>
      <c r="H1148" s="1868"/>
      <c r="I1148" s="1727"/>
      <c r="J1148" s="1728"/>
      <c r="K1148" s="1728"/>
      <c r="L1148" s="1728"/>
      <c r="M1148" s="1728"/>
      <c r="N1148" s="1728"/>
      <c r="O1148" s="1728"/>
      <c r="P1148" s="1728"/>
      <c r="Q1148" s="1728"/>
      <c r="R1148" s="1728"/>
      <c r="S1148" s="1728"/>
      <c r="T1148" s="1729"/>
    </row>
    <row r="1149" spans="3:26" ht="16.5" customHeight="1" x14ac:dyDescent="0.2">
      <c r="E1149" s="225" t="s">
        <v>1761</v>
      </c>
    </row>
    <row r="1150" spans="3:26" ht="16.5" customHeight="1" x14ac:dyDescent="0.2">
      <c r="E1150" s="88" t="s">
        <v>707</v>
      </c>
    </row>
    <row r="1151" spans="3:26" ht="16.5" customHeight="1" x14ac:dyDescent="0.2">
      <c r="E1151" s="225" t="s">
        <v>1606</v>
      </c>
    </row>
    <row r="1152" spans="3:26" ht="16.5" customHeight="1" x14ac:dyDescent="0.2">
      <c r="E1152" s="225" t="s">
        <v>1764</v>
      </c>
    </row>
    <row r="1153" spans="3:26" ht="9.65" customHeight="1" x14ac:dyDescent="0.2">
      <c r="F1153" s="225"/>
    </row>
    <row r="1154" spans="3:26" ht="16.5" customHeight="1" x14ac:dyDescent="0.2">
      <c r="C1154" s="89" t="s">
        <v>807</v>
      </c>
    </row>
    <row r="1155" spans="3:26" ht="19" customHeight="1" x14ac:dyDescent="0.2">
      <c r="D1155" s="1609" t="s">
        <v>557</v>
      </c>
      <c r="E1155" s="1610"/>
      <c r="F1155" s="1610"/>
      <c r="G1155" s="1610"/>
      <c r="H1155" s="1611"/>
      <c r="I1155" s="1622" t="s">
        <v>1553</v>
      </c>
      <c r="J1155" s="1856"/>
      <c r="K1155" s="1856"/>
      <c r="L1155" s="1856"/>
      <c r="M1155" s="1856"/>
      <c r="N1155" s="1856"/>
      <c r="O1155" s="1856"/>
      <c r="P1155" s="1857"/>
      <c r="Z1155" s="350" t="s">
        <v>1706</v>
      </c>
    </row>
    <row r="1156" spans="3:26" ht="19" customHeight="1" x14ac:dyDescent="0.2">
      <c r="E1156" s="1849" t="s">
        <v>956</v>
      </c>
      <c r="F1156" s="1850"/>
      <c r="G1156" s="1850"/>
      <c r="H1156" s="1850"/>
      <c r="I1156" s="1850"/>
      <c r="J1156" s="1851"/>
      <c r="K1156" s="1858" t="s">
        <v>1765</v>
      </c>
      <c r="L1156" s="1859"/>
      <c r="M1156" s="1859"/>
      <c r="N1156" s="1859"/>
      <c r="O1156" s="1859"/>
      <c r="P1156" s="1860"/>
      <c r="Q1156" s="372" t="s">
        <v>668</v>
      </c>
      <c r="R1156" s="1096" t="s">
        <v>924</v>
      </c>
      <c r="S1156" s="1737"/>
    </row>
    <row r="1157" spans="3:26" ht="19" customHeight="1" x14ac:dyDescent="0.2">
      <c r="E1157" s="1849" t="s">
        <v>957</v>
      </c>
      <c r="F1157" s="1850"/>
      <c r="G1157" s="1850"/>
      <c r="H1157" s="1850"/>
      <c r="I1157" s="1850"/>
      <c r="J1157" s="1851"/>
      <c r="K1157" s="1675" t="s">
        <v>1766</v>
      </c>
      <c r="L1157" s="1676"/>
      <c r="M1157" s="1676"/>
      <c r="N1157" s="1676"/>
      <c r="O1157" s="1676"/>
      <c r="P1157" s="1677"/>
      <c r="Q1157" s="372" t="s">
        <v>668</v>
      </c>
      <c r="R1157" s="1096" t="s">
        <v>923</v>
      </c>
      <c r="S1157" s="1737"/>
    </row>
    <row r="1158" spans="3:26" ht="10" customHeight="1" x14ac:dyDescent="0.2">
      <c r="E1158" s="521"/>
      <c r="F1158" s="522"/>
      <c r="G1158" s="522"/>
      <c r="H1158" s="522"/>
      <c r="I1158" s="522"/>
      <c r="K1158" s="90"/>
    </row>
    <row r="1159" spans="3:26" ht="16.5" customHeight="1" x14ac:dyDescent="0.2">
      <c r="C1159" s="89" t="s">
        <v>1515</v>
      </c>
    </row>
    <row r="1160" spans="3:26" ht="19" customHeight="1" x14ac:dyDescent="0.2">
      <c r="D1160" s="1609" t="s">
        <v>557</v>
      </c>
      <c r="E1160" s="1610"/>
      <c r="F1160" s="1610"/>
      <c r="G1160" s="1610"/>
      <c r="H1160" s="1611"/>
      <c r="I1160" s="1622" t="s">
        <v>1554</v>
      </c>
      <c r="J1160" s="1856"/>
      <c r="K1160" s="1856"/>
      <c r="L1160" s="1856"/>
      <c r="M1160" s="1856"/>
      <c r="N1160" s="1856"/>
      <c r="O1160" s="1856"/>
      <c r="P1160" s="1857"/>
      <c r="Z1160" s="350" t="s">
        <v>1707</v>
      </c>
    </row>
    <row r="1161" spans="3:26" ht="19" customHeight="1" x14ac:dyDescent="0.2">
      <c r="E1161" s="1849" t="s">
        <v>958</v>
      </c>
      <c r="F1161" s="1850"/>
      <c r="G1161" s="1850"/>
      <c r="H1161" s="1850"/>
      <c r="I1161" s="1850"/>
      <c r="J1161" s="1851"/>
      <c r="K1161" s="1675" t="s">
        <v>1767</v>
      </c>
      <c r="L1161" s="1676"/>
      <c r="M1161" s="1676"/>
      <c r="N1161" s="1676"/>
      <c r="O1161" s="1676"/>
      <c r="P1161" s="1677"/>
      <c r="Q1161" s="372" t="s">
        <v>668</v>
      </c>
      <c r="R1161" s="1096" t="s">
        <v>670</v>
      </c>
      <c r="S1161" s="1737"/>
    </row>
    <row r="1162" spans="3:26" ht="16.5" customHeight="1" x14ac:dyDescent="0.2">
      <c r="E1162" s="225" t="s">
        <v>672</v>
      </c>
    </row>
    <row r="1163" spans="3:26" ht="10" customHeight="1" x14ac:dyDescent="0.2">
      <c r="E1163" s="521"/>
      <c r="F1163" s="522"/>
      <c r="G1163" s="522"/>
      <c r="H1163" s="522"/>
      <c r="I1163" s="522"/>
      <c r="K1163" s="90"/>
    </row>
    <row r="1164" spans="3:26" ht="16.5" customHeight="1" x14ac:dyDescent="0.2">
      <c r="C1164" s="89" t="s">
        <v>808</v>
      </c>
    </row>
    <row r="1165" spans="3:26" ht="18" customHeight="1" x14ac:dyDescent="0.2">
      <c r="D1165" s="1609" t="s">
        <v>557</v>
      </c>
      <c r="E1165" s="1610"/>
      <c r="F1165" s="1610"/>
      <c r="G1165" s="1610"/>
      <c r="H1165" s="1611"/>
      <c r="I1165" s="1622" t="s">
        <v>1555</v>
      </c>
      <c r="J1165" s="1856"/>
      <c r="K1165" s="1856"/>
      <c r="L1165" s="1856"/>
      <c r="M1165" s="1856"/>
      <c r="N1165" s="1856"/>
      <c r="O1165" s="1856"/>
      <c r="P1165" s="1857"/>
      <c r="Z1165" s="350" t="s">
        <v>1708</v>
      </c>
    </row>
    <row r="1166" spans="3:26" ht="18" customHeight="1" x14ac:dyDescent="0.2">
      <c r="E1166" s="1849" t="s">
        <v>959</v>
      </c>
      <c r="F1166" s="1850"/>
      <c r="G1166" s="1850"/>
      <c r="H1166" s="1850"/>
      <c r="I1166" s="1850"/>
      <c r="J1166" s="1851"/>
      <c r="K1166" s="1675" t="s">
        <v>1768</v>
      </c>
      <c r="L1166" s="1676"/>
      <c r="M1166" s="1676"/>
      <c r="N1166" s="1676"/>
      <c r="O1166" s="1676"/>
      <c r="P1166" s="1677"/>
      <c r="Q1166" s="372" t="s">
        <v>668</v>
      </c>
      <c r="R1166" s="1096" t="s">
        <v>671</v>
      </c>
      <c r="S1166" s="1737"/>
    </row>
    <row r="1167" spans="3:26" ht="16.5" customHeight="1" x14ac:dyDescent="0.2">
      <c r="E1167" s="225" t="s">
        <v>479</v>
      </c>
    </row>
    <row r="1168" spans="3:26" ht="16.5" customHeight="1" x14ac:dyDescent="0.2">
      <c r="E1168" s="88" t="s">
        <v>708</v>
      </c>
    </row>
    <row r="1169" spans="3:26" ht="16.5" customHeight="1" x14ac:dyDescent="0.2">
      <c r="E1169" s="88" t="s">
        <v>480</v>
      </c>
    </row>
    <row r="1170" spans="3:26" ht="11.15" customHeight="1" x14ac:dyDescent="0.2">
      <c r="E1170" s="225"/>
    </row>
    <row r="1171" spans="3:26" ht="17.5" customHeight="1" x14ac:dyDescent="0.2">
      <c r="P1171" s="1625" t="s">
        <v>645</v>
      </c>
      <c r="Q1171" s="1625"/>
      <c r="R1171" s="1625"/>
      <c r="S1171" s="1659" t="str">
        <f>$Q$11</f>
        <v>○△幼稚園</v>
      </c>
      <c r="T1171" s="1707"/>
      <c r="U1171" s="1707"/>
      <c r="V1171" s="1707"/>
      <c r="W1171" s="1707"/>
      <c r="X1171" s="1708"/>
    </row>
    <row r="1172" spans="3:26" ht="16.5" customHeight="1" x14ac:dyDescent="0.2">
      <c r="C1172" s="89" t="s">
        <v>813</v>
      </c>
    </row>
    <row r="1173" spans="3:26" ht="16.5" customHeight="1" x14ac:dyDescent="0.2">
      <c r="D1173" s="349" t="s">
        <v>481</v>
      </c>
    </row>
    <row r="1174" spans="3:26" ht="18.649999999999999" customHeight="1" x14ac:dyDescent="0.2">
      <c r="D1174" s="1609" t="s">
        <v>557</v>
      </c>
      <c r="E1174" s="1610"/>
      <c r="F1174" s="1610"/>
      <c r="G1174" s="1610"/>
      <c r="H1174" s="1611"/>
      <c r="I1174" s="1853" t="s">
        <v>1612</v>
      </c>
      <c r="J1174" s="1854"/>
      <c r="K1174" s="1854"/>
      <c r="L1174" s="1854"/>
      <c r="M1174" s="1854"/>
      <c r="N1174" s="1854"/>
      <c r="O1174" s="1854"/>
      <c r="P1174" s="1854"/>
      <c r="Q1174" s="1854"/>
      <c r="R1174" s="1854"/>
      <c r="S1174" s="1854"/>
      <c r="T1174" s="1854"/>
      <c r="U1174" s="1855"/>
      <c r="Z1174" s="350" t="s">
        <v>1613</v>
      </c>
    </row>
    <row r="1175" spans="3:26" ht="18.649999999999999" customHeight="1" x14ac:dyDescent="0.2">
      <c r="E1175" s="1641" t="s">
        <v>960</v>
      </c>
      <c r="F1175" s="1844"/>
      <c r="G1175" s="1844"/>
      <c r="H1175" s="1844"/>
      <c r="I1175" s="1844"/>
      <c r="J1175" s="1844"/>
      <c r="K1175" s="1844"/>
      <c r="L1175" s="1845"/>
      <c r="M1175" s="446"/>
      <c r="N1175" s="349" t="s">
        <v>482</v>
      </c>
      <c r="P1175" s="446"/>
      <c r="Q1175" s="349" t="s">
        <v>558</v>
      </c>
      <c r="S1175" s="497"/>
    </row>
    <row r="1176" spans="3:26" ht="18.649999999999999" customHeight="1" x14ac:dyDescent="0.2">
      <c r="E1176" s="1641" t="s">
        <v>868</v>
      </c>
      <c r="F1176" s="1844"/>
      <c r="G1176" s="1844"/>
      <c r="H1176" s="1844"/>
      <c r="I1176" s="1844"/>
      <c r="J1176" s="1844"/>
      <c r="K1176" s="1844"/>
      <c r="L1176" s="1845"/>
      <c r="M1176" s="498">
        <v>6</v>
      </c>
      <c r="N1176" s="366" t="s">
        <v>22</v>
      </c>
      <c r="O1176" s="498">
        <v>25</v>
      </c>
      <c r="P1176" s="370" t="s">
        <v>483</v>
      </c>
      <c r="Q1176" s="366"/>
      <c r="R1176" s="498">
        <v>7</v>
      </c>
      <c r="S1176" s="366" t="s">
        <v>22</v>
      </c>
      <c r="T1176" s="498">
        <v>15</v>
      </c>
      <c r="U1176" s="366" t="s">
        <v>559</v>
      </c>
      <c r="V1176" s="361"/>
    </row>
    <row r="1177" spans="3:26" ht="6" customHeight="1" x14ac:dyDescent="0.2"/>
    <row r="1178" spans="3:26" ht="16.5" customHeight="1" x14ac:dyDescent="0.2">
      <c r="D1178" s="349" t="s">
        <v>809</v>
      </c>
    </row>
    <row r="1179" spans="3:26" ht="18.649999999999999" customHeight="1" x14ac:dyDescent="0.2">
      <c r="D1179" s="1609" t="s">
        <v>557</v>
      </c>
      <c r="E1179" s="1610"/>
      <c r="F1179" s="1610"/>
      <c r="G1179" s="1610"/>
      <c r="H1179" s="1610"/>
      <c r="I1179" s="1638"/>
      <c r="J1179" s="1702"/>
      <c r="K1179" s="1846" t="s">
        <v>1727</v>
      </c>
      <c r="L1179" s="1847"/>
      <c r="M1179" s="1847"/>
      <c r="N1179" s="1847"/>
      <c r="O1179" s="1847"/>
      <c r="P1179" s="1847"/>
      <c r="Q1179" s="1847"/>
      <c r="R1179" s="1847"/>
      <c r="S1179" s="1848"/>
      <c r="Z1179" s="350" t="s">
        <v>1709</v>
      </c>
    </row>
    <row r="1180" spans="3:26" ht="18.649999999999999" customHeight="1" x14ac:dyDescent="0.2">
      <c r="E1180" s="1849" t="s">
        <v>1407</v>
      </c>
      <c r="F1180" s="1850"/>
      <c r="G1180" s="1850"/>
      <c r="H1180" s="1850"/>
      <c r="I1180" s="1850"/>
      <c r="J1180" s="1850"/>
      <c r="K1180" s="1851"/>
      <c r="L1180" s="523" t="s">
        <v>1769</v>
      </c>
      <c r="M1180" s="524"/>
      <c r="N1180" s="524"/>
      <c r="O1180" s="524"/>
      <c r="P1180" s="524"/>
      <c r="Q1180" s="524"/>
      <c r="R1180" s="524"/>
      <c r="S1180" s="525"/>
      <c r="T1180" s="372" t="s">
        <v>668</v>
      </c>
      <c r="U1180" s="1096" t="s">
        <v>1636</v>
      </c>
      <c r="V1180" s="1852"/>
      <c r="W1180" s="1737"/>
    </row>
    <row r="1181" spans="3:26" ht="6" customHeight="1" x14ac:dyDescent="0.2"/>
    <row r="1182" spans="3:26" ht="16.5" customHeight="1" x14ac:dyDescent="0.2">
      <c r="D1182" s="349" t="s">
        <v>484</v>
      </c>
    </row>
    <row r="1183" spans="3:26" ht="16.5" customHeight="1" x14ac:dyDescent="0.2">
      <c r="E1183" s="349" t="s">
        <v>1770</v>
      </c>
      <c r="R1183" s="1212" t="s">
        <v>1368</v>
      </c>
      <c r="S1183" s="1605"/>
      <c r="T1183" s="1605"/>
      <c r="U1183" s="1605"/>
      <c r="V1183" s="1605"/>
      <c r="W1183" s="1605"/>
      <c r="X1183" s="1660"/>
    </row>
    <row r="1184" spans="3:26" ht="19" customHeight="1" x14ac:dyDescent="0.2">
      <c r="D1184" s="1630" t="s">
        <v>486</v>
      </c>
      <c r="E1184" s="1630"/>
      <c r="F1184" s="1630"/>
      <c r="G1184" s="1630"/>
      <c r="H1184" s="1840" t="s">
        <v>785</v>
      </c>
      <c r="I1184" s="1841"/>
      <c r="K1184" s="1630" t="s">
        <v>488</v>
      </c>
      <c r="L1184" s="1630"/>
      <c r="M1184" s="1630"/>
      <c r="N1184" s="1630"/>
      <c r="O1184" s="1840" t="s">
        <v>785</v>
      </c>
      <c r="P1184" s="1841"/>
      <c r="Z1184" s="350" t="s">
        <v>1710</v>
      </c>
    </row>
    <row r="1185" spans="4:26" ht="19" customHeight="1" x14ac:dyDescent="0.2">
      <c r="D1185" s="1630" t="s">
        <v>1463</v>
      </c>
      <c r="E1185" s="1630"/>
      <c r="F1185" s="1630"/>
      <c r="G1185" s="1630"/>
      <c r="H1185" s="1840" t="s">
        <v>785</v>
      </c>
      <c r="I1185" s="1841"/>
      <c r="K1185" s="1630" t="s">
        <v>489</v>
      </c>
      <c r="L1185" s="1630"/>
      <c r="M1185" s="1630"/>
      <c r="N1185" s="1630"/>
      <c r="O1185" s="1840" t="s">
        <v>785</v>
      </c>
      <c r="P1185" s="1841"/>
      <c r="Z1185" s="350" t="s">
        <v>1710</v>
      </c>
    </row>
    <row r="1186" spans="4:26" ht="19" customHeight="1" x14ac:dyDescent="0.2">
      <c r="D1186" s="1630" t="s">
        <v>487</v>
      </c>
      <c r="E1186" s="1630"/>
      <c r="F1186" s="1630"/>
      <c r="G1186" s="1630"/>
      <c r="H1186" s="1840" t="s">
        <v>785</v>
      </c>
      <c r="I1186" s="1841"/>
      <c r="K1186" s="1630" t="s">
        <v>490</v>
      </c>
      <c r="L1186" s="1630"/>
      <c r="M1186" s="1630"/>
      <c r="N1186" s="1630"/>
      <c r="O1186" s="1840" t="s">
        <v>785</v>
      </c>
      <c r="P1186" s="1841"/>
      <c r="Z1186" s="350" t="s">
        <v>1710</v>
      </c>
    </row>
    <row r="1187" spans="4:26" ht="6" customHeight="1" x14ac:dyDescent="0.2"/>
    <row r="1188" spans="4:26" ht="16.5" customHeight="1" x14ac:dyDescent="0.2">
      <c r="E1188" s="349" t="s">
        <v>485</v>
      </c>
    </row>
    <row r="1189" spans="4:26" ht="13.5" customHeight="1" x14ac:dyDescent="0.2">
      <c r="D1189" s="1661" t="s">
        <v>1871</v>
      </c>
      <c r="E1189" s="1661"/>
      <c r="F1189" s="1661"/>
      <c r="G1189" s="1680"/>
      <c r="H1189" s="284">
        <v>6</v>
      </c>
      <c r="I1189" s="338" t="s">
        <v>22</v>
      </c>
      <c r="J1189" s="285">
        <v>23</v>
      </c>
      <c r="K1189" s="526" t="s">
        <v>23</v>
      </c>
      <c r="L1189" s="400"/>
      <c r="M1189" s="527" t="s">
        <v>22</v>
      </c>
      <c r="N1189" s="401"/>
      <c r="O1189" s="528" t="s">
        <v>23</v>
      </c>
      <c r="P1189" s="519"/>
      <c r="Q1189" s="527" t="s">
        <v>22</v>
      </c>
      <c r="R1189" s="401"/>
      <c r="S1189" s="528" t="s">
        <v>23</v>
      </c>
      <c r="T1189" s="519"/>
      <c r="U1189" s="527" t="s">
        <v>22</v>
      </c>
      <c r="V1189" s="401"/>
      <c r="W1189" s="529" t="s">
        <v>23</v>
      </c>
    </row>
    <row r="1190" spans="4:26" ht="13.5" customHeight="1" x14ac:dyDescent="0.2">
      <c r="D1190" s="1661"/>
      <c r="E1190" s="1661"/>
      <c r="F1190" s="1661"/>
      <c r="G1190" s="1680"/>
      <c r="H1190" s="284"/>
      <c r="I1190" s="338" t="s">
        <v>22</v>
      </c>
      <c r="J1190" s="285"/>
      <c r="K1190" s="526" t="s">
        <v>23</v>
      </c>
      <c r="L1190" s="400"/>
      <c r="M1190" s="527" t="s">
        <v>22</v>
      </c>
      <c r="N1190" s="401"/>
      <c r="O1190" s="528" t="s">
        <v>23</v>
      </c>
      <c r="P1190" s="519"/>
      <c r="Q1190" s="527" t="s">
        <v>22</v>
      </c>
      <c r="R1190" s="401"/>
      <c r="S1190" s="528" t="s">
        <v>23</v>
      </c>
      <c r="T1190" s="519"/>
      <c r="U1190" s="527" t="s">
        <v>22</v>
      </c>
      <c r="V1190" s="401"/>
      <c r="W1190" s="529" t="s">
        <v>23</v>
      </c>
    </row>
    <row r="1191" spans="4:26" ht="13.5" customHeight="1" x14ac:dyDescent="0.2">
      <c r="D1191" s="1661"/>
      <c r="E1191" s="1661"/>
      <c r="F1191" s="1661"/>
      <c r="G1191" s="1680"/>
      <c r="H1191" s="339"/>
      <c r="I1191" s="338" t="s">
        <v>22</v>
      </c>
      <c r="J1191" s="340"/>
      <c r="K1191" s="526" t="s">
        <v>23</v>
      </c>
      <c r="L1191" s="530"/>
      <c r="M1191" s="527" t="s">
        <v>22</v>
      </c>
      <c r="N1191" s="531"/>
      <c r="O1191" s="528" t="s">
        <v>23</v>
      </c>
      <c r="P1191" s="532"/>
      <c r="Q1191" s="527" t="s">
        <v>22</v>
      </c>
      <c r="R1191" s="531"/>
      <c r="S1191" s="528" t="s">
        <v>23</v>
      </c>
      <c r="T1191" s="532"/>
      <c r="U1191" s="527" t="s">
        <v>22</v>
      </c>
      <c r="V1191" s="531"/>
      <c r="W1191" s="529" t="s">
        <v>23</v>
      </c>
    </row>
    <row r="1192" spans="4:26" ht="13.5" customHeight="1" x14ac:dyDescent="0.2">
      <c r="D1192" s="1842" t="s">
        <v>1871</v>
      </c>
      <c r="E1192" s="1842"/>
      <c r="F1192" s="1842"/>
      <c r="G1192" s="1843"/>
      <c r="H1192" s="341">
        <v>6</v>
      </c>
      <c r="I1192" s="338" t="s">
        <v>22</v>
      </c>
      <c r="J1192" s="342">
        <v>24</v>
      </c>
      <c r="K1192" s="526" t="s">
        <v>23</v>
      </c>
      <c r="L1192" s="533"/>
      <c r="M1192" s="527" t="s">
        <v>22</v>
      </c>
      <c r="N1192" s="534"/>
      <c r="O1192" s="528" t="s">
        <v>23</v>
      </c>
      <c r="P1192" s="535"/>
      <c r="Q1192" s="527" t="s">
        <v>22</v>
      </c>
      <c r="R1192" s="534"/>
      <c r="S1192" s="528" t="s">
        <v>23</v>
      </c>
      <c r="T1192" s="535"/>
      <c r="U1192" s="527" t="s">
        <v>22</v>
      </c>
      <c r="V1192" s="534"/>
      <c r="W1192" s="529" t="s">
        <v>23</v>
      </c>
    </row>
    <row r="1193" spans="4:26" ht="13.5" customHeight="1" x14ac:dyDescent="0.2">
      <c r="D1193" s="1842"/>
      <c r="E1193" s="1842"/>
      <c r="F1193" s="1842"/>
      <c r="G1193" s="1843"/>
      <c r="H1193" s="400"/>
      <c r="I1193" s="527" t="s">
        <v>22</v>
      </c>
      <c r="J1193" s="401"/>
      <c r="K1193" s="526" t="s">
        <v>23</v>
      </c>
      <c r="L1193" s="400"/>
      <c r="M1193" s="527" t="s">
        <v>22</v>
      </c>
      <c r="N1193" s="401"/>
      <c r="O1193" s="528" t="s">
        <v>23</v>
      </c>
      <c r="P1193" s="519"/>
      <c r="Q1193" s="527" t="s">
        <v>22</v>
      </c>
      <c r="R1193" s="401"/>
      <c r="S1193" s="528" t="s">
        <v>23</v>
      </c>
      <c r="T1193" s="519"/>
      <c r="U1193" s="527" t="s">
        <v>22</v>
      </c>
      <c r="V1193" s="401"/>
      <c r="W1193" s="529" t="s">
        <v>23</v>
      </c>
    </row>
    <row r="1194" spans="4:26" ht="13.5" customHeight="1" x14ac:dyDescent="0.2">
      <c r="D1194" s="1842"/>
      <c r="E1194" s="1842"/>
      <c r="F1194" s="1842"/>
      <c r="G1194" s="1843"/>
      <c r="H1194" s="400"/>
      <c r="I1194" s="527" t="s">
        <v>22</v>
      </c>
      <c r="J1194" s="401"/>
      <c r="K1194" s="526" t="s">
        <v>23</v>
      </c>
      <c r="L1194" s="400"/>
      <c r="M1194" s="527" t="s">
        <v>22</v>
      </c>
      <c r="N1194" s="401"/>
      <c r="O1194" s="528" t="s">
        <v>23</v>
      </c>
      <c r="P1194" s="519"/>
      <c r="Q1194" s="527" t="s">
        <v>22</v>
      </c>
      <c r="R1194" s="401"/>
      <c r="S1194" s="528" t="s">
        <v>23</v>
      </c>
      <c r="T1194" s="519"/>
      <c r="U1194" s="527" t="s">
        <v>22</v>
      </c>
      <c r="V1194" s="401"/>
      <c r="W1194" s="529" t="s">
        <v>23</v>
      </c>
    </row>
    <row r="1195" spans="4:26" ht="6" customHeight="1" x14ac:dyDescent="0.2"/>
    <row r="1196" spans="4:26" ht="16.5" customHeight="1" x14ac:dyDescent="0.2">
      <c r="D1196" s="90" t="s">
        <v>1620</v>
      </c>
      <c r="E1196" s="90"/>
      <c r="F1196" s="90"/>
    </row>
    <row r="1197" spans="4:26" ht="29.15" customHeight="1" x14ac:dyDescent="0.2">
      <c r="D1197" s="1609"/>
      <c r="E1197" s="1610"/>
      <c r="F1197" s="1610"/>
      <c r="G1197" s="1610"/>
      <c r="H1197" s="1826" t="s">
        <v>1872</v>
      </c>
      <c r="I1197" s="1827"/>
      <c r="J1197" s="1827"/>
      <c r="K1197" s="1828"/>
      <c r="L1197" s="1829" t="s">
        <v>1873</v>
      </c>
      <c r="M1197" s="1016"/>
      <c r="N1197" s="1830"/>
      <c r="O1197" s="1017"/>
    </row>
    <row r="1198" spans="4:26" ht="18.649999999999999" customHeight="1" x14ac:dyDescent="0.2">
      <c r="D1198" s="1633" t="s">
        <v>491</v>
      </c>
      <c r="E1198" s="1668"/>
      <c r="F1198" s="1668"/>
      <c r="G1198" s="1668"/>
      <c r="H1198" s="446"/>
      <c r="I1198" s="370" t="s">
        <v>22</v>
      </c>
      <c r="J1198" s="446"/>
      <c r="K1198" s="370" t="s">
        <v>23</v>
      </c>
      <c r="L1198" s="404"/>
      <c r="M1198" s="370" t="s">
        <v>22</v>
      </c>
      <c r="N1198" s="404"/>
      <c r="O1198" s="405" t="s">
        <v>23</v>
      </c>
    </row>
    <row r="1199" spans="4:26" ht="18.649999999999999" customHeight="1" x14ac:dyDescent="0.2">
      <c r="D1199" s="1633" t="s">
        <v>644</v>
      </c>
      <c r="E1199" s="1668"/>
      <c r="F1199" s="1668"/>
      <c r="G1199" s="1668"/>
      <c r="H1199" s="1668"/>
      <c r="I1199" s="1839"/>
      <c r="J1199" s="404">
        <v>1</v>
      </c>
      <c r="K1199" s="366" t="s">
        <v>492</v>
      </c>
      <c r="L1199" s="404">
        <v>1</v>
      </c>
      <c r="M1199" s="361" t="s">
        <v>91</v>
      </c>
    </row>
    <row r="1200" spans="4:26" ht="16.5" customHeight="1" x14ac:dyDescent="0.2">
      <c r="E1200" s="349" t="s">
        <v>709</v>
      </c>
    </row>
    <row r="1201" spans="4:26" ht="7.5" customHeight="1" x14ac:dyDescent="0.2"/>
    <row r="1202" spans="4:26" ht="15.65" customHeight="1" x14ac:dyDescent="0.2">
      <c r="D1202" s="349" t="s">
        <v>493</v>
      </c>
    </row>
    <row r="1203" spans="4:26" ht="27.65" customHeight="1" x14ac:dyDescent="0.2">
      <c r="D1203" s="1680" t="s">
        <v>435</v>
      </c>
      <c r="E1203" s="1837"/>
      <c r="F1203" s="1837"/>
      <c r="G1203" s="1838"/>
      <c r="H1203" s="1689" t="s">
        <v>494</v>
      </c>
      <c r="I1203" s="1690"/>
      <c r="J1203" s="1691"/>
      <c r="K1203" s="1826" t="s">
        <v>1872</v>
      </c>
      <c r="L1203" s="1827"/>
      <c r="M1203" s="1827"/>
      <c r="N1203" s="1828"/>
      <c r="O1203" s="1829" t="s">
        <v>1873</v>
      </c>
      <c r="P1203" s="1016"/>
      <c r="Q1203" s="1830"/>
      <c r="R1203" s="1017"/>
    </row>
    <row r="1204" spans="4:26" ht="29.15" customHeight="1" x14ac:dyDescent="0.2">
      <c r="D1204" s="1614" t="s">
        <v>810</v>
      </c>
      <c r="E1204" s="1615"/>
      <c r="F1204" s="1615"/>
      <c r="G1204" s="1616"/>
      <c r="H1204" s="1831" t="s">
        <v>993</v>
      </c>
      <c r="I1204" s="1832"/>
      <c r="J1204" s="1833"/>
      <c r="K1204" s="404"/>
      <c r="L1204" s="370" t="s">
        <v>22</v>
      </c>
      <c r="M1204" s="404"/>
      <c r="N1204" s="370" t="s">
        <v>23</v>
      </c>
      <c r="O1204" s="404"/>
      <c r="P1204" s="370" t="s">
        <v>22</v>
      </c>
      <c r="Q1204" s="404"/>
      <c r="R1204" s="405" t="s">
        <v>23</v>
      </c>
      <c r="Z1204" s="350" t="s">
        <v>1711</v>
      </c>
    </row>
    <row r="1205" spans="4:26" ht="7.5" customHeight="1" x14ac:dyDescent="0.2"/>
    <row r="1206" spans="4:26" ht="15.65" customHeight="1" x14ac:dyDescent="0.2">
      <c r="D1206" s="90" t="s">
        <v>1238</v>
      </c>
    </row>
    <row r="1207" spans="4:26" ht="28" customHeight="1" x14ac:dyDescent="0.2">
      <c r="D1207" s="1680" t="s">
        <v>435</v>
      </c>
      <c r="E1207" s="1837"/>
      <c r="F1207" s="1837"/>
      <c r="G1207" s="1838"/>
      <c r="H1207" s="1689" t="s">
        <v>494</v>
      </c>
      <c r="I1207" s="1690"/>
      <c r="J1207" s="1691"/>
      <c r="K1207" s="1826" t="s">
        <v>1872</v>
      </c>
      <c r="L1207" s="1827"/>
      <c r="M1207" s="1827"/>
      <c r="N1207" s="1828"/>
      <c r="O1207" s="1829" t="s">
        <v>1873</v>
      </c>
      <c r="P1207" s="1016"/>
      <c r="Q1207" s="1830"/>
      <c r="R1207" s="1017"/>
    </row>
    <row r="1208" spans="4:26" ht="28" customHeight="1" x14ac:dyDescent="0.2">
      <c r="D1208" s="1614" t="s">
        <v>495</v>
      </c>
      <c r="E1208" s="1615"/>
      <c r="F1208" s="1615"/>
      <c r="G1208" s="1616"/>
      <c r="H1208" s="1834"/>
      <c r="I1208" s="1835"/>
      <c r="J1208" s="1836"/>
      <c r="K1208" s="404">
        <v>6</v>
      </c>
      <c r="L1208" s="370" t="s">
        <v>22</v>
      </c>
      <c r="M1208" s="404">
        <v>24</v>
      </c>
      <c r="N1208" s="370" t="s">
        <v>23</v>
      </c>
      <c r="O1208" s="404">
        <v>6</v>
      </c>
      <c r="P1208" s="370" t="s">
        <v>22</v>
      </c>
      <c r="Q1208" s="404">
        <v>23</v>
      </c>
      <c r="R1208" s="405" t="s">
        <v>23</v>
      </c>
    </row>
    <row r="1209" spans="4:26" ht="28" customHeight="1" x14ac:dyDescent="0.2">
      <c r="D1209" s="1614" t="s">
        <v>496</v>
      </c>
      <c r="E1209" s="1615"/>
      <c r="F1209" s="1615"/>
      <c r="G1209" s="1616"/>
      <c r="H1209" s="1831" t="s">
        <v>993</v>
      </c>
      <c r="I1209" s="1832"/>
      <c r="J1209" s="1833"/>
      <c r="K1209" s="404"/>
      <c r="L1209" s="370" t="s">
        <v>22</v>
      </c>
      <c r="M1209" s="404"/>
      <c r="N1209" s="370" t="s">
        <v>23</v>
      </c>
      <c r="O1209" s="404"/>
      <c r="P1209" s="370" t="s">
        <v>22</v>
      </c>
      <c r="Q1209" s="404"/>
      <c r="R1209" s="405" t="s">
        <v>23</v>
      </c>
      <c r="T1209" s="349" t="s">
        <v>638</v>
      </c>
      <c r="Z1209" s="350" t="s">
        <v>1711</v>
      </c>
    </row>
    <row r="1210" spans="4:26" ht="28" customHeight="1" x14ac:dyDescent="0.2">
      <c r="D1210" s="1614" t="s">
        <v>497</v>
      </c>
      <c r="E1210" s="1615"/>
      <c r="F1210" s="1615"/>
      <c r="G1210" s="1616"/>
      <c r="H1210" s="1831" t="s">
        <v>993</v>
      </c>
      <c r="I1210" s="1832"/>
      <c r="J1210" s="1833"/>
      <c r="K1210" s="404"/>
      <c r="L1210" s="370" t="s">
        <v>22</v>
      </c>
      <c r="M1210" s="404"/>
      <c r="N1210" s="370" t="s">
        <v>23</v>
      </c>
      <c r="O1210" s="404"/>
      <c r="P1210" s="370" t="s">
        <v>22</v>
      </c>
      <c r="Q1210" s="404"/>
      <c r="R1210" s="405" t="s">
        <v>23</v>
      </c>
      <c r="Z1210" s="350" t="s">
        <v>1711</v>
      </c>
    </row>
    <row r="1211" spans="4:26" ht="28" customHeight="1" x14ac:dyDescent="0.2">
      <c r="D1211" s="1614" t="s">
        <v>498</v>
      </c>
      <c r="E1211" s="1615"/>
      <c r="F1211" s="1615"/>
      <c r="G1211" s="1616"/>
      <c r="H1211" s="1831" t="s">
        <v>993</v>
      </c>
      <c r="I1211" s="1832"/>
      <c r="J1211" s="1833"/>
      <c r="K1211" s="404"/>
      <c r="L1211" s="370" t="s">
        <v>22</v>
      </c>
      <c r="M1211" s="404"/>
      <c r="N1211" s="370" t="s">
        <v>23</v>
      </c>
      <c r="O1211" s="404"/>
      <c r="P1211" s="370" t="s">
        <v>22</v>
      </c>
      <c r="Q1211" s="404"/>
      <c r="R1211" s="405" t="s">
        <v>23</v>
      </c>
      <c r="Z1211" s="350" t="s">
        <v>1711</v>
      </c>
    </row>
    <row r="1212" spans="4:26" ht="10" customHeight="1" x14ac:dyDescent="0.2"/>
    <row r="1213" spans="4:26" ht="27" customHeight="1" x14ac:dyDescent="0.2">
      <c r="D1213" s="1104" t="s">
        <v>1464</v>
      </c>
      <c r="E1213" s="844"/>
      <c r="F1213" s="844"/>
      <c r="G1213" s="844"/>
      <c r="H1213" s="966"/>
      <c r="I1213" s="1672"/>
      <c r="J1213" s="1673"/>
      <c r="K1213" s="1673"/>
      <c r="L1213" s="1673"/>
      <c r="M1213" s="1673"/>
      <c r="N1213" s="1673"/>
      <c r="O1213" s="1673"/>
      <c r="P1213" s="1673"/>
      <c r="Q1213" s="1673"/>
      <c r="R1213" s="1673"/>
      <c r="S1213" s="1673"/>
      <c r="T1213" s="1673"/>
      <c r="U1213" s="1673"/>
      <c r="V1213" s="1674"/>
    </row>
    <row r="1214" spans="4:26" ht="16.5" customHeight="1" x14ac:dyDescent="0.2">
      <c r="E1214" s="225" t="s">
        <v>710</v>
      </c>
    </row>
    <row r="1215" spans="4:26" ht="16.5" customHeight="1" x14ac:dyDescent="0.2">
      <c r="E1215" s="88" t="s">
        <v>499</v>
      </c>
    </row>
    <row r="1216" spans="4:26" ht="9.65" customHeight="1" x14ac:dyDescent="0.2"/>
    <row r="1217" spans="3:26" ht="16.5" customHeight="1" x14ac:dyDescent="0.2">
      <c r="D1217" s="349" t="s">
        <v>811</v>
      </c>
    </row>
    <row r="1218" spans="3:26" ht="20.5" customHeight="1" x14ac:dyDescent="0.2">
      <c r="D1218" s="1609" t="s">
        <v>560</v>
      </c>
      <c r="E1218" s="1610"/>
      <c r="F1218" s="1610"/>
      <c r="G1218" s="1610"/>
      <c r="H1218" s="1611"/>
      <c r="I1218" s="1823" t="s">
        <v>961</v>
      </c>
      <c r="J1218" s="1824"/>
      <c r="K1218" s="1824"/>
      <c r="L1218" s="1824"/>
      <c r="M1218" s="1825"/>
      <c r="Z1218" s="350" t="s">
        <v>1712</v>
      </c>
    </row>
    <row r="1219" spans="3:26" ht="9.65" customHeight="1" x14ac:dyDescent="0.2"/>
    <row r="1220" spans="3:26" ht="16.5" customHeight="1" x14ac:dyDescent="0.2">
      <c r="D1220" s="349" t="s">
        <v>812</v>
      </c>
    </row>
    <row r="1221" spans="3:26" ht="19" customHeight="1" x14ac:dyDescent="0.2">
      <c r="D1221" s="1609" t="s">
        <v>561</v>
      </c>
      <c r="E1221" s="1610"/>
      <c r="F1221" s="1610"/>
      <c r="G1221" s="1610"/>
      <c r="H1221" s="1611"/>
      <c r="I1221" s="1823" t="s">
        <v>774</v>
      </c>
      <c r="J1221" s="1824"/>
      <c r="K1221" s="1824"/>
      <c r="L1221" s="1824"/>
      <c r="M1221" s="1825"/>
      <c r="Z1221" s="350" t="s">
        <v>1713</v>
      </c>
    </row>
    <row r="1222" spans="3:26" ht="16.5" customHeight="1" x14ac:dyDescent="0.2">
      <c r="E1222" s="225" t="s">
        <v>500</v>
      </c>
    </row>
    <row r="1223" spans="3:26" ht="16.5" customHeight="1" x14ac:dyDescent="0.2">
      <c r="E1223" s="225" t="s">
        <v>1465</v>
      </c>
    </row>
    <row r="1224" spans="3:26" ht="12" customHeight="1" x14ac:dyDescent="0.2">
      <c r="E1224" s="225"/>
    </row>
    <row r="1225" spans="3:26" ht="17.5" customHeight="1" x14ac:dyDescent="0.2">
      <c r="P1225" s="1625" t="s">
        <v>645</v>
      </c>
      <c r="Q1225" s="1625"/>
      <c r="R1225" s="1625"/>
      <c r="S1225" s="1659" t="str">
        <f>$Q$11</f>
        <v>○△幼稚園</v>
      </c>
      <c r="T1225" s="1707"/>
      <c r="U1225" s="1707"/>
      <c r="V1225" s="1707"/>
      <c r="W1225" s="1707"/>
      <c r="X1225" s="1708"/>
    </row>
    <row r="1226" spans="3:26" ht="16.5" customHeight="1" x14ac:dyDescent="0.2">
      <c r="C1226" s="89" t="s">
        <v>1113</v>
      </c>
    </row>
    <row r="1227" spans="3:26" ht="18.649999999999999" customHeight="1" x14ac:dyDescent="0.2">
      <c r="D1227" s="349" t="s">
        <v>501</v>
      </c>
    </row>
    <row r="1228" spans="3:26" ht="25.5" customHeight="1" x14ac:dyDescent="0.2">
      <c r="D1228" s="1661" t="s">
        <v>502</v>
      </c>
      <c r="E1228" s="1661"/>
      <c r="F1228" s="1661"/>
      <c r="G1228" s="1630"/>
      <c r="H1228" s="1630"/>
      <c r="I1228" s="1826" t="s">
        <v>1872</v>
      </c>
      <c r="J1228" s="1827"/>
      <c r="K1228" s="1827"/>
      <c r="L1228" s="1828"/>
      <c r="M1228" s="1829" t="s">
        <v>1873</v>
      </c>
      <c r="N1228" s="1016"/>
      <c r="O1228" s="1830"/>
      <c r="P1228" s="1017"/>
      <c r="Q1228" s="1796" t="s">
        <v>507</v>
      </c>
      <c r="R1228" s="1661"/>
    </row>
    <row r="1229" spans="3:26" ht="17.149999999999999" customHeight="1" x14ac:dyDescent="0.2">
      <c r="D1229" s="1785" t="s">
        <v>1915</v>
      </c>
      <c r="E1229" s="1785"/>
      <c r="F1229" s="1785"/>
      <c r="G1229" s="1785"/>
      <c r="H1229" s="536" t="s">
        <v>503</v>
      </c>
      <c r="I1229" s="278">
        <v>5</v>
      </c>
      <c r="J1229" s="343" t="s">
        <v>22</v>
      </c>
      <c r="K1229" s="278">
        <v>15</v>
      </c>
      <c r="L1229" s="343" t="s">
        <v>23</v>
      </c>
      <c r="M1229" s="278">
        <v>5</v>
      </c>
      <c r="N1229" s="343" t="s">
        <v>22</v>
      </c>
      <c r="O1229" s="278">
        <v>12</v>
      </c>
      <c r="P1229" s="329" t="s">
        <v>23</v>
      </c>
      <c r="Q1229" s="1237" t="s">
        <v>1050</v>
      </c>
      <c r="R1229" s="1237"/>
      <c r="Z1229" s="350" t="s">
        <v>1714</v>
      </c>
    </row>
    <row r="1230" spans="3:26" ht="17.149999999999999" customHeight="1" x14ac:dyDescent="0.2">
      <c r="D1230" s="1709"/>
      <c r="E1230" s="1709"/>
      <c r="F1230" s="1709"/>
      <c r="G1230" s="1709"/>
      <c r="H1230" s="537" t="s">
        <v>504</v>
      </c>
      <c r="I1230" s="278">
        <v>10</v>
      </c>
      <c r="J1230" s="274" t="s">
        <v>22</v>
      </c>
      <c r="K1230" s="278">
        <v>10</v>
      </c>
      <c r="L1230" s="274" t="s">
        <v>23</v>
      </c>
      <c r="M1230" s="278">
        <v>10</v>
      </c>
      <c r="N1230" s="274" t="s">
        <v>22</v>
      </c>
      <c r="O1230" s="278">
        <v>10</v>
      </c>
      <c r="P1230" s="330" t="s">
        <v>23</v>
      </c>
      <c r="Q1230" s="1237"/>
      <c r="R1230" s="1237"/>
    </row>
    <row r="1231" spans="3:26" ht="17.149999999999999" customHeight="1" x14ac:dyDescent="0.2">
      <c r="D1231" s="1709"/>
      <c r="E1231" s="1709"/>
      <c r="F1231" s="1709"/>
      <c r="G1231" s="1709"/>
      <c r="H1231" s="538" t="s">
        <v>505</v>
      </c>
      <c r="I1231" s="278">
        <v>2</v>
      </c>
      <c r="J1231" s="270" t="s">
        <v>22</v>
      </c>
      <c r="K1231" s="278">
        <v>15</v>
      </c>
      <c r="L1231" s="270" t="s">
        <v>23</v>
      </c>
      <c r="M1231" s="278">
        <v>2</v>
      </c>
      <c r="N1231" s="270" t="s">
        <v>22</v>
      </c>
      <c r="O1231" s="278">
        <v>13</v>
      </c>
      <c r="P1231" s="331" t="s">
        <v>23</v>
      </c>
      <c r="Q1231" s="1237"/>
      <c r="R1231" s="1237"/>
    </row>
    <row r="1232" spans="3:26" ht="40" customHeight="1" x14ac:dyDescent="0.2">
      <c r="D1232" s="1709" t="s">
        <v>1916</v>
      </c>
      <c r="E1232" s="1709"/>
      <c r="F1232" s="1709"/>
      <c r="G1232" s="1709"/>
      <c r="H1232" s="1609"/>
      <c r="I1232" s="278">
        <v>5</v>
      </c>
      <c r="J1232" s="272" t="s">
        <v>22</v>
      </c>
      <c r="K1232" s="278">
        <v>15</v>
      </c>
      <c r="L1232" s="272" t="s">
        <v>23</v>
      </c>
      <c r="M1232" s="278">
        <v>5</v>
      </c>
      <c r="N1232" s="272" t="s">
        <v>22</v>
      </c>
      <c r="O1232" s="278">
        <v>12</v>
      </c>
      <c r="P1232" s="290" t="s">
        <v>23</v>
      </c>
      <c r="Q1232" s="1237" t="s">
        <v>1049</v>
      </c>
      <c r="R1232" s="1237"/>
      <c r="Z1232" s="350" t="s">
        <v>1714</v>
      </c>
    </row>
    <row r="1233" spans="4:26" ht="40" customHeight="1" x14ac:dyDescent="0.2">
      <c r="D1233" s="1709" t="s">
        <v>1917</v>
      </c>
      <c r="E1233" s="1709"/>
      <c r="F1233" s="1709"/>
      <c r="G1233" s="1709"/>
      <c r="H1233" s="1609"/>
      <c r="I1233" s="278">
        <v>5</v>
      </c>
      <c r="J1233" s="272" t="s">
        <v>22</v>
      </c>
      <c r="K1233" s="278">
        <v>15</v>
      </c>
      <c r="L1233" s="272" t="s">
        <v>506</v>
      </c>
      <c r="M1233" s="278">
        <v>5</v>
      </c>
      <c r="N1233" s="272" t="s">
        <v>22</v>
      </c>
      <c r="O1233" s="278">
        <v>12</v>
      </c>
      <c r="P1233" s="290" t="s">
        <v>506</v>
      </c>
      <c r="Q1233" s="1237" t="s">
        <v>1049</v>
      </c>
      <c r="R1233" s="1237"/>
      <c r="Z1233" s="350" t="s">
        <v>1714</v>
      </c>
    </row>
    <row r="1234" spans="4:26" ht="27" customHeight="1" x14ac:dyDescent="0.2">
      <c r="D1234" s="1813" t="s">
        <v>1918</v>
      </c>
      <c r="E1234" s="1814"/>
      <c r="F1234" s="1814"/>
      <c r="G1234" s="1814"/>
      <c r="H1234" s="1811"/>
      <c r="I1234" s="1816" t="s">
        <v>1556</v>
      </c>
      <c r="J1234" s="1817"/>
      <c r="K1234" s="1818"/>
      <c r="L1234" s="1819"/>
      <c r="M1234" s="1816" t="s">
        <v>1556</v>
      </c>
      <c r="N1234" s="1817"/>
      <c r="O1234" s="1818"/>
      <c r="P1234" s="1819"/>
      <c r="Q1234" s="1475"/>
      <c r="R1234" s="1475"/>
      <c r="Z1234" s="350" t="s">
        <v>1715</v>
      </c>
    </row>
    <row r="1235" spans="4:26" ht="19" customHeight="1" x14ac:dyDescent="0.2">
      <c r="D1235" s="1815"/>
      <c r="E1235" s="1634"/>
      <c r="F1235" s="1634"/>
      <c r="G1235" s="1634"/>
      <c r="H1235" s="1634"/>
      <c r="I1235" s="344">
        <v>5</v>
      </c>
      <c r="J1235" s="270" t="s">
        <v>349</v>
      </c>
      <c r="K1235" s="344">
        <v>15</v>
      </c>
      <c r="L1235" s="270" t="s">
        <v>506</v>
      </c>
      <c r="M1235" s="344">
        <v>5</v>
      </c>
      <c r="N1235" s="270" t="s">
        <v>349</v>
      </c>
      <c r="O1235" s="344">
        <v>15</v>
      </c>
      <c r="P1235" s="331" t="s">
        <v>506</v>
      </c>
      <c r="Q1235" s="1804" t="s">
        <v>1049</v>
      </c>
      <c r="R1235" s="1804"/>
      <c r="Z1235" s="350" t="s">
        <v>1714</v>
      </c>
    </row>
    <row r="1236" spans="4:26" ht="15.65" customHeight="1" x14ac:dyDescent="0.2">
      <c r="E1236" s="225" t="s">
        <v>508</v>
      </c>
    </row>
    <row r="1237" spans="4:26" ht="9.65" customHeight="1" x14ac:dyDescent="0.2"/>
    <row r="1238" spans="4:26" ht="19" customHeight="1" x14ac:dyDescent="0.2">
      <c r="D1238" s="349" t="s">
        <v>509</v>
      </c>
    </row>
    <row r="1239" spans="4:26" ht="26.5" customHeight="1" x14ac:dyDescent="0.2">
      <c r="D1239" s="1680" t="s">
        <v>502</v>
      </c>
      <c r="E1239" s="1681"/>
      <c r="F1239" s="1681"/>
      <c r="G1239" s="1682"/>
      <c r="H1239" s="1820" t="s">
        <v>175</v>
      </c>
      <c r="I1239" s="1821"/>
      <c r="J1239" s="1821"/>
      <c r="K1239" s="1822"/>
      <c r="L1239" s="1661" t="s">
        <v>510</v>
      </c>
      <c r="M1239" s="1661"/>
      <c r="N1239" s="1661"/>
      <c r="O1239" s="1661"/>
      <c r="P1239" s="1796" t="s">
        <v>507</v>
      </c>
      <c r="Q1239" s="1661"/>
    </row>
    <row r="1240" spans="4:26" ht="18.649999999999999" customHeight="1" x14ac:dyDescent="0.2">
      <c r="D1240" s="1809" t="s">
        <v>814</v>
      </c>
      <c r="E1240" s="1810"/>
      <c r="F1240" s="1810"/>
      <c r="G1240" s="1811"/>
      <c r="H1240" s="1799" t="s">
        <v>949</v>
      </c>
      <c r="I1240" s="1800"/>
      <c r="J1240" s="1800"/>
      <c r="K1240" s="1800"/>
      <c r="L1240" s="1812" t="s">
        <v>792</v>
      </c>
      <c r="M1240" s="1812"/>
      <c r="N1240" s="1812"/>
      <c r="O1240" s="1812"/>
      <c r="P1240" s="1804" t="s">
        <v>1049</v>
      </c>
      <c r="Q1240" s="1804"/>
      <c r="Z1240" s="350" t="s">
        <v>1488</v>
      </c>
    </row>
    <row r="1241" spans="4:26" ht="18.649999999999999" customHeight="1" x14ac:dyDescent="0.2">
      <c r="D1241" s="1633"/>
      <c r="E1241" s="1668"/>
      <c r="F1241" s="1668"/>
      <c r="G1241" s="1669"/>
      <c r="H1241" s="1801"/>
      <c r="I1241" s="1802"/>
      <c r="J1241" s="1802"/>
      <c r="K1241" s="1802"/>
      <c r="L1241" s="1806"/>
      <c r="M1241" s="1807"/>
      <c r="N1241" s="1807"/>
      <c r="O1241" s="1808"/>
      <c r="P1241" s="1805"/>
      <c r="Q1241" s="1804"/>
    </row>
    <row r="1242" spans="4:26" ht="18.649999999999999" customHeight="1" x14ac:dyDescent="0.2">
      <c r="D1242" s="1813" t="s">
        <v>511</v>
      </c>
      <c r="E1242" s="1810"/>
      <c r="F1242" s="1810"/>
      <c r="G1242" s="1811"/>
      <c r="H1242" s="1799" t="s">
        <v>949</v>
      </c>
      <c r="I1242" s="1800"/>
      <c r="J1242" s="1800"/>
      <c r="K1242" s="1800"/>
      <c r="L1242" s="1803" t="s">
        <v>792</v>
      </c>
      <c r="M1242" s="1803"/>
      <c r="N1242" s="1803"/>
      <c r="O1242" s="1803"/>
      <c r="P1242" s="1804" t="s">
        <v>1049</v>
      </c>
      <c r="Q1242" s="1804"/>
      <c r="Z1242" s="350" t="s">
        <v>1488</v>
      </c>
    </row>
    <row r="1243" spans="4:26" ht="18.649999999999999" customHeight="1" x14ac:dyDescent="0.2">
      <c r="D1243" s="1633"/>
      <c r="E1243" s="1668"/>
      <c r="F1243" s="1668"/>
      <c r="G1243" s="1669"/>
      <c r="H1243" s="1801"/>
      <c r="I1243" s="1802"/>
      <c r="J1243" s="1802"/>
      <c r="K1243" s="1802"/>
      <c r="L1243" s="1806"/>
      <c r="M1243" s="1807"/>
      <c r="N1243" s="1807"/>
      <c r="O1243" s="1808"/>
      <c r="P1243" s="1805"/>
      <c r="Q1243" s="1804"/>
    </row>
    <row r="1244" spans="4:26" ht="18.649999999999999" customHeight="1" x14ac:dyDescent="0.2">
      <c r="D1244" s="1709" t="s">
        <v>512</v>
      </c>
      <c r="E1244" s="1630"/>
      <c r="F1244" s="1630"/>
      <c r="G1244" s="1630"/>
      <c r="H1244" s="1799" t="s">
        <v>949</v>
      </c>
      <c r="I1244" s="1800"/>
      <c r="J1244" s="1800"/>
      <c r="K1244" s="1800"/>
      <c r="L1244" s="1803" t="s">
        <v>792</v>
      </c>
      <c r="M1244" s="1803"/>
      <c r="N1244" s="1803"/>
      <c r="O1244" s="1803"/>
      <c r="P1244" s="1804" t="s">
        <v>1049</v>
      </c>
      <c r="Q1244" s="1804"/>
      <c r="Z1244" s="350" t="s">
        <v>1488</v>
      </c>
    </row>
    <row r="1245" spans="4:26" ht="18.649999999999999" customHeight="1" x14ac:dyDescent="0.2">
      <c r="D1245" s="1630"/>
      <c r="E1245" s="1630"/>
      <c r="F1245" s="1630"/>
      <c r="G1245" s="1630"/>
      <c r="H1245" s="1801"/>
      <c r="I1245" s="1802"/>
      <c r="J1245" s="1802"/>
      <c r="K1245" s="1802"/>
      <c r="L1245" s="1806"/>
      <c r="M1245" s="1807"/>
      <c r="N1245" s="1807"/>
      <c r="O1245" s="1808"/>
      <c r="P1245" s="1805"/>
      <c r="Q1245" s="1804"/>
    </row>
    <row r="1246" spans="4:26" ht="15.65" customHeight="1" x14ac:dyDescent="0.2">
      <c r="E1246" s="225" t="s">
        <v>508</v>
      </c>
    </row>
    <row r="1247" spans="4:26" ht="16.5" customHeight="1" x14ac:dyDescent="0.2">
      <c r="E1247" s="225"/>
      <c r="T1247" s="1212" t="s">
        <v>1367</v>
      </c>
      <c r="U1247" s="1605"/>
      <c r="V1247" s="1605"/>
      <c r="W1247" s="1605"/>
      <c r="X1247" s="1660"/>
    </row>
    <row r="1248" spans="4:26" ht="15.65" customHeight="1" x14ac:dyDescent="0.2">
      <c r="E1248" s="225"/>
    </row>
    <row r="1249" spans="2:26" ht="16.5" customHeight="1" x14ac:dyDescent="0.2">
      <c r="B1249" s="356" t="s">
        <v>1114</v>
      </c>
    </row>
    <row r="1250" spans="2:26" ht="16.5" customHeight="1" x14ac:dyDescent="0.2">
      <c r="C1250" s="89" t="s">
        <v>818</v>
      </c>
    </row>
    <row r="1251" spans="2:26" ht="19" customHeight="1" x14ac:dyDescent="0.2">
      <c r="D1251" s="349" t="s">
        <v>513</v>
      </c>
    </row>
    <row r="1252" spans="2:26" ht="26.5" customHeight="1" x14ac:dyDescent="0.2">
      <c r="D1252" s="811" t="s">
        <v>1771</v>
      </c>
      <c r="E1252" s="1638"/>
      <c r="F1252" s="1638"/>
      <c r="G1252" s="1702"/>
      <c r="H1252" s="1774" t="s">
        <v>514</v>
      </c>
      <c r="I1252" s="1775"/>
      <c r="J1252" s="1775"/>
      <c r="K1252" s="1775"/>
      <c r="L1252" s="1776"/>
      <c r="M1252" s="1796" t="s">
        <v>1874</v>
      </c>
      <c r="N1252" s="1612"/>
      <c r="O1252" s="1661"/>
      <c r="P1252" s="1612"/>
      <c r="Q1252" s="1625"/>
      <c r="R1252" s="1755" t="s">
        <v>1875</v>
      </c>
      <c r="S1252" s="1797"/>
      <c r="T1252" s="1797"/>
      <c r="U1252" s="1797"/>
      <c r="V1252" s="1798"/>
      <c r="W1252" s="1689" t="s">
        <v>507</v>
      </c>
      <c r="X1252" s="1691"/>
    </row>
    <row r="1253" spans="2:26" ht="16.5" customHeight="1" x14ac:dyDescent="0.2">
      <c r="D1253" s="1785" t="s">
        <v>515</v>
      </c>
      <c r="E1253" s="1785"/>
      <c r="F1253" s="1785"/>
      <c r="G1253" s="1749"/>
      <c r="H1253" s="1786" t="s">
        <v>869</v>
      </c>
      <c r="I1253" s="1787"/>
      <c r="J1253" s="1787"/>
      <c r="K1253" s="1787"/>
      <c r="L1253" s="1788"/>
      <c r="M1253" s="539" t="s">
        <v>503</v>
      </c>
      <c r="N1253" s="540">
        <v>5</v>
      </c>
      <c r="O1253" s="541" t="s">
        <v>22</v>
      </c>
      <c r="P1253" s="540">
        <v>15</v>
      </c>
      <c r="Q1253" s="505" t="s">
        <v>23</v>
      </c>
      <c r="R1253" s="542" t="s">
        <v>503</v>
      </c>
      <c r="S1253" s="540">
        <v>5</v>
      </c>
      <c r="T1253" s="541" t="s">
        <v>22</v>
      </c>
      <c r="U1253" s="540">
        <v>12</v>
      </c>
      <c r="V1253" s="505" t="s">
        <v>23</v>
      </c>
      <c r="W1253" s="1795" t="s">
        <v>1049</v>
      </c>
      <c r="X1253" s="1795"/>
      <c r="Z1253" s="350" t="s">
        <v>1714</v>
      </c>
    </row>
    <row r="1254" spans="2:26" ht="16.5" customHeight="1" x14ac:dyDescent="0.2">
      <c r="D1254" s="1709"/>
      <c r="E1254" s="1709"/>
      <c r="F1254" s="1709"/>
      <c r="G1254" s="1614"/>
      <c r="H1254" s="1789"/>
      <c r="I1254" s="1790"/>
      <c r="J1254" s="1790"/>
      <c r="K1254" s="1790"/>
      <c r="L1254" s="1791"/>
      <c r="M1254" s="543" t="s">
        <v>504</v>
      </c>
      <c r="N1254" s="544">
        <v>10</v>
      </c>
      <c r="O1254" s="545" t="s">
        <v>22</v>
      </c>
      <c r="P1254" s="544">
        <v>10</v>
      </c>
      <c r="Q1254" s="506" t="s">
        <v>23</v>
      </c>
      <c r="R1254" s="546" t="s">
        <v>504</v>
      </c>
      <c r="S1254" s="544">
        <v>10</v>
      </c>
      <c r="T1254" s="545" t="s">
        <v>22</v>
      </c>
      <c r="U1254" s="544">
        <v>10</v>
      </c>
      <c r="V1254" s="506" t="s">
        <v>23</v>
      </c>
      <c r="W1254" s="1795"/>
      <c r="X1254" s="1795"/>
    </row>
    <row r="1255" spans="2:26" ht="16.5" customHeight="1" x14ac:dyDescent="0.2">
      <c r="D1255" s="1709"/>
      <c r="E1255" s="1709"/>
      <c r="F1255" s="1709"/>
      <c r="G1255" s="1614"/>
      <c r="H1255" s="1792"/>
      <c r="I1255" s="1793"/>
      <c r="J1255" s="1793"/>
      <c r="K1255" s="1793"/>
      <c r="L1255" s="1794"/>
      <c r="M1255" s="547" t="s">
        <v>505</v>
      </c>
      <c r="N1255" s="548">
        <v>2</v>
      </c>
      <c r="O1255" s="549" t="s">
        <v>22</v>
      </c>
      <c r="P1255" s="548">
        <v>15</v>
      </c>
      <c r="Q1255" s="507" t="s">
        <v>23</v>
      </c>
      <c r="R1255" s="550" t="s">
        <v>505</v>
      </c>
      <c r="S1255" s="548">
        <v>2</v>
      </c>
      <c r="T1255" s="549" t="s">
        <v>22</v>
      </c>
      <c r="U1255" s="548">
        <v>13</v>
      </c>
      <c r="V1255" s="507" t="s">
        <v>23</v>
      </c>
      <c r="W1255" s="1795"/>
      <c r="X1255" s="1795"/>
    </row>
    <row r="1256" spans="2:26" ht="16.5" customHeight="1" x14ac:dyDescent="0.2">
      <c r="D1256" s="1785" t="s">
        <v>1772</v>
      </c>
      <c r="E1256" s="1785"/>
      <c r="F1256" s="1785"/>
      <c r="G1256" s="1749"/>
      <c r="H1256" s="1786" t="s">
        <v>869</v>
      </c>
      <c r="I1256" s="1787"/>
      <c r="J1256" s="1787"/>
      <c r="K1256" s="1787"/>
      <c r="L1256" s="1788"/>
      <c r="M1256" s="539" t="s">
        <v>503</v>
      </c>
      <c r="N1256" s="540">
        <v>5</v>
      </c>
      <c r="O1256" s="541" t="s">
        <v>22</v>
      </c>
      <c r="P1256" s="540">
        <v>16</v>
      </c>
      <c r="Q1256" s="505" t="s">
        <v>23</v>
      </c>
      <c r="R1256" s="542" t="s">
        <v>503</v>
      </c>
      <c r="S1256" s="540">
        <v>5</v>
      </c>
      <c r="T1256" s="541" t="s">
        <v>22</v>
      </c>
      <c r="U1256" s="540">
        <v>12</v>
      </c>
      <c r="V1256" s="505" t="s">
        <v>23</v>
      </c>
      <c r="W1256" s="1795" t="s">
        <v>1049</v>
      </c>
      <c r="X1256" s="1795"/>
      <c r="Z1256" s="350" t="s">
        <v>1714</v>
      </c>
    </row>
    <row r="1257" spans="2:26" ht="16.5" customHeight="1" x14ac:dyDescent="0.2">
      <c r="D1257" s="1709"/>
      <c r="E1257" s="1709"/>
      <c r="F1257" s="1709"/>
      <c r="G1257" s="1614"/>
      <c r="H1257" s="1789"/>
      <c r="I1257" s="1790"/>
      <c r="J1257" s="1790"/>
      <c r="K1257" s="1790"/>
      <c r="L1257" s="1791"/>
      <c r="M1257" s="543" t="s">
        <v>504</v>
      </c>
      <c r="N1257" s="544">
        <v>10</v>
      </c>
      <c r="O1257" s="545" t="s">
        <v>22</v>
      </c>
      <c r="P1257" s="544">
        <v>11</v>
      </c>
      <c r="Q1257" s="506" t="s">
        <v>23</v>
      </c>
      <c r="R1257" s="546" t="s">
        <v>504</v>
      </c>
      <c r="S1257" s="544">
        <v>10</v>
      </c>
      <c r="T1257" s="545" t="s">
        <v>22</v>
      </c>
      <c r="U1257" s="544">
        <v>10</v>
      </c>
      <c r="V1257" s="506" t="s">
        <v>23</v>
      </c>
      <c r="W1257" s="1795"/>
      <c r="X1257" s="1795"/>
    </row>
    <row r="1258" spans="2:26" ht="16.5" customHeight="1" x14ac:dyDescent="0.2">
      <c r="D1258" s="1709"/>
      <c r="E1258" s="1709"/>
      <c r="F1258" s="1709"/>
      <c r="G1258" s="1614"/>
      <c r="H1258" s="1792"/>
      <c r="I1258" s="1793"/>
      <c r="J1258" s="1793"/>
      <c r="K1258" s="1793"/>
      <c r="L1258" s="1794"/>
      <c r="M1258" s="547" t="s">
        <v>505</v>
      </c>
      <c r="N1258" s="548">
        <v>2</v>
      </c>
      <c r="O1258" s="549" t="s">
        <v>22</v>
      </c>
      <c r="P1258" s="548">
        <v>14</v>
      </c>
      <c r="Q1258" s="507" t="s">
        <v>23</v>
      </c>
      <c r="R1258" s="550" t="s">
        <v>505</v>
      </c>
      <c r="S1258" s="548">
        <v>2</v>
      </c>
      <c r="T1258" s="549" t="s">
        <v>22</v>
      </c>
      <c r="U1258" s="548">
        <v>13</v>
      </c>
      <c r="V1258" s="507" t="s">
        <v>23</v>
      </c>
      <c r="W1258" s="1795"/>
      <c r="X1258" s="1795"/>
    </row>
    <row r="1259" spans="2:26" ht="16.5" customHeight="1" x14ac:dyDescent="0.2">
      <c r="D1259" s="1785" t="s">
        <v>516</v>
      </c>
      <c r="E1259" s="1785"/>
      <c r="F1259" s="1785"/>
      <c r="G1259" s="1749"/>
      <c r="H1259" s="1786" t="s">
        <v>869</v>
      </c>
      <c r="I1259" s="1787"/>
      <c r="J1259" s="1787"/>
      <c r="K1259" s="1787"/>
      <c r="L1259" s="1788"/>
      <c r="M1259" s="539" t="s">
        <v>503</v>
      </c>
      <c r="N1259" s="540">
        <v>5</v>
      </c>
      <c r="O1259" s="541" t="s">
        <v>22</v>
      </c>
      <c r="P1259" s="540">
        <v>12</v>
      </c>
      <c r="Q1259" s="505" t="s">
        <v>23</v>
      </c>
      <c r="R1259" s="542" t="s">
        <v>503</v>
      </c>
      <c r="S1259" s="540">
        <v>5</v>
      </c>
      <c r="T1259" s="541" t="s">
        <v>22</v>
      </c>
      <c r="U1259" s="540">
        <v>12</v>
      </c>
      <c r="V1259" s="505" t="s">
        <v>23</v>
      </c>
      <c r="W1259" s="1795" t="s">
        <v>1049</v>
      </c>
      <c r="X1259" s="1795"/>
      <c r="Z1259" s="350" t="s">
        <v>1714</v>
      </c>
    </row>
    <row r="1260" spans="2:26" ht="16.5" customHeight="1" x14ac:dyDescent="0.2">
      <c r="D1260" s="1709"/>
      <c r="E1260" s="1709"/>
      <c r="F1260" s="1709"/>
      <c r="G1260" s="1614"/>
      <c r="H1260" s="1789"/>
      <c r="I1260" s="1790"/>
      <c r="J1260" s="1790"/>
      <c r="K1260" s="1790"/>
      <c r="L1260" s="1791"/>
      <c r="M1260" s="543" t="s">
        <v>504</v>
      </c>
      <c r="N1260" s="544">
        <v>10</v>
      </c>
      <c r="O1260" s="545" t="s">
        <v>22</v>
      </c>
      <c r="P1260" s="544">
        <v>14</v>
      </c>
      <c r="Q1260" s="506" t="s">
        <v>23</v>
      </c>
      <c r="R1260" s="546" t="s">
        <v>504</v>
      </c>
      <c r="S1260" s="544">
        <v>10</v>
      </c>
      <c r="T1260" s="545" t="s">
        <v>22</v>
      </c>
      <c r="U1260" s="544">
        <v>10</v>
      </c>
      <c r="V1260" s="506" t="s">
        <v>23</v>
      </c>
      <c r="W1260" s="1795"/>
      <c r="X1260" s="1795"/>
    </row>
    <row r="1261" spans="2:26" ht="16.5" customHeight="1" x14ac:dyDescent="0.2">
      <c r="D1261" s="1709"/>
      <c r="E1261" s="1709"/>
      <c r="F1261" s="1709"/>
      <c r="G1261" s="1614"/>
      <c r="H1261" s="1792"/>
      <c r="I1261" s="1793"/>
      <c r="J1261" s="1793"/>
      <c r="K1261" s="1793"/>
      <c r="L1261" s="1794"/>
      <c r="M1261" s="547" t="s">
        <v>505</v>
      </c>
      <c r="N1261" s="548">
        <v>2</v>
      </c>
      <c r="O1261" s="549" t="s">
        <v>22</v>
      </c>
      <c r="P1261" s="548">
        <v>23</v>
      </c>
      <c r="Q1261" s="507" t="s">
        <v>23</v>
      </c>
      <c r="R1261" s="550" t="s">
        <v>505</v>
      </c>
      <c r="S1261" s="548">
        <v>2</v>
      </c>
      <c r="T1261" s="549" t="s">
        <v>22</v>
      </c>
      <c r="U1261" s="548">
        <v>13</v>
      </c>
      <c r="V1261" s="507" t="s">
        <v>23</v>
      </c>
      <c r="W1261" s="1795"/>
      <c r="X1261" s="1795"/>
    </row>
    <row r="1262" spans="2:26" ht="16.5" customHeight="1" x14ac:dyDescent="0.2">
      <c r="D1262" s="1785" t="s">
        <v>517</v>
      </c>
      <c r="E1262" s="1785"/>
      <c r="F1262" s="1785"/>
      <c r="G1262" s="1749"/>
      <c r="H1262" s="1786" t="s">
        <v>870</v>
      </c>
      <c r="I1262" s="1787"/>
      <c r="J1262" s="1787"/>
      <c r="K1262" s="1787"/>
      <c r="L1262" s="1788"/>
      <c r="M1262" s="539" t="s">
        <v>503</v>
      </c>
      <c r="N1262" s="540">
        <v>5</v>
      </c>
      <c r="O1262" s="541" t="s">
        <v>22</v>
      </c>
      <c r="P1262" s="540">
        <v>23</v>
      </c>
      <c r="Q1262" s="505" t="s">
        <v>23</v>
      </c>
      <c r="R1262" s="542" t="s">
        <v>503</v>
      </c>
      <c r="S1262" s="540">
        <v>5</v>
      </c>
      <c r="T1262" s="541" t="s">
        <v>22</v>
      </c>
      <c r="U1262" s="540">
        <v>12</v>
      </c>
      <c r="V1262" s="505" t="s">
        <v>23</v>
      </c>
      <c r="W1262" s="1795" t="s">
        <v>1049</v>
      </c>
      <c r="X1262" s="1795"/>
      <c r="Z1262" s="350" t="s">
        <v>1714</v>
      </c>
    </row>
    <row r="1263" spans="2:26" ht="16.5" customHeight="1" x14ac:dyDescent="0.2">
      <c r="D1263" s="1709"/>
      <c r="E1263" s="1709"/>
      <c r="F1263" s="1709"/>
      <c r="G1263" s="1614"/>
      <c r="H1263" s="1789"/>
      <c r="I1263" s="1790"/>
      <c r="J1263" s="1790"/>
      <c r="K1263" s="1790"/>
      <c r="L1263" s="1791"/>
      <c r="M1263" s="543" t="s">
        <v>504</v>
      </c>
      <c r="N1263" s="544">
        <v>10</v>
      </c>
      <c r="O1263" s="545" t="s">
        <v>22</v>
      </c>
      <c r="P1263" s="544">
        <v>31</v>
      </c>
      <c r="Q1263" s="506" t="s">
        <v>23</v>
      </c>
      <c r="R1263" s="546" t="s">
        <v>504</v>
      </c>
      <c r="S1263" s="544">
        <v>10</v>
      </c>
      <c r="T1263" s="545" t="s">
        <v>22</v>
      </c>
      <c r="U1263" s="544">
        <v>10</v>
      </c>
      <c r="V1263" s="506" t="s">
        <v>23</v>
      </c>
      <c r="W1263" s="1795"/>
      <c r="X1263" s="1795"/>
    </row>
    <row r="1264" spans="2:26" ht="16.5" customHeight="1" x14ac:dyDescent="0.2">
      <c r="D1264" s="1709"/>
      <c r="E1264" s="1709"/>
      <c r="F1264" s="1709"/>
      <c r="G1264" s="1614"/>
      <c r="H1264" s="1792"/>
      <c r="I1264" s="1793"/>
      <c r="J1264" s="1793"/>
      <c r="K1264" s="1793"/>
      <c r="L1264" s="1794"/>
      <c r="M1264" s="547" t="s">
        <v>505</v>
      </c>
      <c r="N1264" s="548">
        <v>2</v>
      </c>
      <c r="O1264" s="549" t="s">
        <v>22</v>
      </c>
      <c r="P1264" s="548">
        <v>25</v>
      </c>
      <c r="Q1264" s="507" t="s">
        <v>23</v>
      </c>
      <c r="R1264" s="550" t="s">
        <v>505</v>
      </c>
      <c r="S1264" s="548">
        <v>2</v>
      </c>
      <c r="T1264" s="549" t="s">
        <v>22</v>
      </c>
      <c r="U1264" s="548">
        <v>13</v>
      </c>
      <c r="V1264" s="507" t="s">
        <v>23</v>
      </c>
      <c r="W1264" s="1795"/>
      <c r="X1264" s="1795"/>
    </row>
    <row r="1265" spans="3:26" ht="16.5" customHeight="1" x14ac:dyDescent="0.2">
      <c r="E1265" s="225" t="s">
        <v>508</v>
      </c>
    </row>
    <row r="1266" spans="3:26" ht="16.5" customHeight="1" x14ac:dyDescent="0.2">
      <c r="E1266" s="225" t="s">
        <v>1004</v>
      </c>
    </row>
    <row r="1267" spans="3:26" ht="16.5" customHeight="1" x14ac:dyDescent="0.2">
      <c r="E1267" s="225" t="s">
        <v>1608</v>
      </c>
    </row>
    <row r="1268" spans="3:26" ht="16.5" customHeight="1" x14ac:dyDescent="0.2">
      <c r="E1268" s="225" t="s">
        <v>1607</v>
      </c>
    </row>
    <row r="1269" spans="3:26" ht="9.65" customHeight="1" x14ac:dyDescent="0.2"/>
    <row r="1270" spans="3:26" ht="16.5" customHeight="1" x14ac:dyDescent="0.2">
      <c r="D1270" s="349" t="s">
        <v>1048</v>
      </c>
    </row>
    <row r="1271" spans="3:26" ht="19.5" customHeight="1" x14ac:dyDescent="0.2">
      <c r="D1271" s="1609" t="s">
        <v>518</v>
      </c>
      <c r="E1271" s="1610"/>
      <c r="F1271" s="1610"/>
      <c r="G1271" s="1611"/>
      <c r="H1271" s="1730" t="s">
        <v>1557</v>
      </c>
      <c r="I1271" s="1731"/>
      <c r="J1271" s="1731"/>
      <c r="K1271" s="1731"/>
      <c r="L1271" s="1731"/>
      <c r="M1271" s="1732"/>
      <c r="Z1271" s="350" t="s">
        <v>1716</v>
      </c>
    </row>
    <row r="1272" spans="3:26" ht="16.5" customHeight="1" x14ac:dyDescent="0.2">
      <c r="E1272" s="225" t="s">
        <v>508</v>
      </c>
    </row>
    <row r="1273" spans="3:26" ht="17.5" customHeight="1" x14ac:dyDescent="0.2">
      <c r="P1273" s="1625" t="s">
        <v>645</v>
      </c>
      <c r="Q1273" s="1625"/>
      <c r="R1273" s="1625"/>
      <c r="S1273" s="1659" t="str">
        <f>$Q$11</f>
        <v>○△幼稚園</v>
      </c>
      <c r="T1273" s="1707"/>
      <c r="U1273" s="1707"/>
      <c r="V1273" s="1707"/>
      <c r="W1273" s="1707"/>
      <c r="X1273" s="1708"/>
    </row>
    <row r="1274" spans="3:26" ht="16.5" customHeight="1" x14ac:dyDescent="0.2">
      <c r="C1274" s="89" t="s">
        <v>817</v>
      </c>
    </row>
    <row r="1275" spans="3:26" ht="15.65" customHeight="1" x14ac:dyDescent="0.2">
      <c r="D1275" s="349" t="s">
        <v>519</v>
      </c>
    </row>
    <row r="1276" spans="3:26" ht="16.5" customHeight="1" x14ac:dyDescent="0.2">
      <c r="D1276" s="1773" t="s">
        <v>950</v>
      </c>
      <c r="E1276" s="1773"/>
      <c r="F1276" s="1774" t="s">
        <v>520</v>
      </c>
      <c r="G1276" s="1775"/>
      <c r="H1276" s="1775"/>
      <c r="I1276" s="1776"/>
      <c r="J1276" s="1777" t="s">
        <v>521</v>
      </c>
      <c r="K1276" s="1778"/>
      <c r="L1276" s="1778"/>
      <c r="M1276" s="1778"/>
      <c r="N1276" s="1778"/>
      <c r="O1276" s="1778"/>
      <c r="P1276" s="1688"/>
    </row>
    <row r="1277" spans="3:26" ht="19" customHeight="1" x14ac:dyDescent="0.2">
      <c r="D1277" s="1779" t="s">
        <v>776</v>
      </c>
      <c r="E1277" s="1780"/>
      <c r="F1277" s="1781" t="s">
        <v>1558</v>
      </c>
      <c r="G1277" s="1782"/>
      <c r="H1277" s="1782"/>
      <c r="I1277" s="1783"/>
      <c r="J1277" s="513" t="s">
        <v>772</v>
      </c>
      <c r="K1277" s="378">
        <v>25</v>
      </c>
      <c r="L1277" s="366" t="s">
        <v>21</v>
      </c>
      <c r="M1277" s="378">
        <v>6</v>
      </c>
      <c r="N1277" s="366" t="s">
        <v>22</v>
      </c>
      <c r="O1277" s="378">
        <v>1</v>
      </c>
      <c r="P1277" s="361" t="s">
        <v>23</v>
      </c>
      <c r="Z1277" s="350" t="s">
        <v>1647</v>
      </c>
    </row>
    <row r="1278" spans="3:26" ht="15.65" customHeight="1" x14ac:dyDescent="0.2">
      <c r="E1278" s="225" t="s">
        <v>522</v>
      </c>
    </row>
    <row r="1279" spans="3:26" ht="8.5" customHeight="1" x14ac:dyDescent="0.2"/>
    <row r="1280" spans="3:26" ht="16" customHeight="1" x14ac:dyDescent="0.2">
      <c r="D1280" s="349" t="s">
        <v>523</v>
      </c>
    </row>
    <row r="1281" spans="4:26" ht="24" customHeight="1" x14ac:dyDescent="0.2">
      <c r="D1281" s="1777" t="s">
        <v>1466</v>
      </c>
      <c r="E1281" s="1778"/>
      <c r="F1281" s="1778"/>
      <c r="G1281" s="1778"/>
      <c r="H1281" s="1778"/>
      <c r="I1281" s="1688"/>
      <c r="J1281" s="1774" t="s">
        <v>524</v>
      </c>
      <c r="K1281" s="1775"/>
      <c r="L1281" s="1775"/>
      <c r="M1281" s="1775"/>
      <c r="N1281" s="1776"/>
      <c r="O1281" s="1784" t="s">
        <v>525</v>
      </c>
      <c r="P1281" s="1503"/>
      <c r="Q1281" s="1702"/>
      <c r="R1281" s="1761" t="s">
        <v>526</v>
      </c>
      <c r="S1281" s="1762"/>
      <c r="T1281" s="1762"/>
      <c r="U1281" s="1762"/>
      <c r="V1281" s="1762"/>
      <c r="W1281" s="1762"/>
      <c r="X1281" s="1763"/>
    </row>
    <row r="1282" spans="4:26" ht="30" customHeight="1" x14ac:dyDescent="0.2">
      <c r="D1282" s="713" t="s">
        <v>1834</v>
      </c>
      <c r="E1282" s="366" t="s">
        <v>21</v>
      </c>
      <c r="F1282" s="378">
        <v>9</v>
      </c>
      <c r="G1282" s="366" t="s">
        <v>22</v>
      </c>
      <c r="H1282" s="378">
        <v>5</v>
      </c>
      <c r="I1282" s="366" t="s">
        <v>23</v>
      </c>
      <c r="J1282" s="1764" t="s">
        <v>978</v>
      </c>
      <c r="K1282" s="1765"/>
      <c r="L1282" s="1765"/>
      <c r="M1282" s="1765"/>
      <c r="N1282" s="1766"/>
      <c r="O1282" s="1767" t="s">
        <v>993</v>
      </c>
      <c r="P1282" s="1767"/>
      <c r="Q1282" s="1768"/>
      <c r="R1282" s="1769"/>
      <c r="S1282" s="1770"/>
      <c r="T1282" s="1770"/>
      <c r="U1282" s="1770"/>
      <c r="V1282" s="1770"/>
      <c r="W1282" s="1770"/>
      <c r="X1282" s="1771"/>
      <c r="Z1282" s="350" t="s">
        <v>1717</v>
      </c>
    </row>
    <row r="1283" spans="4:26" ht="30" customHeight="1" x14ac:dyDescent="0.2">
      <c r="D1283" s="713" t="s">
        <v>1834</v>
      </c>
      <c r="E1283" s="366" t="s">
        <v>21</v>
      </c>
      <c r="F1283" s="378">
        <v>4</v>
      </c>
      <c r="G1283" s="366" t="s">
        <v>22</v>
      </c>
      <c r="H1283" s="378">
        <v>13</v>
      </c>
      <c r="I1283" s="366" t="s">
        <v>23</v>
      </c>
      <c r="J1283" s="1764" t="s">
        <v>978</v>
      </c>
      <c r="K1283" s="1765"/>
      <c r="L1283" s="1765"/>
      <c r="M1283" s="1765"/>
      <c r="N1283" s="1772"/>
      <c r="O1283" s="1767" t="s">
        <v>962</v>
      </c>
      <c r="P1283" s="1767"/>
      <c r="Q1283" s="1768"/>
      <c r="R1283" s="1752" t="s">
        <v>1304</v>
      </c>
      <c r="S1283" s="1770"/>
      <c r="T1283" s="1770"/>
      <c r="U1283" s="1770"/>
      <c r="V1283" s="1770"/>
      <c r="W1283" s="1770"/>
      <c r="X1283" s="1771"/>
      <c r="Z1283" s="350" t="s">
        <v>1717</v>
      </c>
    </row>
    <row r="1284" spans="4:26" ht="30" customHeight="1" x14ac:dyDescent="0.2">
      <c r="D1284" s="1749" t="s">
        <v>641</v>
      </c>
      <c r="E1284" s="1750"/>
      <c r="F1284" s="1750"/>
      <c r="G1284" s="1750"/>
      <c r="H1284" s="1750"/>
      <c r="I1284" s="1751"/>
      <c r="J1284" s="1752" t="s">
        <v>1876</v>
      </c>
      <c r="K1284" s="1753"/>
      <c r="L1284" s="1753"/>
      <c r="M1284" s="1753"/>
      <c r="N1284" s="1753"/>
      <c r="O1284" s="1753"/>
      <c r="P1284" s="1753"/>
      <c r="Q1284" s="1753"/>
      <c r="R1284" s="1753"/>
      <c r="S1284" s="1753"/>
      <c r="T1284" s="1753"/>
      <c r="U1284" s="1753"/>
      <c r="V1284" s="1753"/>
      <c r="W1284" s="1753"/>
      <c r="X1284" s="1754"/>
    </row>
    <row r="1285" spans="4:26" ht="11.15" customHeight="1" x14ac:dyDescent="0.2">
      <c r="E1285" s="225" t="s">
        <v>527</v>
      </c>
    </row>
    <row r="1286" spans="4:26" ht="8.5" customHeight="1" x14ac:dyDescent="0.2"/>
    <row r="1287" spans="4:26" ht="16" customHeight="1" x14ac:dyDescent="0.2">
      <c r="D1287" s="349" t="s">
        <v>528</v>
      </c>
    </row>
    <row r="1288" spans="4:26" ht="16.5" customHeight="1" x14ac:dyDescent="0.2">
      <c r="D1288" s="1630"/>
      <c r="E1288" s="1630"/>
      <c r="F1288" s="1630"/>
      <c r="G1288" s="1755" t="s">
        <v>532</v>
      </c>
      <c r="H1288" s="1756"/>
      <c r="I1288" s="1756"/>
      <c r="J1288" s="1757"/>
      <c r="K1288" s="811" t="s">
        <v>1516</v>
      </c>
      <c r="L1288" s="812"/>
      <c r="M1288" s="812"/>
      <c r="N1288" s="812"/>
      <c r="O1288" s="812"/>
      <c r="P1288" s="812"/>
      <c r="Q1288" s="812"/>
      <c r="R1288" s="812"/>
      <c r="S1288" s="813"/>
    </row>
    <row r="1289" spans="4:26" ht="16.5" customHeight="1" x14ac:dyDescent="0.2">
      <c r="D1289" s="1630"/>
      <c r="E1289" s="1630"/>
      <c r="F1289" s="1630"/>
      <c r="G1289" s="1758"/>
      <c r="H1289" s="1759"/>
      <c r="I1289" s="1759"/>
      <c r="J1289" s="1760"/>
      <c r="K1289" s="1680" t="s">
        <v>529</v>
      </c>
      <c r="L1289" s="1681"/>
      <c r="M1289" s="1682"/>
      <c r="N1289" s="1680" t="s">
        <v>530</v>
      </c>
      <c r="O1289" s="1681"/>
      <c r="P1289" s="1682"/>
      <c r="Q1289" s="1680" t="s">
        <v>531</v>
      </c>
      <c r="R1289" s="1681"/>
      <c r="S1289" s="1682"/>
    </row>
    <row r="1290" spans="4:26" ht="16" customHeight="1" x14ac:dyDescent="0.2">
      <c r="D1290" s="1738" t="s">
        <v>1877</v>
      </c>
      <c r="E1290" s="1739"/>
      <c r="F1290" s="551" t="s">
        <v>503</v>
      </c>
      <c r="G1290" s="321">
        <v>7</v>
      </c>
      <c r="H1290" s="343" t="s">
        <v>22</v>
      </c>
      <c r="I1290" s="321">
        <v>18</v>
      </c>
      <c r="J1290" s="329" t="s">
        <v>23</v>
      </c>
      <c r="K1290" s="1744" t="s">
        <v>785</v>
      </c>
      <c r="L1290" s="1188"/>
      <c r="M1290" s="1189"/>
      <c r="N1290" s="1744" t="s">
        <v>785</v>
      </c>
      <c r="O1290" s="1188"/>
      <c r="P1290" s="1189"/>
      <c r="Q1290" s="1744" t="s">
        <v>785</v>
      </c>
      <c r="R1290" s="1188"/>
      <c r="S1290" s="1189"/>
      <c r="Z1290" s="350" t="s">
        <v>1710</v>
      </c>
    </row>
    <row r="1291" spans="4:26" ht="16" customHeight="1" x14ac:dyDescent="0.2">
      <c r="D1291" s="1740"/>
      <c r="E1291" s="1741"/>
      <c r="F1291" s="552" t="s">
        <v>504</v>
      </c>
      <c r="G1291" s="345">
        <v>9</v>
      </c>
      <c r="H1291" s="274" t="s">
        <v>22</v>
      </c>
      <c r="I1291" s="345">
        <v>27</v>
      </c>
      <c r="J1291" s="330" t="s">
        <v>23</v>
      </c>
      <c r="K1291" s="1745" t="s">
        <v>785</v>
      </c>
      <c r="L1291" s="1025"/>
      <c r="M1291" s="1026"/>
      <c r="N1291" s="1745" t="s">
        <v>785</v>
      </c>
      <c r="O1291" s="1025"/>
      <c r="P1291" s="1026"/>
      <c r="Q1291" s="1745" t="s">
        <v>793</v>
      </c>
      <c r="R1291" s="1025"/>
      <c r="S1291" s="1026"/>
      <c r="Z1291" s="350" t="s">
        <v>1710</v>
      </c>
    </row>
    <row r="1292" spans="4:26" ht="16" customHeight="1" x14ac:dyDescent="0.2">
      <c r="D1292" s="1742"/>
      <c r="E1292" s="1743"/>
      <c r="F1292" s="233" t="s">
        <v>505</v>
      </c>
      <c r="G1292" s="346">
        <v>11</v>
      </c>
      <c r="H1292" s="270" t="s">
        <v>22</v>
      </c>
      <c r="I1292" s="346">
        <v>27</v>
      </c>
      <c r="J1292" s="331" t="s">
        <v>23</v>
      </c>
      <c r="K1292" s="1746" t="s">
        <v>793</v>
      </c>
      <c r="L1292" s="1747"/>
      <c r="M1292" s="1748"/>
      <c r="N1292" s="1746" t="s">
        <v>785</v>
      </c>
      <c r="O1292" s="1747"/>
      <c r="P1292" s="1748"/>
      <c r="Q1292" s="1746" t="s">
        <v>793</v>
      </c>
      <c r="R1292" s="1747"/>
      <c r="S1292" s="1748"/>
      <c r="Z1292" s="350" t="s">
        <v>1710</v>
      </c>
    </row>
    <row r="1293" spans="4:26" ht="16" customHeight="1" x14ac:dyDescent="0.2">
      <c r="D1293" s="1738" t="s">
        <v>1877</v>
      </c>
      <c r="E1293" s="1739"/>
      <c r="F1293" s="551" t="s">
        <v>503</v>
      </c>
      <c r="G1293" s="321">
        <v>9</v>
      </c>
      <c r="H1293" s="343" t="s">
        <v>22</v>
      </c>
      <c r="I1293" s="321">
        <v>29</v>
      </c>
      <c r="J1293" s="329" t="s">
        <v>23</v>
      </c>
      <c r="K1293" s="1744" t="s">
        <v>785</v>
      </c>
      <c r="L1293" s="1188"/>
      <c r="M1293" s="1189"/>
      <c r="N1293" s="1744" t="s">
        <v>785</v>
      </c>
      <c r="O1293" s="1188"/>
      <c r="P1293" s="1189"/>
      <c r="Q1293" s="1744" t="s">
        <v>785</v>
      </c>
      <c r="R1293" s="1188"/>
      <c r="S1293" s="1189"/>
      <c r="Z1293" s="350" t="s">
        <v>1710</v>
      </c>
    </row>
    <row r="1294" spans="4:26" ht="16" customHeight="1" x14ac:dyDescent="0.2">
      <c r="D1294" s="1740"/>
      <c r="E1294" s="1741"/>
      <c r="F1294" s="552" t="s">
        <v>504</v>
      </c>
      <c r="G1294" s="345">
        <v>10</v>
      </c>
      <c r="H1294" s="274" t="s">
        <v>22</v>
      </c>
      <c r="I1294" s="345">
        <v>6</v>
      </c>
      <c r="J1294" s="330" t="s">
        <v>23</v>
      </c>
      <c r="K1294" s="1745" t="s">
        <v>785</v>
      </c>
      <c r="L1294" s="1025"/>
      <c r="M1294" s="1026"/>
      <c r="N1294" s="1745" t="s">
        <v>785</v>
      </c>
      <c r="O1294" s="1025"/>
      <c r="P1294" s="1026"/>
      <c r="Q1294" s="1745" t="s">
        <v>793</v>
      </c>
      <c r="R1294" s="1025"/>
      <c r="S1294" s="1026"/>
      <c r="Z1294" s="350" t="s">
        <v>1710</v>
      </c>
    </row>
    <row r="1295" spans="4:26" ht="16" customHeight="1" x14ac:dyDescent="0.2">
      <c r="D1295" s="1742"/>
      <c r="E1295" s="1743"/>
      <c r="F1295" s="232" t="s">
        <v>505</v>
      </c>
      <c r="G1295" s="346">
        <v>12</v>
      </c>
      <c r="H1295" s="270" t="s">
        <v>22</v>
      </c>
      <c r="I1295" s="346">
        <v>6</v>
      </c>
      <c r="J1295" s="331" t="s">
        <v>23</v>
      </c>
      <c r="K1295" s="1746" t="s">
        <v>793</v>
      </c>
      <c r="L1295" s="1747"/>
      <c r="M1295" s="1748"/>
      <c r="N1295" s="1746" t="s">
        <v>785</v>
      </c>
      <c r="O1295" s="1747"/>
      <c r="P1295" s="1748"/>
      <c r="Q1295" s="1746" t="s">
        <v>793</v>
      </c>
      <c r="R1295" s="1747"/>
      <c r="S1295" s="1748"/>
      <c r="Z1295" s="350" t="s">
        <v>1710</v>
      </c>
    </row>
    <row r="1296" spans="4:26" ht="16.5" customHeight="1" x14ac:dyDescent="0.2">
      <c r="E1296" s="225" t="s">
        <v>1587</v>
      </c>
    </row>
    <row r="1297" spans="2:26" ht="16.5" customHeight="1" x14ac:dyDescent="0.2">
      <c r="E1297" s="88" t="s">
        <v>1773</v>
      </c>
    </row>
    <row r="1298" spans="2:26" ht="8.5" customHeight="1" x14ac:dyDescent="0.2">
      <c r="E1298" s="88"/>
    </row>
    <row r="1299" spans="2:26" ht="16.5" customHeight="1" x14ac:dyDescent="0.2">
      <c r="B1299" s="356" t="s">
        <v>533</v>
      </c>
    </row>
    <row r="1300" spans="2:26" ht="16.5" customHeight="1" x14ac:dyDescent="0.2">
      <c r="C1300" s="89" t="s">
        <v>819</v>
      </c>
    </row>
    <row r="1301" spans="2:26" ht="19" customHeight="1" x14ac:dyDescent="0.2">
      <c r="D1301" s="1630" t="s">
        <v>562</v>
      </c>
      <c r="E1301" s="1630"/>
      <c r="F1301" s="1630"/>
      <c r="G1301" s="1630"/>
      <c r="H1301" s="1730" t="s">
        <v>951</v>
      </c>
      <c r="I1301" s="1731"/>
      <c r="J1301" s="1731"/>
      <c r="K1301" s="1731"/>
      <c r="L1301" s="1731"/>
      <c r="M1301" s="1731"/>
      <c r="N1301" s="1731"/>
      <c r="O1301" s="1731"/>
      <c r="P1301" s="1731"/>
      <c r="Q1301" s="1731"/>
      <c r="R1301" s="1732"/>
      <c r="Z1301" s="350" t="s">
        <v>1718</v>
      </c>
    </row>
    <row r="1302" spans="2:26" ht="19" customHeight="1" x14ac:dyDescent="0.2">
      <c r="E1302" s="1609" t="s">
        <v>642</v>
      </c>
      <c r="F1302" s="1610"/>
      <c r="G1302" s="1610"/>
      <c r="H1302" s="1610"/>
      <c r="I1302" s="1610"/>
      <c r="J1302" s="1610"/>
      <c r="K1302" s="1610"/>
      <c r="L1302" s="1610"/>
      <c r="M1302" s="1610"/>
      <c r="N1302" s="1610"/>
      <c r="O1302" s="1650"/>
      <c r="P1302" s="1733" t="s">
        <v>1559</v>
      </c>
      <c r="Q1302" s="1734"/>
      <c r="R1302" s="1734"/>
      <c r="S1302" s="1735"/>
      <c r="T1302" s="1735"/>
      <c r="U1302" s="1735"/>
      <c r="V1302" s="1736"/>
    </row>
    <row r="1303" spans="2:26" ht="19" customHeight="1" x14ac:dyDescent="0.2">
      <c r="E1303" s="1609" t="s">
        <v>643</v>
      </c>
      <c r="F1303" s="1610"/>
      <c r="G1303" s="1610"/>
      <c r="H1303" s="1610"/>
      <c r="I1303" s="1610"/>
      <c r="J1303" s="1610"/>
      <c r="K1303" s="1610"/>
      <c r="L1303" s="1611"/>
      <c r="M1303" s="1675" t="s">
        <v>1774</v>
      </c>
      <c r="N1303" s="1676"/>
      <c r="O1303" s="1676"/>
      <c r="P1303" s="1676"/>
      <c r="Q1303" s="1676"/>
      <c r="R1303" s="1677"/>
      <c r="S1303" s="372" t="s">
        <v>668</v>
      </c>
      <c r="T1303" s="1096" t="s">
        <v>563</v>
      </c>
      <c r="U1303" s="1737"/>
    </row>
    <row r="1304" spans="2:26" ht="14.15" customHeight="1" x14ac:dyDescent="0.2">
      <c r="E1304" s="225" t="s">
        <v>565</v>
      </c>
    </row>
    <row r="1305" spans="2:26" ht="14.15" customHeight="1" x14ac:dyDescent="0.2">
      <c r="E1305" s="88" t="s">
        <v>673</v>
      </c>
      <c r="F1305" s="225"/>
    </row>
    <row r="1306" spans="2:26" ht="14.15" customHeight="1" x14ac:dyDescent="0.2">
      <c r="E1306" s="88" t="s">
        <v>674</v>
      </c>
    </row>
    <row r="1307" spans="2:26" ht="5.5" customHeight="1" x14ac:dyDescent="0.2">
      <c r="E1307" s="88"/>
    </row>
    <row r="1308" spans="2:26" ht="16.5" customHeight="1" x14ac:dyDescent="0.2">
      <c r="B1308" s="356" t="s">
        <v>1878</v>
      </c>
    </row>
    <row r="1309" spans="2:26" ht="16.5" customHeight="1" x14ac:dyDescent="0.2">
      <c r="C1309" s="89" t="s">
        <v>534</v>
      </c>
    </row>
    <row r="1310" spans="2:26" ht="14.5" customHeight="1" x14ac:dyDescent="0.2">
      <c r="D1310" s="349" t="s">
        <v>1305</v>
      </c>
    </row>
    <row r="1311" spans="2:26" ht="16.5" customHeight="1" x14ac:dyDescent="0.2">
      <c r="D1311" s="1709" t="s">
        <v>535</v>
      </c>
      <c r="E1311" s="1709"/>
      <c r="F1311" s="1709"/>
      <c r="G1311" s="1710" t="s">
        <v>536</v>
      </c>
      <c r="H1311" s="1711"/>
      <c r="I1311" s="1711"/>
      <c r="J1311" s="1711"/>
      <c r="K1311" s="1711"/>
      <c r="L1311" s="1711"/>
      <c r="M1311" s="1711"/>
      <c r="N1311" s="1711"/>
      <c r="O1311" s="1711"/>
      <c r="P1311" s="1711"/>
      <c r="Q1311" s="1711"/>
      <c r="R1311" s="1711"/>
      <c r="S1311" s="1711"/>
      <c r="T1311" s="1711"/>
      <c r="U1311" s="1711"/>
      <c r="V1311" s="1711"/>
      <c r="W1311" s="1711"/>
      <c r="X1311" s="1712"/>
    </row>
    <row r="1312" spans="2:26" ht="16.5" customHeight="1" x14ac:dyDescent="0.2">
      <c r="D1312" s="1709"/>
      <c r="E1312" s="1709"/>
      <c r="F1312" s="1709"/>
      <c r="G1312" s="1713" t="s">
        <v>1467</v>
      </c>
      <c r="H1312" s="1714"/>
      <c r="I1312" s="1714"/>
      <c r="J1312" s="1714"/>
      <c r="K1312" s="1714"/>
      <c r="L1312" s="1715"/>
      <c r="M1312" s="1716" t="s">
        <v>538</v>
      </c>
      <c r="N1312" s="1716"/>
      <c r="O1312" s="1717" t="s">
        <v>537</v>
      </c>
      <c r="P1312" s="1718"/>
      <c r="Q1312" s="1718"/>
      <c r="R1312" s="1718"/>
      <c r="S1312" s="1718"/>
      <c r="T1312" s="1718"/>
      <c r="U1312" s="1718"/>
      <c r="V1312" s="1718"/>
      <c r="W1312" s="1718"/>
      <c r="X1312" s="1719"/>
    </row>
    <row r="1313" spans="1:26" ht="16.5" customHeight="1" x14ac:dyDescent="0.2">
      <c r="D1313" s="1720" t="s">
        <v>993</v>
      </c>
      <c r="E1313" s="1720"/>
      <c r="F1313" s="1721"/>
      <c r="G1313" s="446"/>
      <c r="H1313" s="370" t="s">
        <v>21</v>
      </c>
      <c r="I1313" s="446"/>
      <c r="J1313" s="370" t="s">
        <v>22</v>
      </c>
      <c r="K1313" s="446"/>
      <c r="L1313" s="405" t="s">
        <v>23</v>
      </c>
      <c r="M1313" s="1722"/>
      <c r="N1313" s="1723"/>
      <c r="O1313" s="1724"/>
      <c r="P1313" s="1725"/>
      <c r="Q1313" s="1725"/>
      <c r="R1313" s="1725"/>
      <c r="S1313" s="1725"/>
      <c r="T1313" s="1725"/>
      <c r="U1313" s="1725"/>
      <c r="V1313" s="1725"/>
      <c r="W1313" s="1725"/>
      <c r="X1313" s="1726"/>
      <c r="Z1313" s="350" t="s">
        <v>1489</v>
      </c>
    </row>
    <row r="1314" spans="1:26" ht="16" customHeight="1" x14ac:dyDescent="0.2">
      <c r="E1314" s="553" t="s">
        <v>539</v>
      </c>
      <c r="O1314" s="1727"/>
      <c r="P1314" s="1728"/>
      <c r="Q1314" s="1728"/>
      <c r="R1314" s="1728"/>
      <c r="S1314" s="1728"/>
      <c r="T1314" s="1728"/>
      <c r="U1314" s="1728"/>
      <c r="V1314" s="1728"/>
      <c r="W1314" s="1728"/>
      <c r="X1314" s="1729"/>
    </row>
    <row r="1315" spans="1:26" ht="6" customHeight="1" x14ac:dyDescent="0.2"/>
    <row r="1316" spans="1:26" ht="16.5" customHeight="1" x14ac:dyDescent="0.2">
      <c r="B1316" s="356" t="s">
        <v>540</v>
      </c>
    </row>
    <row r="1317" spans="1:26" ht="16.5" customHeight="1" x14ac:dyDescent="0.2">
      <c r="C1317" s="89" t="s">
        <v>541</v>
      </c>
    </row>
    <row r="1318" spans="1:26" ht="16.5" customHeight="1" x14ac:dyDescent="0.2">
      <c r="D1318" s="1661" t="s">
        <v>542</v>
      </c>
      <c r="E1318" s="1661"/>
      <c r="F1318" s="1661"/>
      <c r="G1318" s="1661"/>
      <c r="H1318" s="1680" t="s">
        <v>543</v>
      </c>
      <c r="I1318" s="1681"/>
      <c r="J1318" s="1681"/>
      <c r="K1318" s="1681"/>
      <c r="L1318" s="1682"/>
    </row>
    <row r="1319" spans="1:26" ht="18.649999999999999" customHeight="1" x14ac:dyDescent="0.2">
      <c r="D1319" s="1703" t="s">
        <v>1728</v>
      </c>
      <c r="E1319" s="1703"/>
      <c r="F1319" s="1703"/>
      <c r="G1319" s="1703"/>
      <c r="H1319" s="1704" t="s">
        <v>794</v>
      </c>
      <c r="I1319" s="1705"/>
      <c r="J1319" s="1705"/>
      <c r="K1319" s="1705"/>
      <c r="L1319" s="1706"/>
      <c r="Z1319" s="350" t="s">
        <v>1490</v>
      </c>
    </row>
    <row r="1320" spans="1:26" ht="12.65" customHeight="1" x14ac:dyDescent="0.2">
      <c r="E1320" s="88"/>
    </row>
    <row r="1321" spans="1:26" ht="16.5" customHeight="1" x14ac:dyDescent="0.2">
      <c r="A1321" s="365" t="s">
        <v>677</v>
      </c>
    </row>
    <row r="1322" spans="1:26" ht="17.5" customHeight="1" x14ac:dyDescent="0.2">
      <c r="P1322" s="1625" t="s">
        <v>645</v>
      </c>
      <c r="Q1322" s="1625"/>
      <c r="R1322" s="1625"/>
      <c r="S1322" s="1659" t="str">
        <f>$Q$11</f>
        <v>○△幼稚園</v>
      </c>
      <c r="T1322" s="1707"/>
      <c r="U1322" s="1707"/>
      <c r="V1322" s="1707"/>
      <c r="W1322" s="1707"/>
      <c r="X1322" s="1708"/>
    </row>
    <row r="1323" spans="1:26" ht="16.5" customHeight="1" x14ac:dyDescent="0.2">
      <c r="B1323" s="356" t="s">
        <v>821</v>
      </c>
    </row>
    <row r="1324" spans="1:26" ht="37" customHeight="1" x14ac:dyDescent="0.2">
      <c r="D1324" s="1689" t="s">
        <v>580</v>
      </c>
      <c r="E1324" s="1690"/>
      <c r="F1324" s="1690"/>
      <c r="G1324" s="1690"/>
      <c r="H1324" s="1690"/>
      <c r="I1324" s="1690"/>
      <c r="J1324" s="1690"/>
      <c r="K1324" s="1690"/>
      <c r="L1324" s="1691"/>
      <c r="M1324" s="1547" t="s">
        <v>822</v>
      </c>
      <c r="N1324" s="1548"/>
      <c r="O1324" s="1548"/>
      <c r="P1324" s="1692" t="s">
        <v>1879</v>
      </c>
      <c r="Q1324" s="1612"/>
      <c r="R1324" s="1612"/>
      <c r="S1324" s="1661"/>
      <c r="T1324" s="1661"/>
    </row>
    <row r="1325" spans="1:26" ht="20.5" customHeight="1" x14ac:dyDescent="0.2">
      <c r="D1325" s="1693" t="s">
        <v>1560</v>
      </c>
      <c r="E1325" s="1694"/>
      <c r="F1325" s="1694"/>
      <c r="G1325" s="1694"/>
      <c r="H1325" s="1694"/>
      <c r="I1325" s="1694"/>
      <c r="J1325" s="1694"/>
      <c r="K1325" s="1694"/>
      <c r="L1325" s="1695"/>
      <c r="M1325" s="1696" t="s">
        <v>993</v>
      </c>
      <c r="N1325" s="1697"/>
      <c r="O1325" s="1698"/>
      <c r="P1325" s="1699"/>
      <c r="Q1325" s="1700"/>
      <c r="R1325" s="1701"/>
      <c r="S1325" s="1638" t="s">
        <v>581</v>
      </c>
      <c r="T1325" s="1702"/>
      <c r="Z1325" s="350" t="s">
        <v>1491</v>
      </c>
    </row>
    <row r="1326" spans="1:26" ht="16.5" customHeight="1" x14ac:dyDescent="0.2">
      <c r="E1326" s="225" t="s">
        <v>570</v>
      </c>
    </row>
    <row r="1327" spans="1:26" ht="12" customHeight="1" x14ac:dyDescent="0.2">
      <c r="E1327" s="225"/>
    </row>
    <row r="1328" spans="1:26" ht="16.5" customHeight="1" x14ac:dyDescent="0.2">
      <c r="B1328" s="356" t="s">
        <v>594</v>
      </c>
    </row>
    <row r="1329" spans="3:26" ht="16.5" customHeight="1" x14ac:dyDescent="0.2">
      <c r="C1329" s="89" t="s">
        <v>582</v>
      </c>
    </row>
    <row r="1330" spans="3:26" ht="29.5" customHeight="1" x14ac:dyDescent="0.2">
      <c r="D1330" s="1630" t="s">
        <v>583</v>
      </c>
      <c r="E1330" s="1630"/>
      <c r="F1330" s="1630"/>
      <c r="G1330" s="1630"/>
      <c r="H1330" s="1630"/>
      <c r="I1330" s="1684" t="s">
        <v>1051</v>
      </c>
      <c r="J1330" s="1685"/>
      <c r="K1330" s="1685"/>
      <c r="L1330" s="1685"/>
      <c r="M1330" s="1685"/>
      <c r="N1330" s="1685"/>
      <c r="O1330" s="1685"/>
      <c r="P1330" s="1685"/>
      <c r="Q1330" s="1685"/>
      <c r="R1330" s="1685"/>
      <c r="S1330" s="1685"/>
      <c r="T1330" s="1686"/>
      <c r="Z1330" s="350" t="s">
        <v>1719</v>
      </c>
    </row>
    <row r="1331" spans="3:26" ht="16.5" customHeight="1" x14ac:dyDescent="0.2">
      <c r="E1331" s="225" t="s">
        <v>571</v>
      </c>
    </row>
    <row r="1332" spans="3:26" ht="9.65" customHeight="1" x14ac:dyDescent="0.2">
      <c r="E1332" s="225"/>
    </row>
    <row r="1333" spans="3:26" ht="16.5" customHeight="1" x14ac:dyDescent="0.2">
      <c r="C1333" s="89" t="s">
        <v>572</v>
      </c>
    </row>
    <row r="1334" spans="3:26" ht="16.5" customHeight="1" x14ac:dyDescent="0.2">
      <c r="D1334" s="349" t="s">
        <v>585</v>
      </c>
    </row>
    <row r="1335" spans="3:26" ht="16.5" customHeight="1" x14ac:dyDescent="0.2">
      <c r="D1335" s="349" t="s">
        <v>584</v>
      </c>
    </row>
    <row r="1336" spans="3:26" ht="16.5" customHeight="1" x14ac:dyDescent="0.2">
      <c r="D1336" s="1680" t="s">
        <v>588</v>
      </c>
      <c r="E1336" s="1681"/>
      <c r="F1336" s="1681"/>
      <c r="G1336" s="1681"/>
      <c r="H1336" s="1681"/>
      <c r="I1336" s="1681"/>
      <c r="J1336" s="1681"/>
      <c r="K1336" s="1681"/>
      <c r="L1336" s="1682"/>
      <c r="M1336" s="1661" t="s">
        <v>175</v>
      </c>
      <c r="N1336" s="1687"/>
      <c r="O1336" s="1687"/>
      <c r="P1336" s="1687"/>
      <c r="Q1336" s="1688" t="s">
        <v>587</v>
      </c>
      <c r="R1336" s="1661"/>
      <c r="S1336" s="1612"/>
      <c r="T1336" s="1661"/>
      <c r="U1336" s="1661"/>
    </row>
    <row r="1337" spans="3:26" ht="21" customHeight="1" x14ac:dyDescent="0.2">
      <c r="D1337" s="1609" t="s">
        <v>823</v>
      </c>
      <c r="E1337" s="1610"/>
      <c r="F1337" s="1610"/>
      <c r="G1337" s="1610"/>
      <c r="H1337" s="1610"/>
      <c r="I1337" s="1610"/>
      <c r="J1337" s="1610"/>
      <c r="K1337" s="1610"/>
      <c r="L1337" s="1611"/>
      <c r="M1337" s="1617" t="s">
        <v>795</v>
      </c>
      <c r="N1337" s="1617"/>
      <c r="O1337" s="1617"/>
      <c r="P1337" s="1659"/>
      <c r="Q1337" s="498">
        <v>5</v>
      </c>
      <c r="R1337" s="366" t="s">
        <v>21</v>
      </c>
      <c r="S1337" s="498">
        <v>5</v>
      </c>
      <c r="T1337" s="361" t="s">
        <v>586</v>
      </c>
      <c r="U1337" s="554"/>
      <c r="Z1337" s="350" t="s">
        <v>1720</v>
      </c>
    </row>
    <row r="1338" spans="3:26" ht="21" customHeight="1" x14ac:dyDescent="0.2">
      <c r="D1338" s="1609" t="s">
        <v>824</v>
      </c>
      <c r="E1338" s="1610"/>
      <c r="F1338" s="1610"/>
      <c r="G1338" s="1610"/>
      <c r="H1338" s="1610"/>
      <c r="I1338" s="1610"/>
      <c r="J1338" s="1610"/>
      <c r="K1338" s="1610"/>
      <c r="L1338" s="1611"/>
      <c r="M1338" s="1617" t="s">
        <v>795</v>
      </c>
      <c r="N1338" s="1617"/>
      <c r="O1338" s="1617"/>
      <c r="P1338" s="1659"/>
      <c r="Q1338" s="498">
        <v>5</v>
      </c>
      <c r="R1338" s="366" t="s">
        <v>21</v>
      </c>
      <c r="S1338" s="498">
        <v>5</v>
      </c>
      <c r="T1338" s="361" t="s">
        <v>586</v>
      </c>
      <c r="U1338" s="554"/>
      <c r="Z1338" s="350" t="s">
        <v>1720</v>
      </c>
    </row>
    <row r="1339" spans="3:26" ht="16.5" customHeight="1" x14ac:dyDescent="0.2">
      <c r="E1339" s="225" t="s">
        <v>589</v>
      </c>
      <c r="F1339" s="88"/>
    </row>
    <row r="1340" spans="3:26" ht="16.5" customHeight="1" x14ac:dyDescent="0.2">
      <c r="E1340" s="225" t="s">
        <v>590</v>
      </c>
    </row>
    <row r="1341" spans="3:26" ht="16.5" customHeight="1" x14ac:dyDescent="0.2">
      <c r="E1341" s="225" t="s">
        <v>591</v>
      </c>
    </row>
    <row r="1342" spans="3:26" ht="16.5" customHeight="1" x14ac:dyDescent="0.2">
      <c r="E1342" s="88" t="s">
        <v>676</v>
      </c>
    </row>
    <row r="1343" spans="3:26" ht="16.5" customHeight="1" x14ac:dyDescent="0.2">
      <c r="E1343" s="225" t="s">
        <v>675</v>
      </c>
    </row>
    <row r="1344" spans="3:26" ht="16.5" customHeight="1" x14ac:dyDescent="0.2">
      <c r="E1344" s="1212" t="s">
        <v>1249</v>
      </c>
      <c r="F1344" s="1605"/>
      <c r="G1344" s="1605"/>
      <c r="H1344" s="1605"/>
      <c r="I1344" s="1605"/>
      <c r="J1344" s="1605"/>
      <c r="K1344" s="1605"/>
      <c r="L1344" s="1605"/>
      <c r="M1344" s="1605"/>
      <c r="N1344" s="1605"/>
      <c r="O1344" s="1660"/>
      <c r="P1344" s="349" t="s">
        <v>1248</v>
      </c>
    </row>
    <row r="1345" spans="1:26" ht="12.65" customHeight="1" x14ac:dyDescent="0.2">
      <c r="E1345" s="225"/>
    </row>
    <row r="1346" spans="1:26" ht="16.5" customHeight="1" x14ac:dyDescent="0.2">
      <c r="B1346" s="356" t="s">
        <v>825</v>
      </c>
    </row>
    <row r="1347" spans="1:26" ht="16.5" customHeight="1" x14ac:dyDescent="0.2">
      <c r="D1347" s="1661" t="s">
        <v>592</v>
      </c>
      <c r="E1347" s="1661"/>
      <c r="F1347" s="1661"/>
      <c r="G1347" s="1661"/>
      <c r="H1347" s="1680" t="s">
        <v>593</v>
      </c>
      <c r="I1347" s="1681"/>
      <c r="J1347" s="1681"/>
      <c r="K1347" s="1682"/>
      <c r="L1347" s="1683" t="s">
        <v>1594</v>
      </c>
      <c r="M1347" s="1683"/>
      <c r="N1347" s="1683"/>
      <c r="O1347" s="1683"/>
    </row>
    <row r="1348" spans="1:26" ht="20.5" customHeight="1" x14ac:dyDescent="0.2">
      <c r="D1348" s="1630" t="s">
        <v>826</v>
      </c>
      <c r="E1348" s="1630"/>
      <c r="F1348" s="1630"/>
      <c r="G1348" s="1630"/>
      <c r="H1348" s="1618" t="s">
        <v>797</v>
      </c>
      <c r="I1348" s="1657"/>
      <c r="J1348" s="1657"/>
      <c r="K1348" s="1658"/>
      <c r="L1348" s="555"/>
      <c r="M1348" s="556"/>
      <c r="N1348" s="557"/>
      <c r="O1348" s="558"/>
      <c r="Z1348" s="350" t="s">
        <v>1721</v>
      </c>
    </row>
    <row r="1349" spans="1:26" ht="20.5" customHeight="1" x14ac:dyDescent="0.2">
      <c r="D1349" s="1630" t="s">
        <v>827</v>
      </c>
      <c r="E1349" s="1630"/>
      <c r="F1349" s="1630"/>
      <c r="G1349" s="1630"/>
      <c r="H1349" s="1651" t="s">
        <v>1005</v>
      </c>
      <c r="I1349" s="1652"/>
      <c r="J1349" s="1652"/>
      <c r="K1349" s="1653"/>
      <c r="L1349" s="498">
        <v>5</v>
      </c>
      <c r="M1349" s="370" t="s">
        <v>21</v>
      </c>
      <c r="N1349" s="498">
        <v>4</v>
      </c>
      <c r="O1349" s="405" t="s">
        <v>98</v>
      </c>
      <c r="Z1349" s="350" t="s">
        <v>1722</v>
      </c>
    </row>
    <row r="1350" spans="1:26" ht="20.5" customHeight="1" x14ac:dyDescent="0.2">
      <c r="D1350" s="1630" t="s">
        <v>828</v>
      </c>
      <c r="E1350" s="1630"/>
      <c r="F1350" s="1630"/>
      <c r="G1350" s="1630"/>
      <c r="H1350" s="1651" t="s">
        <v>1005</v>
      </c>
      <c r="I1350" s="1652"/>
      <c r="J1350" s="1652"/>
      <c r="K1350" s="1653"/>
      <c r="L1350" s="498">
        <v>5</v>
      </c>
      <c r="M1350" s="366" t="s">
        <v>21</v>
      </c>
      <c r="N1350" s="498">
        <v>4</v>
      </c>
      <c r="O1350" s="361" t="s">
        <v>98</v>
      </c>
      <c r="Z1350" s="350" t="s">
        <v>1722</v>
      </c>
    </row>
    <row r="1351" spans="1:26" ht="20.5" customHeight="1" x14ac:dyDescent="0.2">
      <c r="D1351" s="1630" t="s">
        <v>829</v>
      </c>
      <c r="E1351" s="1630"/>
      <c r="F1351" s="1630"/>
      <c r="G1351" s="1630"/>
      <c r="H1351" s="1651" t="s">
        <v>796</v>
      </c>
      <c r="I1351" s="1652"/>
      <c r="J1351" s="1652"/>
      <c r="K1351" s="1653"/>
      <c r="L1351" s="498"/>
      <c r="M1351" s="366" t="s">
        <v>21</v>
      </c>
      <c r="N1351" s="498"/>
      <c r="O1351" s="361" t="s">
        <v>98</v>
      </c>
      <c r="Z1351" s="350" t="s">
        <v>1722</v>
      </c>
    </row>
    <row r="1352" spans="1:26" ht="20.5" customHeight="1" x14ac:dyDescent="0.2">
      <c r="D1352" s="1630" t="s">
        <v>573</v>
      </c>
      <c r="E1352" s="1630"/>
      <c r="F1352" s="1630"/>
      <c r="G1352" s="1630"/>
      <c r="H1352" s="1651" t="s">
        <v>796</v>
      </c>
      <c r="I1352" s="1652"/>
      <c r="J1352" s="1652"/>
      <c r="K1352" s="1653"/>
      <c r="L1352" s="498"/>
      <c r="M1352" s="366" t="s">
        <v>21</v>
      </c>
      <c r="N1352" s="498"/>
      <c r="O1352" s="361" t="s">
        <v>98</v>
      </c>
      <c r="Z1352" s="350" t="s">
        <v>1722</v>
      </c>
    </row>
    <row r="1353" spans="1:26" ht="16.5" customHeight="1" x14ac:dyDescent="0.2">
      <c r="E1353" s="225" t="s">
        <v>1244</v>
      </c>
    </row>
    <row r="1354" spans="1:26" ht="16.5" customHeight="1" x14ac:dyDescent="0.2">
      <c r="E1354" s="88" t="s">
        <v>1245</v>
      </c>
    </row>
    <row r="1355" spans="1:26" ht="16.5" customHeight="1" x14ac:dyDescent="0.2">
      <c r="E1355" s="88" t="s">
        <v>1246</v>
      </c>
    </row>
    <row r="1356" spans="1:26" ht="11.5" customHeight="1" x14ac:dyDescent="0.2">
      <c r="E1356" s="88"/>
    </row>
    <row r="1357" spans="1:26" ht="16.5" customHeight="1" x14ac:dyDescent="0.2">
      <c r="A1357" s="365" t="s">
        <v>574</v>
      </c>
    </row>
    <row r="1358" spans="1:26" ht="16.5" customHeight="1" x14ac:dyDescent="0.2">
      <c r="B1358" s="89" t="s">
        <v>1588</v>
      </c>
    </row>
    <row r="1359" spans="1:26" ht="16.5" customHeight="1" x14ac:dyDescent="0.2">
      <c r="B1359" s="89" t="s">
        <v>596</v>
      </c>
    </row>
    <row r="1360" spans="1:26" ht="16.5" customHeight="1" x14ac:dyDescent="0.2">
      <c r="C1360" s="349" t="s">
        <v>600</v>
      </c>
    </row>
    <row r="1361" spans="2:26" ht="16.5" customHeight="1" x14ac:dyDescent="0.2">
      <c r="C1361" s="349" t="s">
        <v>597</v>
      </c>
    </row>
    <row r="1362" spans="2:26" ht="16.5" customHeight="1" x14ac:dyDescent="0.2">
      <c r="C1362" s="349" t="s">
        <v>598</v>
      </c>
    </row>
    <row r="1363" spans="2:26" ht="16.5" customHeight="1" x14ac:dyDescent="0.2">
      <c r="C1363" s="349" t="s">
        <v>599</v>
      </c>
    </row>
    <row r="1364" spans="2:26" ht="8.15" customHeight="1" x14ac:dyDescent="0.2"/>
    <row r="1365" spans="2:26" ht="21" customHeight="1" x14ac:dyDescent="0.2">
      <c r="D1365" s="1630" t="s">
        <v>601</v>
      </c>
      <c r="E1365" s="1630"/>
      <c r="F1365" s="1630"/>
      <c r="G1365" s="1654">
        <f>U$3</f>
        <v>12345</v>
      </c>
      <c r="H1365" s="1655"/>
      <c r="I1365" s="1656"/>
      <c r="J1365" s="1609" t="s">
        <v>603</v>
      </c>
      <c r="K1365" s="1610"/>
      <c r="L1365" s="1610"/>
      <c r="M1365" s="1611"/>
      <c r="N1365" s="1645" t="str">
        <f>Q$9</f>
        <v>学校法人○△学園</v>
      </c>
      <c r="O1365" s="1645"/>
      <c r="P1365" s="1645"/>
      <c r="Q1365" s="1645"/>
      <c r="R1365" s="1645"/>
      <c r="S1365" s="1645"/>
      <c r="T1365" s="1645"/>
      <c r="U1365" s="1645"/>
    </row>
    <row r="1366" spans="2:26" ht="21" customHeight="1" x14ac:dyDescent="0.2">
      <c r="D1366" s="1630" t="s">
        <v>602</v>
      </c>
      <c r="E1366" s="1630"/>
      <c r="F1366" s="1609"/>
      <c r="G1366" s="1646">
        <v>2345</v>
      </c>
      <c r="H1366" s="1647"/>
      <c r="I1366" s="1648"/>
      <c r="J1366" s="1649" t="s">
        <v>604</v>
      </c>
      <c r="K1366" s="1610"/>
      <c r="L1366" s="1610"/>
      <c r="M1366" s="1611"/>
      <c r="N1366" s="1645" t="str">
        <f>Q$11</f>
        <v>○△幼稚園</v>
      </c>
      <c r="O1366" s="1645"/>
      <c r="P1366" s="1645"/>
      <c r="Q1366" s="1645"/>
      <c r="R1366" s="1645"/>
      <c r="S1366" s="1645"/>
      <c r="T1366" s="1645"/>
      <c r="U1366" s="1645"/>
    </row>
    <row r="1367" spans="2:26" ht="16.5" customHeight="1" x14ac:dyDescent="0.2">
      <c r="G1367" s="372"/>
      <c r="H1367" s="372"/>
      <c r="I1367" s="372"/>
      <c r="N1367" s="490"/>
      <c r="O1367" s="490"/>
      <c r="P1367" s="490"/>
      <c r="Q1367" s="490"/>
      <c r="R1367" s="490"/>
      <c r="S1367" s="490"/>
      <c r="T1367" s="490"/>
      <c r="U1367" s="490"/>
    </row>
    <row r="1368" spans="2:26" ht="16.5" customHeight="1" x14ac:dyDescent="0.2">
      <c r="B1368" s="356" t="s">
        <v>576</v>
      </c>
    </row>
    <row r="1369" spans="2:26" ht="21.65" customHeight="1" x14ac:dyDescent="0.2">
      <c r="D1369" s="1609" t="s">
        <v>605</v>
      </c>
      <c r="E1369" s="1610"/>
      <c r="F1369" s="1610"/>
      <c r="G1369" s="1610"/>
      <c r="H1369" s="1610"/>
      <c r="I1369" s="1610"/>
      <c r="J1369" s="1610"/>
      <c r="K1369" s="1610"/>
      <c r="L1369" s="1610"/>
      <c r="M1369" s="1610"/>
      <c r="N1369" s="1610"/>
      <c r="O1369" s="1610"/>
      <c r="P1369" s="1650"/>
      <c r="Q1369" s="404"/>
      <c r="R1369" s="349" t="s">
        <v>609</v>
      </c>
    </row>
    <row r="1370" spans="2:26" ht="21.65" customHeight="1" x14ac:dyDescent="0.2">
      <c r="D1370" s="1633" t="s">
        <v>606</v>
      </c>
      <c r="E1370" s="1634"/>
      <c r="F1370" s="1634"/>
      <c r="G1370" s="1635" t="s">
        <v>840</v>
      </c>
      <c r="H1370" s="1636"/>
      <c r="I1370" s="1636"/>
      <c r="J1370" s="1636"/>
      <c r="K1370" s="1637"/>
    </row>
    <row r="1371" spans="2:26" ht="21.65" customHeight="1" x14ac:dyDescent="0.2">
      <c r="D1371" s="1609" t="s">
        <v>607</v>
      </c>
      <c r="E1371" s="1638"/>
      <c r="F1371" s="1638"/>
      <c r="G1371" s="1639">
        <v>2</v>
      </c>
      <c r="H1371" s="1640"/>
      <c r="I1371" s="349" t="s">
        <v>608</v>
      </c>
    </row>
    <row r="1372" spans="2:26" ht="21.65" customHeight="1" x14ac:dyDescent="0.2">
      <c r="D1372" s="1641" t="s">
        <v>613</v>
      </c>
      <c r="E1372" s="1642"/>
      <c r="F1372" s="1642"/>
      <c r="G1372" s="1643">
        <v>300</v>
      </c>
      <c r="H1372" s="1644"/>
      <c r="I1372" s="349" t="s">
        <v>288</v>
      </c>
    </row>
    <row r="1373" spans="2:26" ht="9.65" customHeight="1" x14ac:dyDescent="0.2">
      <c r="D1373" s="490"/>
      <c r="E1373" s="490"/>
      <c r="F1373" s="490"/>
    </row>
    <row r="1374" spans="2:26" ht="16.5" customHeight="1" x14ac:dyDescent="0.2">
      <c r="B1374" s="356" t="s">
        <v>830</v>
      </c>
    </row>
    <row r="1375" spans="2:26" ht="21.65" customHeight="1" x14ac:dyDescent="0.2">
      <c r="D1375" s="1630" t="s">
        <v>612</v>
      </c>
      <c r="E1375" s="1630"/>
      <c r="F1375" s="1630"/>
      <c r="G1375" s="1675" t="s">
        <v>798</v>
      </c>
      <c r="H1375" s="1676"/>
      <c r="I1375" s="1676"/>
      <c r="J1375" s="1676"/>
      <c r="K1375" s="1677"/>
      <c r="Z1375" s="350" t="s">
        <v>1723</v>
      </c>
    </row>
    <row r="1376" spans="2:26" ht="21.65" customHeight="1" x14ac:dyDescent="0.2">
      <c r="D1376" s="1630" t="s">
        <v>610</v>
      </c>
      <c r="E1376" s="1630"/>
      <c r="F1376" s="1609"/>
      <c r="G1376" s="484" t="s">
        <v>782</v>
      </c>
      <c r="H1376" s="498">
        <v>6</v>
      </c>
      <c r="I1376" s="559" t="s">
        <v>21</v>
      </c>
      <c r="J1376" s="498">
        <v>12</v>
      </c>
      <c r="K1376" s="560" t="s">
        <v>22</v>
      </c>
      <c r="L1376" s="498">
        <v>12</v>
      </c>
      <c r="M1376" s="560" t="s">
        <v>1468</v>
      </c>
      <c r="Z1376" s="350" t="s">
        <v>1647</v>
      </c>
    </row>
    <row r="1377" spans="2:26" ht="21.65" customHeight="1" x14ac:dyDescent="0.2">
      <c r="D1377" s="1630" t="s">
        <v>611</v>
      </c>
      <c r="E1377" s="1630"/>
      <c r="F1377" s="1630"/>
      <c r="G1377" s="480" t="s">
        <v>614</v>
      </c>
      <c r="H1377" s="1678">
        <v>0.55000000000000004</v>
      </c>
      <c r="I1377" s="1679"/>
      <c r="J1377" s="387" t="s">
        <v>615</v>
      </c>
      <c r="K1377" s="1643"/>
      <c r="L1377" s="1644"/>
    </row>
    <row r="1378" spans="2:26" ht="7" customHeight="1" x14ac:dyDescent="0.2"/>
    <row r="1379" spans="2:26" ht="19.5" customHeight="1" x14ac:dyDescent="0.2">
      <c r="D1379" s="394" t="s">
        <v>616</v>
      </c>
    </row>
    <row r="1380" spans="2:26" ht="21.65" customHeight="1" x14ac:dyDescent="0.2">
      <c r="D1380" s="1630" t="s">
        <v>617</v>
      </c>
      <c r="E1380" s="1630"/>
      <c r="F1380" s="1630"/>
      <c r="G1380" s="1609"/>
      <c r="H1380" s="1663"/>
      <c r="I1380" s="1664"/>
      <c r="Z1380" s="350" t="s">
        <v>1648</v>
      </c>
    </row>
    <row r="1381" spans="2:26" ht="21.65" customHeight="1" x14ac:dyDescent="0.2">
      <c r="D1381" s="1630" t="s">
        <v>618</v>
      </c>
      <c r="E1381" s="1630"/>
      <c r="F1381" s="1630"/>
      <c r="G1381" s="1609"/>
      <c r="H1381" s="561"/>
      <c r="I1381" s="404"/>
      <c r="J1381" s="491" t="s">
        <v>21</v>
      </c>
      <c r="K1381" s="404"/>
      <c r="L1381" s="560" t="s">
        <v>22</v>
      </c>
      <c r="M1381" s="404"/>
      <c r="N1381" s="560" t="s">
        <v>1468</v>
      </c>
      <c r="Z1381" s="350" t="s">
        <v>1647</v>
      </c>
    </row>
    <row r="1382" spans="2:26" ht="5.5" customHeight="1" x14ac:dyDescent="0.2"/>
    <row r="1383" spans="2:26" ht="19" customHeight="1" x14ac:dyDescent="0.2">
      <c r="D1383" s="349" t="s">
        <v>1263</v>
      </c>
    </row>
    <row r="1384" spans="2:26" ht="42" customHeight="1" x14ac:dyDescent="0.2">
      <c r="D1384" s="1672"/>
      <c r="E1384" s="1673"/>
      <c r="F1384" s="1673"/>
      <c r="G1384" s="1673"/>
      <c r="H1384" s="1673"/>
      <c r="I1384" s="1673"/>
      <c r="J1384" s="1673"/>
      <c r="K1384" s="1673"/>
      <c r="L1384" s="1673"/>
      <c r="M1384" s="1673"/>
      <c r="N1384" s="1673"/>
      <c r="O1384" s="1673"/>
      <c r="P1384" s="1673"/>
      <c r="Q1384" s="1673"/>
      <c r="R1384" s="1673"/>
      <c r="S1384" s="1673"/>
      <c r="T1384" s="1673"/>
      <c r="U1384" s="1674"/>
    </row>
    <row r="1385" spans="2:26" ht="13" customHeight="1" x14ac:dyDescent="0.2">
      <c r="D1385" s="562"/>
      <c r="E1385" s="562"/>
      <c r="F1385" s="562"/>
      <c r="G1385" s="562"/>
      <c r="H1385" s="562"/>
      <c r="I1385" s="562"/>
      <c r="J1385" s="562"/>
      <c r="K1385" s="562"/>
      <c r="L1385" s="562"/>
      <c r="M1385" s="562"/>
      <c r="N1385" s="562"/>
      <c r="O1385" s="562"/>
      <c r="P1385" s="562"/>
      <c r="Q1385" s="562"/>
      <c r="R1385" s="562"/>
      <c r="S1385" s="562"/>
      <c r="T1385" s="562"/>
      <c r="U1385" s="562"/>
    </row>
    <row r="1386" spans="2:26" ht="14" x14ac:dyDescent="0.2">
      <c r="B1386" s="356" t="s">
        <v>831</v>
      </c>
    </row>
    <row r="1387" spans="2:26" x14ac:dyDescent="0.2">
      <c r="C1387" s="349" t="s">
        <v>1775</v>
      </c>
    </row>
    <row r="1388" spans="2:26" x14ac:dyDescent="0.2">
      <c r="C1388" s="90" t="s">
        <v>1776</v>
      </c>
    </row>
    <row r="1389" spans="2:26" ht="20.5" customHeight="1" x14ac:dyDescent="0.2">
      <c r="D1389" s="1630" t="s">
        <v>619</v>
      </c>
      <c r="E1389" s="1630"/>
      <c r="F1389" s="1630"/>
      <c r="G1389" s="1675" t="s">
        <v>841</v>
      </c>
      <c r="H1389" s="1676"/>
      <c r="I1389" s="1676"/>
      <c r="J1389" s="1676"/>
      <c r="K1389" s="1676"/>
      <c r="L1389" s="1677"/>
      <c r="Z1389" s="350" t="s">
        <v>1724</v>
      </c>
    </row>
    <row r="1390" spans="2:26" ht="20.5" customHeight="1" x14ac:dyDescent="0.2">
      <c r="D1390" s="1630" t="s">
        <v>620</v>
      </c>
      <c r="E1390" s="1630"/>
      <c r="F1390" s="1609"/>
      <c r="G1390" s="484" t="s">
        <v>782</v>
      </c>
      <c r="H1390" s="498">
        <v>6</v>
      </c>
      <c r="I1390" s="559" t="s">
        <v>21</v>
      </c>
      <c r="J1390" s="498">
        <v>12</v>
      </c>
      <c r="K1390" s="560" t="s">
        <v>22</v>
      </c>
      <c r="L1390" s="498">
        <v>12</v>
      </c>
      <c r="M1390" s="560" t="s">
        <v>1468</v>
      </c>
      <c r="Z1390" s="350" t="s">
        <v>1647</v>
      </c>
    </row>
    <row r="1391" spans="2:26" ht="20.5" customHeight="1" x14ac:dyDescent="0.2">
      <c r="D1391" s="1633" t="s">
        <v>1777</v>
      </c>
      <c r="E1391" s="1668"/>
      <c r="F1391" s="1668"/>
      <c r="G1391" s="1668"/>
      <c r="H1391" s="1668"/>
      <c r="I1391" s="1668"/>
      <c r="J1391" s="1669"/>
      <c r="K1391" s="563" t="s">
        <v>614</v>
      </c>
      <c r="L1391" s="1643">
        <v>0.86</v>
      </c>
      <c r="M1391" s="1644"/>
      <c r="N1391" s="564" t="s">
        <v>615</v>
      </c>
      <c r="O1391" s="1670"/>
      <c r="P1391" s="1671"/>
    </row>
    <row r="1393" spans="1:26" ht="14" x14ac:dyDescent="0.2">
      <c r="B1393" s="356" t="s">
        <v>577</v>
      </c>
    </row>
    <row r="1394" spans="1:26" x14ac:dyDescent="0.2">
      <c r="C1394" s="349" t="s">
        <v>621</v>
      </c>
    </row>
    <row r="1395" spans="1:26" x14ac:dyDescent="0.2">
      <c r="C1395" s="349" t="s">
        <v>1264</v>
      </c>
    </row>
    <row r="1396" spans="1:26" ht="21.65" customHeight="1" x14ac:dyDescent="0.2">
      <c r="D1396" s="1630" t="s">
        <v>578</v>
      </c>
      <c r="E1396" s="1630"/>
      <c r="F1396" s="1630"/>
      <c r="G1396" s="1630"/>
      <c r="H1396" s="1663"/>
      <c r="I1396" s="1664"/>
      <c r="Z1396" s="350" t="s">
        <v>1648</v>
      </c>
    </row>
    <row r="1397" spans="1:26" ht="21.65" customHeight="1" x14ac:dyDescent="0.2">
      <c r="D1397" s="1630" t="s">
        <v>579</v>
      </c>
      <c r="E1397" s="1630"/>
      <c r="F1397" s="1630"/>
      <c r="G1397" s="1630"/>
      <c r="H1397" s="1631"/>
      <c r="I1397" s="1632"/>
      <c r="Z1397" s="350" t="s">
        <v>1725</v>
      </c>
    </row>
    <row r="1398" spans="1:26" ht="21.65" customHeight="1" x14ac:dyDescent="0.2">
      <c r="D1398" s="1630" t="s">
        <v>832</v>
      </c>
      <c r="E1398" s="1630"/>
      <c r="F1398" s="1630"/>
      <c r="G1398" s="1609"/>
      <c r="H1398" s="561"/>
      <c r="I1398" s="404"/>
      <c r="J1398" s="491" t="s">
        <v>21</v>
      </c>
      <c r="K1398" s="404"/>
      <c r="L1398" s="560" t="s">
        <v>22</v>
      </c>
      <c r="M1398" s="404"/>
      <c r="N1398" s="560" t="s">
        <v>1468</v>
      </c>
      <c r="Z1398" s="350" t="s">
        <v>1647</v>
      </c>
    </row>
    <row r="1399" spans="1:26" ht="21.65" customHeight="1" x14ac:dyDescent="0.2">
      <c r="D1399" s="1662" t="s">
        <v>833</v>
      </c>
      <c r="E1399" s="1662"/>
      <c r="F1399" s="1662"/>
      <c r="G1399" s="1662"/>
      <c r="H1399" s="1663"/>
      <c r="I1399" s="1664"/>
      <c r="Z1399" s="350" t="s">
        <v>1648</v>
      </c>
    </row>
    <row r="1400" spans="1:26" ht="9" customHeight="1" x14ac:dyDescent="0.2"/>
    <row r="1401" spans="1:26" ht="19.5" customHeight="1" x14ac:dyDescent="0.2">
      <c r="D1401" s="349" t="s">
        <v>622</v>
      </c>
    </row>
    <row r="1402" spans="1:26" ht="39.65" customHeight="1" thickBot="1" x14ac:dyDescent="0.25">
      <c r="A1402" s="565"/>
      <c r="B1402" s="566"/>
      <c r="C1402" s="566"/>
      <c r="D1402" s="1665"/>
      <c r="E1402" s="1666"/>
      <c r="F1402" s="1666"/>
      <c r="G1402" s="1666"/>
      <c r="H1402" s="1666"/>
      <c r="I1402" s="1666"/>
      <c r="J1402" s="1666"/>
      <c r="K1402" s="1666"/>
      <c r="L1402" s="1666"/>
      <c r="M1402" s="1666"/>
      <c r="N1402" s="1666"/>
      <c r="O1402" s="1666"/>
      <c r="P1402" s="1666"/>
      <c r="Q1402" s="1666"/>
      <c r="R1402" s="1666"/>
      <c r="S1402" s="1666"/>
      <c r="T1402" s="1666"/>
      <c r="U1402" s="1667"/>
      <c r="V1402" s="566"/>
      <c r="W1402" s="566"/>
      <c r="X1402" s="566"/>
      <c r="Y1402" s="566"/>
      <c r="Z1402" s="567"/>
    </row>
    <row r="1403" spans="1:26" ht="13.5" thickTop="1" x14ac:dyDescent="0.2"/>
  </sheetData>
  <sheetProtection algorithmName="SHA-512" hashValue="5I65dOE7C/NEkjvkd9SEO3lU9I5E/VaOJBxmrcCpdGh+9kHw95xm9YSUAW7hshdTgwhFIvZn6HEfw3co3yz5cg==" saltValue="Xcuygy2Ab9ZJoIiLPI3M3g==" spinCount="100000" sheet="1" objects="1" scenarios="1"/>
  <mergeCells count="2099">
    <mergeCell ref="R3:T3"/>
    <mergeCell ref="U3:W3"/>
    <mergeCell ref="R4:T4"/>
    <mergeCell ref="U4:W4"/>
    <mergeCell ref="C6:W6"/>
    <mergeCell ref="C7:W7"/>
    <mergeCell ref="N13:P13"/>
    <mergeCell ref="Q13:X13"/>
    <mergeCell ref="N14:P14"/>
    <mergeCell ref="Q14:X14"/>
    <mergeCell ref="M15:P15"/>
    <mergeCell ref="R15:S15"/>
    <mergeCell ref="U15:X15"/>
    <mergeCell ref="C8:W8"/>
    <mergeCell ref="M9:P9"/>
    <mergeCell ref="Q9:X9"/>
    <mergeCell ref="M10:P10"/>
    <mergeCell ref="Q10:X10"/>
    <mergeCell ref="M11:M14"/>
    <mergeCell ref="N11:P11"/>
    <mergeCell ref="Q11:X11"/>
    <mergeCell ref="N12:P12"/>
    <mergeCell ref="Q12:X12"/>
    <mergeCell ref="D64:H64"/>
    <mergeCell ref="D65:H65"/>
    <mergeCell ref="E76:F76"/>
    <mergeCell ref="N76:W76"/>
    <mergeCell ref="G79:H79"/>
    <mergeCell ref="I79:J79"/>
    <mergeCell ref="K79:L79"/>
    <mergeCell ref="M79:S79"/>
    <mergeCell ref="T79:V79"/>
    <mergeCell ref="W79:X79"/>
    <mergeCell ref="D48:G48"/>
    <mergeCell ref="D49:G49"/>
    <mergeCell ref="D53:G53"/>
    <mergeCell ref="D54:G54"/>
    <mergeCell ref="D57:G57"/>
    <mergeCell ref="D58:G58"/>
    <mergeCell ref="M17:P19"/>
    <mergeCell ref="Q17:X17"/>
    <mergeCell ref="Q18:X18"/>
    <mergeCell ref="Q19:X19"/>
    <mergeCell ref="D38:E38"/>
    <mergeCell ref="P43:R43"/>
    <mergeCell ref="S43:X43"/>
    <mergeCell ref="D88:F89"/>
    <mergeCell ref="G88:G89"/>
    <mergeCell ref="I88:I89"/>
    <mergeCell ref="K88:L89"/>
    <mergeCell ref="W88:X89"/>
    <mergeCell ref="P97:R97"/>
    <mergeCell ref="S97:X97"/>
    <mergeCell ref="I84:I85"/>
    <mergeCell ref="W84:X85"/>
    <mergeCell ref="D86:F87"/>
    <mergeCell ref="G86:H87"/>
    <mergeCell ref="I86:I87"/>
    <mergeCell ref="W86:X87"/>
    <mergeCell ref="D80:D85"/>
    <mergeCell ref="G80:G81"/>
    <mergeCell ref="I80:I81"/>
    <mergeCell ref="K80:K87"/>
    <mergeCell ref="L80:L87"/>
    <mergeCell ref="W80:X81"/>
    <mergeCell ref="G82:G83"/>
    <mergeCell ref="I82:I83"/>
    <mergeCell ref="W82:X83"/>
    <mergeCell ref="G84:G85"/>
    <mergeCell ref="E118:V118"/>
    <mergeCell ref="D121:R121"/>
    <mergeCell ref="D122:R122"/>
    <mergeCell ref="D123:R123"/>
    <mergeCell ref="I125:J125"/>
    <mergeCell ref="K125:Q125"/>
    <mergeCell ref="R125:T125"/>
    <mergeCell ref="U125:V125"/>
    <mergeCell ref="D109:F109"/>
    <mergeCell ref="D110:F110"/>
    <mergeCell ref="D115:I115"/>
    <mergeCell ref="J115:N115"/>
    <mergeCell ref="D116:I116"/>
    <mergeCell ref="J116:N116"/>
    <mergeCell ref="D100:F100"/>
    <mergeCell ref="G100:M100"/>
    <mergeCell ref="D102:F102"/>
    <mergeCell ref="D103:F103"/>
    <mergeCell ref="D104:F104"/>
    <mergeCell ref="D107:F107"/>
    <mergeCell ref="G107:M107"/>
    <mergeCell ref="N147:O147"/>
    <mergeCell ref="E148:X148"/>
    <mergeCell ref="E149:Y149"/>
    <mergeCell ref="E150:Y150"/>
    <mergeCell ref="D153:H153"/>
    <mergeCell ref="I153:J153"/>
    <mergeCell ref="E134:Y134"/>
    <mergeCell ref="N141:O141"/>
    <mergeCell ref="N142:O142"/>
    <mergeCell ref="N143:O143"/>
    <mergeCell ref="N145:O145"/>
    <mergeCell ref="N146:O146"/>
    <mergeCell ref="D126:D133"/>
    <mergeCell ref="I126:I127"/>
    <mergeCell ref="U126:V127"/>
    <mergeCell ref="U128:V129"/>
    <mergeCell ref="I130:I131"/>
    <mergeCell ref="U130:V131"/>
    <mergeCell ref="I132:I133"/>
    <mergeCell ref="U132:V133"/>
    <mergeCell ref="W172:Y172"/>
    <mergeCell ref="K173:M173"/>
    <mergeCell ref="N173:P173"/>
    <mergeCell ref="Q173:S173"/>
    <mergeCell ref="T173:V173"/>
    <mergeCell ref="W173:Y173"/>
    <mergeCell ref="E162:G162"/>
    <mergeCell ref="I165:R165"/>
    <mergeCell ref="K172:M172"/>
    <mergeCell ref="N172:P172"/>
    <mergeCell ref="Q172:S172"/>
    <mergeCell ref="T172:V172"/>
    <mergeCell ref="D154:H154"/>
    <mergeCell ref="I154:J154"/>
    <mergeCell ref="E156:Y156"/>
    <mergeCell ref="P157:R157"/>
    <mergeCell ref="S157:X157"/>
    <mergeCell ref="D160:R160"/>
    <mergeCell ref="T160:Y160"/>
    <mergeCell ref="W174:Y174"/>
    <mergeCell ref="E175:J175"/>
    <mergeCell ref="K175:M175"/>
    <mergeCell ref="N175:P175"/>
    <mergeCell ref="Q175:S175"/>
    <mergeCell ref="T175:V175"/>
    <mergeCell ref="W175:Y175"/>
    <mergeCell ref="D174:D179"/>
    <mergeCell ref="E174:J174"/>
    <mergeCell ref="K174:M174"/>
    <mergeCell ref="N174:P174"/>
    <mergeCell ref="Q174:S174"/>
    <mergeCell ref="T174:V174"/>
    <mergeCell ref="E176:J176"/>
    <mergeCell ref="K176:M176"/>
    <mergeCell ref="N176:P176"/>
    <mergeCell ref="Q176:S176"/>
    <mergeCell ref="E179:J179"/>
    <mergeCell ref="K179:M179"/>
    <mergeCell ref="N179:P179"/>
    <mergeCell ref="Q179:S179"/>
    <mergeCell ref="T179:V179"/>
    <mergeCell ref="W179:Y179"/>
    <mergeCell ref="E178:J178"/>
    <mergeCell ref="K178:M178"/>
    <mergeCell ref="N178:P178"/>
    <mergeCell ref="Q178:S178"/>
    <mergeCell ref="T178:V178"/>
    <mergeCell ref="W178:Y178"/>
    <mergeCell ref="T176:V176"/>
    <mergeCell ref="W176:Y176"/>
    <mergeCell ref="E177:J177"/>
    <mergeCell ref="K177:M177"/>
    <mergeCell ref="N177:P177"/>
    <mergeCell ref="Q177:S177"/>
    <mergeCell ref="T177:V177"/>
    <mergeCell ref="W177:Y177"/>
    <mergeCell ref="W180:Y180"/>
    <mergeCell ref="E181:J181"/>
    <mergeCell ref="K181:M181"/>
    <mergeCell ref="N181:P181"/>
    <mergeCell ref="Q181:S181"/>
    <mergeCell ref="T181:V181"/>
    <mergeCell ref="W181:Y181"/>
    <mergeCell ref="D180:D183"/>
    <mergeCell ref="E180:J180"/>
    <mergeCell ref="K180:M180"/>
    <mergeCell ref="N180:P180"/>
    <mergeCell ref="Q180:S180"/>
    <mergeCell ref="T180:V180"/>
    <mergeCell ref="E182:J182"/>
    <mergeCell ref="K182:M182"/>
    <mergeCell ref="N182:P182"/>
    <mergeCell ref="Q182:S182"/>
    <mergeCell ref="K187:M187"/>
    <mergeCell ref="N187:P187"/>
    <mergeCell ref="Q187:S187"/>
    <mergeCell ref="T187:V187"/>
    <mergeCell ref="W187:Y187"/>
    <mergeCell ref="K188:M188"/>
    <mergeCell ref="N188:P188"/>
    <mergeCell ref="Q188:S188"/>
    <mergeCell ref="T188:V188"/>
    <mergeCell ref="W188:Y188"/>
    <mergeCell ref="T182:V182"/>
    <mergeCell ref="W182:Y182"/>
    <mergeCell ref="E183:J183"/>
    <mergeCell ref="K183:M183"/>
    <mergeCell ref="N183:P183"/>
    <mergeCell ref="Q183:S183"/>
    <mergeCell ref="T183:V183"/>
    <mergeCell ref="W183:Y183"/>
    <mergeCell ref="W189:Y189"/>
    <mergeCell ref="E190:J190"/>
    <mergeCell ref="K190:M190"/>
    <mergeCell ref="N190:P190"/>
    <mergeCell ref="Q190:S190"/>
    <mergeCell ref="T190:V190"/>
    <mergeCell ref="W190:Y190"/>
    <mergeCell ref="D189:D194"/>
    <mergeCell ref="E189:J189"/>
    <mergeCell ref="K189:M189"/>
    <mergeCell ref="N189:P189"/>
    <mergeCell ref="Q189:S189"/>
    <mergeCell ref="T189:V189"/>
    <mergeCell ref="E191:J191"/>
    <mergeCell ref="K191:M191"/>
    <mergeCell ref="N191:P191"/>
    <mergeCell ref="Q191:S191"/>
    <mergeCell ref="E194:J194"/>
    <mergeCell ref="K194:M194"/>
    <mergeCell ref="N194:P194"/>
    <mergeCell ref="Q194:S194"/>
    <mergeCell ref="T194:V194"/>
    <mergeCell ref="W194:Y194"/>
    <mergeCell ref="E193:J193"/>
    <mergeCell ref="K193:M193"/>
    <mergeCell ref="N193:P193"/>
    <mergeCell ref="Q193:S193"/>
    <mergeCell ref="T193:V193"/>
    <mergeCell ref="W193:Y193"/>
    <mergeCell ref="T191:V191"/>
    <mergeCell ref="W191:Y191"/>
    <mergeCell ref="E192:J192"/>
    <mergeCell ref="K192:M192"/>
    <mergeCell ref="N192:P192"/>
    <mergeCell ref="Q192:S192"/>
    <mergeCell ref="T192:V192"/>
    <mergeCell ref="W192:Y192"/>
    <mergeCell ref="T197:V197"/>
    <mergeCell ref="W197:Y197"/>
    <mergeCell ref="E198:J198"/>
    <mergeCell ref="K198:M198"/>
    <mergeCell ref="N198:P198"/>
    <mergeCell ref="Q198:S198"/>
    <mergeCell ref="T198:V198"/>
    <mergeCell ref="W198:Y198"/>
    <mergeCell ref="W195:Y195"/>
    <mergeCell ref="E196:J196"/>
    <mergeCell ref="K196:M196"/>
    <mergeCell ref="N196:P196"/>
    <mergeCell ref="Q196:S196"/>
    <mergeCell ref="T196:V196"/>
    <mergeCell ref="W196:Y196"/>
    <mergeCell ref="D195:D198"/>
    <mergeCell ref="E195:J195"/>
    <mergeCell ref="K195:M195"/>
    <mergeCell ref="N195:P195"/>
    <mergeCell ref="Q195:S195"/>
    <mergeCell ref="T195:V195"/>
    <mergeCell ref="E197:J197"/>
    <mergeCell ref="K197:M197"/>
    <mergeCell ref="N197:P197"/>
    <mergeCell ref="Q197:S197"/>
    <mergeCell ref="K211:M211"/>
    <mergeCell ref="N211:P211"/>
    <mergeCell ref="Q211:S211"/>
    <mergeCell ref="T211:V211"/>
    <mergeCell ref="W211:Y211"/>
    <mergeCell ref="K212:M212"/>
    <mergeCell ref="N212:P212"/>
    <mergeCell ref="Q212:S212"/>
    <mergeCell ref="T212:V212"/>
    <mergeCell ref="W212:Y212"/>
    <mergeCell ref="P203:R203"/>
    <mergeCell ref="S203:X203"/>
    <mergeCell ref="K210:M210"/>
    <mergeCell ref="N210:P210"/>
    <mergeCell ref="Q210:S210"/>
    <mergeCell ref="T210:V210"/>
    <mergeCell ref="W210:Y210"/>
    <mergeCell ref="W213:Y213"/>
    <mergeCell ref="E214:J214"/>
    <mergeCell ref="K214:M214"/>
    <mergeCell ref="N214:P214"/>
    <mergeCell ref="Q214:S214"/>
    <mergeCell ref="T214:V214"/>
    <mergeCell ref="W214:Y214"/>
    <mergeCell ref="D213:D218"/>
    <mergeCell ref="E213:J213"/>
    <mergeCell ref="K213:M213"/>
    <mergeCell ref="N213:P213"/>
    <mergeCell ref="Q213:S213"/>
    <mergeCell ref="T213:V213"/>
    <mergeCell ref="E215:J215"/>
    <mergeCell ref="K215:M215"/>
    <mergeCell ref="N215:P215"/>
    <mergeCell ref="Q215:S215"/>
    <mergeCell ref="E218:J218"/>
    <mergeCell ref="K218:M218"/>
    <mergeCell ref="N218:P218"/>
    <mergeCell ref="Q218:S218"/>
    <mergeCell ref="T218:V218"/>
    <mergeCell ref="W218:Y218"/>
    <mergeCell ref="E217:J217"/>
    <mergeCell ref="K217:M217"/>
    <mergeCell ref="N217:P217"/>
    <mergeCell ref="Q217:S217"/>
    <mergeCell ref="T217:V217"/>
    <mergeCell ref="W217:Y217"/>
    <mergeCell ref="T215:V215"/>
    <mergeCell ref="W215:Y215"/>
    <mergeCell ref="E216:J216"/>
    <mergeCell ref="K216:M216"/>
    <mergeCell ref="N216:P216"/>
    <mergeCell ref="Q216:S216"/>
    <mergeCell ref="T216:V216"/>
    <mergeCell ref="W216:Y216"/>
    <mergeCell ref="W219:Y219"/>
    <mergeCell ref="E220:J220"/>
    <mergeCell ref="K220:M220"/>
    <mergeCell ref="N220:P220"/>
    <mergeCell ref="Q220:S220"/>
    <mergeCell ref="T220:V220"/>
    <mergeCell ref="W220:Y220"/>
    <mergeCell ref="D219:D222"/>
    <mergeCell ref="E219:J219"/>
    <mergeCell ref="K219:M219"/>
    <mergeCell ref="N219:P219"/>
    <mergeCell ref="Q219:S219"/>
    <mergeCell ref="T219:V219"/>
    <mergeCell ref="E221:J221"/>
    <mergeCell ref="K221:M221"/>
    <mergeCell ref="N221:P221"/>
    <mergeCell ref="Q221:S221"/>
    <mergeCell ref="D229:D234"/>
    <mergeCell ref="E229:J229"/>
    <mergeCell ref="K229:M229"/>
    <mergeCell ref="N229:P229"/>
    <mergeCell ref="Q229:S229"/>
    <mergeCell ref="K226:M226"/>
    <mergeCell ref="N226:P226"/>
    <mergeCell ref="Q226:S226"/>
    <mergeCell ref="T226:V226"/>
    <mergeCell ref="W226:Y226"/>
    <mergeCell ref="K227:M227"/>
    <mergeCell ref="N227:P227"/>
    <mergeCell ref="Q227:S227"/>
    <mergeCell ref="T227:V227"/>
    <mergeCell ref="W227:Y227"/>
    <mergeCell ref="T221:V221"/>
    <mergeCell ref="W221:Y221"/>
    <mergeCell ref="E222:J222"/>
    <mergeCell ref="K222:M222"/>
    <mergeCell ref="N222:P222"/>
    <mergeCell ref="Q222:S222"/>
    <mergeCell ref="T222:V222"/>
    <mergeCell ref="W222:Y222"/>
    <mergeCell ref="E231:J231"/>
    <mergeCell ref="K231:M231"/>
    <mergeCell ref="N231:P231"/>
    <mergeCell ref="Q231:S231"/>
    <mergeCell ref="T231:V231"/>
    <mergeCell ref="W231:Y231"/>
    <mergeCell ref="T229:V229"/>
    <mergeCell ref="W229:Y229"/>
    <mergeCell ref="E230:J230"/>
    <mergeCell ref="K230:M230"/>
    <mergeCell ref="N230:P230"/>
    <mergeCell ref="Q230:S230"/>
    <mergeCell ref="T230:V230"/>
    <mergeCell ref="W230:Y230"/>
    <mergeCell ref="K228:M228"/>
    <mergeCell ref="N228:P228"/>
    <mergeCell ref="Q228:S228"/>
    <mergeCell ref="T228:V228"/>
    <mergeCell ref="W228:Y228"/>
    <mergeCell ref="E234:J234"/>
    <mergeCell ref="K234:M234"/>
    <mergeCell ref="N234:P234"/>
    <mergeCell ref="Q234:S234"/>
    <mergeCell ref="T234:V234"/>
    <mergeCell ref="W234:Y234"/>
    <mergeCell ref="E233:J233"/>
    <mergeCell ref="K233:M233"/>
    <mergeCell ref="N233:P233"/>
    <mergeCell ref="Q233:S233"/>
    <mergeCell ref="T233:V233"/>
    <mergeCell ref="W233:Y233"/>
    <mergeCell ref="E232:J232"/>
    <mergeCell ref="K232:M232"/>
    <mergeCell ref="N232:P232"/>
    <mergeCell ref="Q232:S232"/>
    <mergeCell ref="T232:V232"/>
    <mergeCell ref="W232:Y232"/>
    <mergeCell ref="E242:Y242"/>
    <mergeCell ref="P245:R245"/>
    <mergeCell ref="S245:X245"/>
    <mergeCell ref="D252:H252"/>
    <mergeCell ref="I252:O252"/>
    <mergeCell ref="I256:O256"/>
    <mergeCell ref="T237:V237"/>
    <mergeCell ref="W237:Y237"/>
    <mergeCell ref="E238:J238"/>
    <mergeCell ref="K238:M238"/>
    <mergeCell ref="N238:P238"/>
    <mergeCell ref="Q238:S238"/>
    <mergeCell ref="T238:V238"/>
    <mergeCell ref="W238:Y238"/>
    <mergeCell ref="W235:Y235"/>
    <mergeCell ref="E236:J236"/>
    <mergeCell ref="K236:M236"/>
    <mergeCell ref="N236:P236"/>
    <mergeCell ref="Q236:S236"/>
    <mergeCell ref="T236:V236"/>
    <mergeCell ref="W236:Y236"/>
    <mergeCell ref="D235:D238"/>
    <mergeCell ref="E235:J235"/>
    <mergeCell ref="K235:M235"/>
    <mergeCell ref="N235:P235"/>
    <mergeCell ref="Q235:S235"/>
    <mergeCell ref="T235:V235"/>
    <mergeCell ref="E237:J237"/>
    <mergeCell ref="K237:M237"/>
    <mergeCell ref="N237:P237"/>
    <mergeCell ref="Q237:S237"/>
    <mergeCell ref="I266:K266"/>
    <mergeCell ref="L266:N266"/>
    <mergeCell ref="O266:Q266"/>
    <mergeCell ref="R266:T266"/>
    <mergeCell ref="U266:W266"/>
    <mergeCell ref="D257:H257"/>
    <mergeCell ref="E259:Y259"/>
    <mergeCell ref="I265:K265"/>
    <mergeCell ref="L265:N265"/>
    <mergeCell ref="O265:Q265"/>
    <mergeCell ref="R265:T265"/>
    <mergeCell ref="U265:W265"/>
    <mergeCell ref="D272:K272"/>
    <mergeCell ref="M272:T272"/>
    <mergeCell ref="I273:K273"/>
    <mergeCell ref="R273:T273"/>
    <mergeCell ref="I274:K274"/>
    <mergeCell ref="R274:T274"/>
    <mergeCell ref="I275:K275"/>
    <mergeCell ref="R275:T275"/>
    <mergeCell ref="I276:K276"/>
    <mergeCell ref="R276:T276"/>
    <mergeCell ref="I277:K277"/>
    <mergeCell ref="R277:T277"/>
    <mergeCell ref="I278:K278"/>
    <mergeCell ref="R278:T278"/>
    <mergeCell ref="X294:Y296"/>
    <mergeCell ref="J295:P295"/>
    <mergeCell ref="Q295:W295"/>
    <mergeCell ref="G296:I296"/>
    <mergeCell ref="J296:P296"/>
    <mergeCell ref="Q296:W296"/>
    <mergeCell ref="D285:F285"/>
    <mergeCell ref="N285:O285"/>
    <mergeCell ref="P285:Q285"/>
    <mergeCell ref="R285:T285"/>
    <mergeCell ref="I292:L292"/>
    <mergeCell ref="D294:F296"/>
    <mergeCell ref="G294:I295"/>
    <mergeCell ref="J294:P294"/>
    <mergeCell ref="Q294:W294"/>
    <mergeCell ref="P281:R281"/>
    <mergeCell ref="S281:X281"/>
    <mergeCell ref="D284:F284"/>
    <mergeCell ref="G284:M284"/>
    <mergeCell ref="N284:O284"/>
    <mergeCell ref="P284:Q284"/>
    <mergeCell ref="R284:T284"/>
    <mergeCell ref="D303:F305"/>
    <mergeCell ref="G303:I304"/>
    <mergeCell ref="X303:Y305"/>
    <mergeCell ref="J304:K304"/>
    <mergeCell ref="O304:P304"/>
    <mergeCell ref="Q304:W304"/>
    <mergeCell ref="G305:I305"/>
    <mergeCell ref="J305:P305"/>
    <mergeCell ref="D300:F302"/>
    <mergeCell ref="G300:I301"/>
    <mergeCell ref="X300:Y302"/>
    <mergeCell ref="J301:K301"/>
    <mergeCell ref="O301:P301"/>
    <mergeCell ref="Q301:W301"/>
    <mergeCell ref="G302:I302"/>
    <mergeCell ref="J302:P302"/>
    <mergeCell ref="D297:F299"/>
    <mergeCell ref="G297:I298"/>
    <mergeCell ref="X297:Y299"/>
    <mergeCell ref="J298:K298"/>
    <mergeCell ref="O298:P298"/>
    <mergeCell ref="Q298:W298"/>
    <mergeCell ref="G299:I299"/>
    <mergeCell ref="J299:P299"/>
    <mergeCell ref="D319:F319"/>
    <mergeCell ref="G319:I319"/>
    <mergeCell ref="J319:L319"/>
    <mergeCell ref="D320:F320"/>
    <mergeCell ref="G320:I320"/>
    <mergeCell ref="J320:L320"/>
    <mergeCell ref="D309:F311"/>
    <mergeCell ref="G309:I310"/>
    <mergeCell ref="X309:Y311"/>
    <mergeCell ref="J310:K310"/>
    <mergeCell ref="O310:P310"/>
    <mergeCell ref="Q310:W310"/>
    <mergeCell ref="G311:I311"/>
    <mergeCell ref="J311:P311"/>
    <mergeCell ref="D306:F308"/>
    <mergeCell ref="G306:I307"/>
    <mergeCell ref="X306:Y308"/>
    <mergeCell ref="J307:K307"/>
    <mergeCell ref="O307:P307"/>
    <mergeCell ref="Q307:W307"/>
    <mergeCell ref="G308:I308"/>
    <mergeCell ref="J308:P308"/>
    <mergeCell ref="D333:E333"/>
    <mergeCell ref="F333:L333"/>
    <mergeCell ref="M333:P333"/>
    <mergeCell ref="D334:E334"/>
    <mergeCell ref="F334:L334"/>
    <mergeCell ref="M334:P334"/>
    <mergeCell ref="D327:F327"/>
    <mergeCell ref="G327:H327"/>
    <mergeCell ref="J327:L327"/>
    <mergeCell ref="N327:Q327"/>
    <mergeCell ref="R327:T327"/>
    <mergeCell ref="D328:F328"/>
    <mergeCell ref="G328:H328"/>
    <mergeCell ref="J328:M328"/>
    <mergeCell ref="N328:P328"/>
    <mergeCell ref="R328:T328"/>
    <mergeCell ref="E322:Y322"/>
    <mergeCell ref="D325:F326"/>
    <mergeCell ref="G325:I325"/>
    <mergeCell ref="J325:U325"/>
    <mergeCell ref="G326:I326"/>
    <mergeCell ref="J326:M326"/>
    <mergeCell ref="N326:Q326"/>
    <mergeCell ref="R326:U326"/>
    <mergeCell ref="K346:L346"/>
    <mergeCell ref="O348:U349"/>
    <mergeCell ref="D350:I350"/>
    <mergeCell ref="J350:M350"/>
    <mergeCell ref="O350:U352"/>
    <mergeCell ref="D351:I351"/>
    <mergeCell ref="J351:M351"/>
    <mergeCell ref="D352:I352"/>
    <mergeCell ref="J352:M352"/>
    <mergeCell ref="P337:R337"/>
    <mergeCell ref="S337:X337"/>
    <mergeCell ref="M339:R339"/>
    <mergeCell ref="D340:H342"/>
    <mergeCell ref="M340:X340"/>
    <mergeCell ref="M341:R341"/>
    <mergeCell ref="I342:L342"/>
    <mergeCell ref="M342:X342"/>
    <mergeCell ref="P373:R373"/>
    <mergeCell ref="S373:X373"/>
    <mergeCell ref="D377:E377"/>
    <mergeCell ref="D387:G387"/>
    <mergeCell ref="H387:J387"/>
    <mergeCell ref="K387:M387"/>
    <mergeCell ref="N387:P387"/>
    <mergeCell ref="D367:K367"/>
    <mergeCell ref="L367:O367"/>
    <mergeCell ref="D368:K368"/>
    <mergeCell ref="L368:O368"/>
    <mergeCell ref="D369:K369"/>
    <mergeCell ref="L369:O369"/>
    <mergeCell ref="I356:S356"/>
    <mergeCell ref="I358:J358"/>
    <mergeCell ref="D362:O362"/>
    <mergeCell ref="P362:R362"/>
    <mergeCell ref="D363:O363"/>
    <mergeCell ref="P363:R363"/>
    <mergeCell ref="F396:I396"/>
    <mergeCell ref="J396:K396"/>
    <mergeCell ref="M396:N396"/>
    <mergeCell ref="F397:I397"/>
    <mergeCell ref="J397:K397"/>
    <mergeCell ref="D390:G390"/>
    <mergeCell ref="H390:I390"/>
    <mergeCell ref="K390:L390"/>
    <mergeCell ref="N390:O390"/>
    <mergeCell ref="D394:E394"/>
    <mergeCell ref="F394:I394"/>
    <mergeCell ref="J394:L394"/>
    <mergeCell ref="M394:N394"/>
    <mergeCell ref="O394:P394"/>
    <mergeCell ref="D388:G388"/>
    <mergeCell ref="H388:I388"/>
    <mergeCell ref="K388:L388"/>
    <mergeCell ref="N388:O388"/>
    <mergeCell ref="D389:G389"/>
    <mergeCell ref="H389:I389"/>
    <mergeCell ref="K389:L389"/>
    <mergeCell ref="N389:O389"/>
    <mergeCell ref="F404:I404"/>
    <mergeCell ref="J404:K404"/>
    <mergeCell ref="M404:N404"/>
    <mergeCell ref="D405:E405"/>
    <mergeCell ref="F405:I405"/>
    <mergeCell ref="J405:K405"/>
    <mergeCell ref="M405:N405"/>
    <mergeCell ref="F402:I402"/>
    <mergeCell ref="J402:K402"/>
    <mergeCell ref="M402:N402"/>
    <mergeCell ref="F403:I403"/>
    <mergeCell ref="J403:K403"/>
    <mergeCell ref="M403:N403"/>
    <mergeCell ref="O395:P404"/>
    <mergeCell ref="D400:E400"/>
    <mergeCell ref="F400:I400"/>
    <mergeCell ref="J400:K400"/>
    <mergeCell ref="M400:N400"/>
    <mergeCell ref="F401:I401"/>
    <mergeCell ref="J401:K401"/>
    <mergeCell ref="M401:N401"/>
    <mergeCell ref="M397:N397"/>
    <mergeCell ref="F398:I398"/>
    <mergeCell ref="J398:K398"/>
    <mergeCell ref="M398:N398"/>
    <mergeCell ref="F399:I399"/>
    <mergeCell ref="J399:K399"/>
    <mergeCell ref="M399:N399"/>
    <mergeCell ref="D395:E395"/>
    <mergeCell ref="F395:I395"/>
    <mergeCell ref="J395:K395"/>
    <mergeCell ref="M395:N395"/>
    <mergeCell ref="D410:E410"/>
    <mergeCell ref="F410:I410"/>
    <mergeCell ref="J410:K410"/>
    <mergeCell ref="M410:N410"/>
    <mergeCell ref="O410:P410"/>
    <mergeCell ref="P414:R414"/>
    <mergeCell ref="F408:I408"/>
    <mergeCell ref="J408:K408"/>
    <mergeCell ref="M408:N408"/>
    <mergeCell ref="O408:P408"/>
    <mergeCell ref="F409:I409"/>
    <mergeCell ref="J409:K409"/>
    <mergeCell ref="M409:N409"/>
    <mergeCell ref="O409:P409"/>
    <mergeCell ref="O405:P405"/>
    <mergeCell ref="F406:I406"/>
    <mergeCell ref="J406:K406"/>
    <mergeCell ref="M406:N406"/>
    <mergeCell ref="O406:P406"/>
    <mergeCell ref="F407:I407"/>
    <mergeCell ref="J407:K407"/>
    <mergeCell ref="M407:N407"/>
    <mergeCell ref="O407:P407"/>
    <mergeCell ref="D419:F419"/>
    <mergeCell ref="G419:I419"/>
    <mergeCell ref="J419:L419"/>
    <mergeCell ref="M419:Q419"/>
    <mergeCell ref="R419:X419"/>
    <mergeCell ref="T424:X424"/>
    <mergeCell ref="D417:F417"/>
    <mergeCell ref="G417:I417"/>
    <mergeCell ref="J417:L417"/>
    <mergeCell ref="M417:Q417"/>
    <mergeCell ref="R417:X417"/>
    <mergeCell ref="D418:F418"/>
    <mergeCell ref="G418:I418"/>
    <mergeCell ref="J418:L418"/>
    <mergeCell ref="M418:Q418"/>
    <mergeCell ref="R418:X418"/>
    <mergeCell ref="S414:X414"/>
    <mergeCell ref="D416:F416"/>
    <mergeCell ref="G416:I416"/>
    <mergeCell ref="J416:L416"/>
    <mergeCell ref="M416:Q416"/>
    <mergeCell ref="R416:X416"/>
    <mergeCell ref="J439:Q439"/>
    <mergeCell ref="J441:V442"/>
    <mergeCell ref="D446:M446"/>
    <mergeCell ref="N446:V446"/>
    <mergeCell ref="D447:M447"/>
    <mergeCell ref="N447:O447"/>
    <mergeCell ref="D431:H431"/>
    <mergeCell ref="I431:Q431"/>
    <mergeCell ref="D433:H433"/>
    <mergeCell ref="D434:H434"/>
    <mergeCell ref="I434:K434"/>
    <mergeCell ref="J438:Q438"/>
    <mergeCell ref="P426:R426"/>
    <mergeCell ref="S426:X426"/>
    <mergeCell ref="D429:H429"/>
    <mergeCell ref="I429:Q429"/>
    <mergeCell ref="D430:H430"/>
    <mergeCell ref="I430:Q430"/>
    <mergeCell ref="D543:D544"/>
    <mergeCell ref="E543:H543"/>
    <mergeCell ref="I543:K543"/>
    <mergeCell ref="E544:H544"/>
    <mergeCell ref="I544:K544"/>
    <mergeCell ref="D548:H548"/>
    <mergeCell ref="I548:M548"/>
    <mergeCell ref="I536:N536"/>
    <mergeCell ref="I537:K537"/>
    <mergeCell ref="I538:T538"/>
    <mergeCell ref="D541:D542"/>
    <mergeCell ref="E541:H541"/>
    <mergeCell ref="I541:K541"/>
    <mergeCell ref="E542:H542"/>
    <mergeCell ref="I542:K542"/>
    <mergeCell ref="D448:M448"/>
    <mergeCell ref="N448:O448"/>
    <mergeCell ref="N455:R455"/>
    <mergeCell ref="N456:W456"/>
    <mergeCell ref="P476:R476"/>
    <mergeCell ref="S476:X476"/>
    <mergeCell ref="D516:N521"/>
    <mergeCell ref="O516:Q521"/>
    <mergeCell ref="R516:X521"/>
    <mergeCell ref="D522:N527"/>
    <mergeCell ref="O522:Q527"/>
    <mergeCell ref="P532:R532"/>
    <mergeCell ref="S532:X532"/>
    <mergeCell ref="D478:N478"/>
    <mergeCell ref="O478:Q478"/>
    <mergeCell ref="R478:X478"/>
    <mergeCell ref="D479:N484"/>
    <mergeCell ref="D569:E569"/>
    <mergeCell ref="F569:H569"/>
    <mergeCell ref="J569:L569"/>
    <mergeCell ref="N569:P569"/>
    <mergeCell ref="D570:E570"/>
    <mergeCell ref="F570:H570"/>
    <mergeCell ref="J570:L570"/>
    <mergeCell ref="N570:P570"/>
    <mergeCell ref="D568:E568"/>
    <mergeCell ref="F568:I568"/>
    <mergeCell ref="J568:M568"/>
    <mergeCell ref="N568:Q568"/>
    <mergeCell ref="R568:T568"/>
    <mergeCell ref="U568:W568"/>
    <mergeCell ref="I551:K551"/>
    <mergeCell ref="P561:R561"/>
    <mergeCell ref="S561:X561"/>
    <mergeCell ref="K564:M564"/>
    <mergeCell ref="D565:J565"/>
    <mergeCell ref="K565:M565"/>
    <mergeCell ref="D575:E575"/>
    <mergeCell ref="F575:H575"/>
    <mergeCell ref="J575:L575"/>
    <mergeCell ref="N575:P575"/>
    <mergeCell ref="H579:V579"/>
    <mergeCell ref="J583:R583"/>
    <mergeCell ref="D573:E573"/>
    <mergeCell ref="F573:H573"/>
    <mergeCell ref="J573:L573"/>
    <mergeCell ref="N573:P573"/>
    <mergeCell ref="D574:E574"/>
    <mergeCell ref="F574:H574"/>
    <mergeCell ref="J574:L574"/>
    <mergeCell ref="N574:P574"/>
    <mergeCell ref="D571:E571"/>
    <mergeCell ref="F571:H571"/>
    <mergeCell ref="J571:L571"/>
    <mergeCell ref="N571:P571"/>
    <mergeCell ref="D572:E572"/>
    <mergeCell ref="F572:H572"/>
    <mergeCell ref="J572:L572"/>
    <mergeCell ref="N572:P572"/>
    <mergeCell ref="D594:R594"/>
    <mergeCell ref="S594:T594"/>
    <mergeCell ref="D595:R595"/>
    <mergeCell ref="S595:T595"/>
    <mergeCell ref="D596:R596"/>
    <mergeCell ref="S596:T596"/>
    <mergeCell ref="D591:R591"/>
    <mergeCell ref="S591:T591"/>
    <mergeCell ref="D592:R592"/>
    <mergeCell ref="S592:T592"/>
    <mergeCell ref="D593:R593"/>
    <mergeCell ref="S593:T593"/>
    <mergeCell ref="J584:R584"/>
    <mergeCell ref="D585:I585"/>
    <mergeCell ref="J585:R585"/>
    <mergeCell ref="D589:R589"/>
    <mergeCell ref="S589:T589"/>
    <mergeCell ref="D590:R590"/>
    <mergeCell ref="S590:T590"/>
    <mergeCell ref="P605:R605"/>
    <mergeCell ref="S605:X605"/>
    <mergeCell ref="D608:H608"/>
    <mergeCell ref="I608:J608"/>
    <mergeCell ref="R608:S608"/>
    <mergeCell ref="I610:K610"/>
    <mergeCell ref="L610:O610"/>
    <mergeCell ref="P610:S610"/>
    <mergeCell ref="T610:W610"/>
    <mergeCell ref="D600:R600"/>
    <mergeCell ref="S600:T600"/>
    <mergeCell ref="D601:R601"/>
    <mergeCell ref="S601:T601"/>
    <mergeCell ref="D602:R602"/>
    <mergeCell ref="S602:T602"/>
    <mergeCell ref="D597:R597"/>
    <mergeCell ref="S597:T597"/>
    <mergeCell ref="D598:R598"/>
    <mergeCell ref="S598:T598"/>
    <mergeCell ref="D599:R599"/>
    <mergeCell ref="S599:T599"/>
    <mergeCell ref="D614:H614"/>
    <mergeCell ref="I614:J614"/>
    <mergeCell ref="L614:M614"/>
    <mergeCell ref="P614:Q614"/>
    <mergeCell ref="T614:U614"/>
    <mergeCell ref="D615:H658"/>
    <mergeCell ref="I615:J658"/>
    <mergeCell ref="K615:K616"/>
    <mergeCell ref="L615:O615"/>
    <mergeCell ref="P615:S615"/>
    <mergeCell ref="D611:H613"/>
    <mergeCell ref="I611:J611"/>
    <mergeCell ref="L611:M611"/>
    <mergeCell ref="P611:Q611"/>
    <mergeCell ref="T611:U611"/>
    <mergeCell ref="L612:O613"/>
    <mergeCell ref="P612:S613"/>
    <mergeCell ref="T612:W613"/>
    <mergeCell ref="I613:J613"/>
    <mergeCell ref="K621:K622"/>
    <mergeCell ref="L621:O621"/>
    <mergeCell ref="P621:S621"/>
    <mergeCell ref="T621:W621"/>
    <mergeCell ref="L622:O622"/>
    <mergeCell ref="P622:S622"/>
    <mergeCell ref="T622:W622"/>
    <mergeCell ref="T618:W618"/>
    <mergeCell ref="K619:K620"/>
    <mergeCell ref="L619:O619"/>
    <mergeCell ref="P619:S619"/>
    <mergeCell ref="T619:W619"/>
    <mergeCell ref="L620:O620"/>
    <mergeCell ref="P620:S620"/>
    <mergeCell ref="T620:W620"/>
    <mergeCell ref="T615:W615"/>
    <mergeCell ref="L616:O616"/>
    <mergeCell ref="P616:S616"/>
    <mergeCell ref="T616:W616"/>
    <mergeCell ref="K617:K618"/>
    <mergeCell ref="L617:O617"/>
    <mergeCell ref="P617:S617"/>
    <mergeCell ref="T617:W617"/>
    <mergeCell ref="L618:O618"/>
    <mergeCell ref="P618:S618"/>
    <mergeCell ref="K627:K628"/>
    <mergeCell ref="L627:O627"/>
    <mergeCell ref="P627:S627"/>
    <mergeCell ref="T627:W627"/>
    <mergeCell ref="L628:O628"/>
    <mergeCell ref="P628:S628"/>
    <mergeCell ref="T628:W628"/>
    <mergeCell ref="K625:K626"/>
    <mergeCell ref="L625:O625"/>
    <mergeCell ref="P625:S625"/>
    <mergeCell ref="T625:W625"/>
    <mergeCell ref="L626:O626"/>
    <mergeCell ref="P626:S626"/>
    <mergeCell ref="T626:W626"/>
    <mergeCell ref="K623:K624"/>
    <mergeCell ref="L623:O623"/>
    <mergeCell ref="P623:S623"/>
    <mergeCell ref="T623:W623"/>
    <mergeCell ref="L624:O624"/>
    <mergeCell ref="P624:S624"/>
    <mergeCell ref="T624:W624"/>
    <mergeCell ref="K633:K634"/>
    <mergeCell ref="L633:O633"/>
    <mergeCell ref="P633:S633"/>
    <mergeCell ref="T633:W633"/>
    <mergeCell ref="L634:O634"/>
    <mergeCell ref="P634:S634"/>
    <mergeCell ref="T634:W634"/>
    <mergeCell ref="K631:K632"/>
    <mergeCell ref="L631:O631"/>
    <mergeCell ref="P631:S631"/>
    <mergeCell ref="T631:W631"/>
    <mergeCell ref="L632:O632"/>
    <mergeCell ref="P632:S632"/>
    <mergeCell ref="T632:W632"/>
    <mergeCell ref="K629:K630"/>
    <mergeCell ref="L629:O629"/>
    <mergeCell ref="P629:S629"/>
    <mergeCell ref="T629:W629"/>
    <mergeCell ref="L630:O630"/>
    <mergeCell ref="P630:S630"/>
    <mergeCell ref="T630:W630"/>
    <mergeCell ref="K639:K640"/>
    <mergeCell ref="L639:O639"/>
    <mergeCell ref="P639:S639"/>
    <mergeCell ref="T639:W639"/>
    <mergeCell ref="L640:O640"/>
    <mergeCell ref="P640:S640"/>
    <mergeCell ref="T640:W640"/>
    <mergeCell ref="K637:K638"/>
    <mergeCell ref="L637:O637"/>
    <mergeCell ref="P637:S637"/>
    <mergeCell ref="T637:W637"/>
    <mergeCell ref="L638:O638"/>
    <mergeCell ref="P638:S638"/>
    <mergeCell ref="T638:W638"/>
    <mergeCell ref="K635:K636"/>
    <mergeCell ref="L635:O635"/>
    <mergeCell ref="P635:S635"/>
    <mergeCell ref="T635:W635"/>
    <mergeCell ref="L636:O636"/>
    <mergeCell ref="P636:S636"/>
    <mergeCell ref="T636:W636"/>
    <mergeCell ref="K645:K646"/>
    <mergeCell ref="L645:O645"/>
    <mergeCell ref="P645:S645"/>
    <mergeCell ref="T645:W645"/>
    <mergeCell ref="L646:O646"/>
    <mergeCell ref="P646:S646"/>
    <mergeCell ref="T646:W646"/>
    <mergeCell ref="K643:K644"/>
    <mergeCell ref="L643:O643"/>
    <mergeCell ref="P643:S643"/>
    <mergeCell ref="T643:W643"/>
    <mergeCell ref="L644:O644"/>
    <mergeCell ref="P644:S644"/>
    <mergeCell ref="T644:W644"/>
    <mergeCell ref="K641:K642"/>
    <mergeCell ref="L641:O641"/>
    <mergeCell ref="P641:S641"/>
    <mergeCell ref="T641:W641"/>
    <mergeCell ref="L642:O642"/>
    <mergeCell ref="P642:S642"/>
    <mergeCell ref="T642:W642"/>
    <mergeCell ref="K651:K652"/>
    <mergeCell ref="L651:O651"/>
    <mergeCell ref="P651:S651"/>
    <mergeCell ref="T651:W651"/>
    <mergeCell ref="L652:O652"/>
    <mergeCell ref="P652:S652"/>
    <mergeCell ref="T652:W652"/>
    <mergeCell ref="K649:K650"/>
    <mergeCell ref="L649:O649"/>
    <mergeCell ref="P649:S649"/>
    <mergeCell ref="T649:W649"/>
    <mergeCell ref="L650:O650"/>
    <mergeCell ref="P650:S650"/>
    <mergeCell ref="T650:W650"/>
    <mergeCell ref="K647:K648"/>
    <mergeCell ref="L647:O647"/>
    <mergeCell ref="P647:S647"/>
    <mergeCell ref="T647:W647"/>
    <mergeCell ref="L648:O648"/>
    <mergeCell ref="P648:S648"/>
    <mergeCell ref="T648:W648"/>
    <mergeCell ref="K675:M675"/>
    <mergeCell ref="N675:V675"/>
    <mergeCell ref="K657:K658"/>
    <mergeCell ref="L657:O657"/>
    <mergeCell ref="P657:S657"/>
    <mergeCell ref="T657:W657"/>
    <mergeCell ref="L658:O658"/>
    <mergeCell ref="P658:S658"/>
    <mergeCell ref="T658:W658"/>
    <mergeCell ref="K655:K656"/>
    <mergeCell ref="L655:O655"/>
    <mergeCell ref="P655:S655"/>
    <mergeCell ref="T655:W655"/>
    <mergeCell ref="L656:O656"/>
    <mergeCell ref="P656:S656"/>
    <mergeCell ref="T656:W656"/>
    <mergeCell ref="K653:K654"/>
    <mergeCell ref="L653:O653"/>
    <mergeCell ref="P653:S653"/>
    <mergeCell ref="T653:W653"/>
    <mergeCell ref="L654:O654"/>
    <mergeCell ref="P654:S654"/>
    <mergeCell ref="T654:W654"/>
    <mergeCell ref="D716:F716"/>
    <mergeCell ref="G716:J716"/>
    <mergeCell ref="K716:N716"/>
    <mergeCell ref="O716:R716"/>
    <mergeCell ref="D717:F717"/>
    <mergeCell ref="G717:I717"/>
    <mergeCell ref="K717:M717"/>
    <mergeCell ref="O717:Q717"/>
    <mergeCell ref="D686:J686"/>
    <mergeCell ref="K686:M686"/>
    <mergeCell ref="N686:V686"/>
    <mergeCell ref="D687:J687"/>
    <mergeCell ref="K687:M687"/>
    <mergeCell ref="N687:V687"/>
    <mergeCell ref="D682:J682"/>
    <mergeCell ref="K682:M682"/>
    <mergeCell ref="N682:V682"/>
    <mergeCell ref="D685:J685"/>
    <mergeCell ref="K685:M685"/>
    <mergeCell ref="N685:V685"/>
    <mergeCell ref="P699:R699"/>
    <mergeCell ref="S699:X699"/>
    <mergeCell ref="D702:P702"/>
    <mergeCell ref="Q702:R702"/>
    <mergeCell ref="D706:H706"/>
    <mergeCell ref="D707:H707"/>
    <mergeCell ref="D708:H708"/>
    <mergeCell ref="D710:H710"/>
    <mergeCell ref="D711:H711"/>
    <mergeCell ref="D712:H712"/>
    <mergeCell ref="D713:Y713"/>
    <mergeCell ref="D728:F728"/>
    <mergeCell ref="G728:J728"/>
    <mergeCell ref="K728:S728"/>
    <mergeCell ref="D729:F729"/>
    <mergeCell ref="G729:J729"/>
    <mergeCell ref="K729:S729"/>
    <mergeCell ref="D726:F726"/>
    <mergeCell ref="G726:J726"/>
    <mergeCell ref="K726:S726"/>
    <mergeCell ref="D727:F727"/>
    <mergeCell ref="G727:J727"/>
    <mergeCell ref="K727:S727"/>
    <mergeCell ref="D718:F718"/>
    <mergeCell ref="G718:I718"/>
    <mergeCell ref="K718:M718"/>
    <mergeCell ref="O718:Q718"/>
    <mergeCell ref="D719:F719"/>
    <mergeCell ref="G719:I719"/>
    <mergeCell ref="K719:M719"/>
    <mergeCell ref="O719:Q719"/>
    <mergeCell ref="D745:H745"/>
    <mergeCell ref="I745:J745"/>
    <mergeCell ref="K745:M745"/>
    <mergeCell ref="N745:Q745"/>
    <mergeCell ref="D746:H746"/>
    <mergeCell ref="I746:J746"/>
    <mergeCell ref="K746:M746"/>
    <mergeCell ref="N746:Q746"/>
    <mergeCell ref="D739:E739"/>
    <mergeCell ref="D740:E740"/>
    <mergeCell ref="D744:H744"/>
    <mergeCell ref="I744:J744"/>
    <mergeCell ref="K744:M744"/>
    <mergeCell ref="N744:Q744"/>
    <mergeCell ref="P732:R732"/>
    <mergeCell ref="S732:X732"/>
    <mergeCell ref="F738:K738"/>
    <mergeCell ref="D735:M735"/>
    <mergeCell ref="D736:M736"/>
    <mergeCell ref="N736:R736"/>
    <mergeCell ref="L738:V738"/>
    <mergeCell ref="L739:V739"/>
    <mergeCell ref="L740:V740"/>
    <mergeCell ref="P755:R755"/>
    <mergeCell ref="S755:X755"/>
    <mergeCell ref="D758:G758"/>
    <mergeCell ref="H758:J758"/>
    <mergeCell ref="K758:Q758"/>
    <mergeCell ref="R758:X758"/>
    <mergeCell ref="D749:H749"/>
    <mergeCell ref="I749:J749"/>
    <mergeCell ref="K749:M749"/>
    <mergeCell ref="N749:Q749"/>
    <mergeCell ref="D750:H750"/>
    <mergeCell ref="I750:J750"/>
    <mergeCell ref="K750:M750"/>
    <mergeCell ref="N750:Q750"/>
    <mergeCell ref="D747:H747"/>
    <mergeCell ref="I747:J747"/>
    <mergeCell ref="K747:M747"/>
    <mergeCell ref="N747:Q747"/>
    <mergeCell ref="D748:H748"/>
    <mergeCell ref="I748:J748"/>
    <mergeCell ref="K748:M748"/>
    <mergeCell ref="N748:Q748"/>
    <mergeCell ref="D765:G765"/>
    <mergeCell ref="H765:J765"/>
    <mergeCell ref="D766:G766"/>
    <mergeCell ref="H766:J766"/>
    <mergeCell ref="I772:R772"/>
    <mergeCell ref="D773:H773"/>
    <mergeCell ref="I773:J773"/>
    <mergeCell ref="D762:G762"/>
    <mergeCell ref="H762:J762"/>
    <mergeCell ref="D763:G763"/>
    <mergeCell ref="H763:J763"/>
    <mergeCell ref="D764:G764"/>
    <mergeCell ref="H764:J764"/>
    <mergeCell ref="D759:G759"/>
    <mergeCell ref="H759:J759"/>
    <mergeCell ref="D760:G760"/>
    <mergeCell ref="H760:J760"/>
    <mergeCell ref="D761:G761"/>
    <mergeCell ref="H761:J761"/>
    <mergeCell ref="D796:H796"/>
    <mergeCell ref="I796:O796"/>
    <mergeCell ref="D797:H797"/>
    <mergeCell ref="I797:O797"/>
    <mergeCell ref="D798:H798"/>
    <mergeCell ref="I798:O798"/>
    <mergeCell ref="D793:H793"/>
    <mergeCell ref="I793:O793"/>
    <mergeCell ref="D794:H794"/>
    <mergeCell ref="I794:O794"/>
    <mergeCell ref="D795:H795"/>
    <mergeCell ref="I795:O795"/>
    <mergeCell ref="D780:I780"/>
    <mergeCell ref="J780:O780"/>
    <mergeCell ref="M786:U786"/>
    <mergeCell ref="M787:U787"/>
    <mergeCell ref="F790:O790"/>
    <mergeCell ref="S790:X790"/>
    <mergeCell ref="D816:H816"/>
    <mergeCell ref="I816:L817"/>
    <mergeCell ref="M816:P817"/>
    <mergeCell ref="D817:H817"/>
    <mergeCell ref="D818:H818"/>
    <mergeCell ref="I818:L818"/>
    <mergeCell ref="M818:P818"/>
    <mergeCell ref="P807:R807"/>
    <mergeCell ref="S807:X807"/>
    <mergeCell ref="D811:H812"/>
    <mergeCell ref="I811:L811"/>
    <mergeCell ref="M811:P811"/>
    <mergeCell ref="I812:L812"/>
    <mergeCell ref="M812:P812"/>
    <mergeCell ref="D799:H799"/>
    <mergeCell ref="I799:O799"/>
    <mergeCell ref="D800:H800"/>
    <mergeCell ref="I800:O800"/>
    <mergeCell ref="D801:H801"/>
    <mergeCell ref="I801:O801"/>
    <mergeCell ref="D831:G831"/>
    <mergeCell ref="H831:K831"/>
    <mergeCell ref="L831:N831"/>
    <mergeCell ref="O831:Q831"/>
    <mergeCell ref="P835:R835"/>
    <mergeCell ref="S835:X835"/>
    <mergeCell ref="D829:G830"/>
    <mergeCell ref="H829:K829"/>
    <mergeCell ref="L829:N830"/>
    <mergeCell ref="O829:R829"/>
    <mergeCell ref="H830:K830"/>
    <mergeCell ref="O830:R830"/>
    <mergeCell ref="D823:H824"/>
    <mergeCell ref="I823:M823"/>
    <mergeCell ref="N823:R824"/>
    <mergeCell ref="I824:M824"/>
    <mergeCell ref="D825:H825"/>
    <mergeCell ref="I825:M825"/>
    <mergeCell ref="N825:Q825"/>
    <mergeCell ref="P848:R848"/>
    <mergeCell ref="S848:X848"/>
    <mergeCell ref="D851:F851"/>
    <mergeCell ref="K851:R851"/>
    <mergeCell ref="D852:F852"/>
    <mergeCell ref="G852:I852"/>
    <mergeCell ref="K852:R852"/>
    <mergeCell ref="D841:F841"/>
    <mergeCell ref="G841:J841"/>
    <mergeCell ref="K841:L841"/>
    <mergeCell ref="M841:T841"/>
    <mergeCell ref="D842:F842"/>
    <mergeCell ref="G842:J842"/>
    <mergeCell ref="K842:L842"/>
    <mergeCell ref="M842:T842"/>
    <mergeCell ref="D839:F839"/>
    <mergeCell ref="G839:J839"/>
    <mergeCell ref="K839:L839"/>
    <mergeCell ref="M839:T839"/>
    <mergeCell ref="D840:F840"/>
    <mergeCell ref="G840:J840"/>
    <mergeCell ref="K840:L840"/>
    <mergeCell ref="M840:T840"/>
    <mergeCell ref="D857:F857"/>
    <mergeCell ref="G857:I857"/>
    <mergeCell ref="K857:R857"/>
    <mergeCell ref="D858:F858"/>
    <mergeCell ref="G858:I858"/>
    <mergeCell ref="K858:R858"/>
    <mergeCell ref="D855:F855"/>
    <mergeCell ref="G855:I855"/>
    <mergeCell ref="K855:R855"/>
    <mergeCell ref="D856:F856"/>
    <mergeCell ref="G856:I856"/>
    <mergeCell ref="K856:R856"/>
    <mergeCell ref="D853:F853"/>
    <mergeCell ref="G853:I853"/>
    <mergeCell ref="K853:R853"/>
    <mergeCell ref="D854:F854"/>
    <mergeCell ref="G854:I854"/>
    <mergeCell ref="K854:R854"/>
    <mergeCell ref="K867:R867"/>
    <mergeCell ref="S867:U867"/>
    <mergeCell ref="W867:X867"/>
    <mergeCell ref="K868:R868"/>
    <mergeCell ref="S868:U868"/>
    <mergeCell ref="W868:X868"/>
    <mergeCell ref="W864:X864"/>
    <mergeCell ref="D865:F868"/>
    <mergeCell ref="G865:I868"/>
    <mergeCell ref="J865:J868"/>
    <mergeCell ref="K865:R865"/>
    <mergeCell ref="S865:U865"/>
    <mergeCell ref="W865:X865"/>
    <mergeCell ref="K866:R866"/>
    <mergeCell ref="S866:U866"/>
    <mergeCell ref="W866:X866"/>
    <mergeCell ref="N862:P862"/>
    <mergeCell ref="Q862:R862"/>
    <mergeCell ref="D864:F864"/>
    <mergeCell ref="G864:J864"/>
    <mergeCell ref="K864:R864"/>
    <mergeCell ref="S864:V864"/>
    <mergeCell ref="W873:X873"/>
    <mergeCell ref="K874:R874"/>
    <mergeCell ref="S874:U874"/>
    <mergeCell ref="W874:X874"/>
    <mergeCell ref="K875:R875"/>
    <mergeCell ref="S875:U875"/>
    <mergeCell ref="W875:X875"/>
    <mergeCell ref="S871:U871"/>
    <mergeCell ref="W871:X871"/>
    <mergeCell ref="K872:R872"/>
    <mergeCell ref="S872:U872"/>
    <mergeCell ref="W872:X872"/>
    <mergeCell ref="D873:F876"/>
    <mergeCell ref="G873:I876"/>
    <mergeCell ref="J873:J876"/>
    <mergeCell ref="K873:R873"/>
    <mergeCell ref="S873:U873"/>
    <mergeCell ref="D869:F872"/>
    <mergeCell ref="G869:I872"/>
    <mergeCell ref="J869:J872"/>
    <mergeCell ref="K869:R869"/>
    <mergeCell ref="S869:U869"/>
    <mergeCell ref="W869:X869"/>
    <mergeCell ref="K870:R870"/>
    <mergeCell ref="S870:U870"/>
    <mergeCell ref="W870:X870"/>
    <mergeCell ref="K871:R871"/>
    <mergeCell ref="P885:R885"/>
    <mergeCell ref="S885:X885"/>
    <mergeCell ref="D889:J889"/>
    <mergeCell ref="K889:N889"/>
    <mergeCell ref="O889:Q889"/>
    <mergeCell ref="R889:S889"/>
    <mergeCell ref="S878:U878"/>
    <mergeCell ref="W878:X878"/>
    <mergeCell ref="K879:R879"/>
    <mergeCell ref="S879:U879"/>
    <mergeCell ref="W879:X879"/>
    <mergeCell ref="K880:R880"/>
    <mergeCell ref="S880:U880"/>
    <mergeCell ref="W880:X880"/>
    <mergeCell ref="K876:R876"/>
    <mergeCell ref="S876:U876"/>
    <mergeCell ref="W876:X876"/>
    <mergeCell ref="D877:F880"/>
    <mergeCell ref="G877:I880"/>
    <mergeCell ref="J877:J880"/>
    <mergeCell ref="K877:R877"/>
    <mergeCell ref="S877:U877"/>
    <mergeCell ref="W877:X877"/>
    <mergeCell ref="K878:R878"/>
    <mergeCell ref="D894:J894"/>
    <mergeCell ref="K894:M894"/>
    <mergeCell ref="O894:Q894"/>
    <mergeCell ref="D895:J895"/>
    <mergeCell ref="K895:M895"/>
    <mergeCell ref="O895:Q895"/>
    <mergeCell ref="D892:J892"/>
    <mergeCell ref="K892:M892"/>
    <mergeCell ref="O892:Q892"/>
    <mergeCell ref="D893:J893"/>
    <mergeCell ref="K893:M893"/>
    <mergeCell ref="O893:Q893"/>
    <mergeCell ref="D890:J890"/>
    <mergeCell ref="K890:M890"/>
    <mergeCell ref="O890:Q890"/>
    <mergeCell ref="D891:J891"/>
    <mergeCell ref="K891:M891"/>
    <mergeCell ref="O891:Q891"/>
    <mergeCell ref="R903:S903"/>
    <mergeCell ref="D904:J904"/>
    <mergeCell ref="K904:M904"/>
    <mergeCell ref="O904:Q904"/>
    <mergeCell ref="D905:J905"/>
    <mergeCell ref="K905:M905"/>
    <mergeCell ref="O905:Q905"/>
    <mergeCell ref="D898:J898"/>
    <mergeCell ref="K898:M898"/>
    <mergeCell ref="O898:Q898"/>
    <mergeCell ref="D903:J903"/>
    <mergeCell ref="K903:N903"/>
    <mergeCell ref="O903:Q903"/>
    <mergeCell ref="D896:J896"/>
    <mergeCell ref="K896:M896"/>
    <mergeCell ref="O896:Q896"/>
    <mergeCell ref="D897:J897"/>
    <mergeCell ref="K897:M897"/>
    <mergeCell ref="O897:Q897"/>
    <mergeCell ref="D910:J910"/>
    <mergeCell ref="K910:M910"/>
    <mergeCell ref="O910:Q910"/>
    <mergeCell ref="D911:J911"/>
    <mergeCell ref="K911:M911"/>
    <mergeCell ref="O911:Q911"/>
    <mergeCell ref="D908:J908"/>
    <mergeCell ref="K908:M908"/>
    <mergeCell ref="O908:Q908"/>
    <mergeCell ref="D909:J909"/>
    <mergeCell ref="K909:M909"/>
    <mergeCell ref="O909:Q909"/>
    <mergeCell ref="D906:J906"/>
    <mergeCell ref="K906:M906"/>
    <mergeCell ref="O906:Q906"/>
    <mergeCell ref="D907:J907"/>
    <mergeCell ref="K907:M907"/>
    <mergeCell ref="O907:Q907"/>
    <mergeCell ref="D919:F919"/>
    <mergeCell ref="G919:H919"/>
    <mergeCell ref="I919:L919"/>
    <mergeCell ref="M919:P919"/>
    <mergeCell ref="Q919:T919"/>
    <mergeCell ref="D920:F920"/>
    <mergeCell ref="G920:H920"/>
    <mergeCell ref="I920:K920"/>
    <mergeCell ref="M920:O920"/>
    <mergeCell ref="Q920:S920"/>
    <mergeCell ref="D914:J914"/>
    <mergeCell ref="K914:M914"/>
    <mergeCell ref="O914:Q914"/>
    <mergeCell ref="D915:J915"/>
    <mergeCell ref="K915:M915"/>
    <mergeCell ref="O915:Q915"/>
    <mergeCell ref="D912:J912"/>
    <mergeCell ref="K912:M912"/>
    <mergeCell ref="O912:Q912"/>
    <mergeCell ref="D913:J913"/>
    <mergeCell ref="K913:M913"/>
    <mergeCell ref="O913:Q913"/>
    <mergeCell ref="G936:J936"/>
    <mergeCell ref="D938:G938"/>
    <mergeCell ref="H938:K938"/>
    <mergeCell ref="L938:M938"/>
    <mergeCell ref="N938:O938"/>
    <mergeCell ref="P938:V938"/>
    <mergeCell ref="D929:G929"/>
    <mergeCell ref="H929:I929"/>
    <mergeCell ref="J929:L929"/>
    <mergeCell ref="M929:N929"/>
    <mergeCell ref="O929:P929"/>
    <mergeCell ref="H930:I930"/>
    <mergeCell ref="J930:L930"/>
    <mergeCell ref="M930:N930"/>
    <mergeCell ref="O930:P930"/>
    <mergeCell ref="D921:F921"/>
    <mergeCell ref="G921:H921"/>
    <mergeCell ref="I921:K921"/>
    <mergeCell ref="M921:O921"/>
    <mergeCell ref="Q921:S921"/>
    <mergeCell ref="P926:R926"/>
    <mergeCell ref="S926:X926"/>
    <mergeCell ref="P945:R945"/>
    <mergeCell ref="S945:X945"/>
    <mergeCell ref="D949:F949"/>
    <mergeCell ref="G949:J949"/>
    <mergeCell ref="K949:Q949"/>
    <mergeCell ref="R949:S949"/>
    <mergeCell ref="T949:U949"/>
    <mergeCell ref="H941:K941"/>
    <mergeCell ref="L941:M941"/>
    <mergeCell ref="N941:O941"/>
    <mergeCell ref="P941:V941"/>
    <mergeCell ref="H942:K942"/>
    <mergeCell ref="L942:M942"/>
    <mergeCell ref="N942:O942"/>
    <mergeCell ref="P942:V942"/>
    <mergeCell ref="H939:K939"/>
    <mergeCell ref="L939:M939"/>
    <mergeCell ref="N939:O939"/>
    <mergeCell ref="P939:V939"/>
    <mergeCell ref="H940:K940"/>
    <mergeCell ref="L940:M940"/>
    <mergeCell ref="N940:O940"/>
    <mergeCell ref="P940:V940"/>
    <mergeCell ref="D952:F952"/>
    <mergeCell ref="G952:J952"/>
    <mergeCell ref="R952:S952"/>
    <mergeCell ref="T952:U952"/>
    <mergeCell ref="D957:F958"/>
    <mergeCell ref="G957:L958"/>
    <mergeCell ref="M957:R957"/>
    <mergeCell ref="S957:X957"/>
    <mergeCell ref="M958:N958"/>
    <mergeCell ref="O958:P958"/>
    <mergeCell ref="D950:F950"/>
    <mergeCell ref="G950:J950"/>
    <mergeCell ref="R950:S950"/>
    <mergeCell ref="T950:U950"/>
    <mergeCell ref="D951:F951"/>
    <mergeCell ref="G951:J951"/>
    <mergeCell ref="R951:S951"/>
    <mergeCell ref="T951:U951"/>
    <mergeCell ref="W959:X959"/>
    <mergeCell ref="M961:N961"/>
    <mergeCell ref="O961:P961"/>
    <mergeCell ref="Q961:R961"/>
    <mergeCell ref="S961:T961"/>
    <mergeCell ref="U961:V961"/>
    <mergeCell ref="W961:X961"/>
    <mergeCell ref="Q958:R958"/>
    <mergeCell ref="S958:T958"/>
    <mergeCell ref="U958:V958"/>
    <mergeCell ref="W958:X958"/>
    <mergeCell ref="D959:F959"/>
    <mergeCell ref="M959:N959"/>
    <mergeCell ref="O959:P959"/>
    <mergeCell ref="Q959:R959"/>
    <mergeCell ref="S959:T959"/>
    <mergeCell ref="U959:V959"/>
    <mergeCell ref="S968:X968"/>
    <mergeCell ref="P970:R970"/>
    <mergeCell ref="S970:X970"/>
    <mergeCell ref="D973:E973"/>
    <mergeCell ref="F973:K973"/>
    <mergeCell ref="L973:P973"/>
    <mergeCell ref="Q973:R973"/>
    <mergeCell ref="S973:T973"/>
    <mergeCell ref="W962:X962"/>
    <mergeCell ref="M964:N964"/>
    <mergeCell ref="O964:P964"/>
    <mergeCell ref="Q964:R964"/>
    <mergeCell ref="D965:F965"/>
    <mergeCell ref="M965:N965"/>
    <mergeCell ref="O965:P965"/>
    <mergeCell ref="Q965:R965"/>
    <mergeCell ref="D962:F962"/>
    <mergeCell ref="M962:N962"/>
    <mergeCell ref="O962:P962"/>
    <mergeCell ref="Q962:R962"/>
    <mergeCell ref="S962:T962"/>
    <mergeCell ref="U962:V962"/>
    <mergeCell ref="D979:E979"/>
    <mergeCell ref="F979:H979"/>
    <mergeCell ref="J979:K979"/>
    <mergeCell ref="D980:E980"/>
    <mergeCell ref="F980:H980"/>
    <mergeCell ref="J980:K980"/>
    <mergeCell ref="D976:E976"/>
    <mergeCell ref="L976:P976"/>
    <mergeCell ref="Q976:R976"/>
    <mergeCell ref="D978:E978"/>
    <mergeCell ref="F978:I978"/>
    <mergeCell ref="J978:K978"/>
    <mergeCell ref="L978:M978"/>
    <mergeCell ref="D974:E974"/>
    <mergeCell ref="L974:P974"/>
    <mergeCell ref="Q974:R974"/>
    <mergeCell ref="D975:E975"/>
    <mergeCell ref="L975:P975"/>
    <mergeCell ref="Q975:R975"/>
    <mergeCell ref="Q987:R987"/>
    <mergeCell ref="S987:T987"/>
    <mergeCell ref="D988:H988"/>
    <mergeCell ref="I988:J988"/>
    <mergeCell ref="K988:L988"/>
    <mergeCell ref="M988:N988"/>
    <mergeCell ref="O988:P988"/>
    <mergeCell ref="Q988:R988"/>
    <mergeCell ref="S988:T988"/>
    <mergeCell ref="D981:E981"/>
    <mergeCell ref="F981:H981"/>
    <mergeCell ref="J981:K981"/>
    <mergeCell ref="D986:H987"/>
    <mergeCell ref="I986:N986"/>
    <mergeCell ref="O986:T986"/>
    <mergeCell ref="I987:J987"/>
    <mergeCell ref="K987:L987"/>
    <mergeCell ref="M987:N987"/>
    <mergeCell ref="O987:P987"/>
    <mergeCell ref="S991:T991"/>
    <mergeCell ref="D992:H992"/>
    <mergeCell ref="I992:J992"/>
    <mergeCell ref="K992:L992"/>
    <mergeCell ref="M992:N992"/>
    <mergeCell ref="O992:P992"/>
    <mergeCell ref="Q992:R992"/>
    <mergeCell ref="S992:T992"/>
    <mergeCell ref="D991:H991"/>
    <mergeCell ref="I991:J991"/>
    <mergeCell ref="K991:L991"/>
    <mergeCell ref="M991:N991"/>
    <mergeCell ref="O991:P991"/>
    <mergeCell ref="Q991:R991"/>
    <mergeCell ref="S989:T989"/>
    <mergeCell ref="D990:H990"/>
    <mergeCell ref="I990:J990"/>
    <mergeCell ref="K990:L990"/>
    <mergeCell ref="M990:N990"/>
    <mergeCell ref="O990:P990"/>
    <mergeCell ref="Q990:R990"/>
    <mergeCell ref="S990:T990"/>
    <mergeCell ref="D989:H989"/>
    <mergeCell ref="I989:J989"/>
    <mergeCell ref="K989:L989"/>
    <mergeCell ref="M989:N989"/>
    <mergeCell ref="O989:P989"/>
    <mergeCell ref="Q989:R989"/>
    <mergeCell ref="S995:T995"/>
    <mergeCell ref="D996:H996"/>
    <mergeCell ref="I996:J996"/>
    <mergeCell ref="K996:L996"/>
    <mergeCell ref="M996:N996"/>
    <mergeCell ref="O996:P996"/>
    <mergeCell ref="Q996:R996"/>
    <mergeCell ref="S996:T996"/>
    <mergeCell ref="D995:H995"/>
    <mergeCell ref="I995:J995"/>
    <mergeCell ref="K995:L995"/>
    <mergeCell ref="M995:N995"/>
    <mergeCell ref="O995:P995"/>
    <mergeCell ref="Q995:R995"/>
    <mergeCell ref="S993:T993"/>
    <mergeCell ref="D994:H994"/>
    <mergeCell ref="I994:J994"/>
    <mergeCell ref="K994:L994"/>
    <mergeCell ref="M994:N994"/>
    <mergeCell ref="O994:P994"/>
    <mergeCell ref="Q994:R994"/>
    <mergeCell ref="S994:T994"/>
    <mergeCell ref="D993:H993"/>
    <mergeCell ref="I993:J993"/>
    <mergeCell ref="K993:L993"/>
    <mergeCell ref="M993:N993"/>
    <mergeCell ref="O993:P993"/>
    <mergeCell ref="Q993:R993"/>
    <mergeCell ref="S999:T999"/>
    <mergeCell ref="D1000:H1000"/>
    <mergeCell ref="I1000:J1000"/>
    <mergeCell ref="K1000:L1000"/>
    <mergeCell ref="M1000:N1000"/>
    <mergeCell ref="O1000:P1000"/>
    <mergeCell ref="Q1000:R1000"/>
    <mergeCell ref="S1000:T1000"/>
    <mergeCell ref="D999:H999"/>
    <mergeCell ref="I999:J999"/>
    <mergeCell ref="K999:L999"/>
    <mergeCell ref="M999:N999"/>
    <mergeCell ref="O999:P999"/>
    <mergeCell ref="Q999:R999"/>
    <mergeCell ref="S997:T997"/>
    <mergeCell ref="D998:H998"/>
    <mergeCell ref="I998:J998"/>
    <mergeCell ref="K998:L998"/>
    <mergeCell ref="M998:N998"/>
    <mergeCell ref="O998:P998"/>
    <mergeCell ref="Q998:R998"/>
    <mergeCell ref="S998:T998"/>
    <mergeCell ref="D997:H997"/>
    <mergeCell ref="I997:J997"/>
    <mergeCell ref="K997:L997"/>
    <mergeCell ref="M997:N997"/>
    <mergeCell ref="O997:P997"/>
    <mergeCell ref="Q997:R997"/>
    <mergeCell ref="D1020:E1020"/>
    <mergeCell ref="F1020:K1020"/>
    <mergeCell ref="L1020:P1020"/>
    <mergeCell ref="Q1020:R1020"/>
    <mergeCell ref="S1020:T1020"/>
    <mergeCell ref="D1021:E1021"/>
    <mergeCell ref="L1021:P1021"/>
    <mergeCell ref="Q1021:R1021"/>
    <mergeCell ref="D1011:E1011"/>
    <mergeCell ref="G1011:H1011"/>
    <mergeCell ref="J1011:T1011"/>
    <mergeCell ref="S1015:X1015"/>
    <mergeCell ref="P1017:R1017"/>
    <mergeCell ref="S1017:X1017"/>
    <mergeCell ref="D1005:G1005"/>
    <mergeCell ref="H1005:K1005"/>
    <mergeCell ref="D1006:G1006"/>
    <mergeCell ref="H1006:K1006"/>
    <mergeCell ref="D1010:F1010"/>
    <mergeCell ref="G1010:I1010"/>
    <mergeCell ref="J1010:T1010"/>
    <mergeCell ref="D1032:I1032"/>
    <mergeCell ref="J1032:L1032"/>
    <mergeCell ref="M1032:O1032"/>
    <mergeCell ref="D1033:I1033"/>
    <mergeCell ref="J1033:L1033"/>
    <mergeCell ref="M1033:O1033"/>
    <mergeCell ref="D1030:I1030"/>
    <mergeCell ref="J1030:L1030"/>
    <mergeCell ref="M1030:O1030"/>
    <mergeCell ref="D1031:I1031"/>
    <mergeCell ref="J1031:L1031"/>
    <mergeCell ref="M1031:O1031"/>
    <mergeCell ref="D1024:E1024"/>
    <mergeCell ref="F1024:I1024"/>
    <mergeCell ref="J1024:K1024"/>
    <mergeCell ref="L1024:M1024"/>
    <mergeCell ref="D1025:E1025"/>
    <mergeCell ref="F1025:H1025"/>
    <mergeCell ref="J1025:K1025"/>
    <mergeCell ref="D1038:I1038"/>
    <mergeCell ref="J1038:L1038"/>
    <mergeCell ref="M1038:O1038"/>
    <mergeCell ref="D1039:I1039"/>
    <mergeCell ref="J1039:L1039"/>
    <mergeCell ref="M1039:O1039"/>
    <mergeCell ref="D1036:I1036"/>
    <mergeCell ref="J1036:L1036"/>
    <mergeCell ref="M1036:O1036"/>
    <mergeCell ref="D1037:I1037"/>
    <mergeCell ref="J1037:L1037"/>
    <mergeCell ref="M1037:O1037"/>
    <mergeCell ref="D1034:I1034"/>
    <mergeCell ref="J1034:L1034"/>
    <mergeCell ref="M1034:O1034"/>
    <mergeCell ref="D1035:I1035"/>
    <mergeCell ref="J1035:L1035"/>
    <mergeCell ref="M1035:O1035"/>
    <mergeCell ref="D1044:I1044"/>
    <mergeCell ref="J1044:L1044"/>
    <mergeCell ref="M1044:O1044"/>
    <mergeCell ref="D1045:I1045"/>
    <mergeCell ref="J1045:L1045"/>
    <mergeCell ref="M1045:O1045"/>
    <mergeCell ref="D1042:I1042"/>
    <mergeCell ref="J1042:L1042"/>
    <mergeCell ref="M1042:O1042"/>
    <mergeCell ref="D1043:I1043"/>
    <mergeCell ref="J1043:L1043"/>
    <mergeCell ref="M1043:O1043"/>
    <mergeCell ref="D1040:I1040"/>
    <mergeCell ref="J1040:L1040"/>
    <mergeCell ref="M1040:O1040"/>
    <mergeCell ref="D1041:I1041"/>
    <mergeCell ref="J1041:L1041"/>
    <mergeCell ref="M1041:O1041"/>
    <mergeCell ref="D1067:G1067"/>
    <mergeCell ref="H1067:K1067"/>
    <mergeCell ref="L1067:R1067"/>
    <mergeCell ref="D1068:G1075"/>
    <mergeCell ref="H1068:K1068"/>
    <mergeCell ref="L1068:R1068"/>
    <mergeCell ref="H1069:K1069"/>
    <mergeCell ref="L1069:R1069"/>
    <mergeCell ref="H1070:K1070"/>
    <mergeCell ref="L1070:R1070"/>
    <mergeCell ref="T1062:X1062"/>
    <mergeCell ref="P1064:R1064"/>
    <mergeCell ref="S1064:X1064"/>
    <mergeCell ref="D1066:G1066"/>
    <mergeCell ref="H1066:K1066"/>
    <mergeCell ref="L1066:R1066"/>
    <mergeCell ref="H1056:K1056"/>
    <mergeCell ref="D1059:E1059"/>
    <mergeCell ref="F1059:I1059"/>
    <mergeCell ref="J1059:T1059"/>
    <mergeCell ref="F1060:H1060"/>
    <mergeCell ref="J1060:T1060"/>
    <mergeCell ref="H1079:K1079"/>
    <mergeCell ref="L1079:R1079"/>
    <mergeCell ref="H1080:K1080"/>
    <mergeCell ref="L1080:R1080"/>
    <mergeCell ref="H1081:K1081"/>
    <mergeCell ref="L1081:R1081"/>
    <mergeCell ref="H1074:K1074"/>
    <mergeCell ref="L1074:R1074"/>
    <mergeCell ref="H1075:K1075"/>
    <mergeCell ref="L1075:R1075"/>
    <mergeCell ref="H1076:K1076"/>
    <mergeCell ref="L1076:R1076"/>
    <mergeCell ref="H1077:K1077"/>
    <mergeCell ref="L1077:R1077"/>
    <mergeCell ref="H1078:K1078"/>
    <mergeCell ref="H1071:K1071"/>
    <mergeCell ref="L1071:R1071"/>
    <mergeCell ref="H1072:K1072"/>
    <mergeCell ref="L1072:R1072"/>
    <mergeCell ref="H1073:K1073"/>
    <mergeCell ref="L1073:R1073"/>
    <mergeCell ref="G1102:L1102"/>
    <mergeCell ref="M1102:R1102"/>
    <mergeCell ref="S1102:W1103"/>
    <mergeCell ref="G1103:I1103"/>
    <mergeCell ref="J1103:L1103"/>
    <mergeCell ref="M1103:O1103"/>
    <mergeCell ref="P1103:R1103"/>
    <mergeCell ref="M1096:O1096"/>
    <mergeCell ref="P1096:R1096"/>
    <mergeCell ref="D1097:F1097"/>
    <mergeCell ref="D1098:F1098"/>
    <mergeCell ref="D1099:F1099"/>
    <mergeCell ref="E1101:I1101"/>
    <mergeCell ref="J1101:P1101"/>
    <mergeCell ref="H1085:K1085"/>
    <mergeCell ref="L1085:R1085"/>
    <mergeCell ref="P1090:R1090"/>
    <mergeCell ref="S1090:X1090"/>
    <mergeCell ref="T1092:X1092"/>
    <mergeCell ref="D1095:F1096"/>
    <mergeCell ref="G1095:L1095"/>
    <mergeCell ref="M1095:R1095"/>
    <mergeCell ref="G1096:I1096"/>
    <mergeCell ref="J1096:L1096"/>
    <mergeCell ref="D1076:G1085"/>
    <mergeCell ref="H1082:K1082"/>
    <mergeCell ref="L1082:R1082"/>
    <mergeCell ref="H1083:K1083"/>
    <mergeCell ref="L1083:R1083"/>
    <mergeCell ref="H1084:K1084"/>
    <mergeCell ref="L1084:R1084"/>
    <mergeCell ref="L1078:R1078"/>
    <mergeCell ref="D1114:H1114"/>
    <mergeCell ref="I1114:T1114"/>
    <mergeCell ref="D1118:F1119"/>
    <mergeCell ref="G1118:I1119"/>
    <mergeCell ref="J1118:L1119"/>
    <mergeCell ref="M1118:Q1119"/>
    <mergeCell ref="G1110:I1110"/>
    <mergeCell ref="J1110:L1110"/>
    <mergeCell ref="M1110:O1110"/>
    <mergeCell ref="P1110:R1110"/>
    <mergeCell ref="D1111:F1111"/>
    <mergeCell ref="D1112:F1112"/>
    <mergeCell ref="R1104:R1105"/>
    <mergeCell ref="D1106:F1106"/>
    <mergeCell ref="E1108:I1108"/>
    <mergeCell ref="J1108:P1108"/>
    <mergeCell ref="G1109:L1109"/>
    <mergeCell ref="M1109:R1109"/>
    <mergeCell ref="L1104:L1105"/>
    <mergeCell ref="M1104:M1105"/>
    <mergeCell ref="N1104:N1105"/>
    <mergeCell ref="O1104:O1105"/>
    <mergeCell ref="P1104:P1105"/>
    <mergeCell ref="Q1104:Q1105"/>
    <mergeCell ref="D1104:F1105"/>
    <mergeCell ref="G1104:G1105"/>
    <mergeCell ref="H1104:H1105"/>
    <mergeCell ref="I1104:I1105"/>
    <mergeCell ref="J1104:J1105"/>
    <mergeCell ref="K1104:K1105"/>
    <mergeCell ref="D1137:F1138"/>
    <mergeCell ref="G1137:L1137"/>
    <mergeCell ref="M1137:R1137"/>
    <mergeCell ref="G1138:I1138"/>
    <mergeCell ref="J1138:L1138"/>
    <mergeCell ref="M1138:O1138"/>
    <mergeCell ref="P1138:R1138"/>
    <mergeCell ref="D1124:F1124"/>
    <mergeCell ref="D1125:H1125"/>
    <mergeCell ref="I1125:T1125"/>
    <mergeCell ref="E1132:M1132"/>
    <mergeCell ref="P1135:R1135"/>
    <mergeCell ref="S1135:X1135"/>
    <mergeCell ref="L1120:L1121"/>
    <mergeCell ref="D1122:F1123"/>
    <mergeCell ref="G1122:G1123"/>
    <mergeCell ref="H1122:H1123"/>
    <mergeCell ref="I1122:I1123"/>
    <mergeCell ref="J1122:J1123"/>
    <mergeCell ref="K1122:K1123"/>
    <mergeCell ref="L1122:L1123"/>
    <mergeCell ref="D1120:F1121"/>
    <mergeCell ref="G1120:G1121"/>
    <mergeCell ref="H1120:H1121"/>
    <mergeCell ref="I1120:I1121"/>
    <mergeCell ref="J1120:J1121"/>
    <mergeCell ref="K1120:K1121"/>
    <mergeCell ref="N1146:N1147"/>
    <mergeCell ref="O1146:O1147"/>
    <mergeCell ref="P1146:P1147"/>
    <mergeCell ref="Q1146:Q1147"/>
    <mergeCell ref="D1148:H1148"/>
    <mergeCell ref="I1148:T1148"/>
    <mergeCell ref="O1145:Q1145"/>
    <mergeCell ref="D1146:E1147"/>
    <mergeCell ref="F1146:F1147"/>
    <mergeCell ref="G1146:G1147"/>
    <mergeCell ref="H1146:H1147"/>
    <mergeCell ref="I1146:I1147"/>
    <mergeCell ref="J1146:J1147"/>
    <mergeCell ref="K1146:K1147"/>
    <mergeCell ref="L1146:L1147"/>
    <mergeCell ref="M1146:M1147"/>
    <mergeCell ref="D1139:F1139"/>
    <mergeCell ref="D1140:H1140"/>
    <mergeCell ref="I1140:T1140"/>
    <mergeCell ref="D1144:E1145"/>
    <mergeCell ref="F1144:K1144"/>
    <mergeCell ref="L1144:Q1144"/>
    <mergeCell ref="R1144:V1145"/>
    <mergeCell ref="F1145:H1145"/>
    <mergeCell ref="I1145:K1145"/>
    <mergeCell ref="L1145:N1145"/>
    <mergeCell ref="E1166:J1166"/>
    <mergeCell ref="K1166:P1166"/>
    <mergeCell ref="R1166:S1166"/>
    <mergeCell ref="P1171:R1171"/>
    <mergeCell ref="S1171:X1171"/>
    <mergeCell ref="D1174:H1174"/>
    <mergeCell ref="I1174:U1174"/>
    <mergeCell ref="D1160:H1160"/>
    <mergeCell ref="I1160:P1160"/>
    <mergeCell ref="E1161:J1161"/>
    <mergeCell ref="K1161:P1161"/>
    <mergeCell ref="R1161:S1161"/>
    <mergeCell ref="D1165:H1165"/>
    <mergeCell ref="I1165:P1165"/>
    <mergeCell ref="D1155:H1155"/>
    <mergeCell ref="I1155:P1155"/>
    <mergeCell ref="E1156:J1156"/>
    <mergeCell ref="K1156:P1156"/>
    <mergeCell ref="R1156:S1156"/>
    <mergeCell ref="E1157:J1157"/>
    <mergeCell ref="K1157:P1157"/>
    <mergeCell ref="R1157:S1157"/>
    <mergeCell ref="D1186:G1186"/>
    <mergeCell ref="H1186:I1186"/>
    <mergeCell ref="K1186:N1186"/>
    <mergeCell ref="O1186:P1186"/>
    <mergeCell ref="D1189:G1191"/>
    <mergeCell ref="D1192:G1194"/>
    <mergeCell ref="R1183:X1183"/>
    <mergeCell ref="D1184:G1184"/>
    <mergeCell ref="H1184:I1184"/>
    <mergeCell ref="K1184:N1184"/>
    <mergeCell ref="O1184:P1184"/>
    <mergeCell ref="D1185:G1185"/>
    <mergeCell ref="H1185:I1185"/>
    <mergeCell ref="K1185:N1185"/>
    <mergeCell ref="O1185:P1185"/>
    <mergeCell ref="E1175:L1175"/>
    <mergeCell ref="E1176:L1176"/>
    <mergeCell ref="D1179:J1179"/>
    <mergeCell ref="K1179:S1179"/>
    <mergeCell ref="E1180:K1180"/>
    <mergeCell ref="U1180:W1180"/>
    <mergeCell ref="D1208:G1208"/>
    <mergeCell ref="H1208:J1208"/>
    <mergeCell ref="D1209:G1209"/>
    <mergeCell ref="H1209:J1209"/>
    <mergeCell ref="D1210:G1210"/>
    <mergeCell ref="H1210:J1210"/>
    <mergeCell ref="D1204:G1204"/>
    <mergeCell ref="H1204:J1204"/>
    <mergeCell ref="D1207:G1207"/>
    <mergeCell ref="H1207:J1207"/>
    <mergeCell ref="K1207:N1207"/>
    <mergeCell ref="O1207:R1207"/>
    <mergeCell ref="D1197:G1197"/>
    <mergeCell ref="H1197:K1197"/>
    <mergeCell ref="L1197:O1197"/>
    <mergeCell ref="D1198:G1198"/>
    <mergeCell ref="D1199:I1199"/>
    <mergeCell ref="D1203:G1203"/>
    <mergeCell ref="H1203:J1203"/>
    <mergeCell ref="K1203:N1203"/>
    <mergeCell ref="O1203:R1203"/>
    <mergeCell ref="D1229:G1231"/>
    <mergeCell ref="Q1229:R1231"/>
    <mergeCell ref="D1232:H1232"/>
    <mergeCell ref="Q1232:R1232"/>
    <mergeCell ref="D1233:H1233"/>
    <mergeCell ref="Q1233:R1233"/>
    <mergeCell ref="D1221:H1221"/>
    <mergeCell ref="I1221:M1221"/>
    <mergeCell ref="P1225:R1225"/>
    <mergeCell ref="S1225:X1225"/>
    <mergeCell ref="D1228:H1228"/>
    <mergeCell ref="I1228:L1228"/>
    <mergeCell ref="M1228:P1228"/>
    <mergeCell ref="Q1228:R1228"/>
    <mergeCell ref="D1211:G1211"/>
    <mergeCell ref="H1211:J1211"/>
    <mergeCell ref="D1213:H1213"/>
    <mergeCell ref="I1213:V1213"/>
    <mergeCell ref="D1218:H1218"/>
    <mergeCell ref="I1218:M1218"/>
    <mergeCell ref="D1240:G1241"/>
    <mergeCell ref="H1240:K1241"/>
    <mergeCell ref="L1240:O1240"/>
    <mergeCell ref="P1240:Q1241"/>
    <mergeCell ref="L1241:O1241"/>
    <mergeCell ref="D1242:G1243"/>
    <mergeCell ref="H1242:K1243"/>
    <mergeCell ref="L1242:O1242"/>
    <mergeCell ref="P1242:Q1243"/>
    <mergeCell ref="L1243:O1243"/>
    <mergeCell ref="D1234:H1235"/>
    <mergeCell ref="I1234:L1234"/>
    <mergeCell ref="M1234:P1234"/>
    <mergeCell ref="Q1234:R1234"/>
    <mergeCell ref="Q1235:R1235"/>
    <mergeCell ref="D1239:G1239"/>
    <mergeCell ref="H1239:K1239"/>
    <mergeCell ref="L1239:O1239"/>
    <mergeCell ref="P1239:Q1239"/>
    <mergeCell ref="D1256:G1258"/>
    <mergeCell ref="H1256:L1258"/>
    <mergeCell ref="W1256:X1258"/>
    <mergeCell ref="D1259:G1261"/>
    <mergeCell ref="H1259:L1261"/>
    <mergeCell ref="W1259:X1261"/>
    <mergeCell ref="D1252:G1252"/>
    <mergeCell ref="H1252:L1252"/>
    <mergeCell ref="M1252:Q1252"/>
    <mergeCell ref="R1252:V1252"/>
    <mergeCell ref="W1252:X1252"/>
    <mergeCell ref="D1253:G1255"/>
    <mergeCell ref="H1253:L1255"/>
    <mergeCell ref="W1253:X1255"/>
    <mergeCell ref="D1244:G1245"/>
    <mergeCell ref="H1244:K1245"/>
    <mergeCell ref="L1244:O1244"/>
    <mergeCell ref="P1244:Q1245"/>
    <mergeCell ref="L1245:O1245"/>
    <mergeCell ref="T1247:X1247"/>
    <mergeCell ref="R1281:X1281"/>
    <mergeCell ref="J1282:N1282"/>
    <mergeCell ref="O1282:Q1282"/>
    <mergeCell ref="R1282:X1282"/>
    <mergeCell ref="J1283:N1283"/>
    <mergeCell ref="O1283:Q1283"/>
    <mergeCell ref="R1283:X1283"/>
    <mergeCell ref="D1276:E1276"/>
    <mergeCell ref="F1276:I1276"/>
    <mergeCell ref="J1276:P1276"/>
    <mergeCell ref="D1277:E1277"/>
    <mergeCell ref="F1277:I1277"/>
    <mergeCell ref="D1281:I1281"/>
    <mergeCell ref="J1281:N1281"/>
    <mergeCell ref="O1281:Q1281"/>
    <mergeCell ref="D1262:G1264"/>
    <mergeCell ref="H1262:L1264"/>
    <mergeCell ref="W1262:X1264"/>
    <mergeCell ref="D1271:G1271"/>
    <mergeCell ref="H1271:M1271"/>
    <mergeCell ref="P1273:R1273"/>
    <mergeCell ref="S1273:X1273"/>
    <mergeCell ref="D1290:E1292"/>
    <mergeCell ref="K1290:M1290"/>
    <mergeCell ref="N1290:P1290"/>
    <mergeCell ref="Q1290:S1290"/>
    <mergeCell ref="K1291:M1291"/>
    <mergeCell ref="N1291:P1291"/>
    <mergeCell ref="Q1291:S1291"/>
    <mergeCell ref="K1292:M1292"/>
    <mergeCell ref="N1292:P1292"/>
    <mergeCell ref="Q1292:S1292"/>
    <mergeCell ref="D1284:I1284"/>
    <mergeCell ref="J1284:X1284"/>
    <mergeCell ref="D1288:F1289"/>
    <mergeCell ref="G1288:J1289"/>
    <mergeCell ref="K1288:S1288"/>
    <mergeCell ref="K1289:M1289"/>
    <mergeCell ref="N1289:P1289"/>
    <mergeCell ref="Q1289:S1289"/>
    <mergeCell ref="D1311:F1312"/>
    <mergeCell ref="G1311:X1311"/>
    <mergeCell ref="G1312:L1312"/>
    <mergeCell ref="M1312:N1312"/>
    <mergeCell ref="O1312:X1312"/>
    <mergeCell ref="D1313:F1313"/>
    <mergeCell ref="M1313:N1313"/>
    <mergeCell ref="O1313:X1314"/>
    <mergeCell ref="D1301:G1301"/>
    <mergeCell ref="H1301:R1301"/>
    <mergeCell ref="E1302:O1302"/>
    <mergeCell ref="P1302:V1302"/>
    <mergeCell ref="E1303:L1303"/>
    <mergeCell ref="M1303:R1303"/>
    <mergeCell ref="T1303:U1303"/>
    <mergeCell ref="D1293:E1295"/>
    <mergeCell ref="K1293:M1293"/>
    <mergeCell ref="N1293:P1293"/>
    <mergeCell ref="Q1293:S1293"/>
    <mergeCell ref="K1294:M1294"/>
    <mergeCell ref="N1294:P1294"/>
    <mergeCell ref="Q1294:S1294"/>
    <mergeCell ref="K1295:M1295"/>
    <mergeCell ref="N1295:P1295"/>
    <mergeCell ref="Q1295:S1295"/>
    <mergeCell ref="H1347:K1347"/>
    <mergeCell ref="L1347:O1347"/>
    <mergeCell ref="D1330:H1330"/>
    <mergeCell ref="I1330:T1330"/>
    <mergeCell ref="D1336:L1336"/>
    <mergeCell ref="M1336:P1336"/>
    <mergeCell ref="Q1336:U1336"/>
    <mergeCell ref="D1337:L1337"/>
    <mergeCell ref="M1337:P1337"/>
    <mergeCell ref="D1324:L1324"/>
    <mergeCell ref="M1324:O1324"/>
    <mergeCell ref="P1324:T1324"/>
    <mergeCell ref="D1325:L1325"/>
    <mergeCell ref="M1325:O1325"/>
    <mergeCell ref="P1325:R1325"/>
    <mergeCell ref="S1325:T1325"/>
    <mergeCell ref="D1318:G1318"/>
    <mergeCell ref="H1318:L1318"/>
    <mergeCell ref="D1319:G1319"/>
    <mergeCell ref="H1319:L1319"/>
    <mergeCell ref="P1322:R1322"/>
    <mergeCell ref="S1322:X1322"/>
    <mergeCell ref="D1398:G1398"/>
    <mergeCell ref="D1399:G1399"/>
    <mergeCell ref="H1399:I1399"/>
    <mergeCell ref="D1402:U1402"/>
    <mergeCell ref="D1390:F1390"/>
    <mergeCell ref="D1391:J1391"/>
    <mergeCell ref="L1391:M1391"/>
    <mergeCell ref="O1391:P1391"/>
    <mergeCell ref="D1396:G1396"/>
    <mergeCell ref="H1396:I1396"/>
    <mergeCell ref="D1380:G1380"/>
    <mergeCell ref="H1380:I1380"/>
    <mergeCell ref="D1381:G1381"/>
    <mergeCell ref="D1384:U1384"/>
    <mergeCell ref="D1389:F1389"/>
    <mergeCell ref="G1389:L1389"/>
    <mergeCell ref="D1375:F1375"/>
    <mergeCell ref="G1375:K1375"/>
    <mergeCell ref="D1376:F1376"/>
    <mergeCell ref="D1377:F1377"/>
    <mergeCell ref="H1377:I1377"/>
    <mergeCell ref="K1377:L1377"/>
    <mergeCell ref="A1:Y1"/>
    <mergeCell ref="D1397:G1397"/>
    <mergeCell ref="H1397:I1397"/>
    <mergeCell ref="D1370:F1370"/>
    <mergeCell ref="G1370:K1370"/>
    <mergeCell ref="D1371:F1371"/>
    <mergeCell ref="G1371:H1371"/>
    <mergeCell ref="D1372:F1372"/>
    <mergeCell ref="G1372:H1372"/>
    <mergeCell ref="N1365:U1365"/>
    <mergeCell ref="D1366:F1366"/>
    <mergeCell ref="G1366:I1366"/>
    <mergeCell ref="J1366:M1366"/>
    <mergeCell ref="N1366:U1366"/>
    <mergeCell ref="D1369:P1369"/>
    <mergeCell ref="D1351:G1351"/>
    <mergeCell ref="H1351:K1351"/>
    <mergeCell ref="D1352:G1352"/>
    <mergeCell ref="H1352:K1352"/>
    <mergeCell ref="D1365:F1365"/>
    <mergeCell ref="G1365:I1365"/>
    <mergeCell ref="J1365:M1365"/>
    <mergeCell ref="D1348:G1348"/>
    <mergeCell ref="H1348:K1348"/>
    <mergeCell ref="D1349:G1349"/>
    <mergeCell ref="H1349:K1349"/>
    <mergeCell ref="D1350:G1350"/>
    <mergeCell ref="H1350:K1350"/>
    <mergeCell ref="D1338:L1338"/>
    <mergeCell ref="M1338:P1338"/>
    <mergeCell ref="E1344:O1344"/>
    <mergeCell ref="D1347:G1347"/>
    <mergeCell ref="O479:Q484"/>
    <mergeCell ref="R479:X484"/>
    <mergeCell ref="D485:N491"/>
    <mergeCell ref="O485:Q491"/>
    <mergeCell ref="D492:N498"/>
    <mergeCell ref="O492:Q498"/>
    <mergeCell ref="R492:X498"/>
    <mergeCell ref="D499:N504"/>
    <mergeCell ref="O499:Q504"/>
    <mergeCell ref="D505:N511"/>
    <mergeCell ref="O505:Q511"/>
    <mergeCell ref="D515:N515"/>
    <mergeCell ref="O515:Q515"/>
    <mergeCell ref="R515:X515"/>
    <mergeCell ref="P693:X693"/>
    <mergeCell ref="D680:J680"/>
    <mergeCell ref="K680:M680"/>
    <mergeCell ref="N680:V680"/>
    <mergeCell ref="D681:J681"/>
    <mergeCell ref="K681:M681"/>
    <mergeCell ref="N681:V681"/>
    <mergeCell ref="D676:J676"/>
    <mergeCell ref="K676:M676"/>
    <mergeCell ref="N676:V676"/>
    <mergeCell ref="D677:J677"/>
    <mergeCell ref="K677:M677"/>
    <mergeCell ref="N677:V677"/>
    <mergeCell ref="D663:N663"/>
    <mergeCell ref="O663:Q663"/>
    <mergeCell ref="P672:R672"/>
    <mergeCell ref="S672:X672"/>
    <mergeCell ref="D675:J675"/>
  </mergeCells>
  <phoneticPr fontId="1"/>
  <dataValidations count="3">
    <dataValidation type="whole" imeMode="off" operator="greaterThanOrEqual" allowBlank="1" showInputMessage="1" showErrorMessage="1" sqref="F274:H278 O274:Q278" xr:uid="{E8D94670-70DF-434F-80D3-E3388722A83C}">
      <formula1>0</formula1>
    </dataValidation>
    <dataValidation type="list" allowBlank="1" showInputMessage="1" showErrorMessage="1" sqref="I274:K278 R274:T278" xr:uid="{18D41EA3-DAB6-4CCC-862F-96BA23B3290C}">
      <formula1>"1記載有,2記載無"</formula1>
    </dataValidation>
    <dataValidation type="list" allowBlank="1" showInputMessage="1" showErrorMessage="1" sqref="Q702:R702" xr:uid="{548F843D-4AEF-4F5C-AD5C-B078E4FF98C2}">
      <formula1>"1登録済,2未登録"</formula1>
    </dataValidation>
  </dataValidations>
  <hyperlinks>
    <hyperlink ref="F790:M790" r:id="rId1" display="送迎用バスの安全対策（こども家庭庁HP)" xr:uid="{3864CEEA-292E-4AFB-85A9-2AAFBDD88E57}"/>
    <hyperlink ref="R1157:S1157" location="別紙4・5・6・7!B27" display="別紙５" xr:uid="{C5F7D5E6-961A-4EDC-86A6-C32B0C905465}"/>
    <hyperlink ref="R1161:S1161" location="別紙4・5・6・7!B74" display="別紙６" xr:uid="{A9F1C9FF-15D5-4DB9-9C3B-C7F38EAAFFF2}"/>
    <hyperlink ref="T1303:U1303" location="別紙8!A1" display="別紙８" xr:uid="{09B691CF-AC22-42CD-8D39-B9007972282C}"/>
    <hyperlink ref="T160:Y160" location="別紙１!B1" display="別紙１「役員・評議員名簿」" xr:uid="{127C4742-54AE-44FA-B426-62FF2D56E8FD}"/>
    <hyperlink ref="E162:G162" location="別紙１参考!B1" display="別紙１参考" xr:uid="{065AFBF0-7690-4405-820D-997EFF66CDFB}"/>
    <hyperlink ref="K346:L346" location="別紙2!A3" display="別紙２" xr:uid="{9ED52749-F661-43DF-8232-BE2AAD52C021}"/>
    <hyperlink ref="I358:J358" location="別紙3!A1" display="別紙３" xr:uid="{21A6CCF9-EDED-4398-82E8-BA710DA7D853}"/>
    <hyperlink ref="R1166:S1166" location="別紙4・5・6・7!B102" display="別紙７" xr:uid="{4A330C08-4685-44AD-8C2F-CE2BD3698101}"/>
    <hyperlink ref="T424:V424" location="参考!C38" display="学校教育法等" xr:uid="{6381E11D-A2C2-4C8E-9ACB-1BFBF7C2DD5D}"/>
    <hyperlink ref="E1344:M1344" r:id="rId2" display="学校施設の非構造部材の耐震化ガイドブック" xr:uid="{D0C3D4F5-D4EF-4845-94ED-C7555C270DDE}"/>
    <hyperlink ref="S790:U790" location="参考!C62" display="学校教育法等" xr:uid="{36A7CC70-F313-4AD0-9C44-3D91E203F6F5}"/>
    <hyperlink ref="S1015:W1015" location="参考!C116" display="学校保健安全法等" xr:uid="{3D2ED4C7-9C8E-4A70-A961-0E6F8FC63533}"/>
    <hyperlink ref="T1092:X1092" location="参考!C233" display="学校保健安全法等【抜粋】" xr:uid="{053050B3-51C7-4CEE-BD9D-2FAD757815C4}"/>
    <hyperlink ref="S968:W968" location="参考!C75" display="学校保健安全法等" xr:uid="{FE3969C9-28FA-4CC5-9161-A610A7E61314}"/>
    <hyperlink ref="T1247:X1247" location="参考!C306" display="学校保健安全法等【抜粋】" xr:uid="{7DA27913-D6D1-4711-A903-91B2B28B2110}"/>
    <hyperlink ref="P693:R693" r:id="rId3" display="厚生労働省HP" xr:uid="{2C4F0A0D-81BD-4B2F-B1D4-B702972C1074}"/>
    <hyperlink ref="R1183:V1183" location="参考!C214" display="学校環境衛生管理マニュアル" xr:uid="{17068070-254C-4FA7-BDE0-587B067D192F}"/>
    <hyperlink ref="T1062:X1062" location="参考!C178" display="学校保健安全法等【抜粋】" xr:uid="{E1FC3A09-A55A-4485-BCC8-6479B90A8ECD}"/>
    <hyperlink ref="N76:U76" r:id="rId4" display="私立学校法の改正に関する説明資料" xr:uid="{B756AA6A-71CA-4CDC-903D-E96CDB4B61E0}"/>
    <hyperlink ref="E1132:I1132" r:id="rId5" display="学校環境衛生管理マニュアル" xr:uid="{AAE1FBF2-76B3-4E73-8814-B4C63097F36A}"/>
    <hyperlink ref="T424:X424" location="参考!C3" display="学校教育法等【抜粋】" xr:uid="{55BEEEBC-8451-498D-8B6C-EC724C2A883F}"/>
    <hyperlink ref="R1183:X1183" location="参考!C262" display="学校環境衛生管理マニュアル【抜粋】" xr:uid="{AB7B32CB-5633-4523-8189-A19DA7625B2D}"/>
    <hyperlink ref="S790:X790" location="参考!C29" display="学校保健安全法施行規則等【抜粋】" xr:uid="{73424452-0773-451C-8D8F-4873D5593DEF}"/>
    <hyperlink ref="S968:X968" location="参考!C56" display="学校保健安全法等【抜粋】" xr:uid="{50BA3600-FEEB-4295-B227-20EDA324D0E1}"/>
    <hyperlink ref="S1015:X1015" location="参考!C100" display="学校保健安全法等【抜粋】" xr:uid="{831DB0DB-B376-4FDA-8184-33C3EF859D67}"/>
    <hyperlink ref="R1156:S1156" location="別紙4・5・6・7!B3" display="別紙４" xr:uid="{51504FDF-CB94-4B39-8B95-CEEB9D96DA60}"/>
    <hyperlink ref="U1180:W1180" location="別紙4・5・6・7!B27" display="別紙５（イ）" xr:uid="{C28B15C7-66B1-4C0F-B976-78140C759FCC}"/>
  </hyperlinks>
  <printOptions horizontalCentered="1"/>
  <pageMargins left="0.11811023622047245" right="0.11811023622047245" top="0.35433070866141736" bottom="0.35433070866141736" header="0.31496062992125984" footer="0.31496062992125984"/>
  <pageSetup paperSize="9" scale="56" firstPageNumber="0" fitToHeight="0" orientation="landscape" useFirstPageNumber="1" r:id="rId6"/>
  <headerFooter differentFirst="1">
    <oddFooter>&amp;P ページ</oddFooter>
  </headerFooter>
  <rowBreaks count="35" manualBreakCount="35">
    <brk id="22" max="25" man="1"/>
    <brk id="41" max="25" man="1"/>
    <brk id="96" max="25" man="1"/>
    <brk id="156" max="25" man="1"/>
    <brk id="201" max="25" man="1"/>
    <brk id="243" max="25" man="1"/>
    <brk id="280" max="25" man="1"/>
    <brk id="336" max="25" man="1"/>
    <brk id="371" max="25" man="1"/>
    <brk id="412" max="25" man="1"/>
    <brk id="424" max="25" man="1"/>
    <brk id="474" max="25" man="1"/>
    <brk id="530" max="25" man="1"/>
    <brk id="559" max="25" man="1"/>
    <brk id="604" max="25" man="1"/>
    <brk id="670" max="25" man="1"/>
    <brk id="697" max="25" man="1"/>
    <brk id="730" max="25" man="1"/>
    <brk id="754" max="25" man="1"/>
    <brk id="805" max="25" man="1"/>
    <brk id="833" max="25" man="1"/>
    <brk id="846" max="25" man="1"/>
    <brk id="883" max="25" man="1"/>
    <brk id="924" max="25" man="1"/>
    <brk id="944" max="25" man="1"/>
    <brk id="969" max="25" man="1"/>
    <brk id="1015" max="25" man="1"/>
    <brk id="1062" max="25" man="1"/>
    <brk id="1088" max="25" man="1"/>
    <brk id="1133" max="25" man="1"/>
    <brk id="1170" max="25" man="1"/>
    <brk id="1223" max="25" man="1"/>
    <brk id="1272" max="25" man="1"/>
    <brk id="1319" max="25" man="1"/>
    <brk id="1355"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9A37C-BCFD-4381-AF6B-F7EE5D2FB9E8}">
  <sheetPr codeName="Sheet11"/>
  <dimension ref="B1:AV51"/>
  <sheetViews>
    <sheetView showGridLines="0" view="pageBreakPreview" topLeftCell="L13" zoomScale="55" zoomScaleNormal="25" zoomScaleSheetLayoutView="55" workbookViewId="0">
      <selection activeCell="AM30" sqref="AM30"/>
    </sheetView>
  </sheetViews>
  <sheetFormatPr defaultRowHeight="13" x14ac:dyDescent="0.2"/>
  <cols>
    <col min="1" max="1" width="2.7265625" customWidth="1"/>
    <col min="2" max="3" width="9.90625" customWidth="1"/>
    <col min="4" max="4" width="10.08984375" customWidth="1"/>
    <col min="5" max="5" width="6.6328125" customWidth="1"/>
    <col min="6" max="6" width="27.7265625" customWidth="1"/>
    <col min="7" max="16" width="8.7265625" customWidth="1"/>
    <col min="17" max="17" width="1.90625" customWidth="1"/>
    <col min="18" max="20" width="8.7265625" customWidth="1"/>
    <col min="21" max="21" width="1.90625" customWidth="1"/>
    <col min="22" max="36" width="8.7265625" customWidth="1"/>
    <col min="37" max="37" width="2.7265625" customWidth="1"/>
    <col min="38" max="43" width="7.453125" customWidth="1"/>
    <col min="44" max="44" width="3.08984375" customWidth="1"/>
    <col min="45" max="48" width="9.453125" customWidth="1"/>
  </cols>
  <sheetData>
    <row r="1" spans="2:48" ht="38.25" customHeight="1" x14ac:dyDescent="0.2">
      <c r="B1" s="83" t="s">
        <v>925</v>
      </c>
      <c r="C1" s="83"/>
      <c r="D1" s="72" t="s">
        <v>1033</v>
      </c>
      <c r="E1" s="72"/>
      <c r="F1" s="72"/>
      <c r="G1" s="72"/>
      <c r="H1" s="72"/>
      <c r="I1" s="72"/>
      <c r="J1" s="72"/>
      <c r="K1" s="72"/>
      <c r="L1" s="72"/>
      <c r="M1" s="72"/>
      <c r="N1" s="72"/>
      <c r="O1" s="72"/>
      <c r="P1" s="72"/>
      <c r="Q1" s="72"/>
      <c r="R1" s="72"/>
      <c r="S1" s="72"/>
      <c r="T1" s="72"/>
      <c r="U1" s="72"/>
      <c r="V1" s="72"/>
      <c r="W1" s="72"/>
      <c r="X1" s="72"/>
      <c r="Y1" s="72"/>
      <c r="Z1" s="72"/>
      <c r="AA1" s="72"/>
      <c r="AB1" s="72"/>
      <c r="AC1" s="66"/>
      <c r="AD1" s="66"/>
      <c r="AE1" s="66"/>
      <c r="AF1" s="66"/>
      <c r="AG1" s="66"/>
      <c r="AH1" s="66"/>
      <c r="AI1" s="66"/>
      <c r="AJ1" s="66"/>
      <c r="AK1" s="258"/>
      <c r="AL1" s="66"/>
      <c r="AM1" s="66"/>
      <c r="AN1" s="66"/>
      <c r="AO1" s="66"/>
      <c r="AP1" s="66"/>
    </row>
    <row r="2" spans="2:48" ht="31.5" customHeight="1" x14ac:dyDescent="0.2">
      <c r="B2" s="71"/>
      <c r="C2" s="71"/>
      <c r="D2" s="72"/>
      <c r="E2" s="72"/>
      <c r="F2" s="72"/>
      <c r="G2" s="72"/>
      <c r="H2" s="72"/>
      <c r="I2" s="72"/>
      <c r="J2" s="72"/>
      <c r="K2" s="72"/>
      <c r="L2" s="72"/>
      <c r="M2" s="72"/>
      <c r="N2" s="72"/>
      <c r="O2" s="72"/>
      <c r="P2" s="72"/>
      <c r="Q2" s="72"/>
      <c r="R2" s="72"/>
      <c r="S2" s="72"/>
      <c r="T2" s="72"/>
      <c r="U2" s="72"/>
      <c r="V2" s="72"/>
      <c r="W2" s="72"/>
      <c r="X2" s="72"/>
      <c r="Y2" s="72"/>
      <c r="Z2" s="2452" t="s">
        <v>33</v>
      </c>
      <c r="AA2" s="2453"/>
      <c r="AB2" s="2454">
        <f>調査票!Q8</f>
        <v>0</v>
      </c>
      <c r="AC2" s="2455"/>
      <c r="AD2" s="2455"/>
      <c r="AE2" s="2455"/>
      <c r="AF2" s="2455"/>
      <c r="AG2" s="2455"/>
      <c r="AH2" s="2455"/>
      <c r="AI2" s="2455"/>
      <c r="AJ2" s="2456"/>
      <c r="AK2" s="258"/>
    </row>
    <row r="3" spans="2:48" ht="6.65" customHeight="1" x14ac:dyDescent="0.2"/>
    <row r="4" spans="2:48" ht="24" customHeight="1" x14ac:dyDescent="0.2">
      <c r="D4" s="712" t="s">
        <v>1828</v>
      </c>
      <c r="E4" s="90"/>
      <c r="X4" s="85"/>
      <c r="Y4" s="85"/>
      <c r="Z4" s="85"/>
      <c r="AA4" s="85"/>
      <c r="AB4" s="85"/>
      <c r="AC4" s="73"/>
      <c r="AD4" s="85" t="s">
        <v>742</v>
      </c>
      <c r="AE4" s="94"/>
      <c r="AF4" s="73" t="s">
        <v>21</v>
      </c>
      <c r="AG4" s="94"/>
      <c r="AH4" s="73" t="s">
        <v>22</v>
      </c>
      <c r="AI4" s="94"/>
      <c r="AJ4" s="86" t="s">
        <v>875</v>
      </c>
    </row>
    <row r="5" spans="2:48" ht="24" customHeight="1" thickBot="1" x14ac:dyDescent="0.25">
      <c r="D5" s="712" t="s">
        <v>1829</v>
      </c>
      <c r="E5" s="90"/>
      <c r="X5" s="85"/>
      <c r="Y5" s="85"/>
      <c r="Z5" s="85"/>
      <c r="AA5" s="85"/>
      <c r="AB5" s="85"/>
      <c r="AC5" s="73"/>
      <c r="AD5" s="73"/>
      <c r="AE5" s="73"/>
      <c r="AF5" s="73"/>
      <c r="AG5" s="73"/>
      <c r="AH5" s="73"/>
      <c r="AI5" s="73"/>
      <c r="AJ5" s="73"/>
    </row>
    <row r="6" spans="2:48" ht="24" customHeight="1" x14ac:dyDescent="0.2">
      <c r="D6" s="712" t="s">
        <v>1830</v>
      </c>
      <c r="E6" s="90"/>
      <c r="X6" s="85"/>
      <c r="Y6" s="85"/>
      <c r="Z6" s="85"/>
      <c r="AA6" s="85"/>
      <c r="AB6" s="85"/>
      <c r="AC6" s="73"/>
      <c r="AD6" s="73"/>
      <c r="AE6" s="73"/>
      <c r="AF6" s="73"/>
      <c r="AG6" s="73"/>
      <c r="AH6" s="73"/>
      <c r="AI6" s="73"/>
      <c r="AJ6" s="86"/>
      <c r="AL6" s="2457" t="s">
        <v>1026</v>
      </c>
      <c r="AM6" s="2458"/>
      <c r="AN6" s="2459"/>
      <c r="AO6" s="2459"/>
      <c r="AP6" s="2459"/>
      <c r="AQ6" s="2460"/>
    </row>
    <row r="7" spans="2:48" ht="6.65" customHeight="1" thickBot="1" x14ac:dyDescent="0.25">
      <c r="AL7" s="2461"/>
      <c r="AM7" s="2462"/>
      <c r="AN7" s="2462"/>
      <c r="AO7" s="2462"/>
      <c r="AP7" s="2462"/>
      <c r="AQ7" s="2463"/>
    </row>
    <row r="8" spans="2:48" ht="28" customHeight="1" thickBot="1" x14ac:dyDescent="0.25">
      <c r="D8" s="110"/>
      <c r="E8" s="74"/>
      <c r="F8" s="75"/>
      <c r="G8" s="101" t="s">
        <v>51</v>
      </c>
      <c r="H8" s="101" t="s">
        <v>52</v>
      </c>
      <c r="I8" s="101" t="s">
        <v>53</v>
      </c>
      <c r="J8" s="101" t="s">
        <v>54</v>
      </c>
      <c r="K8" s="101" t="s">
        <v>55</v>
      </c>
      <c r="L8" s="101" t="s">
        <v>56</v>
      </c>
      <c r="M8" s="101" t="s">
        <v>57</v>
      </c>
      <c r="N8" s="101" t="s">
        <v>58</v>
      </c>
      <c r="O8" s="101" t="s">
        <v>1374</v>
      </c>
      <c r="P8" s="101" t="s">
        <v>1375</v>
      </c>
      <c r="Q8" s="176"/>
      <c r="R8" s="102" t="s">
        <v>59</v>
      </c>
      <c r="S8" s="102" t="s">
        <v>60</v>
      </c>
      <c r="T8" s="102" t="s">
        <v>61</v>
      </c>
      <c r="U8" s="176"/>
      <c r="V8" s="103" t="s">
        <v>62</v>
      </c>
      <c r="W8" s="103" t="s">
        <v>63</v>
      </c>
      <c r="X8" s="103" t="s">
        <v>64</v>
      </c>
      <c r="Y8" s="103" t="s">
        <v>65</v>
      </c>
      <c r="Z8" s="103" t="s">
        <v>66</v>
      </c>
      <c r="AA8" s="103" t="s">
        <v>67</v>
      </c>
      <c r="AB8" s="103" t="s">
        <v>68</v>
      </c>
      <c r="AC8" s="103" t="s">
        <v>69</v>
      </c>
      <c r="AD8" s="103" t="s">
        <v>70</v>
      </c>
      <c r="AE8" s="103" t="s">
        <v>1018</v>
      </c>
      <c r="AF8" s="103" t="s">
        <v>1376</v>
      </c>
      <c r="AG8" s="103" t="s">
        <v>1377</v>
      </c>
      <c r="AH8" s="103" t="s">
        <v>1378</v>
      </c>
      <c r="AI8" s="103" t="s">
        <v>1379</v>
      </c>
      <c r="AJ8" s="103" t="s">
        <v>1380</v>
      </c>
      <c r="AL8" s="2464" t="s">
        <v>1023</v>
      </c>
      <c r="AM8" s="2465"/>
      <c r="AN8" s="2466" t="s">
        <v>1024</v>
      </c>
      <c r="AO8" s="2465"/>
      <c r="AP8" s="2467" t="s">
        <v>1025</v>
      </c>
      <c r="AQ8" s="2468"/>
      <c r="AS8" s="2449" t="s">
        <v>1162</v>
      </c>
      <c r="AT8" s="2450"/>
      <c r="AU8" s="2450"/>
      <c r="AV8" s="2451"/>
    </row>
    <row r="9" spans="2:48" ht="26.25" customHeight="1" thickTop="1" thickBot="1" x14ac:dyDescent="0.25">
      <c r="D9" s="111" t="s">
        <v>51</v>
      </c>
      <c r="E9" s="11" t="s">
        <v>72</v>
      </c>
      <c r="F9" s="264"/>
      <c r="G9" s="177"/>
      <c r="H9" s="104"/>
      <c r="I9" s="104"/>
      <c r="J9" s="104"/>
      <c r="K9" s="104"/>
      <c r="L9" s="104"/>
      <c r="M9" s="104"/>
      <c r="N9" s="104"/>
      <c r="O9" s="104"/>
      <c r="P9" s="104"/>
      <c r="Q9" s="178"/>
      <c r="R9" s="104"/>
      <c r="S9" s="104"/>
      <c r="T9" s="104"/>
      <c r="U9" s="178"/>
      <c r="V9" s="104"/>
      <c r="W9" s="104"/>
      <c r="X9" s="104"/>
      <c r="Y9" s="104"/>
      <c r="Z9" s="104"/>
      <c r="AA9" s="104"/>
      <c r="AB9" s="104"/>
      <c r="AC9" s="104"/>
      <c r="AD9" s="104"/>
      <c r="AE9" s="104"/>
      <c r="AF9" s="104"/>
      <c r="AG9" s="104"/>
      <c r="AH9" s="104"/>
      <c r="AI9" s="104"/>
      <c r="AJ9" s="105"/>
      <c r="AL9" s="117">
        <f t="shared" ref="AL9:AL17" si="0">COUNTIF(G9:P9,"○")</f>
        <v>0</v>
      </c>
      <c r="AM9" s="118" t="str">
        <f>IF(AL9&lt;2,"○","×")</f>
        <v>○</v>
      </c>
      <c r="AN9" s="117">
        <f>COUNTIF(R9:T9,"○")</f>
        <v>0</v>
      </c>
      <c r="AO9" s="118" t="str">
        <f>IF(AN9=0,"○","×")</f>
        <v>○</v>
      </c>
      <c r="AP9" s="117">
        <f>COUNTIF(V9:AJ9,"○")</f>
        <v>0</v>
      </c>
      <c r="AQ9" s="118" t="str">
        <f>IF(AP9&lt;3,"○","×")</f>
        <v>○</v>
      </c>
      <c r="AS9" s="179" t="s">
        <v>1027</v>
      </c>
      <c r="AT9" s="259" t="s">
        <v>1030</v>
      </c>
      <c r="AU9" s="259" t="s">
        <v>1028</v>
      </c>
      <c r="AV9" s="180" t="s">
        <v>1029</v>
      </c>
    </row>
    <row r="10" spans="2:48" ht="26.25" customHeight="1" thickBot="1" x14ac:dyDescent="0.25">
      <c r="D10" s="111" t="s">
        <v>52</v>
      </c>
      <c r="E10" s="11" t="s">
        <v>72</v>
      </c>
      <c r="F10" s="264"/>
      <c r="G10" s="181" t="str">
        <f>IF(H$9="○","○","")</f>
        <v/>
      </c>
      <c r="H10" s="182"/>
      <c r="I10" s="96"/>
      <c r="J10" s="96"/>
      <c r="K10" s="96"/>
      <c r="L10" s="96"/>
      <c r="M10" s="96"/>
      <c r="N10" s="96"/>
      <c r="O10" s="96"/>
      <c r="P10" s="96"/>
      <c r="Q10" s="183"/>
      <c r="R10" s="96"/>
      <c r="S10" s="96"/>
      <c r="T10" s="96"/>
      <c r="U10" s="183"/>
      <c r="V10" s="96"/>
      <c r="W10" s="96"/>
      <c r="X10" s="96"/>
      <c r="Y10" s="96"/>
      <c r="Z10" s="96"/>
      <c r="AA10" s="96"/>
      <c r="AB10" s="96"/>
      <c r="AC10" s="96"/>
      <c r="AD10" s="96"/>
      <c r="AE10" s="96"/>
      <c r="AF10" s="96"/>
      <c r="AG10" s="96"/>
      <c r="AH10" s="96"/>
      <c r="AI10" s="96"/>
      <c r="AJ10" s="106"/>
      <c r="AL10" s="117">
        <f t="shared" si="0"/>
        <v>0</v>
      </c>
      <c r="AM10" s="118" t="str">
        <f t="shared" ref="AM10:AM18" si="1">IF(AL10&lt;2,"○","×")</f>
        <v>○</v>
      </c>
      <c r="AN10" s="117">
        <f t="shared" ref="AN10:AN18" si="2">COUNTIF(R10:T10,"○")</f>
        <v>0</v>
      </c>
      <c r="AO10" s="118" t="str">
        <f t="shared" ref="AO10:AO22" si="3">IF(AN10=0,"○","×")</f>
        <v>○</v>
      </c>
      <c r="AP10" s="117">
        <f t="shared" ref="AP10:AP18" si="4">COUNTIF(V10:AJ10,"○")</f>
        <v>0</v>
      </c>
      <c r="AQ10" s="118" t="str">
        <f t="shared" ref="AQ10:AQ38" si="5">IF(AP10&lt;3,"○","×")</f>
        <v>○</v>
      </c>
      <c r="AS10" s="184">
        <f>COUNTIF(AL9:AL18,"&gt;0")</f>
        <v>0</v>
      </c>
      <c r="AT10" s="185">
        <f>COUNTA(F9:F18)</f>
        <v>0</v>
      </c>
      <c r="AU10" s="186" t="str">
        <f>IFERROR(AS10/AT10,"")</f>
        <v/>
      </c>
      <c r="AV10" s="187" t="str">
        <f>IF(AU10&lt;=1/3,"○","×")</f>
        <v>×</v>
      </c>
    </row>
    <row r="11" spans="2:48" ht="26.25" customHeight="1" thickBot="1" x14ac:dyDescent="0.25">
      <c r="D11" s="111" t="s">
        <v>53</v>
      </c>
      <c r="E11" s="11" t="s">
        <v>72</v>
      </c>
      <c r="F11" s="264"/>
      <c r="G11" s="181" t="str">
        <f>IF(I$9="○","○","")</f>
        <v/>
      </c>
      <c r="H11" s="188" t="str">
        <f>IF(I$10="○","○","")</f>
        <v/>
      </c>
      <c r="I11" s="182"/>
      <c r="J11" s="96"/>
      <c r="K11" s="96"/>
      <c r="L11" s="96"/>
      <c r="M11" s="96"/>
      <c r="N11" s="96"/>
      <c r="O11" s="96"/>
      <c r="P11" s="96"/>
      <c r="Q11" s="183"/>
      <c r="R11" s="96"/>
      <c r="S11" s="96"/>
      <c r="T11" s="96"/>
      <c r="U11" s="183"/>
      <c r="V11" s="96"/>
      <c r="W11" s="96"/>
      <c r="X11" s="96"/>
      <c r="Y11" s="96"/>
      <c r="Z11" s="96"/>
      <c r="AA11" s="96"/>
      <c r="AB11" s="96"/>
      <c r="AC11" s="96"/>
      <c r="AD11" s="96"/>
      <c r="AE11" s="96"/>
      <c r="AF11" s="96"/>
      <c r="AG11" s="96"/>
      <c r="AH11" s="96"/>
      <c r="AI11" s="96"/>
      <c r="AJ11" s="106"/>
      <c r="AL11" s="117">
        <f t="shared" si="0"/>
        <v>0</v>
      </c>
      <c r="AM11" s="118" t="str">
        <f t="shared" si="1"/>
        <v>○</v>
      </c>
      <c r="AN11" s="117">
        <f t="shared" si="2"/>
        <v>0</v>
      </c>
      <c r="AO11" s="118" t="str">
        <f t="shared" si="3"/>
        <v>○</v>
      </c>
      <c r="AP11" s="117">
        <f t="shared" si="4"/>
        <v>0</v>
      </c>
      <c r="AQ11" s="118" t="str">
        <f t="shared" si="5"/>
        <v>○</v>
      </c>
    </row>
    <row r="12" spans="2:48" ht="26.25" customHeight="1" thickBot="1" x14ac:dyDescent="0.25">
      <c r="D12" s="111" t="s">
        <v>54</v>
      </c>
      <c r="E12" s="11" t="s">
        <v>72</v>
      </c>
      <c r="F12" s="264"/>
      <c r="G12" s="181" t="str">
        <f>IF(J$9="○","○","")</f>
        <v/>
      </c>
      <c r="H12" s="188" t="str">
        <f>IF(J$10="○","○","")</f>
        <v/>
      </c>
      <c r="I12" s="188" t="str">
        <f>IF(J$11="○","○","")</f>
        <v/>
      </c>
      <c r="J12" s="182"/>
      <c r="K12" s="96"/>
      <c r="L12" s="96"/>
      <c r="M12" s="96"/>
      <c r="N12" s="96"/>
      <c r="O12" s="96"/>
      <c r="P12" s="96"/>
      <c r="Q12" s="183"/>
      <c r="R12" s="96"/>
      <c r="S12" s="96"/>
      <c r="T12" s="96"/>
      <c r="U12" s="183"/>
      <c r="V12" s="96"/>
      <c r="W12" s="96"/>
      <c r="X12" s="96"/>
      <c r="Y12" s="96"/>
      <c r="Z12" s="96"/>
      <c r="AA12" s="96"/>
      <c r="AB12" s="96"/>
      <c r="AC12" s="96"/>
      <c r="AD12" s="96"/>
      <c r="AE12" s="96"/>
      <c r="AF12" s="96"/>
      <c r="AG12" s="96"/>
      <c r="AH12" s="96"/>
      <c r="AI12" s="96"/>
      <c r="AJ12" s="106"/>
      <c r="AL12" s="117">
        <f t="shared" si="0"/>
        <v>0</v>
      </c>
      <c r="AM12" s="118" t="str">
        <f t="shared" si="1"/>
        <v>○</v>
      </c>
      <c r="AN12" s="117">
        <f t="shared" si="2"/>
        <v>0</v>
      </c>
      <c r="AO12" s="118" t="str">
        <f t="shared" si="3"/>
        <v>○</v>
      </c>
      <c r="AP12" s="117">
        <f t="shared" si="4"/>
        <v>0</v>
      </c>
      <c r="AQ12" s="118" t="str">
        <f t="shared" si="5"/>
        <v>○</v>
      </c>
    </row>
    <row r="13" spans="2:48" ht="26.25" customHeight="1" thickBot="1" x14ac:dyDescent="0.25">
      <c r="D13" s="111" t="s">
        <v>55</v>
      </c>
      <c r="E13" s="11" t="s">
        <v>72</v>
      </c>
      <c r="F13" s="264"/>
      <c r="G13" s="181" t="str">
        <f>IF(K$9="○","○","")</f>
        <v/>
      </c>
      <c r="H13" s="188" t="str">
        <f>IF(K$10="○","○","")</f>
        <v/>
      </c>
      <c r="I13" s="188" t="str">
        <f>IF(K$11="○","○","")</f>
        <v/>
      </c>
      <c r="J13" s="188" t="str">
        <f>IF(K$12="○","○","")</f>
        <v/>
      </c>
      <c r="K13" s="182"/>
      <c r="L13" s="96"/>
      <c r="M13" s="96"/>
      <c r="N13" s="96"/>
      <c r="O13" s="96"/>
      <c r="P13" s="96"/>
      <c r="Q13" s="183"/>
      <c r="R13" s="96"/>
      <c r="S13" s="96"/>
      <c r="T13" s="96"/>
      <c r="U13" s="183"/>
      <c r="V13" s="96"/>
      <c r="W13" s="96"/>
      <c r="X13" s="96"/>
      <c r="Y13" s="96"/>
      <c r="Z13" s="96"/>
      <c r="AA13" s="96"/>
      <c r="AB13" s="96"/>
      <c r="AC13" s="96"/>
      <c r="AD13" s="96"/>
      <c r="AE13" s="96"/>
      <c r="AF13" s="96"/>
      <c r="AG13" s="96"/>
      <c r="AH13" s="96"/>
      <c r="AI13" s="96"/>
      <c r="AJ13" s="106"/>
      <c r="AL13" s="117">
        <f t="shared" si="0"/>
        <v>0</v>
      </c>
      <c r="AM13" s="118" t="str">
        <f t="shared" si="1"/>
        <v>○</v>
      </c>
      <c r="AN13" s="117">
        <f t="shared" si="2"/>
        <v>0</v>
      </c>
      <c r="AO13" s="118" t="str">
        <f t="shared" si="3"/>
        <v>○</v>
      </c>
      <c r="AP13" s="117">
        <f t="shared" si="4"/>
        <v>0</v>
      </c>
      <c r="AQ13" s="118" t="str">
        <f t="shared" si="5"/>
        <v>○</v>
      </c>
    </row>
    <row r="14" spans="2:48" ht="26.25" customHeight="1" thickBot="1" x14ac:dyDescent="0.25">
      <c r="D14" s="111" t="s">
        <v>56</v>
      </c>
      <c r="E14" s="11" t="s">
        <v>72</v>
      </c>
      <c r="F14" s="265"/>
      <c r="G14" s="181" t="str">
        <f>IF(L$9="○","○","")</f>
        <v/>
      </c>
      <c r="H14" s="188" t="str">
        <f>IF(L$10="○","○","")</f>
        <v/>
      </c>
      <c r="I14" s="188" t="str">
        <f>IF(L$11="○","○","")</f>
        <v/>
      </c>
      <c r="J14" s="188" t="str">
        <f>IF(L$12="○","○","")</f>
        <v/>
      </c>
      <c r="K14" s="188" t="str">
        <f>IF(L$13="○","○","")</f>
        <v/>
      </c>
      <c r="L14" s="182"/>
      <c r="M14" s="96"/>
      <c r="N14" s="96"/>
      <c r="O14" s="96"/>
      <c r="P14" s="96"/>
      <c r="Q14" s="183"/>
      <c r="R14" s="96"/>
      <c r="S14" s="96"/>
      <c r="T14" s="96"/>
      <c r="U14" s="183"/>
      <c r="V14" s="96"/>
      <c r="W14" s="96"/>
      <c r="X14" s="96"/>
      <c r="Y14" s="96"/>
      <c r="Z14" s="96"/>
      <c r="AA14" s="96"/>
      <c r="AB14" s="96"/>
      <c r="AC14" s="96"/>
      <c r="AD14" s="96"/>
      <c r="AE14" s="96"/>
      <c r="AF14" s="96"/>
      <c r="AG14" s="96"/>
      <c r="AH14" s="96"/>
      <c r="AI14" s="96"/>
      <c r="AJ14" s="106"/>
      <c r="AL14" s="117">
        <f t="shared" si="0"/>
        <v>0</v>
      </c>
      <c r="AM14" s="118" t="str">
        <f t="shared" si="1"/>
        <v>○</v>
      </c>
      <c r="AN14" s="117">
        <f t="shared" si="2"/>
        <v>0</v>
      </c>
      <c r="AO14" s="118" t="str">
        <f t="shared" si="3"/>
        <v>○</v>
      </c>
      <c r="AP14" s="117">
        <f t="shared" si="4"/>
        <v>0</v>
      </c>
      <c r="AQ14" s="118" t="str">
        <f t="shared" si="5"/>
        <v>○</v>
      </c>
    </row>
    <row r="15" spans="2:48" ht="26.25" customHeight="1" thickBot="1" x14ac:dyDescent="0.25">
      <c r="D15" s="111" t="s">
        <v>57</v>
      </c>
      <c r="E15" s="11" t="s">
        <v>72</v>
      </c>
      <c r="F15" s="265"/>
      <c r="G15" s="181" t="str">
        <f>IF(M$9="○","○","")</f>
        <v/>
      </c>
      <c r="H15" s="188" t="str">
        <f>IF(M$10="○","○","")</f>
        <v/>
      </c>
      <c r="I15" s="188" t="str">
        <f>IF(M$11="○","○","")</f>
        <v/>
      </c>
      <c r="J15" s="188" t="str">
        <f>IF(M$12="○","○","")</f>
        <v/>
      </c>
      <c r="K15" s="188" t="str">
        <f>IF(M$13="○","○","")</f>
        <v/>
      </c>
      <c r="L15" s="188" t="str">
        <f>IF(M$14="○","○","")</f>
        <v/>
      </c>
      <c r="M15" s="182"/>
      <c r="N15" s="96"/>
      <c r="O15" s="96"/>
      <c r="P15" s="96"/>
      <c r="Q15" s="183"/>
      <c r="R15" s="96"/>
      <c r="S15" s="96"/>
      <c r="T15" s="96"/>
      <c r="U15" s="183"/>
      <c r="V15" s="96"/>
      <c r="W15" s="96"/>
      <c r="X15" s="96"/>
      <c r="Y15" s="96"/>
      <c r="Z15" s="96"/>
      <c r="AA15" s="96"/>
      <c r="AB15" s="96"/>
      <c r="AC15" s="96"/>
      <c r="AD15" s="96"/>
      <c r="AE15" s="96"/>
      <c r="AF15" s="96"/>
      <c r="AG15" s="96"/>
      <c r="AH15" s="96"/>
      <c r="AI15" s="96"/>
      <c r="AJ15" s="106"/>
      <c r="AL15" s="117">
        <f t="shared" si="0"/>
        <v>0</v>
      </c>
      <c r="AM15" s="118" t="str">
        <f t="shared" si="1"/>
        <v>○</v>
      </c>
      <c r="AN15" s="117">
        <f t="shared" si="2"/>
        <v>0</v>
      </c>
      <c r="AO15" s="118" t="str">
        <f t="shared" si="3"/>
        <v>○</v>
      </c>
      <c r="AP15" s="117">
        <f t="shared" si="4"/>
        <v>0</v>
      </c>
      <c r="AQ15" s="118" t="str">
        <f t="shared" si="5"/>
        <v>○</v>
      </c>
    </row>
    <row r="16" spans="2:48" ht="26.25" customHeight="1" thickBot="1" x14ac:dyDescent="0.25">
      <c r="D16" s="111" t="s">
        <v>58</v>
      </c>
      <c r="E16" s="11" t="s">
        <v>72</v>
      </c>
      <c r="F16" s="265"/>
      <c r="G16" s="181" t="str">
        <f>IF(N$9="○","○","")</f>
        <v/>
      </c>
      <c r="H16" s="188" t="str">
        <f>IF(N$10="○","○","")</f>
        <v/>
      </c>
      <c r="I16" s="188" t="str">
        <f>IF(N$11="○","○","")</f>
        <v/>
      </c>
      <c r="J16" s="188" t="str">
        <f>IF(N$12="○","○","")</f>
        <v/>
      </c>
      <c r="K16" s="188" t="str">
        <f>IF(N$13="○","○","")</f>
        <v/>
      </c>
      <c r="L16" s="188" t="str">
        <f>IF(N$14="○","○","")</f>
        <v/>
      </c>
      <c r="M16" s="188" t="str">
        <f>IF(N$15="○","○","")</f>
        <v/>
      </c>
      <c r="N16" s="182"/>
      <c r="O16" s="96"/>
      <c r="P16" s="96"/>
      <c r="Q16" s="183"/>
      <c r="R16" s="96"/>
      <c r="S16" s="96"/>
      <c r="T16" s="96"/>
      <c r="U16" s="183"/>
      <c r="V16" s="96"/>
      <c r="W16" s="96"/>
      <c r="X16" s="96"/>
      <c r="Y16" s="96"/>
      <c r="Z16" s="96"/>
      <c r="AA16" s="96"/>
      <c r="AB16" s="96"/>
      <c r="AC16" s="96"/>
      <c r="AD16" s="96"/>
      <c r="AE16" s="96"/>
      <c r="AF16" s="96"/>
      <c r="AG16" s="96"/>
      <c r="AH16" s="96"/>
      <c r="AI16" s="96"/>
      <c r="AJ16" s="106"/>
      <c r="AL16" s="117">
        <f t="shared" si="0"/>
        <v>0</v>
      </c>
      <c r="AM16" s="118" t="str">
        <f t="shared" si="1"/>
        <v>○</v>
      </c>
      <c r="AN16" s="117">
        <f t="shared" si="2"/>
        <v>0</v>
      </c>
      <c r="AO16" s="118" t="str">
        <f t="shared" si="3"/>
        <v>○</v>
      </c>
      <c r="AP16" s="117">
        <f t="shared" si="4"/>
        <v>0</v>
      </c>
      <c r="AQ16" s="118" t="str">
        <f t="shared" si="5"/>
        <v>○</v>
      </c>
    </row>
    <row r="17" spans="2:48" ht="26.25" customHeight="1" thickBot="1" x14ac:dyDescent="0.25">
      <c r="D17" s="111" t="s">
        <v>1374</v>
      </c>
      <c r="E17" s="11" t="s">
        <v>72</v>
      </c>
      <c r="F17" s="265"/>
      <c r="G17" s="181" t="str">
        <f>IF(O$9="○","○","")</f>
        <v/>
      </c>
      <c r="H17" s="188" t="str">
        <f>IF(O$10="○","○","")</f>
        <v/>
      </c>
      <c r="I17" s="188" t="str">
        <f>IF(O$11="○","○","")</f>
        <v/>
      </c>
      <c r="J17" s="188" t="str">
        <f>IF(O$12="○","○","")</f>
        <v/>
      </c>
      <c r="K17" s="188" t="str">
        <f>IF(O$13="○","○","")</f>
        <v/>
      </c>
      <c r="L17" s="188" t="str">
        <f>IF(O$14="○","○","")</f>
        <v/>
      </c>
      <c r="M17" s="188" t="str">
        <f>IF(O$15="○","○","")</f>
        <v/>
      </c>
      <c r="N17" s="188" t="str">
        <f>IF(O$16="○","○","")</f>
        <v/>
      </c>
      <c r="O17" s="182"/>
      <c r="P17" s="96"/>
      <c r="Q17" s="183"/>
      <c r="R17" s="96"/>
      <c r="S17" s="96"/>
      <c r="T17" s="96"/>
      <c r="U17" s="183"/>
      <c r="V17" s="96"/>
      <c r="W17" s="96"/>
      <c r="X17" s="96"/>
      <c r="Y17" s="96"/>
      <c r="Z17" s="96"/>
      <c r="AA17" s="96"/>
      <c r="AB17" s="96"/>
      <c r="AC17" s="96"/>
      <c r="AD17" s="96"/>
      <c r="AE17" s="96"/>
      <c r="AF17" s="96"/>
      <c r="AG17" s="96"/>
      <c r="AH17" s="96"/>
      <c r="AI17" s="96"/>
      <c r="AJ17" s="106"/>
      <c r="AL17" s="117">
        <f t="shared" si="0"/>
        <v>0</v>
      </c>
      <c r="AM17" s="118" t="str">
        <f t="shared" si="1"/>
        <v>○</v>
      </c>
      <c r="AN17" s="117">
        <f t="shared" si="2"/>
        <v>0</v>
      </c>
      <c r="AO17" s="118" t="str">
        <f t="shared" si="3"/>
        <v>○</v>
      </c>
      <c r="AP17" s="117">
        <f t="shared" si="4"/>
        <v>0</v>
      </c>
      <c r="AQ17" s="118" t="str">
        <f t="shared" si="5"/>
        <v>○</v>
      </c>
    </row>
    <row r="18" spans="2:48" ht="26.25" customHeight="1" thickBot="1" x14ac:dyDescent="0.25">
      <c r="D18" s="111" t="s">
        <v>1375</v>
      </c>
      <c r="E18" s="11" t="s">
        <v>72</v>
      </c>
      <c r="F18" s="265"/>
      <c r="G18" s="189" t="str">
        <f>IF(P$9="○","○","")</f>
        <v/>
      </c>
      <c r="H18" s="190" t="str">
        <f>IF(P$10="○","○","")</f>
        <v/>
      </c>
      <c r="I18" s="190" t="str">
        <f>IF(P$11="○","○","")</f>
        <v/>
      </c>
      <c r="J18" s="190" t="str">
        <f>IF(P$12="○","○","")</f>
        <v/>
      </c>
      <c r="K18" s="190" t="str">
        <f>IF(P$13="○","○","")</f>
        <v/>
      </c>
      <c r="L18" s="190" t="str">
        <f>IF(P$14="○","○","")</f>
        <v/>
      </c>
      <c r="M18" s="190" t="str">
        <f>IF(P$15="○","○","")</f>
        <v/>
      </c>
      <c r="N18" s="190" t="str">
        <f>IF(P$16="○","○","")</f>
        <v/>
      </c>
      <c r="O18" s="190" t="str">
        <f>IF(P$17="○","○","")</f>
        <v/>
      </c>
      <c r="P18" s="191"/>
      <c r="Q18" s="192"/>
      <c r="R18" s="107"/>
      <c r="S18" s="107"/>
      <c r="T18" s="107"/>
      <c r="U18" s="192"/>
      <c r="V18" s="107"/>
      <c r="W18" s="107"/>
      <c r="X18" s="107"/>
      <c r="Y18" s="107"/>
      <c r="Z18" s="107"/>
      <c r="AA18" s="107"/>
      <c r="AB18" s="107"/>
      <c r="AC18" s="107"/>
      <c r="AD18" s="107"/>
      <c r="AE18" s="107"/>
      <c r="AF18" s="107"/>
      <c r="AG18" s="107"/>
      <c r="AH18" s="107"/>
      <c r="AI18" s="107"/>
      <c r="AJ18" s="108"/>
      <c r="AL18" s="117">
        <f>COUNTIF(G18:P18,"○")</f>
        <v>0</v>
      </c>
      <c r="AM18" s="118" t="str">
        <f t="shared" si="1"/>
        <v>○</v>
      </c>
      <c r="AN18" s="117">
        <f t="shared" si="2"/>
        <v>0</v>
      </c>
      <c r="AO18" s="118" t="str">
        <f t="shared" si="3"/>
        <v>○</v>
      </c>
      <c r="AP18" s="117">
        <f t="shared" si="4"/>
        <v>0</v>
      </c>
      <c r="AQ18" s="118" t="str">
        <f t="shared" si="5"/>
        <v>○</v>
      </c>
    </row>
    <row r="19" spans="2:48" ht="15.65" customHeight="1" thickBot="1" x14ac:dyDescent="0.25">
      <c r="D19" s="10"/>
      <c r="E19" s="10"/>
      <c r="F19" s="10"/>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L19" s="112"/>
      <c r="AM19" s="113"/>
      <c r="AN19" s="112"/>
      <c r="AO19" s="114"/>
      <c r="AP19" s="115"/>
      <c r="AQ19" s="114"/>
    </row>
    <row r="20" spans="2:48" ht="26.25" customHeight="1" thickTop="1" thickBot="1" x14ac:dyDescent="0.25">
      <c r="D20" s="193" t="s">
        <v>76</v>
      </c>
      <c r="E20" s="11" t="s">
        <v>72</v>
      </c>
      <c r="F20" s="264"/>
      <c r="G20" s="188" t="str">
        <f>IF(R$9="○","○","")</f>
        <v/>
      </c>
      <c r="H20" s="194" t="str">
        <f>IF($R10="○","○","")</f>
        <v/>
      </c>
      <c r="I20" s="194" t="str">
        <f>IF($R11="○","○","")</f>
        <v/>
      </c>
      <c r="J20" s="194" t="str">
        <f>IF($R12="○","○","")</f>
        <v/>
      </c>
      <c r="K20" s="194" t="str">
        <f>IF($R13="○","○","")</f>
        <v/>
      </c>
      <c r="L20" s="194" t="str">
        <f>IF($R14="○","○","")</f>
        <v/>
      </c>
      <c r="M20" s="194" t="str">
        <f>IF($R15="○","○","")</f>
        <v/>
      </c>
      <c r="N20" s="194" t="str">
        <f>IF($R16="○","○","")</f>
        <v/>
      </c>
      <c r="O20" s="194" t="str">
        <f>IF($R17="○","○","")</f>
        <v/>
      </c>
      <c r="P20" s="194" t="str">
        <f>IF($R18="○","○","")</f>
        <v/>
      </c>
      <c r="Q20" s="195"/>
      <c r="R20" s="177"/>
      <c r="S20" s="196"/>
      <c r="T20" s="196"/>
      <c r="U20" s="178"/>
      <c r="V20" s="104"/>
      <c r="W20" s="196"/>
      <c r="X20" s="196"/>
      <c r="Y20" s="196"/>
      <c r="Z20" s="196"/>
      <c r="AA20" s="196"/>
      <c r="AB20" s="196"/>
      <c r="AC20" s="196"/>
      <c r="AD20" s="196"/>
      <c r="AE20" s="196"/>
      <c r="AF20" s="196"/>
      <c r="AG20" s="196"/>
      <c r="AH20" s="196"/>
      <c r="AI20" s="196"/>
      <c r="AJ20" s="197"/>
      <c r="AL20" s="117">
        <f>COUNTIF(G20:P20,"○")</f>
        <v>0</v>
      </c>
      <c r="AM20" s="118" t="str">
        <f>IF(AL20=0,"○","×")</f>
        <v>○</v>
      </c>
      <c r="AN20" s="117">
        <f>COUNTIF(R20:T20,"○")</f>
        <v>0</v>
      </c>
      <c r="AO20" s="118" t="str">
        <f t="shared" si="3"/>
        <v>○</v>
      </c>
      <c r="AP20" s="117">
        <f>COUNTIF(V20:AJ20,"○")</f>
        <v>0</v>
      </c>
      <c r="AQ20" s="118" t="str">
        <f t="shared" si="5"/>
        <v>○</v>
      </c>
    </row>
    <row r="21" spans="2:48" ht="26.25" customHeight="1" thickBot="1" x14ac:dyDescent="0.25">
      <c r="B21" s="2469" t="s">
        <v>1031</v>
      </c>
      <c r="C21" s="2469" t="s">
        <v>1381</v>
      </c>
      <c r="D21" s="97" t="s">
        <v>77</v>
      </c>
      <c r="E21" s="11" t="s">
        <v>72</v>
      </c>
      <c r="F21" s="264"/>
      <c r="G21" s="188" t="str">
        <f>IF($S9="○","○","")</f>
        <v/>
      </c>
      <c r="H21" s="194" t="str">
        <f>IF($S10="○","○","")</f>
        <v/>
      </c>
      <c r="I21" s="194" t="str">
        <f>IF($S11="○","○","")</f>
        <v/>
      </c>
      <c r="J21" s="194" t="str">
        <f>IF($S12="○","○","")</f>
        <v/>
      </c>
      <c r="K21" s="194" t="str">
        <f>IF($S13="○","○","")</f>
        <v/>
      </c>
      <c r="L21" s="194" t="str">
        <f>IF($S14="○","○","")</f>
        <v/>
      </c>
      <c r="M21" s="194" t="str">
        <f>IF($S15="○","○","")</f>
        <v/>
      </c>
      <c r="N21" s="194" t="str">
        <f>IF($S16="○","○","")</f>
        <v/>
      </c>
      <c r="O21" s="194" t="str">
        <f>IF($S17="○","○","")</f>
        <v/>
      </c>
      <c r="P21" s="188" t="str">
        <f>IF($S18="○","○","")</f>
        <v/>
      </c>
      <c r="Q21" s="183"/>
      <c r="R21" s="181" t="str">
        <f>IF(S$20="○","○","")</f>
        <v/>
      </c>
      <c r="S21" s="182"/>
      <c r="T21" s="198"/>
      <c r="U21" s="183"/>
      <c r="V21" s="96"/>
      <c r="W21" s="198"/>
      <c r="X21" s="198"/>
      <c r="Y21" s="198"/>
      <c r="Z21" s="198"/>
      <c r="AA21" s="198"/>
      <c r="AB21" s="198"/>
      <c r="AC21" s="198"/>
      <c r="AD21" s="198"/>
      <c r="AE21" s="198"/>
      <c r="AF21" s="198"/>
      <c r="AG21" s="198"/>
      <c r="AH21" s="198"/>
      <c r="AI21" s="198"/>
      <c r="AJ21" s="199"/>
      <c r="AL21" s="117">
        <f t="shared" ref="AL21:AL22" si="6">COUNTIF(G21:P21,"○")</f>
        <v>0</v>
      </c>
      <c r="AM21" s="118" t="str">
        <f t="shared" ref="AM21:AM22" si="7">IF(AL21=0,"○","×")</f>
        <v>○</v>
      </c>
      <c r="AN21" s="117">
        <f t="shared" ref="AN21:AN22" si="8">COUNTIF(R21:T21,"○")</f>
        <v>0</v>
      </c>
      <c r="AO21" s="118" t="str">
        <f t="shared" si="3"/>
        <v>○</v>
      </c>
      <c r="AP21" s="117">
        <f t="shared" ref="AP21:AP22" si="9">COUNTIF(V21:AJ21,"○")</f>
        <v>0</v>
      </c>
      <c r="AQ21" s="118" t="str">
        <f t="shared" si="5"/>
        <v>○</v>
      </c>
    </row>
    <row r="22" spans="2:48" ht="26.25" customHeight="1" thickBot="1" x14ac:dyDescent="0.25">
      <c r="B22" s="2470"/>
      <c r="C22" s="2470"/>
      <c r="D22" s="97" t="s">
        <v>78</v>
      </c>
      <c r="E22" s="11" t="s">
        <v>72</v>
      </c>
      <c r="F22" s="265"/>
      <c r="G22" s="188" t="str">
        <f>IF($T9="○","○","")</f>
        <v/>
      </c>
      <c r="H22" s="194" t="str">
        <f>IF($T10="○","○","")</f>
        <v/>
      </c>
      <c r="I22" s="194" t="str">
        <f>IF($T11="○","○","")</f>
        <v/>
      </c>
      <c r="J22" s="194" t="str">
        <f>IF($T12="○","○","")</f>
        <v/>
      </c>
      <c r="K22" s="194" t="str">
        <f>IF($T13="○","○","")</f>
        <v/>
      </c>
      <c r="L22" s="194" t="str">
        <f>IF($T14="○","○","")</f>
        <v/>
      </c>
      <c r="M22" s="194" t="str">
        <f>IF($T15="○","○","")</f>
        <v/>
      </c>
      <c r="N22" s="194" t="str">
        <f>IF($T16="○","○","")</f>
        <v/>
      </c>
      <c r="O22" s="194" t="str">
        <f>IF($T17="○","○","")</f>
        <v/>
      </c>
      <c r="P22" s="188" t="str">
        <f>IF($T18="○","○","")</f>
        <v/>
      </c>
      <c r="Q22" s="200"/>
      <c r="R22" s="189" t="str">
        <f>IF(T$20="○","○","")</f>
        <v/>
      </c>
      <c r="S22" s="201" t="str">
        <f>IF(T$21="○","○","")</f>
        <v/>
      </c>
      <c r="T22" s="191"/>
      <c r="U22" s="192"/>
      <c r="V22" s="107"/>
      <c r="W22" s="202"/>
      <c r="X22" s="202"/>
      <c r="Y22" s="202"/>
      <c r="Z22" s="202"/>
      <c r="AA22" s="202"/>
      <c r="AB22" s="202"/>
      <c r="AC22" s="202"/>
      <c r="AD22" s="202"/>
      <c r="AE22" s="202"/>
      <c r="AF22" s="202"/>
      <c r="AG22" s="202"/>
      <c r="AH22" s="202"/>
      <c r="AI22" s="202"/>
      <c r="AJ22" s="203"/>
      <c r="AL22" s="117">
        <f t="shared" si="6"/>
        <v>0</v>
      </c>
      <c r="AM22" s="118" t="str">
        <f t="shared" si="7"/>
        <v>○</v>
      </c>
      <c r="AN22" s="117">
        <f t="shared" si="8"/>
        <v>0</v>
      </c>
      <c r="AO22" s="118" t="str">
        <f t="shared" si="3"/>
        <v>○</v>
      </c>
      <c r="AP22" s="117">
        <f t="shared" si="9"/>
        <v>0</v>
      </c>
      <c r="AQ22" s="118" t="str">
        <f t="shared" si="5"/>
        <v>○</v>
      </c>
    </row>
    <row r="23" spans="2:48" ht="15.65" customHeight="1" thickBot="1" x14ac:dyDescent="0.25">
      <c r="B23" s="2471"/>
      <c r="C23" s="2471"/>
      <c r="D23" s="10"/>
      <c r="E23" s="10"/>
      <c r="F23" s="10"/>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L23" s="122" t="s">
        <v>1032</v>
      </c>
      <c r="AM23" s="120"/>
      <c r="AN23" s="119"/>
      <c r="AO23" s="120"/>
      <c r="AP23" s="112"/>
      <c r="AQ23" s="114"/>
    </row>
    <row r="24" spans="2:48" ht="26.25" customHeight="1" thickTop="1" thickBot="1" x14ac:dyDescent="0.25">
      <c r="B24" s="100"/>
      <c r="C24" s="100"/>
      <c r="D24" s="98" t="s">
        <v>79</v>
      </c>
      <c r="E24" s="11" t="s">
        <v>72</v>
      </c>
      <c r="F24" s="264"/>
      <c r="G24" s="188" t="str">
        <f>IF($V$9="○","○","")</f>
        <v/>
      </c>
      <c r="H24" s="188" t="str">
        <f>IF(V$10="○","○","")</f>
        <v/>
      </c>
      <c r="I24" s="188" t="str">
        <f>IF(V$11="○","○","")</f>
        <v/>
      </c>
      <c r="J24" s="188" t="str">
        <f>IF(V$12="○","○","")</f>
        <v/>
      </c>
      <c r="K24" s="188" t="str">
        <f>IF(V$13="○","○","")</f>
        <v/>
      </c>
      <c r="L24" s="188" t="str">
        <f>IF(V$14="○","○","")</f>
        <v/>
      </c>
      <c r="M24" s="188" t="str">
        <f>IF(V$15="○","○","")</f>
        <v/>
      </c>
      <c r="N24" s="188" t="str">
        <f>IF(V$16="○","○","")</f>
        <v/>
      </c>
      <c r="O24" s="188" t="str">
        <f>IF(V$17="○","○","")</f>
        <v/>
      </c>
      <c r="P24" s="188" t="str">
        <f>IF(V$18="○","○","")</f>
        <v/>
      </c>
      <c r="Q24" s="195"/>
      <c r="R24" s="188" t="str">
        <f>IF(V$20="○","○","")</f>
        <v/>
      </c>
      <c r="S24" s="188" t="str">
        <f>IF($V$21="○","○","")</f>
        <v/>
      </c>
      <c r="T24" s="188" t="str">
        <f>IF($V22="○","○","")</f>
        <v/>
      </c>
      <c r="U24" s="195"/>
      <c r="V24" s="177"/>
      <c r="W24" s="104"/>
      <c r="X24" s="104"/>
      <c r="Y24" s="104"/>
      <c r="Z24" s="104"/>
      <c r="AA24" s="104"/>
      <c r="AB24" s="104"/>
      <c r="AC24" s="104"/>
      <c r="AD24" s="104"/>
      <c r="AE24" s="104"/>
      <c r="AF24" s="104"/>
      <c r="AG24" s="104"/>
      <c r="AH24" s="104"/>
      <c r="AI24" s="104"/>
      <c r="AJ24" s="105"/>
      <c r="AL24" s="123">
        <f>COUNTIF(G24:AJ24,"○")</f>
        <v>0</v>
      </c>
      <c r="AM24" s="121"/>
      <c r="AN24" s="95"/>
      <c r="AO24" s="121"/>
      <c r="AP24" s="117">
        <f>COUNTIF(V24:AJ24,"○")</f>
        <v>0</v>
      </c>
      <c r="AQ24" s="118" t="str">
        <f t="shared" si="5"/>
        <v>○</v>
      </c>
      <c r="AS24" s="2472" t="s">
        <v>1163</v>
      </c>
      <c r="AT24" s="2473"/>
      <c r="AU24" s="2473"/>
      <c r="AV24" s="2474"/>
    </row>
    <row r="25" spans="2:48" ht="26.25" customHeight="1" thickBot="1" x14ac:dyDescent="0.25">
      <c r="B25" s="100"/>
      <c r="C25" s="100"/>
      <c r="D25" s="98" t="s">
        <v>80</v>
      </c>
      <c r="E25" s="11" t="s">
        <v>72</v>
      </c>
      <c r="F25" s="264"/>
      <c r="G25" s="188" t="str">
        <f>IF($W9="○","○","")</f>
        <v/>
      </c>
      <c r="H25" s="188" t="str">
        <f>IF($W10="○","○","")</f>
        <v/>
      </c>
      <c r="I25" s="188" t="str">
        <f>IF($W11="○","○","")</f>
        <v/>
      </c>
      <c r="J25" s="188" t="str">
        <f>IF($W12="○","○","")</f>
        <v/>
      </c>
      <c r="K25" s="188" t="str">
        <f>IF($W13="○","○","")</f>
        <v/>
      </c>
      <c r="L25" s="188" t="str">
        <f>IF($W14="○","○","")</f>
        <v/>
      </c>
      <c r="M25" s="188" t="str">
        <f>IF($W15="○","○","")</f>
        <v/>
      </c>
      <c r="N25" s="188" t="str">
        <f>IF($W16="○","○","")</f>
        <v/>
      </c>
      <c r="O25" s="188" t="str">
        <f>IF($W17="○","○","")</f>
        <v/>
      </c>
      <c r="P25" s="188" t="str">
        <f>IF($W18="○","○","")</f>
        <v/>
      </c>
      <c r="Q25" s="183"/>
      <c r="R25" s="188" t="str">
        <f>IF($W20="○","○","")</f>
        <v/>
      </c>
      <c r="S25" s="188" t="str">
        <f>IF($W21="○","○","")</f>
        <v/>
      </c>
      <c r="T25" s="188" t="str">
        <f>IF($W22="○","○","")</f>
        <v/>
      </c>
      <c r="U25" s="183"/>
      <c r="V25" s="181" t="str">
        <f>IF(W$24="○","○","")</f>
        <v/>
      </c>
      <c r="W25" s="182"/>
      <c r="X25" s="96"/>
      <c r="Y25" s="96"/>
      <c r="Z25" s="96"/>
      <c r="AA25" s="96"/>
      <c r="AB25" s="96"/>
      <c r="AC25" s="96"/>
      <c r="AD25" s="96"/>
      <c r="AE25" s="96"/>
      <c r="AF25" s="96"/>
      <c r="AG25" s="96"/>
      <c r="AH25" s="96"/>
      <c r="AI25" s="96"/>
      <c r="AJ25" s="106"/>
      <c r="AL25" s="123">
        <f t="shared" ref="AL25:AL38" si="10">COUNTIF(G25:AJ25,"○")</f>
        <v>0</v>
      </c>
      <c r="AM25" s="121"/>
      <c r="AN25" s="95"/>
      <c r="AO25" s="121"/>
      <c r="AP25" s="117">
        <f t="shared" ref="AP25:AP38" si="11">COUNTIF(V25:AJ25,"○")</f>
        <v>0</v>
      </c>
      <c r="AQ25" s="118" t="str">
        <f t="shared" si="5"/>
        <v>○</v>
      </c>
      <c r="AS25" s="179" t="s">
        <v>1027</v>
      </c>
      <c r="AT25" s="259" t="s">
        <v>1030</v>
      </c>
      <c r="AU25" s="259" t="s">
        <v>1028</v>
      </c>
      <c r="AV25" s="180" t="s">
        <v>1029</v>
      </c>
    </row>
    <row r="26" spans="2:48" ht="26.25" customHeight="1" thickBot="1" x14ac:dyDescent="0.25">
      <c r="B26" s="100"/>
      <c r="C26" s="100"/>
      <c r="D26" s="98" t="s">
        <v>81</v>
      </c>
      <c r="E26" s="11" t="s">
        <v>72</v>
      </c>
      <c r="F26" s="264"/>
      <c r="G26" s="188" t="str">
        <f>IF($X9="○","○","")</f>
        <v/>
      </c>
      <c r="H26" s="188" t="str">
        <f>IF($X10="○","○","")</f>
        <v/>
      </c>
      <c r="I26" s="188" t="str">
        <f>IF($X11="○","○","")</f>
        <v/>
      </c>
      <c r="J26" s="188" t="str">
        <f>IF($X12="○","○","")</f>
        <v/>
      </c>
      <c r="K26" s="188" t="str">
        <f>IF($X13="○","○","")</f>
        <v/>
      </c>
      <c r="L26" s="188" t="str">
        <f>IF($X14="○","○","")</f>
        <v/>
      </c>
      <c r="M26" s="188" t="str">
        <f>IF($X15="○","○","")</f>
        <v/>
      </c>
      <c r="N26" s="188" t="str">
        <f>IF($X16="○","○","")</f>
        <v/>
      </c>
      <c r="O26" s="188" t="str">
        <f>IF($X17="○","○","")</f>
        <v/>
      </c>
      <c r="P26" s="188" t="str">
        <f>IF($X18="○","○","")</f>
        <v/>
      </c>
      <c r="Q26" s="183"/>
      <c r="R26" s="188" t="str">
        <f>IF($X20="○","○","")</f>
        <v/>
      </c>
      <c r="S26" s="188" t="str">
        <f>IF($X21="○","○","")</f>
        <v/>
      </c>
      <c r="T26" s="188" t="str">
        <f>IF($X22="○","○","")</f>
        <v/>
      </c>
      <c r="U26" s="183"/>
      <c r="V26" s="181" t="str">
        <f>IF(X$24="○","○","")</f>
        <v/>
      </c>
      <c r="W26" s="188" t="str">
        <f>IF(X$25="○","○","")</f>
        <v/>
      </c>
      <c r="X26" s="204"/>
      <c r="Y26" s="96"/>
      <c r="Z26" s="96"/>
      <c r="AA26" s="96"/>
      <c r="AB26" s="96"/>
      <c r="AC26" s="96"/>
      <c r="AD26" s="96"/>
      <c r="AE26" s="96"/>
      <c r="AF26" s="96"/>
      <c r="AG26" s="96"/>
      <c r="AH26" s="96"/>
      <c r="AI26" s="96"/>
      <c r="AJ26" s="106"/>
      <c r="AL26" s="123">
        <f t="shared" si="10"/>
        <v>0</v>
      </c>
      <c r="AM26" s="121"/>
      <c r="AN26" s="95"/>
      <c r="AO26" s="121"/>
      <c r="AP26" s="117">
        <f t="shared" si="11"/>
        <v>0</v>
      </c>
      <c r="AQ26" s="118" t="str">
        <f t="shared" si="5"/>
        <v>○</v>
      </c>
      <c r="AS26" s="205">
        <f>COUNTIF(AL24:AL38,"&gt;0")</f>
        <v>0</v>
      </c>
      <c r="AT26" s="206">
        <f>COUNTA(F24:F38)</f>
        <v>0</v>
      </c>
      <c r="AU26" s="207" t="str">
        <f>IFERROR(AS26/AT26,"")</f>
        <v/>
      </c>
      <c r="AV26" s="187" t="str">
        <f>IF(AU26&lt;=1/3,"○","×")</f>
        <v>×</v>
      </c>
    </row>
    <row r="27" spans="2:48" ht="26.25" customHeight="1" thickBot="1" x14ac:dyDescent="0.25">
      <c r="B27" s="100"/>
      <c r="C27" s="100"/>
      <c r="D27" s="98" t="s">
        <v>82</v>
      </c>
      <c r="E27" s="11" t="s">
        <v>72</v>
      </c>
      <c r="F27" s="264"/>
      <c r="G27" s="188" t="str">
        <f>IF($Y$9="○","○","")</f>
        <v/>
      </c>
      <c r="H27" s="188" t="str">
        <f>IF($Y$10="○","○","")</f>
        <v/>
      </c>
      <c r="I27" s="188" t="str">
        <f>IF($Y$11="○","○","")</f>
        <v/>
      </c>
      <c r="J27" s="188" t="str">
        <f>IF($Y$12="○","○","")</f>
        <v/>
      </c>
      <c r="K27" s="188" t="str">
        <f>IF($Y$13="○","○","")</f>
        <v/>
      </c>
      <c r="L27" s="188" t="str">
        <f>IF($Y$14="○","○","")</f>
        <v/>
      </c>
      <c r="M27" s="188" t="str">
        <f>IF($Y$15="○","○","")</f>
        <v/>
      </c>
      <c r="N27" s="188" t="str">
        <f>IF($Y$16="○","○","")</f>
        <v/>
      </c>
      <c r="O27" s="188" t="str">
        <f>IF($Y$17="○","○","")</f>
        <v/>
      </c>
      <c r="P27" s="188" t="str">
        <f>IF($Y$18="○","○","")</f>
        <v/>
      </c>
      <c r="Q27" s="183"/>
      <c r="R27" s="188" t="str">
        <f>IF($Y$20="○","○","")</f>
        <v/>
      </c>
      <c r="S27" s="188" t="str">
        <f>IF($Y$21="○","○","")</f>
        <v/>
      </c>
      <c r="T27" s="188" t="str">
        <f>IF($Y$22="○","○","")</f>
        <v/>
      </c>
      <c r="U27" s="183"/>
      <c r="V27" s="181" t="str">
        <f>IF(Y$24="○","○","")</f>
        <v/>
      </c>
      <c r="W27" s="188" t="str">
        <f>IF(Y$25="○","○","")</f>
        <v/>
      </c>
      <c r="X27" s="188" t="str">
        <f>IF(Y$26="○","○","")</f>
        <v/>
      </c>
      <c r="Y27" s="182"/>
      <c r="Z27" s="96"/>
      <c r="AA27" s="96"/>
      <c r="AB27" s="96"/>
      <c r="AC27" s="96"/>
      <c r="AD27" s="96"/>
      <c r="AE27" s="96"/>
      <c r="AF27" s="96"/>
      <c r="AG27" s="96"/>
      <c r="AH27" s="96"/>
      <c r="AI27" s="96"/>
      <c r="AJ27" s="106"/>
      <c r="AL27" s="123">
        <f t="shared" si="10"/>
        <v>0</v>
      </c>
      <c r="AM27" s="121"/>
      <c r="AN27" s="95"/>
      <c r="AO27" s="121"/>
      <c r="AP27" s="117">
        <f t="shared" si="11"/>
        <v>0</v>
      </c>
      <c r="AQ27" s="118" t="str">
        <f t="shared" si="5"/>
        <v>○</v>
      </c>
      <c r="AS27" s="116" t="str">
        <f>IF(AL27&gt;0,"該当","")</f>
        <v/>
      </c>
    </row>
    <row r="28" spans="2:48" ht="26.25" customHeight="1" thickBot="1" x14ac:dyDescent="0.25">
      <c r="B28" s="100"/>
      <c r="C28" s="100"/>
      <c r="D28" s="98" t="s">
        <v>83</v>
      </c>
      <c r="E28" s="11" t="s">
        <v>72</v>
      </c>
      <c r="F28" s="264"/>
      <c r="G28" s="188" t="str">
        <f>IF($Z$9="○","○","")</f>
        <v/>
      </c>
      <c r="H28" s="188" t="str">
        <f>IF($Z$10="○","○","")</f>
        <v/>
      </c>
      <c r="I28" s="188" t="str">
        <f>IF($Z$11="○","○","")</f>
        <v/>
      </c>
      <c r="J28" s="188" t="str">
        <f>IF($Z$12="○","○","")</f>
        <v/>
      </c>
      <c r="K28" s="188" t="str">
        <f>IF($Z$13="○","○","")</f>
        <v/>
      </c>
      <c r="L28" s="188" t="str">
        <f>IF($Z$14="○","○","")</f>
        <v/>
      </c>
      <c r="M28" s="188" t="str">
        <f>IF($Z$15="○","○","")</f>
        <v/>
      </c>
      <c r="N28" s="188" t="str">
        <f>IF($Z$16="○","○","")</f>
        <v/>
      </c>
      <c r="O28" s="188" t="str">
        <f>IF($Z$17="○","○","")</f>
        <v/>
      </c>
      <c r="P28" s="188" t="str">
        <f>IF($Z$18="○","○","")</f>
        <v/>
      </c>
      <c r="Q28" s="183"/>
      <c r="R28" s="188" t="str">
        <f>IF($Z$20="○","○","")</f>
        <v/>
      </c>
      <c r="S28" s="188" t="str">
        <f>IF($Z$21="○","○","")</f>
        <v/>
      </c>
      <c r="T28" s="188" t="str">
        <f>IF($Z$22="○","○","")</f>
        <v/>
      </c>
      <c r="U28" s="183"/>
      <c r="V28" s="181" t="str">
        <f>IF(Z$24="○","○","")</f>
        <v/>
      </c>
      <c r="W28" s="188" t="str">
        <f>IF(Z$25="○","○","")</f>
        <v/>
      </c>
      <c r="X28" s="188" t="str">
        <f>IF(Z$26="○","○","")</f>
        <v/>
      </c>
      <c r="Y28" s="188" t="str">
        <f>IF(Z$27="○","○","")</f>
        <v/>
      </c>
      <c r="Z28" s="182"/>
      <c r="AA28" s="96"/>
      <c r="AB28" s="96"/>
      <c r="AC28" s="96"/>
      <c r="AD28" s="96"/>
      <c r="AE28" s="96"/>
      <c r="AF28" s="96"/>
      <c r="AG28" s="96"/>
      <c r="AH28" s="96"/>
      <c r="AI28" s="96"/>
      <c r="AJ28" s="106"/>
      <c r="AL28" s="123">
        <f t="shared" si="10"/>
        <v>0</v>
      </c>
      <c r="AM28" s="121"/>
      <c r="AN28" s="95"/>
      <c r="AO28" s="121"/>
      <c r="AP28" s="117">
        <f t="shared" si="11"/>
        <v>0</v>
      </c>
      <c r="AQ28" s="118" t="str">
        <f t="shared" si="5"/>
        <v>○</v>
      </c>
      <c r="AS28" s="2472" t="s">
        <v>1164</v>
      </c>
      <c r="AT28" s="2473"/>
      <c r="AU28" s="2473"/>
      <c r="AV28" s="2474"/>
    </row>
    <row r="29" spans="2:48" ht="26.25" customHeight="1" thickBot="1" x14ac:dyDescent="0.25">
      <c r="B29" s="100"/>
      <c r="C29" s="100"/>
      <c r="D29" s="98" t="s">
        <v>84</v>
      </c>
      <c r="E29" s="11" t="s">
        <v>72</v>
      </c>
      <c r="F29" s="264"/>
      <c r="G29" s="188" t="str">
        <f>IF($AA$9="○","○","")</f>
        <v/>
      </c>
      <c r="H29" s="188" t="str">
        <f>IF($AA$10="○","○","")</f>
        <v/>
      </c>
      <c r="I29" s="188" t="str">
        <f>IF($AA$11="○","○","")</f>
        <v/>
      </c>
      <c r="J29" s="188" t="str">
        <f>IF($AA$12="○","○","")</f>
        <v/>
      </c>
      <c r="K29" s="188" t="str">
        <f>IF($AA$13="○","○","")</f>
        <v/>
      </c>
      <c r="L29" s="188" t="str">
        <f>IF($AA$14="○","○","")</f>
        <v/>
      </c>
      <c r="M29" s="188" t="str">
        <f>IF($AA$15="○","○","")</f>
        <v/>
      </c>
      <c r="N29" s="188" t="str">
        <f>IF($AA$16="○","○","")</f>
        <v/>
      </c>
      <c r="O29" s="188" t="str">
        <f>IF($AA$17="○","○","")</f>
        <v/>
      </c>
      <c r="P29" s="188" t="str">
        <f>IF($AA$18="○","○","")</f>
        <v/>
      </c>
      <c r="Q29" s="183"/>
      <c r="R29" s="188" t="str">
        <f>IF($AA$20="○","○","")</f>
        <v/>
      </c>
      <c r="S29" s="188" t="str">
        <f>IF($AA$21="○","○","")</f>
        <v/>
      </c>
      <c r="T29" s="188" t="str">
        <f>IF($AA$22="○","○","")</f>
        <v/>
      </c>
      <c r="U29" s="183"/>
      <c r="V29" s="181" t="str">
        <f>IF(AA$24="○","○","")</f>
        <v/>
      </c>
      <c r="W29" s="188" t="str">
        <f>IF(AA$25="○","○","")</f>
        <v/>
      </c>
      <c r="X29" s="188" t="str">
        <f>IF(AA$26="○","○","")</f>
        <v/>
      </c>
      <c r="Y29" s="188" t="str">
        <f>IF(AA$27="○","○","")</f>
        <v/>
      </c>
      <c r="Z29" s="188" t="str">
        <f>IF(AA$28="○","○","")</f>
        <v/>
      </c>
      <c r="AA29" s="182"/>
      <c r="AB29" s="96"/>
      <c r="AC29" s="96"/>
      <c r="AD29" s="96"/>
      <c r="AE29" s="96"/>
      <c r="AF29" s="96"/>
      <c r="AG29" s="96"/>
      <c r="AH29" s="96"/>
      <c r="AI29" s="96"/>
      <c r="AJ29" s="106"/>
      <c r="AL29" s="123">
        <f t="shared" si="10"/>
        <v>0</v>
      </c>
      <c r="AM29" s="121"/>
      <c r="AN29" s="95"/>
      <c r="AO29" s="121"/>
      <c r="AP29" s="117">
        <f t="shared" si="11"/>
        <v>0</v>
      </c>
      <c r="AQ29" s="118" t="str">
        <f t="shared" si="5"/>
        <v>○</v>
      </c>
      <c r="AS29" s="179" t="s">
        <v>1027</v>
      </c>
      <c r="AT29" s="259" t="s">
        <v>1030</v>
      </c>
      <c r="AU29" s="259" t="s">
        <v>1028</v>
      </c>
      <c r="AV29" s="180" t="s">
        <v>1029</v>
      </c>
    </row>
    <row r="30" spans="2:48" ht="26.25" customHeight="1" thickBot="1" x14ac:dyDescent="0.25">
      <c r="B30" s="100"/>
      <c r="C30" s="100"/>
      <c r="D30" s="98" t="s">
        <v>85</v>
      </c>
      <c r="E30" s="11" t="s">
        <v>72</v>
      </c>
      <c r="F30" s="265"/>
      <c r="G30" s="188" t="str">
        <f>IF($AB$9="○","○","")</f>
        <v/>
      </c>
      <c r="H30" s="188" t="str">
        <f>IF($AB$10="○","○","")</f>
        <v/>
      </c>
      <c r="I30" s="188" t="str">
        <f>IF($AB$11="○","○","")</f>
        <v/>
      </c>
      <c r="J30" s="188" t="str">
        <f>IF($AB$12="○","○","")</f>
        <v/>
      </c>
      <c r="K30" s="188" t="str">
        <f>IF($AB$13="○","○","")</f>
        <v/>
      </c>
      <c r="L30" s="188" t="str">
        <f>IF($AB$14="○","○","")</f>
        <v/>
      </c>
      <c r="M30" s="188" t="str">
        <f>IF($AB$15="○","○","")</f>
        <v/>
      </c>
      <c r="N30" s="188" t="str">
        <f>IF($AB$16="○","○","")</f>
        <v/>
      </c>
      <c r="O30" s="188" t="str">
        <f>IF($AB$17="○","○","")</f>
        <v/>
      </c>
      <c r="P30" s="188" t="str">
        <f>IF($AB$18="○","○","")</f>
        <v/>
      </c>
      <c r="Q30" s="183"/>
      <c r="R30" s="188" t="str">
        <f>IF($AB$20="○","○","")</f>
        <v/>
      </c>
      <c r="S30" s="188" t="str">
        <f>IF($AB$21="○","○","")</f>
        <v/>
      </c>
      <c r="T30" s="188" t="str">
        <f>IF($AB$22="○","○","")</f>
        <v/>
      </c>
      <c r="U30" s="183"/>
      <c r="V30" s="181" t="str">
        <f>IF(AB$24="○","○","")</f>
        <v/>
      </c>
      <c r="W30" s="188" t="str">
        <f>IF(AB$25="○","○","")</f>
        <v/>
      </c>
      <c r="X30" s="188" t="str">
        <f>IF(AB$26="○","○","")</f>
        <v/>
      </c>
      <c r="Y30" s="188" t="str">
        <f>IF(AB$27="○","○","")</f>
        <v/>
      </c>
      <c r="Z30" s="188" t="str">
        <f>IF(AB$28="○","○","")</f>
        <v/>
      </c>
      <c r="AA30" s="188" t="str">
        <f>IF(AB$29="○","○","")</f>
        <v/>
      </c>
      <c r="AB30" s="182"/>
      <c r="AC30" s="96"/>
      <c r="AD30" s="96"/>
      <c r="AE30" s="96"/>
      <c r="AF30" s="96"/>
      <c r="AG30" s="96"/>
      <c r="AH30" s="96"/>
      <c r="AI30" s="96"/>
      <c r="AJ30" s="106"/>
      <c r="AL30" s="123">
        <f t="shared" si="10"/>
        <v>0</v>
      </c>
      <c r="AM30" s="121"/>
      <c r="AN30" s="95"/>
      <c r="AO30" s="121"/>
      <c r="AP30" s="117">
        <f t="shared" si="11"/>
        <v>0</v>
      </c>
      <c r="AQ30" s="118" t="str">
        <f t="shared" si="5"/>
        <v>○</v>
      </c>
      <c r="AS30" s="205">
        <f>COUNTA(C24:C38)</f>
        <v>0</v>
      </c>
      <c r="AT30" s="206">
        <f>COUNTA(F24:F38)</f>
        <v>0</v>
      </c>
      <c r="AU30" s="207" t="str">
        <f>IFERROR(AS30/AT30,"")</f>
        <v/>
      </c>
      <c r="AV30" s="187" t="str">
        <f>IF(AU30&lt;=1/3,"○","×")</f>
        <v>×</v>
      </c>
    </row>
    <row r="31" spans="2:48" ht="26.25" customHeight="1" thickBot="1" x14ac:dyDescent="0.25">
      <c r="B31" s="100"/>
      <c r="C31" s="100"/>
      <c r="D31" s="98" t="s">
        <v>86</v>
      </c>
      <c r="E31" s="11" t="s">
        <v>72</v>
      </c>
      <c r="F31" s="265"/>
      <c r="G31" s="188" t="str">
        <f>IF($AC$9="○","○","")</f>
        <v/>
      </c>
      <c r="H31" s="188" t="str">
        <f>IF($AC$10="○","○","")</f>
        <v/>
      </c>
      <c r="I31" s="188" t="str">
        <f>IF($AC$11="○","○","")</f>
        <v/>
      </c>
      <c r="J31" s="188" t="str">
        <f>IF($AC$12="○","○","")</f>
        <v/>
      </c>
      <c r="K31" s="188" t="str">
        <f>IF($AC$13="○","○","")</f>
        <v/>
      </c>
      <c r="L31" s="188" t="str">
        <f>IF($AC$14="○","○","")</f>
        <v/>
      </c>
      <c r="M31" s="188" t="str">
        <f>IF($AC$15="○","○","")</f>
        <v/>
      </c>
      <c r="N31" s="188" t="str">
        <f>IF($AC$16="○","○","")</f>
        <v/>
      </c>
      <c r="O31" s="188" t="str">
        <f>IF($AC$17="○","○","")</f>
        <v/>
      </c>
      <c r="P31" s="188" t="str">
        <f>IF($AC$18="○","○","")</f>
        <v/>
      </c>
      <c r="Q31" s="183"/>
      <c r="R31" s="188" t="str">
        <f>IF($AC$20="○","○","")</f>
        <v/>
      </c>
      <c r="S31" s="188" t="str">
        <f>IF($AC$21="○","○","")</f>
        <v/>
      </c>
      <c r="T31" s="188" t="str">
        <f>IF($AC$22="○","○","")</f>
        <v/>
      </c>
      <c r="U31" s="183"/>
      <c r="V31" s="181" t="str">
        <f>IF(AC$24="○","○","")</f>
        <v/>
      </c>
      <c r="W31" s="188" t="str">
        <f>IF(AC$25="○","○","")</f>
        <v/>
      </c>
      <c r="X31" s="188" t="str">
        <f>IF(AC$26="○","○","")</f>
        <v/>
      </c>
      <c r="Y31" s="188" t="str">
        <f>IF(AC$27="○","○","")</f>
        <v/>
      </c>
      <c r="Z31" s="188" t="str">
        <f>IF(AC$28="○","○","")</f>
        <v/>
      </c>
      <c r="AA31" s="188" t="str">
        <f>IF(AC$29="○","○","")</f>
        <v/>
      </c>
      <c r="AB31" s="188" t="str">
        <f>IF(AC$30="○","○","")</f>
        <v/>
      </c>
      <c r="AC31" s="182"/>
      <c r="AD31" s="96"/>
      <c r="AE31" s="96"/>
      <c r="AF31" s="96"/>
      <c r="AG31" s="96"/>
      <c r="AH31" s="96"/>
      <c r="AI31" s="96"/>
      <c r="AJ31" s="106"/>
      <c r="AL31" s="123">
        <f t="shared" si="10"/>
        <v>0</v>
      </c>
      <c r="AM31" s="121"/>
      <c r="AN31" s="95"/>
      <c r="AO31" s="121"/>
      <c r="AP31" s="117">
        <f t="shared" si="11"/>
        <v>0</v>
      </c>
      <c r="AQ31" s="118" t="str">
        <f t="shared" si="5"/>
        <v>○</v>
      </c>
      <c r="AS31" s="116" t="str">
        <f>IF(AL32&gt;0,"該当","")</f>
        <v/>
      </c>
    </row>
    <row r="32" spans="2:48" ht="26.25" customHeight="1" thickBot="1" x14ac:dyDescent="0.25">
      <c r="B32" s="100"/>
      <c r="C32" s="100"/>
      <c r="D32" s="98" t="s">
        <v>87</v>
      </c>
      <c r="E32" s="11" t="s">
        <v>72</v>
      </c>
      <c r="F32" s="265"/>
      <c r="G32" s="188" t="str">
        <f>IF($AD$9="○","○","")</f>
        <v/>
      </c>
      <c r="H32" s="188" t="str">
        <f>IF($AD$10="○","○","")</f>
        <v/>
      </c>
      <c r="I32" s="188" t="str">
        <f>IF($AD$11="○","○","")</f>
        <v/>
      </c>
      <c r="J32" s="188" t="str">
        <f>IF($AD$12="○","○","")</f>
        <v/>
      </c>
      <c r="K32" s="188" t="str">
        <f>IF($AD$13="○","○","")</f>
        <v/>
      </c>
      <c r="L32" s="188" t="str">
        <f>IF($AD$14="○","○","")</f>
        <v/>
      </c>
      <c r="M32" s="188" t="str">
        <f>IF($AD$15="○","○","")</f>
        <v/>
      </c>
      <c r="N32" s="188" t="str">
        <f>IF($AD$16="○","○","")</f>
        <v/>
      </c>
      <c r="O32" s="188" t="str">
        <f>IF($AD$17="○","○","")</f>
        <v/>
      </c>
      <c r="P32" s="188" t="str">
        <f>IF($AD$18="○","○","")</f>
        <v/>
      </c>
      <c r="Q32" s="183"/>
      <c r="R32" s="188" t="str">
        <f>IF($AD$20="○","○","")</f>
        <v/>
      </c>
      <c r="S32" s="188" t="str">
        <f>IF($AD$21="○","○","")</f>
        <v/>
      </c>
      <c r="T32" s="188" t="str">
        <f>IF($AD$22="○","○","")</f>
        <v/>
      </c>
      <c r="U32" s="183"/>
      <c r="V32" s="181" t="str">
        <f>IF(AD$24="○","○","")</f>
        <v/>
      </c>
      <c r="W32" s="188" t="str">
        <f>IF(AD$25="○","○","")</f>
        <v/>
      </c>
      <c r="X32" s="188" t="str">
        <f>IF(AD$26="○","○","")</f>
        <v/>
      </c>
      <c r="Y32" s="188" t="str">
        <f>IF(AD$27="○","○","")</f>
        <v/>
      </c>
      <c r="Z32" s="188" t="str">
        <f>IF(AD$28="○","○","")</f>
        <v/>
      </c>
      <c r="AA32" s="188" t="str">
        <f>IF(AD$29="○","○","")</f>
        <v/>
      </c>
      <c r="AB32" s="188" t="str">
        <f>IF(AD$30="○","○","")</f>
        <v/>
      </c>
      <c r="AC32" s="188" t="str">
        <f>IF(AD$31="○","○","")</f>
        <v/>
      </c>
      <c r="AD32" s="182"/>
      <c r="AE32" s="96"/>
      <c r="AF32" s="96"/>
      <c r="AG32" s="96"/>
      <c r="AH32" s="96"/>
      <c r="AI32" s="96"/>
      <c r="AJ32" s="106"/>
      <c r="AL32" s="123">
        <f t="shared" si="10"/>
        <v>0</v>
      </c>
      <c r="AM32" s="121"/>
      <c r="AN32" s="95"/>
      <c r="AO32" s="121"/>
      <c r="AP32" s="117">
        <f t="shared" si="11"/>
        <v>0</v>
      </c>
      <c r="AQ32" s="118" t="str">
        <f t="shared" si="5"/>
        <v>○</v>
      </c>
      <c r="AS32" s="2472" t="s">
        <v>1165</v>
      </c>
      <c r="AT32" s="2473"/>
      <c r="AU32" s="2473"/>
      <c r="AV32" s="2474"/>
    </row>
    <row r="33" spans="2:48" ht="26.25" customHeight="1" thickBot="1" x14ac:dyDescent="0.25">
      <c r="B33" s="100"/>
      <c r="C33" s="100"/>
      <c r="D33" s="99" t="s">
        <v>1382</v>
      </c>
      <c r="E33" s="11" t="s">
        <v>72</v>
      </c>
      <c r="F33" s="265"/>
      <c r="G33" s="188" t="str">
        <f>IF($AE$9="○","○","")</f>
        <v/>
      </c>
      <c r="H33" s="188" t="str">
        <f>IF($AE$10="○","○","")</f>
        <v/>
      </c>
      <c r="I33" s="188" t="str">
        <f>IF($AE$11="○","○","")</f>
        <v/>
      </c>
      <c r="J33" s="188" t="str">
        <f>IF($AE$12="○","○","")</f>
        <v/>
      </c>
      <c r="K33" s="188" t="str">
        <f>IF($AE$13="○","○","")</f>
        <v/>
      </c>
      <c r="L33" s="188" t="str">
        <f>IF($AE$14="○","○","")</f>
        <v/>
      </c>
      <c r="M33" s="188" t="str">
        <f>IF($AE$15="○","○","")</f>
        <v/>
      </c>
      <c r="N33" s="188" t="str">
        <f>IF($AE$16="○","○","")</f>
        <v/>
      </c>
      <c r="O33" s="188" t="str">
        <f>IF($AE$17="○","○","")</f>
        <v/>
      </c>
      <c r="P33" s="188" t="str">
        <f>IF($AE$18="○","○","")</f>
        <v/>
      </c>
      <c r="Q33" s="183"/>
      <c r="R33" s="188" t="str">
        <f>IF($AE$20="○","○","")</f>
        <v/>
      </c>
      <c r="S33" s="188" t="str">
        <f>IF($AE$21="○","○","")</f>
        <v/>
      </c>
      <c r="T33" s="188" t="str">
        <f>IF($AE$22="○","○","")</f>
        <v/>
      </c>
      <c r="U33" s="183"/>
      <c r="V33" s="181" t="str">
        <f>IF(AE$24="○","○","")</f>
        <v/>
      </c>
      <c r="W33" s="188" t="str">
        <f>IF(AE$25="○","○","")</f>
        <v/>
      </c>
      <c r="X33" s="188" t="str">
        <f>IF(AE$26="○","○","")</f>
        <v/>
      </c>
      <c r="Y33" s="188" t="str">
        <f>IF(AE$27="○","○","")</f>
        <v/>
      </c>
      <c r="Z33" s="188" t="str">
        <f>IF(AE$28="○","○","")</f>
        <v/>
      </c>
      <c r="AA33" s="188" t="str">
        <f>IF(AE$29="○","○","")</f>
        <v/>
      </c>
      <c r="AB33" s="188" t="str">
        <f>IF(AE$30="○","○","")</f>
        <v/>
      </c>
      <c r="AC33" s="188" t="str">
        <f>IF(AE$31="○","○","")</f>
        <v/>
      </c>
      <c r="AD33" s="188" t="str">
        <f>IF(AE$32="○","○","")</f>
        <v/>
      </c>
      <c r="AE33" s="182"/>
      <c r="AF33" s="96"/>
      <c r="AG33" s="96"/>
      <c r="AH33" s="96"/>
      <c r="AI33" s="96"/>
      <c r="AJ33" s="106"/>
      <c r="AL33" s="123">
        <f t="shared" si="10"/>
        <v>0</v>
      </c>
      <c r="AM33" s="121"/>
      <c r="AN33" s="95"/>
      <c r="AO33" s="121"/>
      <c r="AP33" s="117">
        <f t="shared" si="11"/>
        <v>0</v>
      </c>
      <c r="AQ33" s="118" t="str">
        <f t="shared" si="5"/>
        <v>○</v>
      </c>
      <c r="AS33" s="179" t="s">
        <v>1027</v>
      </c>
      <c r="AT33" s="259" t="s">
        <v>1030</v>
      </c>
      <c r="AU33" s="259" t="s">
        <v>1028</v>
      </c>
      <c r="AV33" s="180" t="s">
        <v>1029</v>
      </c>
    </row>
    <row r="34" spans="2:48" ht="26.25" customHeight="1" thickBot="1" x14ac:dyDescent="0.25">
      <c r="B34" s="100"/>
      <c r="C34" s="100"/>
      <c r="D34" s="99" t="s">
        <v>1383</v>
      </c>
      <c r="E34" s="11" t="s">
        <v>72</v>
      </c>
      <c r="F34" s="265"/>
      <c r="G34" s="188" t="str">
        <f>IF($AF$9="○","○","")</f>
        <v/>
      </c>
      <c r="H34" s="188" t="str">
        <f>IF($AF$10="○","○","")</f>
        <v/>
      </c>
      <c r="I34" s="188" t="str">
        <f>IF($AF$11="○","○","")</f>
        <v/>
      </c>
      <c r="J34" s="188" t="str">
        <f>IF($AF$12="○","○","")</f>
        <v/>
      </c>
      <c r="K34" s="188" t="str">
        <f>IF($AF$13="○","○","")</f>
        <v/>
      </c>
      <c r="L34" s="188" t="str">
        <f>IF($AF$14="○","○","")</f>
        <v/>
      </c>
      <c r="M34" s="188" t="str">
        <f>IF($AF$15="○","○","")</f>
        <v/>
      </c>
      <c r="N34" s="188" t="str">
        <f>IF($AF16="○","○","")</f>
        <v/>
      </c>
      <c r="O34" s="188" t="str">
        <f>IF($AF$17="○","○","")</f>
        <v/>
      </c>
      <c r="P34" s="188" t="str">
        <f>IF($AF$18="○","○","")</f>
        <v/>
      </c>
      <c r="Q34" s="183"/>
      <c r="R34" s="188" t="str">
        <f>IF($AF$20="○","○","")</f>
        <v/>
      </c>
      <c r="S34" s="188" t="str">
        <f>IF($AF$21="○","○","")</f>
        <v/>
      </c>
      <c r="T34" s="188" t="str">
        <f>IF($AF$22="○","○","")</f>
        <v/>
      </c>
      <c r="U34" s="183"/>
      <c r="V34" s="181" t="str">
        <f>IF(AF$24="○","○","")</f>
        <v/>
      </c>
      <c r="W34" s="188" t="str">
        <f>IF(AF$25="○","○","")</f>
        <v/>
      </c>
      <c r="X34" s="188" t="str">
        <f>IF(AF$26="○","○","")</f>
        <v/>
      </c>
      <c r="Y34" s="188" t="str">
        <f>IF(AF$27="○","○","")</f>
        <v/>
      </c>
      <c r="Z34" s="188" t="str">
        <f>IF(AF$28="○","○","")</f>
        <v/>
      </c>
      <c r="AA34" s="188" t="str">
        <f>IF(AF$29="○","○","")</f>
        <v/>
      </c>
      <c r="AB34" s="188" t="str">
        <f>IF(AF$30="○","○","")</f>
        <v/>
      </c>
      <c r="AC34" s="188" t="str">
        <f>IF(AF$31="○","○","")</f>
        <v/>
      </c>
      <c r="AD34" s="188" t="str">
        <f>IF(AF$32="○","○","")</f>
        <v/>
      </c>
      <c r="AE34" s="188" t="str">
        <f>IF(AF$33="○","○","")</f>
        <v/>
      </c>
      <c r="AF34" s="182"/>
      <c r="AG34" s="96"/>
      <c r="AH34" s="96"/>
      <c r="AI34" s="96"/>
      <c r="AJ34" s="106"/>
      <c r="AL34" s="123">
        <f t="shared" si="10"/>
        <v>0</v>
      </c>
      <c r="AM34" s="121"/>
      <c r="AN34" s="95"/>
      <c r="AO34" s="121"/>
      <c r="AP34" s="117">
        <f t="shared" si="11"/>
        <v>0</v>
      </c>
      <c r="AQ34" s="118" t="str">
        <f t="shared" si="5"/>
        <v>○</v>
      </c>
      <c r="AS34" s="205">
        <f>COUNTA(B24:B38)</f>
        <v>0</v>
      </c>
      <c r="AT34" s="206">
        <f>COUNTA(F24:F38)</f>
        <v>0</v>
      </c>
      <c r="AU34" s="207" t="str">
        <f>IFERROR(AS34/AT34,"")</f>
        <v/>
      </c>
      <c r="AV34" s="187" t="str">
        <f>IF(AU34&lt;=1/2,"○","×")</f>
        <v>×</v>
      </c>
    </row>
    <row r="35" spans="2:48" ht="26.25" customHeight="1" thickBot="1" x14ac:dyDescent="0.25">
      <c r="B35" s="100"/>
      <c r="C35" s="100"/>
      <c r="D35" s="99" t="s">
        <v>1384</v>
      </c>
      <c r="E35" s="11" t="s">
        <v>72</v>
      </c>
      <c r="F35" s="265"/>
      <c r="G35" s="188" t="str">
        <f>IF($AG$9="○","○","")</f>
        <v/>
      </c>
      <c r="H35" s="188" t="str">
        <f>IF($AG$10="○","○","")</f>
        <v/>
      </c>
      <c r="I35" s="188" t="str">
        <f>IF($AG$11="○","○","")</f>
        <v/>
      </c>
      <c r="J35" s="188" t="str">
        <f>IF($AG$12="○","○","")</f>
        <v/>
      </c>
      <c r="K35" s="188" t="str">
        <f>IF($AG$13="○","○","")</f>
        <v/>
      </c>
      <c r="L35" s="188" t="str">
        <f>IF($AG$14="○","○","")</f>
        <v/>
      </c>
      <c r="M35" s="188" t="str">
        <f>IF($AG$15="○","○","")</f>
        <v/>
      </c>
      <c r="N35" s="188" t="str">
        <f>IF($AG$16="○","○","")</f>
        <v/>
      </c>
      <c r="O35" s="188" t="str">
        <f>IF($AG$17="○","○","")</f>
        <v/>
      </c>
      <c r="P35" s="188" t="str">
        <f>IF($AG$18="○","○","")</f>
        <v/>
      </c>
      <c r="Q35" s="183"/>
      <c r="R35" s="188" t="str">
        <f>IF($AG$20="○","○","")</f>
        <v/>
      </c>
      <c r="S35" s="188" t="str">
        <f>IF($AG$21="○","○","")</f>
        <v/>
      </c>
      <c r="T35" s="188" t="str">
        <f>IF($AG$22="○","○","")</f>
        <v/>
      </c>
      <c r="U35" s="183"/>
      <c r="V35" s="181" t="str">
        <f>IF(AG$24="○","○","")</f>
        <v/>
      </c>
      <c r="W35" s="188" t="str">
        <f>IF(AG$25="○","○","")</f>
        <v/>
      </c>
      <c r="X35" s="188" t="str">
        <f>IF(AG$26="○","○","")</f>
        <v/>
      </c>
      <c r="Y35" s="188" t="str">
        <f>IF(AG$27="○","○","")</f>
        <v/>
      </c>
      <c r="Z35" s="188" t="str">
        <f>IF(AG$28="○","○","")</f>
        <v/>
      </c>
      <c r="AA35" s="188" t="str">
        <f>IF(AG$29="○","○","")</f>
        <v/>
      </c>
      <c r="AB35" s="188" t="str">
        <f>IF(AG$30="○","○","")</f>
        <v/>
      </c>
      <c r="AC35" s="188" t="str">
        <f>IF(AG$31="○","○","")</f>
        <v/>
      </c>
      <c r="AD35" s="188" t="str">
        <f>IF(AG$32="○","○","")</f>
        <v/>
      </c>
      <c r="AE35" s="188" t="str">
        <f>IF(AG$33="○","○","")</f>
        <v/>
      </c>
      <c r="AF35" s="188" t="str">
        <f>IF(AG$34="○","○","")</f>
        <v/>
      </c>
      <c r="AG35" s="182"/>
      <c r="AH35" s="96"/>
      <c r="AI35" s="96"/>
      <c r="AJ35" s="106"/>
      <c r="AL35" s="123">
        <f t="shared" si="10"/>
        <v>0</v>
      </c>
      <c r="AM35" s="121"/>
      <c r="AN35" s="95"/>
      <c r="AO35" s="121"/>
      <c r="AP35" s="117">
        <f t="shared" si="11"/>
        <v>0</v>
      </c>
      <c r="AQ35" s="118" t="str">
        <f t="shared" si="5"/>
        <v>○</v>
      </c>
    </row>
    <row r="36" spans="2:48" ht="26.25" customHeight="1" thickBot="1" x14ac:dyDescent="0.25">
      <c r="B36" s="100"/>
      <c r="C36" s="100"/>
      <c r="D36" s="99" t="s">
        <v>1385</v>
      </c>
      <c r="E36" s="11" t="s">
        <v>72</v>
      </c>
      <c r="F36" s="265"/>
      <c r="G36" s="188" t="str">
        <f>IF($AH$9="○","○","")</f>
        <v/>
      </c>
      <c r="H36" s="188" t="str">
        <f>IF($AH$10="○","○","")</f>
        <v/>
      </c>
      <c r="I36" s="188" t="str">
        <f>IF($AH$11="○","○","")</f>
        <v/>
      </c>
      <c r="J36" s="188" t="str">
        <f>IF($AH$12="○","○","")</f>
        <v/>
      </c>
      <c r="K36" s="188" t="str">
        <f>IF($AH$13="○","○","")</f>
        <v/>
      </c>
      <c r="L36" s="188" t="str">
        <f>IF($AH$14="○","○","")</f>
        <v/>
      </c>
      <c r="M36" s="188" t="str">
        <f>IF($AH$15="○","○","")</f>
        <v/>
      </c>
      <c r="N36" s="188" t="str">
        <f>IF($AH$16="○","○","")</f>
        <v/>
      </c>
      <c r="O36" s="188" t="str">
        <f>IF($AH$17="○","○","")</f>
        <v/>
      </c>
      <c r="P36" s="188" t="str">
        <f>IF($AH$18="○","○","")</f>
        <v/>
      </c>
      <c r="Q36" s="183"/>
      <c r="R36" s="188" t="str">
        <f>IF($AH$20="○","○","")</f>
        <v/>
      </c>
      <c r="S36" s="188" t="str">
        <f>IF($AH$21="○","○","")</f>
        <v/>
      </c>
      <c r="T36" s="188" t="str">
        <f>IF($AH$22="○","○","")</f>
        <v/>
      </c>
      <c r="U36" s="183"/>
      <c r="V36" s="181" t="str">
        <f>IF(AH$24="○","○","")</f>
        <v/>
      </c>
      <c r="W36" s="188" t="str">
        <f>IF(AH$25="○","○","")</f>
        <v/>
      </c>
      <c r="X36" s="188" t="str">
        <f>IF(AH$26="○","○","")</f>
        <v/>
      </c>
      <c r="Y36" s="188" t="str">
        <f>IF(AH$27="○","○","")</f>
        <v/>
      </c>
      <c r="Z36" s="188" t="str">
        <f>IF(AH$28="○","○","")</f>
        <v/>
      </c>
      <c r="AA36" s="188" t="str">
        <f>IF(AH$29="○","○","")</f>
        <v/>
      </c>
      <c r="AB36" s="188" t="str">
        <f>IF(AH$30="○","○","")</f>
        <v/>
      </c>
      <c r="AC36" s="188" t="str">
        <f>IF(AH$31="○","○","")</f>
        <v/>
      </c>
      <c r="AD36" s="188" t="str">
        <f>IF(AH$32="○","○","")</f>
        <v/>
      </c>
      <c r="AE36" s="188" t="str">
        <f>IF(AH$33="○","○","")</f>
        <v/>
      </c>
      <c r="AF36" s="188" t="str">
        <f>IF(AH$34="○","○","")</f>
        <v/>
      </c>
      <c r="AG36" s="188" t="str">
        <f>IF(AH$35="○","○","")</f>
        <v/>
      </c>
      <c r="AH36" s="182"/>
      <c r="AI36" s="96"/>
      <c r="AJ36" s="106"/>
      <c r="AL36" s="123">
        <f t="shared" si="10"/>
        <v>0</v>
      </c>
      <c r="AM36" s="121"/>
      <c r="AN36" s="95"/>
      <c r="AO36" s="121"/>
      <c r="AP36" s="117">
        <f t="shared" si="11"/>
        <v>0</v>
      </c>
      <c r="AQ36" s="118" t="str">
        <f t="shared" si="5"/>
        <v>○</v>
      </c>
    </row>
    <row r="37" spans="2:48" ht="26.25" customHeight="1" thickBot="1" x14ac:dyDescent="0.25">
      <c r="B37" s="100"/>
      <c r="C37" s="100"/>
      <c r="D37" s="99" t="s">
        <v>1386</v>
      </c>
      <c r="E37" s="11" t="s">
        <v>72</v>
      </c>
      <c r="F37" s="265"/>
      <c r="G37" s="188" t="str">
        <f>IF($AI$9="○","○","")</f>
        <v/>
      </c>
      <c r="H37" s="188" t="str">
        <f>IF($AI$10="○","○","")</f>
        <v/>
      </c>
      <c r="I37" s="188" t="str">
        <f>IF($AI$11="○","○","")</f>
        <v/>
      </c>
      <c r="J37" s="188" t="str">
        <f>IF($AI$12="○","○","")</f>
        <v/>
      </c>
      <c r="K37" s="188" t="str">
        <f>IF($AI$13="○","○","")</f>
        <v/>
      </c>
      <c r="L37" s="188" t="str">
        <f>IF($AI$14="○","○","")</f>
        <v/>
      </c>
      <c r="M37" s="188" t="str">
        <f>IF($AI$15="○","○","")</f>
        <v/>
      </c>
      <c r="N37" s="188" t="str">
        <f>IF($AI$16="○","○","")</f>
        <v/>
      </c>
      <c r="O37" s="188" t="str">
        <f>IF($AI$17="○","○","")</f>
        <v/>
      </c>
      <c r="P37" s="188" t="str">
        <f>IF($AI18="○","○","")</f>
        <v/>
      </c>
      <c r="Q37" s="183"/>
      <c r="R37" s="188" t="str">
        <f>IF($AI$20="○","○","")</f>
        <v/>
      </c>
      <c r="S37" s="188" t="str">
        <f>IF($AI$21="○","○","")</f>
        <v/>
      </c>
      <c r="T37" s="188" t="str">
        <f>IF($AI$22="○","○","")</f>
        <v/>
      </c>
      <c r="U37" s="183"/>
      <c r="V37" s="181" t="str">
        <f>IF(AI$24="○","○","")</f>
        <v/>
      </c>
      <c r="W37" s="188" t="str">
        <f>IF(AI$25="○","○","")</f>
        <v/>
      </c>
      <c r="X37" s="188" t="str">
        <f>IF(AI$26="○","○","")</f>
        <v/>
      </c>
      <c r="Y37" s="188" t="str">
        <f>IF(AI$27="○","○","")</f>
        <v/>
      </c>
      <c r="Z37" s="188" t="str">
        <f>IF(AI$28="○","○","")</f>
        <v/>
      </c>
      <c r="AA37" s="188" t="str">
        <f>IF(AI$29="○","○","")</f>
        <v/>
      </c>
      <c r="AB37" s="188" t="str">
        <f>IF(AI$30="○","○","")</f>
        <v/>
      </c>
      <c r="AC37" s="188" t="str">
        <f>IF(AI$31="○","○","")</f>
        <v/>
      </c>
      <c r="AD37" s="188" t="str">
        <f>IF(AI$32="○","○","")</f>
        <v/>
      </c>
      <c r="AE37" s="188" t="str">
        <f>IF(AI$33="○","○","")</f>
        <v/>
      </c>
      <c r="AF37" s="188" t="str">
        <f>IF(AI$34="○","○","")</f>
        <v/>
      </c>
      <c r="AG37" s="188" t="str">
        <f>IF(AI$35="○","○","")</f>
        <v/>
      </c>
      <c r="AH37" s="188" t="str">
        <f>IF(AI$36="○","○","")</f>
        <v/>
      </c>
      <c r="AI37" s="182"/>
      <c r="AJ37" s="106"/>
      <c r="AL37" s="123">
        <f t="shared" si="10"/>
        <v>0</v>
      </c>
      <c r="AM37" s="121"/>
      <c r="AN37" s="95"/>
      <c r="AO37" s="121"/>
      <c r="AP37" s="117">
        <f t="shared" si="11"/>
        <v>0</v>
      </c>
      <c r="AQ37" s="118" t="str">
        <f t="shared" si="5"/>
        <v>○</v>
      </c>
    </row>
    <row r="38" spans="2:48" ht="26.25" customHeight="1" thickBot="1" x14ac:dyDescent="0.25">
      <c r="B38" s="100"/>
      <c r="C38" s="100"/>
      <c r="D38" s="99" t="s">
        <v>1387</v>
      </c>
      <c r="E38" s="11" t="s">
        <v>72</v>
      </c>
      <c r="F38" s="265"/>
      <c r="G38" s="188" t="str">
        <f>IF($AJ$9="○","○","")</f>
        <v/>
      </c>
      <c r="H38" s="188" t="str">
        <f>IF($AJ$10="○","○","")</f>
        <v/>
      </c>
      <c r="I38" s="188" t="str">
        <f>IF($AJ$11="○","○","")</f>
        <v/>
      </c>
      <c r="J38" s="188" t="str">
        <f>IF($AJ$12="○","○","")</f>
        <v/>
      </c>
      <c r="K38" s="188" t="str">
        <f>IF($AJ$13="○","○","")</f>
        <v/>
      </c>
      <c r="L38" s="188" t="str">
        <f>IF($AJ$14="○","○","")</f>
        <v/>
      </c>
      <c r="M38" s="188" t="str">
        <f>IF($AJ$15="○","○","")</f>
        <v/>
      </c>
      <c r="N38" s="188" t="str">
        <f>IF($AJ$16="○","○","")</f>
        <v/>
      </c>
      <c r="O38" s="188" t="str">
        <f>IF($AJ$17="○","○","")</f>
        <v/>
      </c>
      <c r="P38" s="188" t="str">
        <f>IF($AJ$18="○","○","")</f>
        <v/>
      </c>
      <c r="Q38" s="200"/>
      <c r="R38" s="188" t="str">
        <f>IF($AJ$20="○","○","")</f>
        <v/>
      </c>
      <c r="S38" s="188" t="str">
        <f>IF($AJ$21="○","○","")</f>
        <v/>
      </c>
      <c r="T38" s="188" t="str">
        <f>IF($AJ$22="○","○","")</f>
        <v/>
      </c>
      <c r="U38" s="200"/>
      <c r="V38" s="189" t="str">
        <f>IF(AJ$24="○","○","")</f>
        <v/>
      </c>
      <c r="W38" s="190" t="str">
        <f>IF(AJ$25="○","○","")</f>
        <v/>
      </c>
      <c r="X38" s="190" t="str">
        <f>IF(AJ$26="○","○","")</f>
        <v/>
      </c>
      <c r="Y38" s="190" t="str">
        <f>IF(AJ$27="○","○","")</f>
        <v/>
      </c>
      <c r="Z38" s="190" t="str">
        <f>IF(AJ$28="○","○","")</f>
        <v/>
      </c>
      <c r="AA38" s="190" t="str">
        <f>IF(AJ$29="○","○","")</f>
        <v/>
      </c>
      <c r="AB38" s="190" t="str">
        <f>IF(AJ$30="○","○","")</f>
        <v/>
      </c>
      <c r="AC38" s="190" t="str">
        <f>IF(AJ$31="○","○","")</f>
        <v/>
      </c>
      <c r="AD38" s="190" t="str">
        <f>IF(AJ$32="○","○","")</f>
        <v/>
      </c>
      <c r="AE38" s="190" t="str">
        <f>IF(AJ$33="○","○","")</f>
        <v/>
      </c>
      <c r="AF38" s="190" t="str">
        <f>IF(AJ$34="○","○","")</f>
        <v/>
      </c>
      <c r="AG38" s="190" t="str">
        <f>IF(AJ$35="○","○","")</f>
        <v/>
      </c>
      <c r="AH38" s="190" t="str">
        <f>IF(AJ$36="○","○","")</f>
        <v/>
      </c>
      <c r="AI38" s="190" t="str">
        <f>IF(AJ$37="○","○","")</f>
        <v/>
      </c>
      <c r="AJ38" s="208"/>
      <c r="AL38" s="123">
        <f t="shared" si="10"/>
        <v>0</v>
      </c>
      <c r="AM38" s="121"/>
      <c r="AN38" s="95"/>
      <c r="AO38" s="121"/>
      <c r="AP38" s="117">
        <f t="shared" si="11"/>
        <v>0</v>
      </c>
      <c r="AQ38" s="118" t="str">
        <f t="shared" si="5"/>
        <v>○</v>
      </c>
    </row>
    <row r="39" spans="2:48" ht="10.5" customHeight="1" x14ac:dyDescent="0.2"/>
    <row r="40" spans="2:48" ht="22" customHeight="1" x14ac:dyDescent="0.2">
      <c r="D40" s="712" t="s">
        <v>1831</v>
      </c>
      <c r="E40" s="73"/>
    </row>
    <row r="41" spans="2:48" ht="22" customHeight="1" x14ac:dyDescent="0.2">
      <c r="D41" s="73"/>
      <c r="E41" s="73" t="s">
        <v>1388</v>
      </c>
    </row>
    <row r="42" spans="2:48" ht="10.5" customHeight="1" thickBot="1" x14ac:dyDescent="0.25">
      <c r="L42" s="2481" t="s">
        <v>1389</v>
      </c>
      <c r="M42" s="772"/>
      <c r="N42" s="772"/>
      <c r="O42" s="2482"/>
      <c r="P42" s="2483"/>
      <c r="Q42" s="2486" t="s">
        <v>1390</v>
      </c>
      <c r="R42" s="2487"/>
      <c r="S42" s="2487"/>
      <c r="T42" s="2487"/>
      <c r="U42" s="2487"/>
      <c r="V42" s="2487"/>
      <c r="W42" s="2487"/>
      <c r="X42" s="2487"/>
      <c r="Y42" s="2487"/>
      <c r="Z42" s="2487"/>
      <c r="AA42" s="2487"/>
      <c r="AB42" s="2487"/>
      <c r="AC42" s="2487"/>
      <c r="AD42" s="2487"/>
      <c r="AE42" s="2487"/>
      <c r="AF42" s="2488"/>
      <c r="AG42" s="209"/>
      <c r="AH42" s="209"/>
      <c r="AI42" s="209"/>
      <c r="AJ42" s="209"/>
    </row>
    <row r="43" spans="2:48" ht="27" customHeight="1" thickBot="1" x14ac:dyDescent="0.25">
      <c r="F43" s="76"/>
      <c r="G43" s="8" t="s">
        <v>51</v>
      </c>
      <c r="H43" s="8" t="s">
        <v>52</v>
      </c>
      <c r="I43" s="8" t="s">
        <v>53</v>
      </c>
      <c r="J43" s="78"/>
      <c r="L43" s="1267"/>
      <c r="M43" s="774"/>
      <c r="N43" s="774"/>
      <c r="O43" s="2484"/>
      <c r="P43" s="2485"/>
      <c r="Q43" s="2489"/>
      <c r="R43" s="2490"/>
      <c r="S43" s="2490"/>
      <c r="T43" s="2490"/>
      <c r="U43" s="2490"/>
      <c r="V43" s="2490"/>
      <c r="W43" s="2490"/>
      <c r="X43" s="2490"/>
      <c r="Y43" s="2490"/>
      <c r="Z43" s="2490"/>
      <c r="AA43" s="2490"/>
      <c r="AB43" s="2490"/>
      <c r="AC43" s="2490"/>
      <c r="AD43" s="2490"/>
      <c r="AE43" s="2490"/>
      <c r="AF43" s="2491"/>
      <c r="AG43" s="209"/>
      <c r="AH43" s="209"/>
      <c r="AI43" s="209"/>
      <c r="AJ43" s="209"/>
      <c r="AK43" s="2"/>
      <c r="AP43" s="2"/>
    </row>
    <row r="44" spans="2:48" ht="27" customHeight="1" thickBot="1" x14ac:dyDescent="0.25">
      <c r="F44" s="262" t="s">
        <v>88</v>
      </c>
      <c r="G44" s="210"/>
      <c r="H44" s="7"/>
      <c r="I44" s="9" t="s">
        <v>71</v>
      </c>
      <c r="J44" s="260"/>
      <c r="L44" s="211"/>
      <c r="N44" s="212" t="s">
        <v>938</v>
      </c>
      <c r="O44" s="263"/>
      <c r="P44" s="90"/>
      <c r="Q44" s="213"/>
      <c r="R44" s="2492" t="s">
        <v>933</v>
      </c>
      <c r="S44" s="1818"/>
      <c r="T44" s="1818"/>
      <c r="U44" s="1818"/>
      <c r="V44" s="1818"/>
      <c r="W44" s="1818"/>
      <c r="X44" s="1818"/>
      <c r="Y44" s="1818"/>
      <c r="Z44" s="1818"/>
      <c r="AA44" s="1818"/>
      <c r="AB44" s="2493"/>
      <c r="AC44" s="214"/>
      <c r="AD44" s="209"/>
      <c r="AE44" s="209"/>
      <c r="AF44" s="209"/>
      <c r="AG44" s="209"/>
      <c r="AH44" s="209"/>
      <c r="AI44" s="209"/>
      <c r="AJ44" s="209"/>
      <c r="AK44" s="2"/>
      <c r="AL44" s="2"/>
      <c r="AM44" s="2"/>
      <c r="AN44" s="2"/>
      <c r="AO44" s="2"/>
      <c r="AP44" s="2"/>
    </row>
    <row r="45" spans="2:48" ht="27" customHeight="1" thickBot="1" x14ac:dyDescent="0.25">
      <c r="F45" s="262" t="s">
        <v>1017</v>
      </c>
      <c r="G45" s="215"/>
      <c r="H45" s="210"/>
      <c r="I45" s="9"/>
      <c r="J45" s="260"/>
      <c r="K45" s="260"/>
      <c r="L45" s="216"/>
      <c r="N45" s="217" t="s">
        <v>1391</v>
      </c>
      <c r="O45" s="261"/>
      <c r="P45" s="261"/>
      <c r="Q45" s="218"/>
      <c r="R45" s="2494" t="s">
        <v>934</v>
      </c>
      <c r="S45" s="2495"/>
      <c r="T45" s="2495"/>
      <c r="U45" s="2495"/>
      <c r="V45" s="2495"/>
      <c r="W45" s="2495"/>
      <c r="X45" s="2495"/>
      <c r="Y45" s="2495"/>
      <c r="Z45" s="2495"/>
      <c r="AA45" s="2495"/>
      <c r="AB45" s="2496"/>
      <c r="AC45" s="214"/>
      <c r="AD45" s="209"/>
      <c r="AE45" s="209"/>
      <c r="AF45" s="209"/>
      <c r="AG45" s="209"/>
      <c r="AH45" s="209"/>
      <c r="AI45" s="209"/>
      <c r="AJ45" s="209"/>
      <c r="AK45" s="2"/>
      <c r="AL45" s="2"/>
      <c r="AM45" s="2"/>
      <c r="AN45" s="2"/>
      <c r="AO45" s="2"/>
      <c r="AP45" s="2"/>
    </row>
    <row r="46" spans="2:48" ht="27" customHeight="1" thickBot="1" x14ac:dyDescent="0.25">
      <c r="F46" s="262" t="s">
        <v>89</v>
      </c>
      <c r="G46" s="215" t="s">
        <v>71</v>
      </c>
      <c r="H46" s="219"/>
      <c r="I46" s="210"/>
      <c r="J46" s="260"/>
      <c r="K46" s="260"/>
      <c r="L46" s="216"/>
      <c r="M46" s="90"/>
      <c r="N46" s="90"/>
      <c r="O46" s="90"/>
      <c r="P46" s="90"/>
      <c r="Q46" s="218"/>
      <c r="R46" s="2494" t="s">
        <v>935</v>
      </c>
      <c r="S46" s="2495"/>
      <c r="T46" s="2495"/>
      <c r="U46" s="2495"/>
      <c r="V46" s="2495"/>
      <c r="W46" s="2495"/>
      <c r="X46" s="2495"/>
      <c r="Y46" s="2495"/>
      <c r="Z46" s="2495"/>
      <c r="AA46" s="2495"/>
      <c r="AB46" s="2496"/>
      <c r="AC46" s="214"/>
      <c r="AD46" s="209"/>
      <c r="AE46" s="209"/>
      <c r="AF46" s="209"/>
      <c r="AG46" s="209"/>
      <c r="AH46" s="209"/>
      <c r="AI46" s="209"/>
      <c r="AJ46" s="209"/>
      <c r="AK46" s="2"/>
      <c r="AL46" s="2"/>
      <c r="AM46" s="2"/>
      <c r="AN46" s="2"/>
      <c r="AO46" s="2"/>
      <c r="AP46" s="2"/>
    </row>
    <row r="47" spans="2:48" ht="27" customHeight="1" x14ac:dyDescent="0.2">
      <c r="D47" s="2"/>
      <c r="E47" s="2"/>
      <c r="F47" s="2"/>
      <c r="G47" s="2"/>
      <c r="H47" s="2"/>
      <c r="I47" s="2"/>
      <c r="J47" s="77"/>
      <c r="K47" s="77"/>
      <c r="L47" s="214"/>
      <c r="M47" s="209"/>
      <c r="N47" s="209"/>
      <c r="O47" s="209"/>
      <c r="P47" s="209"/>
      <c r="Q47" s="220"/>
      <c r="R47" s="2494" t="s">
        <v>936</v>
      </c>
      <c r="S47" s="2495"/>
      <c r="T47" s="2495"/>
      <c r="U47" s="2495"/>
      <c r="V47" s="2495"/>
      <c r="W47" s="2495"/>
      <c r="X47" s="2495"/>
      <c r="Y47" s="2495"/>
      <c r="Z47" s="2495"/>
      <c r="AA47" s="2495"/>
      <c r="AB47" s="2496"/>
      <c r="AC47" s="214"/>
      <c r="AD47" s="209"/>
      <c r="AE47" s="209"/>
      <c r="AF47" s="209"/>
      <c r="AG47" s="209"/>
      <c r="AH47" s="209"/>
      <c r="AI47" s="209"/>
      <c r="AJ47" s="209"/>
      <c r="AK47" s="2"/>
      <c r="AL47" s="2"/>
      <c r="AM47" s="2"/>
      <c r="AN47" s="2"/>
      <c r="AO47" s="2"/>
      <c r="AP47" s="2"/>
    </row>
    <row r="48" spans="2:48" ht="27" customHeight="1" x14ac:dyDescent="0.2">
      <c r="L48" s="221" t="s">
        <v>1392</v>
      </c>
      <c r="M48" s="222"/>
      <c r="N48" s="223"/>
      <c r="O48" s="223"/>
      <c r="P48" s="223"/>
      <c r="Q48" s="224"/>
      <c r="R48" s="2475" t="s">
        <v>937</v>
      </c>
      <c r="S48" s="2476"/>
      <c r="T48" s="2476"/>
      <c r="U48" s="2476"/>
      <c r="V48" s="2476"/>
      <c r="W48" s="2476"/>
      <c r="X48" s="2476"/>
      <c r="Y48" s="2476"/>
      <c r="Z48" s="2476"/>
      <c r="AA48" s="2476"/>
      <c r="AB48" s="1288"/>
      <c r="AC48" s="216"/>
      <c r="AD48" s="90"/>
      <c r="AE48" s="90"/>
      <c r="AF48" s="90"/>
      <c r="AG48" s="90"/>
      <c r="AH48" s="90"/>
      <c r="AI48" s="90"/>
      <c r="AJ48" s="90"/>
    </row>
    <row r="49" spans="4:19" ht="23.15" customHeight="1" x14ac:dyDescent="0.2">
      <c r="D49" s="73" t="s">
        <v>926</v>
      </c>
    </row>
    <row r="50" spans="4:19" ht="22" customHeight="1" x14ac:dyDescent="0.2">
      <c r="D50" s="73" t="s">
        <v>1475</v>
      </c>
      <c r="O50" s="2477" t="s">
        <v>845</v>
      </c>
      <c r="P50" s="2478"/>
      <c r="Q50" s="2478"/>
      <c r="R50" s="2479"/>
      <c r="S50" s="2480"/>
    </row>
    <row r="51" spans="4:19" ht="13" customHeight="1" x14ac:dyDescent="0.2"/>
  </sheetData>
  <mergeCells count="20">
    <mergeCell ref="O50:S50"/>
    <mergeCell ref="L42:P43"/>
    <mergeCell ref="Q42:AF43"/>
    <mergeCell ref="R44:AB44"/>
    <mergeCell ref="R45:AB45"/>
    <mergeCell ref="R46:AB46"/>
    <mergeCell ref="R47:AB47"/>
    <mergeCell ref="B21:B23"/>
    <mergeCell ref="C21:C23"/>
    <mergeCell ref="AS24:AV24"/>
    <mergeCell ref="AS28:AV28"/>
    <mergeCell ref="R48:AB48"/>
    <mergeCell ref="AS32:AV32"/>
    <mergeCell ref="AS8:AV8"/>
    <mergeCell ref="Z2:AA2"/>
    <mergeCell ref="AB2:AJ2"/>
    <mergeCell ref="AL6:AQ7"/>
    <mergeCell ref="AL8:AM8"/>
    <mergeCell ref="AN8:AO8"/>
    <mergeCell ref="AP8:AQ8"/>
  </mergeCells>
  <phoneticPr fontId="1"/>
  <dataValidations count="2">
    <dataValidation type="list" allowBlank="1" showInputMessage="1" showErrorMessage="1" sqref="V9:AJ18 V20:AJ22 AG24:AG34 AH24:AH35 AE24:AE32 AC30:AD30 X25:AD25 Y26:AD26 Z27:AD27 AA28:AD28 K10:P12 AF24:AF33 I10 J10:J11 L13:P13 M14:P14 N15:P15 H9:P9 O16:P16 P17 R9:T18 AD31 AB29:AD29 T20:T21 S20 W24:AD24 AI24:AI36 AJ24:AJ37" xr:uid="{B0041811-B80C-4BA0-B9CB-6C8AC90D79BB}">
      <formula1>"○"</formula1>
    </dataValidation>
    <dataValidation type="list" allowBlank="1" showInputMessage="1" showErrorMessage="1" sqref="B24:C38" xr:uid="{6B26AF90-8B7E-4968-B12B-C75890B36D5D}">
      <formula1>"〇, "</formula1>
    </dataValidation>
  </dataValidations>
  <hyperlinks>
    <hyperlink ref="O50" location="別紙１参考!A1" display="別紙１参考" xr:uid="{FAED2CD2-21DC-4C53-83CB-1B80DFEA09B2}"/>
    <hyperlink ref="O50:S50" location="別紙１参考!A1" display="別紙１参考" xr:uid="{26746198-10E3-40B6-8510-A5EA8296DED8}"/>
  </hyperlinks>
  <printOptions horizontalCentered="1"/>
  <pageMargins left="0.11811023622047245" right="0.11811023622047245" top="0.35433070866141736" bottom="0.35433070866141736" header="0.31496062992125984" footer="0.31496062992125984"/>
  <pageSetup paperSize="8"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E4BA-0E18-40BB-ABF2-BA0E054F6D8D}">
  <sheetPr codeName="Sheet4">
    <pageSetUpPr fitToPage="1"/>
  </sheetPr>
  <dimension ref="B1:B105"/>
  <sheetViews>
    <sheetView showGridLines="0" view="pageBreakPreview" zoomScale="60" zoomScaleNormal="100" workbookViewId="0"/>
  </sheetViews>
  <sheetFormatPr defaultRowHeight="13" x14ac:dyDescent="0.2"/>
  <cols>
    <col min="20" max="20" width="3.08984375" customWidth="1"/>
  </cols>
  <sheetData>
    <row r="1" spans="2:2" ht="28" customHeight="1" x14ac:dyDescent="0.2">
      <c r="B1" s="82" t="s">
        <v>1160</v>
      </c>
    </row>
    <row r="105" ht="8.5" customHeight="1" x14ac:dyDescent="0.2"/>
  </sheetData>
  <sheetProtection algorithmName="SHA-512" hashValue="DzFZYe5Q7XZvu4EWCZglImLS66mcp76viqCZqGszMQxrE5n1EwbfgHDclPdI/H34joB+BKDH87L9OS2rYsCd0Q==" saltValue="sY7yPnek20cDWp9HVvdn+g==" spinCount="100000" sheet="1" objects="1" scenarios="1"/>
  <phoneticPr fontId="1"/>
  <pageMargins left="0.70866141732283472" right="0.70866141732283472" top="0.35433070866141736" bottom="0.15748031496062992" header="0.31496062992125984" footer="0.31496062992125984"/>
  <pageSetup paperSize="9" scale="79" fitToHeight="0" orientation="landscape" r:id="rId1"/>
  <rowBreaks count="2" manualBreakCount="2">
    <brk id="49" max="16383" man="1"/>
    <brk id="10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A099-D70E-46BB-8D32-E3D758EF683E}">
  <sheetPr codeName="Sheet5"/>
  <dimension ref="A2:G45"/>
  <sheetViews>
    <sheetView showGridLines="0" view="pageBreakPreview" zoomScaleNormal="100" zoomScaleSheetLayoutView="100" workbookViewId="0">
      <selection activeCell="A3" sqref="A3:D3"/>
    </sheetView>
  </sheetViews>
  <sheetFormatPr defaultColWidth="9" defaultRowHeight="13" x14ac:dyDescent="0.2"/>
  <cols>
    <col min="1" max="1" width="2.90625" style="12" customWidth="1"/>
    <col min="2" max="2" width="25.6328125" style="12" customWidth="1"/>
    <col min="3" max="4" width="20.6328125" style="12" customWidth="1"/>
    <col min="5" max="5" width="15.6328125" style="12" customWidth="1"/>
    <col min="6" max="16384" width="9" style="12"/>
  </cols>
  <sheetData>
    <row r="2" spans="1:5" ht="9" customHeight="1" x14ac:dyDescent="0.2">
      <c r="A2" s="25"/>
    </row>
    <row r="3" spans="1:5" s="14" customFormat="1" ht="14" x14ac:dyDescent="0.2">
      <c r="A3" s="67" t="str">
        <f>"別紙２　現金・預金内訳表（令和"&amp;調査票!Y1&amp;"年3月31日現在）"</f>
        <v>別紙２　現金・預金内訳表（令和8年3月31日現在）</v>
      </c>
    </row>
    <row r="4" spans="1:5" s="14" customFormat="1" ht="7" customHeight="1" x14ac:dyDescent="0.2">
      <c r="A4" s="67"/>
    </row>
    <row r="5" spans="1:5" x14ac:dyDescent="0.2">
      <c r="A5" s="234" t="s">
        <v>1260</v>
      </c>
      <c r="B5" s="13"/>
      <c r="C5" s="13"/>
      <c r="D5" s="13"/>
      <c r="E5" s="13"/>
    </row>
    <row r="6" spans="1:5" ht="8.5" customHeight="1" x14ac:dyDescent="0.2">
      <c r="A6" s="32"/>
      <c r="B6" s="13"/>
      <c r="C6" s="13"/>
      <c r="D6" s="13"/>
      <c r="E6" s="13"/>
    </row>
    <row r="7" spans="1:5" ht="21" customHeight="1" x14ac:dyDescent="0.2">
      <c r="A7" s="32"/>
      <c r="B7" s="13"/>
      <c r="C7" s="84" t="s">
        <v>1020</v>
      </c>
      <c r="D7" s="2502">
        <f>調査票!Q8</f>
        <v>0</v>
      </c>
      <c r="E7" s="2503"/>
    </row>
    <row r="8" spans="1:5" ht="8.5" customHeight="1" x14ac:dyDescent="0.2">
      <c r="A8" s="32"/>
      <c r="B8" s="13"/>
      <c r="C8" s="13"/>
      <c r="D8" s="13"/>
      <c r="E8" s="13"/>
    </row>
    <row r="9" spans="1:5" s="69" customFormat="1" ht="17.149999999999999" customHeight="1" thickBot="1" x14ac:dyDescent="0.25">
      <c r="A9" s="68" t="s">
        <v>132</v>
      </c>
      <c r="B9" s="14"/>
      <c r="C9" s="14"/>
      <c r="D9" s="14"/>
      <c r="E9" s="14"/>
    </row>
    <row r="10" spans="1:5" ht="20.149999999999999" customHeight="1" x14ac:dyDescent="0.2">
      <c r="A10" s="13"/>
      <c r="B10" s="24" t="s">
        <v>1012</v>
      </c>
      <c r="C10" s="23" t="s">
        <v>128</v>
      </c>
      <c r="D10" s="22" t="s">
        <v>127</v>
      </c>
      <c r="E10" s="13"/>
    </row>
    <row r="11" spans="1:5" ht="20.149999999999999" customHeight="1" thickBot="1" x14ac:dyDescent="0.25">
      <c r="A11" s="13"/>
      <c r="B11" s="235"/>
      <c r="C11" s="236"/>
      <c r="D11" s="247" t="str">
        <f>IF(B11-C11=0,"0円",B11-C11)</f>
        <v>0円</v>
      </c>
      <c r="E11" s="13"/>
    </row>
    <row r="12" spans="1:5" x14ac:dyDescent="0.2">
      <c r="A12" s="13"/>
      <c r="B12" s="13"/>
      <c r="C12" s="13"/>
      <c r="D12" s="13"/>
      <c r="E12" s="13"/>
    </row>
    <row r="13" spans="1:5" s="69" customFormat="1" ht="17.149999999999999" customHeight="1" thickBot="1" x14ac:dyDescent="0.25">
      <c r="A13" s="68" t="s">
        <v>733</v>
      </c>
      <c r="B13" s="14"/>
      <c r="C13" s="14"/>
      <c r="D13" s="14"/>
      <c r="E13" s="14"/>
    </row>
    <row r="14" spans="1:5" ht="20.149999999999999" customHeight="1" x14ac:dyDescent="0.2">
      <c r="A14" s="13"/>
      <c r="B14" s="24" t="s">
        <v>130</v>
      </c>
      <c r="C14" s="23" t="s">
        <v>129</v>
      </c>
      <c r="D14" s="23" t="s">
        <v>128</v>
      </c>
      <c r="E14" s="22" t="s">
        <v>127</v>
      </c>
    </row>
    <row r="15" spans="1:5" ht="20.149999999999999" customHeight="1" x14ac:dyDescent="0.2">
      <c r="A15" s="13"/>
      <c r="B15" s="237"/>
      <c r="C15" s="238"/>
      <c r="D15" s="238"/>
      <c r="E15" s="239" t="str">
        <f>IF(C15-D15=0,"0円",C15-D15)</f>
        <v>0円</v>
      </c>
    </row>
    <row r="16" spans="1:5" ht="20.149999999999999" customHeight="1" x14ac:dyDescent="0.2">
      <c r="A16" s="13"/>
      <c r="B16" s="240"/>
      <c r="C16" s="241"/>
      <c r="D16" s="241"/>
      <c r="E16" s="239" t="str">
        <f t="shared" ref="E16:E25" si="0">IF(C16-D16=0,"0円",C16-D16)</f>
        <v>0円</v>
      </c>
    </row>
    <row r="17" spans="1:5" ht="20.149999999999999" customHeight="1" x14ac:dyDescent="0.2">
      <c r="A17" s="13"/>
      <c r="B17" s="240"/>
      <c r="C17" s="241"/>
      <c r="D17" s="241"/>
      <c r="E17" s="239" t="str">
        <f t="shared" si="0"/>
        <v>0円</v>
      </c>
    </row>
    <row r="18" spans="1:5" ht="20.149999999999999" customHeight="1" x14ac:dyDescent="0.2">
      <c r="A18" s="13"/>
      <c r="B18" s="240"/>
      <c r="C18" s="241"/>
      <c r="D18" s="241"/>
      <c r="E18" s="239" t="str">
        <f t="shared" si="0"/>
        <v>0円</v>
      </c>
    </row>
    <row r="19" spans="1:5" ht="20.149999999999999" customHeight="1" x14ac:dyDescent="0.2">
      <c r="A19" s="13"/>
      <c r="B19" s="240"/>
      <c r="C19" s="241"/>
      <c r="D19" s="241"/>
      <c r="E19" s="239" t="str">
        <f t="shared" si="0"/>
        <v>0円</v>
      </c>
    </row>
    <row r="20" spans="1:5" ht="20.149999999999999" customHeight="1" x14ac:dyDescent="0.2">
      <c r="A20" s="13"/>
      <c r="B20" s="240"/>
      <c r="C20" s="241"/>
      <c r="D20" s="241"/>
      <c r="E20" s="239" t="str">
        <f t="shared" si="0"/>
        <v>0円</v>
      </c>
    </row>
    <row r="21" spans="1:5" ht="20.149999999999999" customHeight="1" x14ac:dyDescent="0.2">
      <c r="A21" s="13"/>
      <c r="B21" s="240"/>
      <c r="C21" s="241"/>
      <c r="D21" s="241"/>
      <c r="E21" s="239" t="str">
        <f t="shared" si="0"/>
        <v>0円</v>
      </c>
    </row>
    <row r="22" spans="1:5" ht="20.149999999999999" customHeight="1" x14ac:dyDescent="0.2">
      <c r="A22" s="13"/>
      <c r="B22" s="240"/>
      <c r="C22" s="241"/>
      <c r="D22" s="241"/>
      <c r="E22" s="239" t="str">
        <f t="shared" si="0"/>
        <v>0円</v>
      </c>
    </row>
    <row r="23" spans="1:5" ht="20.149999999999999" customHeight="1" x14ac:dyDescent="0.2">
      <c r="A23" s="13"/>
      <c r="B23" s="240"/>
      <c r="C23" s="241"/>
      <c r="D23" s="241"/>
      <c r="E23" s="239" t="str">
        <f t="shared" si="0"/>
        <v>0円</v>
      </c>
    </row>
    <row r="24" spans="1:5" ht="20.149999999999999" customHeight="1" thickBot="1" x14ac:dyDescent="0.25">
      <c r="A24" s="13"/>
      <c r="B24" s="242"/>
      <c r="C24" s="243"/>
      <c r="D24" s="243"/>
      <c r="E24" s="244" t="str">
        <f t="shared" si="0"/>
        <v>0円</v>
      </c>
    </row>
    <row r="25" spans="1:5" ht="20.149999999999999" customHeight="1" thickTop="1" x14ac:dyDescent="0.2">
      <c r="A25" s="13"/>
      <c r="B25" s="155"/>
      <c r="C25" s="266">
        <f>SUM(C15:C24)</f>
        <v>0</v>
      </c>
      <c r="D25" s="266">
        <f>SUM(D15:D24)</f>
        <v>0</v>
      </c>
      <c r="E25" s="245" t="str">
        <f t="shared" si="0"/>
        <v>0円</v>
      </c>
    </row>
    <row r="26" spans="1:5" ht="20.149999999999999" customHeight="1" x14ac:dyDescent="0.2">
      <c r="A26" s="13"/>
      <c r="B26" s="18" t="s">
        <v>131</v>
      </c>
      <c r="C26" s="79"/>
      <c r="D26" s="241"/>
      <c r="E26" s="80"/>
    </row>
    <row r="27" spans="1:5" ht="20.149999999999999" customHeight="1" thickBot="1" x14ac:dyDescent="0.25">
      <c r="A27" s="13"/>
      <c r="B27" s="16" t="s">
        <v>1013</v>
      </c>
      <c r="C27" s="246">
        <f>C25</f>
        <v>0</v>
      </c>
      <c r="D27" s="246">
        <f>D25+D26</f>
        <v>0</v>
      </c>
      <c r="E27" s="247" t="str">
        <f>IF(C27-D27=0,"0円",C27-D27)</f>
        <v>0円</v>
      </c>
    </row>
    <row r="28" spans="1:5" ht="16" customHeight="1" x14ac:dyDescent="0.2">
      <c r="A28" s="13"/>
      <c r="B28" s="686" t="s">
        <v>1258</v>
      </c>
      <c r="C28" s="21"/>
      <c r="D28" s="21"/>
      <c r="E28" s="21"/>
    </row>
    <row r="29" spans="1:5" ht="16" customHeight="1" x14ac:dyDescent="0.2">
      <c r="A29" s="13"/>
      <c r="B29" s="686" t="s">
        <v>1011</v>
      </c>
      <c r="C29" s="21"/>
      <c r="D29" s="21"/>
      <c r="E29" s="21"/>
    </row>
    <row r="30" spans="1:5" ht="9" customHeight="1" x14ac:dyDescent="0.2">
      <c r="A30" s="13"/>
      <c r="B30" s="81"/>
      <c r="C30" s="21"/>
      <c r="D30" s="21"/>
      <c r="E30" s="21"/>
    </row>
    <row r="31" spans="1:5" s="69" customFormat="1" ht="17.149999999999999" customHeight="1" thickBot="1" x14ac:dyDescent="0.25">
      <c r="A31" s="68" t="s">
        <v>734</v>
      </c>
      <c r="B31" s="68"/>
      <c r="C31" s="68"/>
      <c r="D31" s="68"/>
      <c r="E31" s="68"/>
    </row>
    <row r="32" spans="1:5" ht="20.149999999999999" customHeight="1" thickBot="1" x14ac:dyDescent="0.25">
      <c r="A32" s="13"/>
      <c r="B32" s="15" t="s">
        <v>130</v>
      </c>
      <c r="C32" s="20" t="s">
        <v>129</v>
      </c>
      <c r="D32" s="20" t="s">
        <v>128</v>
      </c>
      <c r="E32" s="19" t="s">
        <v>127</v>
      </c>
    </row>
    <row r="33" spans="1:7" ht="20.149999999999999" customHeight="1" x14ac:dyDescent="0.2">
      <c r="A33" s="13"/>
      <c r="B33" s="248"/>
      <c r="C33" s="249"/>
      <c r="D33" s="249"/>
      <c r="E33" s="245" t="str">
        <f t="shared" ref="E33:E38" si="1">IF(C33-D33=0,"0円",C33-D33)</f>
        <v>0円</v>
      </c>
    </row>
    <row r="34" spans="1:7" ht="20.149999999999999" customHeight="1" x14ac:dyDescent="0.2">
      <c r="A34" s="13"/>
      <c r="B34" s="240"/>
      <c r="C34" s="241"/>
      <c r="D34" s="241"/>
      <c r="E34" s="239" t="str">
        <f t="shared" si="1"/>
        <v>0円</v>
      </c>
    </row>
    <row r="35" spans="1:7" ht="20.149999999999999" customHeight="1" x14ac:dyDescent="0.2">
      <c r="A35" s="13"/>
      <c r="B35" s="240"/>
      <c r="C35" s="241"/>
      <c r="D35" s="241"/>
      <c r="E35" s="239" t="str">
        <f t="shared" si="1"/>
        <v>0円</v>
      </c>
    </row>
    <row r="36" spans="1:7" ht="20.149999999999999" customHeight="1" x14ac:dyDescent="0.2">
      <c r="A36" s="13"/>
      <c r="B36" s="240"/>
      <c r="C36" s="241"/>
      <c r="D36" s="241"/>
      <c r="E36" s="239" t="str">
        <f t="shared" si="1"/>
        <v>0円</v>
      </c>
    </row>
    <row r="37" spans="1:7" ht="20.149999999999999" customHeight="1" x14ac:dyDescent="0.2">
      <c r="A37" s="13"/>
      <c r="B37" s="250"/>
      <c r="C37" s="241"/>
      <c r="D37" s="241"/>
      <c r="E37" s="239" t="str">
        <f t="shared" si="1"/>
        <v>0円</v>
      </c>
      <c r="G37" s="17"/>
    </row>
    <row r="38" spans="1:7" ht="20.149999999999999" customHeight="1" thickBot="1" x14ac:dyDescent="0.25">
      <c r="A38" s="13"/>
      <c r="B38" s="16" t="s">
        <v>126</v>
      </c>
      <c r="C38" s="251">
        <f>SUM(C33:C37)</f>
        <v>0</v>
      </c>
      <c r="D38" s="251">
        <f>SUM(D33:D37)</f>
        <v>0</v>
      </c>
      <c r="E38" s="247" t="str">
        <f t="shared" si="1"/>
        <v>0円</v>
      </c>
    </row>
    <row r="39" spans="1:7" x14ac:dyDescent="0.2">
      <c r="A39" s="13"/>
      <c r="B39" s="13"/>
      <c r="C39" s="13"/>
      <c r="D39" s="13"/>
      <c r="E39" s="13"/>
    </row>
    <row r="40" spans="1:7" s="69" customFormat="1" ht="17.149999999999999" customHeight="1" thickBot="1" x14ac:dyDescent="0.25">
      <c r="A40" s="68" t="s">
        <v>735</v>
      </c>
      <c r="B40" s="14"/>
      <c r="C40" s="14"/>
      <c r="D40" s="14"/>
      <c r="E40" s="14"/>
    </row>
    <row r="41" spans="1:7" ht="20.149999999999999" customHeight="1" thickBot="1" x14ac:dyDescent="0.25">
      <c r="A41" s="13"/>
      <c r="B41" s="15" t="s">
        <v>1014</v>
      </c>
      <c r="C41" s="252">
        <f>B11+C27</f>
        <v>0</v>
      </c>
      <c r="D41" s="252">
        <f>C11+D27</f>
        <v>0</v>
      </c>
      <c r="E41" s="267" t="str">
        <f t="shared" ref="E41" si="2">IF(C41-D41=0,"0円",C41-D41)</f>
        <v>0円</v>
      </c>
    </row>
    <row r="42" spans="1:7" x14ac:dyDescent="0.2">
      <c r="A42" s="13"/>
      <c r="B42" s="13"/>
      <c r="C42" s="13"/>
      <c r="D42" s="13"/>
      <c r="E42" s="13"/>
    </row>
    <row r="43" spans="1:7" s="69" customFormat="1" ht="17.149999999999999" customHeight="1" thickBot="1" x14ac:dyDescent="0.25">
      <c r="A43" s="68" t="s">
        <v>125</v>
      </c>
      <c r="B43" s="14"/>
      <c r="C43" s="14"/>
      <c r="D43" s="14"/>
      <c r="E43" s="14"/>
    </row>
    <row r="44" spans="1:7" ht="56.15" customHeight="1" thickBot="1" x14ac:dyDescent="0.25">
      <c r="A44" s="13"/>
      <c r="B44" s="2499"/>
      <c r="C44" s="2500"/>
      <c r="D44" s="2500"/>
      <c r="E44" s="2501"/>
    </row>
    <row r="45" spans="1:7" ht="10.5" customHeight="1" x14ac:dyDescent="0.2">
      <c r="A45" s="2497"/>
      <c r="B45" s="2498"/>
      <c r="C45" s="2498"/>
      <c r="D45" s="2498"/>
      <c r="E45" s="2498"/>
    </row>
  </sheetData>
  <sheetProtection algorithmName="SHA-512" hashValue="083axaid4tK/CfAsg+3+Hf3UqFrBvCmSMIzFqwPflUgZtgI7x+NRuOlq1cIYo5pAjtC4/qDMXPENYDsslmcVQQ==" saltValue="lQsrW7sF38tW52ytAdVhwg==" spinCount="100000" sheet="1" objects="1" scenarios="1"/>
  <mergeCells count="3">
    <mergeCell ref="A45:E45"/>
    <mergeCell ref="B44:E44"/>
    <mergeCell ref="D7:E7"/>
  </mergeCells>
  <phoneticPr fontId="1"/>
  <dataValidations count="1">
    <dataValidation imeMode="off" allowBlank="1" showInputMessage="1" showErrorMessage="1" sqref="B11:C11 C33:D37 D26 C15:D24" xr:uid="{E8A60DCE-F827-4441-AB43-24AB7FF42C38}"/>
  </dataValidations>
  <pageMargins left="0.70866141732283472" right="0.70866141732283472" top="0.55118110236220474"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3BC91-5908-486F-B621-3DD9B47C56E2}">
  <sheetPr codeName="Sheet6"/>
  <dimension ref="A1:P31"/>
  <sheetViews>
    <sheetView showGridLines="0" view="pageBreakPreview" topLeftCell="A15" zoomScaleNormal="100" zoomScaleSheetLayoutView="100" workbookViewId="0">
      <selection activeCell="O8" sqref="O8:P8"/>
    </sheetView>
  </sheetViews>
  <sheetFormatPr defaultRowHeight="13" x14ac:dyDescent="0.2"/>
  <cols>
    <col min="1" max="6" width="5.453125" customWidth="1"/>
    <col min="7" max="12" width="4.453125" customWidth="1"/>
    <col min="13" max="13" width="13.6328125" customWidth="1"/>
    <col min="14" max="14" width="3.90625" customWidth="1"/>
    <col min="15" max="15" width="13.6328125" customWidth="1"/>
    <col min="16" max="16" width="3.90625" customWidth="1"/>
    <col min="17" max="19" width="5.453125" customWidth="1"/>
  </cols>
  <sheetData>
    <row r="1" spans="1:16" ht="16.5" x14ac:dyDescent="0.2">
      <c r="A1" s="70" t="s">
        <v>906</v>
      </c>
    </row>
    <row r="2" spans="1:16" ht="6" customHeight="1" x14ac:dyDescent="0.2">
      <c r="A2" s="70"/>
    </row>
    <row r="3" spans="1:16" ht="14" x14ac:dyDescent="0.2">
      <c r="A3" s="156" t="s">
        <v>1261</v>
      </c>
    </row>
    <row r="4" spans="1:16" ht="14" x14ac:dyDescent="0.2">
      <c r="A4" s="32"/>
    </row>
    <row r="5" spans="1:16" ht="18" customHeight="1" x14ac:dyDescent="0.2">
      <c r="A5" s="32"/>
      <c r="L5" s="1" t="s">
        <v>1020</v>
      </c>
      <c r="M5" s="2514">
        <f>調査票!Q8</f>
        <v>0</v>
      </c>
      <c r="N5" s="2515"/>
      <c r="O5" s="2503"/>
    </row>
    <row r="6" spans="1:16" x14ac:dyDescent="0.2">
      <c r="A6" s="31"/>
    </row>
    <row r="7" spans="1:16" ht="13.5" thickBot="1" x14ac:dyDescent="0.25">
      <c r="A7" s="29" t="s">
        <v>137</v>
      </c>
    </row>
    <row r="8" spans="1:16" ht="24" customHeight="1" thickBot="1" x14ac:dyDescent="0.25">
      <c r="A8" s="2508" t="s">
        <v>138</v>
      </c>
      <c r="B8" s="2509"/>
      <c r="C8" s="2509"/>
      <c r="D8" s="2509"/>
      <c r="E8" s="2509"/>
      <c r="F8" s="2510"/>
      <c r="G8" s="2516" t="s">
        <v>139</v>
      </c>
      <c r="H8" s="2517"/>
      <c r="I8" s="2518"/>
      <c r="J8" s="2508" t="s">
        <v>140</v>
      </c>
      <c r="K8" s="2509"/>
      <c r="L8" s="2510"/>
      <c r="M8" s="2508" t="s">
        <v>141</v>
      </c>
      <c r="N8" s="2510"/>
      <c r="O8" s="2511" t="str">
        <f>"時価(R"&amp;調査票!Y1&amp;".3.31)"</f>
        <v>時価(R8.3.31)</v>
      </c>
      <c r="P8" s="2512"/>
    </row>
    <row r="9" spans="1:16" ht="24" customHeight="1" thickBot="1" x14ac:dyDescent="0.25">
      <c r="A9" s="2504"/>
      <c r="B9" s="2505"/>
      <c r="C9" s="2505"/>
      <c r="D9" s="2505"/>
      <c r="E9" s="2505"/>
      <c r="F9" s="2513"/>
      <c r="G9" s="253"/>
      <c r="H9" s="254"/>
      <c r="I9" s="255"/>
      <c r="J9" s="253"/>
      <c r="K9" s="254"/>
      <c r="L9" s="255"/>
      <c r="M9" s="256"/>
      <c r="N9" s="257" t="s">
        <v>117</v>
      </c>
      <c r="O9" s="256"/>
      <c r="P9" s="257" t="s">
        <v>117</v>
      </c>
    </row>
    <row r="10" spans="1:16" ht="24" customHeight="1" thickBot="1" x14ac:dyDescent="0.25">
      <c r="A10" s="2504"/>
      <c r="B10" s="2505"/>
      <c r="C10" s="2505"/>
      <c r="D10" s="2505"/>
      <c r="E10" s="2506"/>
      <c r="F10" s="2507"/>
      <c r="G10" s="253"/>
      <c r="H10" s="254"/>
      <c r="I10" s="255"/>
      <c r="J10" s="253"/>
      <c r="K10" s="254"/>
      <c r="L10" s="255"/>
      <c r="M10" s="256"/>
      <c r="N10" s="257" t="s">
        <v>117</v>
      </c>
      <c r="O10" s="256"/>
      <c r="P10" s="257" t="s">
        <v>117</v>
      </c>
    </row>
    <row r="11" spans="1:16" ht="24" customHeight="1" thickBot="1" x14ac:dyDescent="0.25">
      <c r="A11" s="2504"/>
      <c r="B11" s="2505"/>
      <c r="C11" s="2505"/>
      <c r="D11" s="2505"/>
      <c r="E11" s="2506"/>
      <c r="F11" s="2507"/>
      <c r="G11" s="253"/>
      <c r="H11" s="254"/>
      <c r="I11" s="255"/>
      <c r="J11" s="253"/>
      <c r="K11" s="254"/>
      <c r="L11" s="255"/>
      <c r="M11" s="256"/>
      <c r="N11" s="257" t="s">
        <v>117</v>
      </c>
      <c r="O11" s="256"/>
      <c r="P11" s="257" t="s">
        <v>117</v>
      </c>
    </row>
    <row r="12" spans="1:16" ht="24" customHeight="1" thickBot="1" x14ac:dyDescent="0.25">
      <c r="A12" s="2504"/>
      <c r="B12" s="2505"/>
      <c r="C12" s="2505"/>
      <c r="D12" s="2505"/>
      <c r="E12" s="2506"/>
      <c r="F12" s="2507"/>
      <c r="G12" s="253"/>
      <c r="H12" s="254"/>
      <c r="I12" s="255"/>
      <c r="J12" s="253"/>
      <c r="K12" s="254"/>
      <c r="L12" s="255"/>
      <c r="M12" s="256"/>
      <c r="N12" s="257" t="s">
        <v>117</v>
      </c>
      <c r="O12" s="256"/>
      <c r="P12" s="257" t="s">
        <v>117</v>
      </c>
    </row>
    <row r="13" spans="1:16" ht="24" customHeight="1" thickBot="1" x14ac:dyDescent="0.25">
      <c r="A13" s="2504"/>
      <c r="B13" s="2505"/>
      <c r="C13" s="2505"/>
      <c r="D13" s="2505"/>
      <c r="E13" s="2506"/>
      <c r="F13" s="2507"/>
      <c r="G13" s="253"/>
      <c r="H13" s="254"/>
      <c r="I13" s="255"/>
      <c r="J13" s="253"/>
      <c r="K13" s="254"/>
      <c r="L13" s="255"/>
      <c r="M13" s="256"/>
      <c r="N13" s="257" t="s">
        <v>117</v>
      </c>
      <c r="O13" s="256"/>
      <c r="P13" s="257" t="s">
        <v>117</v>
      </c>
    </row>
    <row r="14" spans="1:16" ht="24" customHeight="1" thickBot="1" x14ac:dyDescent="0.25">
      <c r="A14" s="2504"/>
      <c r="B14" s="2505"/>
      <c r="C14" s="2505"/>
      <c r="D14" s="2505"/>
      <c r="E14" s="2506"/>
      <c r="F14" s="2507"/>
      <c r="G14" s="253"/>
      <c r="H14" s="254"/>
      <c r="I14" s="255"/>
      <c r="J14" s="253"/>
      <c r="K14" s="254"/>
      <c r="L14" s="255"/>
      <c r="M14" s="256"/>
      <c r="N14" s="257" t="s">
        <v>117</v>
      </c>
      <c r="O14" s="256"/>
      <c r="P14" s="257" t="s">
        <v>117</v>
      </c>
    </row>
    <row r="15" spans="1:16" ht="24" customHeight="1" thickBot="1" x14ac:dyDescent="0.25">
      <c r="A15" s="226"/>
      <c r="B15" s="227"/>
      <c r="C15" s="227"/>
      <c r="D15" s="227"/>
      <c r="E15" s="228"/>
      <c r="F15" s="229"/>
      <c r="G15" s="253"/>
      <c r="H15" s="254"/>
      <c r="I15" s="255"/>
      <c r="J15" s="253"/>
      <c r="K15" s="254"/>
      <c r="L15" s="255"/>
      <c r="M15" s="256"/>
      <c r="N15" s="257" t="s">
        <v>117</v>
      </c>
      <c r="O15" s="256"/>
      <c r="P15" s="257" t="s">
        <v>117</v>
      </c>
    </row>
    <row r="16" spans="1:16" ht="24" customHeight="1" thickBot="1" x14ac:dyDescent="0.25">
      <c r="A16" s="226"/>
      <c r="B16" s="227"/>
      <c r="C16" s="227"/>
      <c r="D16" s="227"/>
      <c r="E16" s="228"/>
      <c r="F16" s="229"/>
      <c r="G16" s="253"/>
      <c r="H16" s="254"/>
      <c r="I16" s="255"/>
      <c r="J16" s="253"/>
      <c r="K16" s="254"/>
      <c r="L16" s="255"/>
      <c r="M16" s="256"/>
      <c r="N16" s="257" t="s">
        <v>117</v>
      </c>
      <c r="O16" s="256"/>
      <c r="P16" s="257" t="s">
        <v>117</v>
      </c>
    </row>
    <row r="17" spans="1:16" ht="24" customHeight="1" thickBot="1" x14ac:dyDescent="0.25">
      <c r="A17" s="2504"/>
      <c r="B17" s="2505"/>
      <c r="C17" s="2505"/>
      <c r="D17" s="2505"/>
      <c r="E17" s="2506"/>
      <c r="F17" s="2507"/>
      <c r="G17" s="253"/>
      <c r="H17" s="254"/>
      <c r="I17" s="255"/>
      <c r="J17" s="253"/>
      <c r="K17" s="254"/>
      <c r="L17" s="255"/>
      <c r="M17" s="256"/>
      <c r="N17" s="257" t="s">
        <v>117</v>
      </c>
      <c r="O17" s="256"/>
      <c r="P17" s="257" t="s">
        <v>117</v>
      </c>
    </row>
    <row r="18" spans="1:16" ht="24" customHeight="1" thickBot="1" x14ac:dyDescent="0.25">
      <c r="A18" s="2504"/>
      <c r="B18" s="2505"/>
      <c r="C18" s="2505"/>
      <c r="D18" s="2505"/>
      <c r="E18" s="2506"/>
      <c r="F18" s="2507"/>
      <c r="G18" s="253"/>
      <c r="H18" s="254"/>
      <c r="I18" s="255"/>
      <c r="J18" s="253"/>
      <c r="K18" s="254"/>
      <c r="L18" s="255"/>
      <c r="M18" s="256"/>
      <c r="N18" s="257" t="s">
        <v>117</v>
      </c>
      <c r="O18" s="256"/>
      <c r="P18" s="257" t="s">
        <v>117</v>
      </c>
    </row>
    <row r="19" spans="1:16" ht="24" customHeight="1" thickBot="1" x14ac:dyDescent="0.25">
      <c r="A19" s="2504"/>
      <c r="B19" s="2505"/>
      <c r="C19" s="2505"/>
      <c r="D19" s="2505"/>
      <c r="E19" s="2506"/>
      <c r="F19" s="2507"/>
      <c r="G19" s="253"/>
      <c r="H19" s="254"/>
      <c r="I19" s="255"/>
      <c r="J19" s="253"/>
      <c r="K19" s="254"/>
      <c r="L19" s="255"/>
      <c r="M19" s="256"/>
      <c r="N19" s="257" t="s">
        <v>117</v>
      </c>
      <c r="O19" s="256"/>
      <c r="P19" s="257" t="s">
        <v>117</v>
      </c>
    </row>
    <row r="20" spans="1:16" ht="24" customHeight="1" thickBot="1" x14ac:dyDescent="0.25">
      <c r="A20" s="2504"/>
      <c r="B20" s="2505"/>
      <c r="C20" s="2505"/>
      <c r="D20" s="2505"/>
      <c r="E20" s="2506"/>
      <c r="F20" s="2507"/>
      <c r="G20" s="253"/>
      <c r="H20" s="254"/>
      <c r="I20" s="255"/>
      <c r="J20" s="253"/>
      <c r="K20" s="254"/>
      <c r="L20" s="255"/>
      <c r="M20" s="256"/>
      <c r="N20" s="257" t="s">
        <v>117</v>
      </c>
      <c r="O20" s="256"/>
      <c r="P20" s="257" t="s">
        <v>117</v>
      </c>
    </row>
    <row r="21" spans="1:16" ht="24" customHeight="1" thickBot="1" x14ac:dyDescent="0.25">
      <c r="A21" s="2504"/>
      <c r="B21" s="2505"/>
      <c r="C21" s="2505"/>
      <c r="D21" s="2505"/>
      <c r="E21" s="2506"/>
      <c r="F21" s="2507"/>
      <c r="G21" s="253"/>
      <c r="H21" s="254"/>
      <c r="I21" s="255"/>
      <c r="J21" s="253"/>
      <c r="K21" s="254"/>
      <c r="L21" s="255"/>
      <c r="M21" s="256"/>
      <c r="N21" s="257" t="s">
        <v>117</v>
      </c>
      <c r="O21" s="256"/>
      <c r="P21" s="257" t="s">
        <v>117</v>
      </c>
    </row>
    <row r="22" spans="1:16" ht="24" customHeight="1" thickBot="1" x14ac:dyDescent="0.25">
      <c r="A22" s="226"/>
      <c r="B22" s="227"/>
      <c r="C22" s="227"/>
      <c r="D22" s="227"/>
      <c r="E22" s="228"/>
      <c r="F22" s="229"/>
      <c r="G22" s="253"/>
      <c r="H22" s="254"/>
      <c r="I22" s="255"/>
      <c r="J22" s="253"/>
      <c r="K22" s="254"/>
      <c r="L22" s="255"/>
      <c r="M22" s="256"/>
      <c r="N22" s="257" t="s">
        <v>117</v>
      </c>
      <c r="O22" s="256"/>
      <c r="P22" s="257" t="s">
        <v>117</v>
      </c>
    </row>
    <row r="23" spans="1:16" ht="24" customHeight="1" thickBot="1" x14ac:dyDescent="0.25">
      <c r="A23" s="226"/>
      <c r="B23" s="227"/>
      <c r="C23" s="227"/>
      <c r="D23" s="227"/>
      <c r="E23" s="228"/>
      <c r="F23" s="229"/>
      <c r="G23" s="253"/>
      <c r="H23" s="254"/>
      <c r="I23" s="255"/>
      <c r="J23" s="253"/>
      <c r="K23" s="254"/>
      <c r="L23" s="255"/>
      <c r="M23" s="256"/>
      <c r="N23" s="257" t="s">
        <v>117</v>
      </c>
      <c r="O23" s="256"/>
      <c r="P23" s="257" t="s">
        <v>117</v>
      </c>
    </row>
    <row r="24" spans="1:16" ht="24" customHeight="1" thickBot="1" x14ac:dyDescent="0.25">
      <c r="A24" s="2504"/>
      <c r="B24" s="2505"/>
      <c r="C24" s="2505"/>
      <c r="D24" s="2505"/>
      <c r="E24" s="2506"/>
      <c r="F24" s="2507"/>
      <c r="G24" s="253"/>
      <c r="H24" s="254"/>
      <c r="I24" s="255"/>
      <c r="J24" s="253"/>
      <c r="K24" s="254"/>
      <c r="L24" s="255"/>
      <c r="M24" s="256"/>
      <c r="N24" s="257" t="s">
        <v>117</v>
      </c>
      <c r="O24" s="256"/>
      <c r="P24" s="257" t="s">
        <v>117</v>
      </c>
    </row>
    <row r="25" spans="1:16" ht="24" customHeight="1" thickBot="1" x14ac:dyDescent="0.25">
      <c r="A25" s="2504"/>
      <c r="B25" s="2505"/>
      <c r="C25" s="2505"/>
      <c r="D25" s="2505"/>
      <c r="E25" s="2506"/>
      <c r="F25" s="2507"/>
      <c r="G25" s="253"/>
      <c r="H25" s="254"/>
      <c r="I25" s="255"/>
      <c r="J25" s="253"/>
      <c r="K25" s="254"/>
      <c r="L25" s="255"/>
      <c r="M25" s="256"/>
      <c r="N25" s="257" t="s">
        <v>117</v>
      </c>
      <c r="O25" s="256"/>
      <c r="P25" s="257" t="s">
        <v>117</v>
      </c>
    </row>
    <row r="26" spans="1:16" ht="24" customHeight="1" thickBot="1" x14ac:dyDescent="0.25">
      <c r="A26" s="2504"/>
      <c r="B26" s="2505"/>
      <c r="C26" s="2505"/>
      <c r="D26" s="2505"/>
      <c r="E26" s="2506"/>
      <c r="F26" s="2507"/>
      <c r="G26" s="253"/>
      <c r="H26" s="254"/>
      <c r="I26" s="255"/>
      <c r="J26" s="253"/>
      <c r="K26" s="254"/>
      <c r="L26" s="255"/>
      <c r="M26" s="256"/>
      <c r="N26" s="257" t="s">
        <v>117</v>
      </c>
      <c r="O26" s="256"/>
      <c r="P26" s="257" t="s">
        <v>117</v>
      </c>
    </row>
    <row r="27" spans="1:16" ht="24" customHeight="1" thickBot="1" x14ac:dyDescent="0.25">
      <c r="A27" s="2504"/>
      <c r="B27" s="2505"/>
      <c r="C27" s="2505"/>
      <c r="D27" s="2505"/>
      <c r="E27" s="2506"/>
      <c r="F27" s="2507"/>
      <c r="G27" s="253"/>
      <c r="H27" s="254"/>
      <c r="I27" s="255"/>
      <c r="J27" s="253"/>
      <c r="K27" s="254"/>
      <c r="L27" s="255"/>
      <c r="M27" s="256"/>
      <c r="N27" s="257" t="s">
        <v>117</v>
      </c>
      <c r="O27" s="256"/>
      <c r="P27" s="257" t="s">
        <v>117</v>
      </c>
    </row>
    <row r="28" spans="1:16" ht="24" customHeight="1" thickBot="1" x14ac:dyDescent="0.25">
      <c r="A28" s="2504"/>
      <c r="B28" s="2505"/>
      <c r="C28" s="2505"/>
      <c r="D28" s="2505"/>
      <c r="E28" s="2506"/>
      <c r="F28" s="2507"/>
      <c r="G28" s="253"/>
      <c r="H28" s="254"/>
      <c r="I28" s="255"/>
      <c r="J28" s="253"/>
      <c r="K28" s="254"/>
      <c r="L28" s="255"/>
      <c r="M28" s="256"/>
      <c r="N28" s="257" t="s">
        <v>117</v>
      </c>
      <c r="O28" s="256"/>
      <c r="P28" s="257" t="s">
        <v>117</v>
      </c>
    </row>
    <row r="29" spans="1:16" ht="24" customHeight="1" thickBot="1" x14ac:dyDescent="0.25">
      <c r="A29" s="2504"/>
      <c r="B29" s="2505"/>
      <c r="C29" s="2505"/>
      <c r="D29" s="2505"/>
      <c r="E29" s="2506"/>
      <c r="F29" s="2507"/>
      <c r="G29" s="253"/>
      <c r="H29" s="254"/>
      <c r="I29" s="255"/>
      <c r="J29" s="253"/>
      <c r="K29" s="254"/>
      <c r="L29" s="255"/>
      <c r="M29" s="256"/>
      <c r="N29" s="257" t="s">
        <v>117</v>
      </c>
      <c r="O29" s="256"/>
      <c r="P29" s="257" t="s">
        <v>117</v>
      </c>
    </row>
    <row r="30" spans="1:16" ht="24" customHeight="1" thickBot="1" x14ac:dyDescent="0.25">
      <c r="A30" s="2504"/>
      <c r="B30" s="2505"/>
      <c r="C30" s="2505"/>
      <c r="D30" s="2505"/>
      <c r="E30" s="2506"/>
      <c r="F30" s="2507"/>
      <c r="G30" s="253"/>
      <c r="H30" s="254"/>
      <c r="I30" s="255"/>
      <c r="J30" s="253"/>
      <c r="K30" s="254"/>
      <c r="L30" s="255"/>
      <c r="M30" s="256"/>
      <c r="N30" s="257" t="s">
        <v>117</v>
      </c>
      <c r="O30" s="256"/>
      <c r="P30" s="257" t="s">
        <v>117</v>
      </c>
    </row>
    <row r="31" spans="1:16" x14ac:dyDescent="0.2">
      <c r="A31" s="30" t="s">
        <v>473</v>
      </c>
    </row>
  </sheetData>
  <mergeCells count="24">
    <mergeCell ref="M5:O5"/>
    <mergeCell ref="A27:F27"/>
    <mergeCell ref="A28:F28"/>
    <mergeCell ref="A29:F29"/>
    <mergeCell ref="A30:F30"/>
    <mergeCell ref="G8:I8"/>
    <mergeCell ref="A10:F10"/>
    <mergeCell ref="A21:F21"/>
    <mergeCell ref="A24:F24"/>
    <mergeCell ref="A25:F25"/>
    <mergeCell ref="A26:F26"/>
    <mergeCell ref="A11:F11"/>
    <mergeCell ref="A12:F12"/>
    <mergeCell ref="A13:F13"/>
    <mergeCell ref="A14:F14"/>
    <mergeCell ref="A17:F17"/>
    <mergeCell ref="A18:F18"/>
    <mergeCell ref="A19:F19"/>
    <mergeCell ref="A20:F20"/>
    <mergeCell ref="J8:L8"/>
    <mergeCell ref="O8:P8"/>
    <mergeCell ref="M8:N8"/>
    <mergeCell ref="A8:F8"/>
    <mergeCell ref="A9:F9"/>
  </mergeCells>
  <phoneticPr fontId="1"/>
  <dataValidations count="1">
    <dataValidation imeMode="off" allowBlank="1" showInputMessage="1" showErrorMessage="1" sqref="G9:M30 O9:O30" xr:uid="{2D47D7A3-2423-470C-84D6-3461AF41A97E}"/>
  </dataValidations>
  <printOptions horizontalCentered="1"/>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F16A3-27FC-491F-9B6E-60F73AD8B986}">
  <sheetPr codeName="Sheet8"/>
  <dimension ref="B2:Q137"/>
  <sheetViews>
    <sheetView showGridLines="0" view="pageBreakPreview" zoomScale="115" zoomScaleNormal="100" zoomScaleSheetLayoutView="115" workbookViewId="0">
      <selection activeCell="A127" sqref="A127:XFD127"/>
    </sheetView>
  </sheetViews>
  <sheetFormatPr defaultColWidth="8.7265625" defaultRowHeight="13" x14ac:dyDescent="0.2"/>
  <cols>
    <col min="1" max="1" width="3.08984375" style="349" customWidth="1"/>
    <col min="2" max="26" width="4.6328125" style="349" customWidth="1"/>
    <col min="27" max="16384" width="8.7265625" style="349"/>
  </cols>
  <sheetData>
    <row r="2" spans="2:17" ht="16" customHeight="1" x14ac:dyDescent="0.2">
      <c r="E2" s="89"/>
      <c r="L2" s="445" t="s">
        <v>1021</v>
      </c>
      <c r="M2" s="2524">
        <f>調査票!$Q$10</f>
        <v>0</v>
      </c>
      <c r="N2" s="2525"/>
      <c r="O2" s="2525"/>
      <c r="P2" s="2525"/>
      <c r="Q2" s="2526"/>
    </row>
    <row r="3" spans="2:17" ht="16.5" x14ac:dyDescent="0.2">
      <c r="B3" s="583" t="s">
        <v>924</v>
      </c>
    </row>
    <row r="4" spans="2:17" ht="16" customHeight="1" x14ac:dyDescent="0.2">
      <c r="C4" s="89" t="s">
        <v>736</v>
      </c>
    </row>
    <row r="5" spans="2:17" ht="16" customHeight="1" x14ac:dyDescent="0.2">
      <c r="D5" s="89" t="s">
        <v>1424</v>
      </c>
    </row>
    <row r="6" spans="2:17" ht="10.5" customHeight="1" x14ac:dyDescent="0.2"/>
    <row r="7" spans="2:17" ht="10.5" customHeight="1" x14ac:dyDescent="0.2"/>
    <row r="8" spans="2:17" s="746" customFormat="1" ht="16" customHeight="1" x14ac:dyDescent="0.2">
      <c r="B8" s="746" t="s">
        <v>1949</v>
      </c>
    </row>
    <row r="9" spans="2:17" ht="14.15" customHeight="1" x14ac:dyDescent="0.2">
      <c r="C9" s="386"/>
      <c r="D9" s="387"/>
      <c r="E9" s="388"/>
      <c r="F9" s="1662" t="s">
        <v>1469</v>
      </c>
      <c r="G9" s="1662"/>
      <c r="H9" s="1662"/>
      <c r="I9" s="1630" t="s">
        <v>475</v>
      </c>
      <c r="J9" s="1630"/>
      <c r="K9" s="1630"/>
      <c r="L9" s="1630"/>
      <c r="M9" s="1630"/>
      <c r="N9" s="1843" t="s">
        <v>1610</v>
      </c>
      <c r="O9" s="1872"/>
      <c r="P9" s="1872"/>
      <c r="Q9" s="1873"/>
    </row>
    <row r="10" spans="2:17" ht="15.65" customHeight="1" x14ac:dyDescent="0.2">
      <c r="C10" s="1661" t="str">
        <f>"令和"&amp;調査票!$Y$1&amp;"年度"</f>
        <v>令和8年度</v>
      </c>
      <c r="D10" s="1661"/>
      <c r="E10" s="1661"/>
      <c r="F10" s="400"/>
      <c r="G10" s="401"/>
      <c r="H10" s="402"/>
      <c r="I10" s="1670"/>
      <c r="J10" s="2519"/>
      <c r="K10" s="2519"/>
      <c r="L10" s="2519"/>
      <c r="M10" s="2520"/>
      <c r="N10" s="1663"/>
      <c r="O10" s="2068"/>
      <c r="P10" s="2068"/>
      <c r="Q10" s="1664"/>
    </row>
    <row r="11" spans="2:17" ht="15.65" customHeight="1" x14ac:dyDescent="0.2">
      <c r="C11" s="1661" t="str">
        <f>"令和"&amp;調査票!$Y$1-1&amp;"年度"</f>
        <v>令和7年度</v>
      </c>
      <c r="D11" s="1661"/>
      <c r="E11" s="1661"/>
      <c r="F11" s="400"/>
      <c r="G11" s="401"/>
      <c r="H11" s="402"/>
      <c r="I11" s="1670"/>
      <c r="J11" s="2519"/>
      <c r="K11" s="2519"/>
      <c r="L11" s="2519"/>
      <c r="M11" s="2520"/>
      <c r="N11" s="1663"/>
      <c r="O11" s="2068"/>
      <c r="P11" s="2068"/>
      <c r="Q11" s="1664"/>
    </row>
    <row r="12" spans="2:17" ht="4" customHeight="1" x14ac:dyDescent="0.2"/>
    <row r="13" spans="2:17" ht="15.65" customHeight="1" x14ac:dyDescent="0.2">
      <c r="D13" s="349" t="s">
        <v>1307</v>
      </c>
    </row>
    <row r="14" spans="2:17" ht="41.5" customHeight="1" x14ac:dyDescent="0.2">
      <c r="C14" s="2521"/>
      <c r="D14" s="2522"/>
      <c r="E14" s="2522"/>
      <c r="F14" s="2522"/>
      <c r="G14" s="2522"/>
      <c r="H14" s="2522"/>
      <c r="I14" s="2522"/>
      <c r="J14" s="2522"/>
      <c r="K14" s="2522"/>
      <c r="L14" s="2522"/>
      <c r="M14" s="2522"/>
      <c r="N14" s="2522"/>
      <c r="O14" s="2523"/>
    </row>
    <row r="15" spans="2:17" ht="10.5" customHeight="1" x14ac:dyDescent="0.2"/>
    <row r="16" spans="2:17" s="746" customFormat="1" ht="16" customHeight="1" x14ac:dyDescent="0.2">
      <c r="B16" s="746" t="s">
        <v>1950</v>
      </c>
    </row>
    <row r="17" spans="2:17" ht="16" customHeight="1" x14ac:dyDescent="0.2">
      <c r="C17" s="386"/>
      <c r="D17" s="387"/>
      <c r="E17" s="388"/>
      <c r="F17" s="1662" t="s">
        <v>1469</v>
      </c>
      <c r="G17" s="1662"/>
      <c r="H17" s="1662"/>
      <c r="I17" s="1630" t="s">
        <v>475</v>
      </c>
      <c r="J17" s="1630"/>
      <c r="K17" s="1630"/>
      <c r="L17" s="1630"/>
      <c r="M17" s="1630"/>
      <c r="N17" s="1843" t="s">
        <v>1610</v>
      </c>
      <c r="O17" s="1872"/>
      <c r="P17" s="1872"/>
      <c r="Q17" s="1873"/>
    </row>
    <row r="18" spans="2:17" ht="16" customHeight="1" x14ac:dyDescent="0.2">
      <c r="C18" s="1661" t="str">
        <f>"令和"&amp;調査票!$Y$1&amp;"年度"</f>
        <v>令和8年度</v>
      </c>
      <c r="D18" s="1661"/>
      <c r="E18" s="1661"/>
      <c r="F18" s="400"/>
      <c r="G18" s="401"/>
      <c r="H18" s="402"/>
      <c r="I18" s="1670"/>
      <c r="J18" s="2519"/>
      <c r="K18" s="2519"/>
      <c r="L18" s="2519"/>
      <c r="M18" s="2520"/>
      <c r="N18" s="1663"/>
      <c r="O18" s="2068"/>
      <c r="P18" s="2068"/>
      <c r="Q18" s="1664"/>
    </row>
    <row r="19" spans="2:17" ht="16" customHeight="1" x14ac:dyDescent="0.2">
      <c r="C19" s="1661" t="str">
        <f>"令和"&amp;調査票!$Y$1-1&amp;"年度"</f>
        <v>令和7年度</v>
      </c>
      <c r="D19" s="1661"/>
      <c r="E19" s="1661"/>
      <c r="F19" s="400"/>
      <c r="G19" s="401"/>
      <c r="H19" s="402"/>
      <c r="I19" s="1670"/>
      <c r="J19" s="2519"/>
      <c r="K19" s="2519"/>
      <c r="L19" s="2519"/>
      <c r="M19" s="2520"/>
      <c r="N19" s="1663"/>
      <c r="O19" s="2068"/>
      <c r="P19" s="2068"/>
      <c r="Q19" s="1664"/>
    </row>
    <row r="20" spans="2:17" ht="4" customHeight="1" x14ac:dyDescent="0.2"/>
    <row r="21" spans="2:17" ht="17.149999999999999" customHeight="1" x14ac:dyDescent="0.2">
      <c r="D21" s="349" t="s">
        <v>476</v>
      </c>
    </row>
    <row r="22" spans="2:17" ht="41.5" customHeight="1" x14ac:dyDescent="0.2">
      <c r="C22" s="2521"/>
      <c r="D22" s="2522"/>
      <c r="E22" s="2522"/>
      <c r="F22" s="2522"/>
      <c r="G22" s="2522"/>
      <c r="H22" s="2522"/>
      <c r="I22" s="2522"/>
      <c r="J22" s="2522"/>
      <c r="K22" s="2522"/>
      <c r="L22" s="2522"/>
      <c r="M22" s="2522"/>
      <c r="N22" s="2522"/>
      <c r="O22" s="2523"/>
    </row>
    <row r="26" spans="2:17" ht="16" customHeight="1" x14ac:dyDescent="0.2">
      <c r="E26" s="89"/>
      <c r="L26" s="445" t="s">
        <v>1021</v>
      </c>
      <c r="M26" s="2524">
        <f>調査票!$Q$10</f>
        <v>0</v>
      </c>
      <c r="N26" s="2525"/>
      <c r="O26" s="2525"/>
      <c r="P26" s="2525"/>
      <c r="Q26" s="2526"/>
    </row>
    <row r="27" spans="2:17" ht="16.5" x14ac:dyDescent="0.2">
      <c r="B27" s="583" t="s">
        <v>923</v>
      </c>
    </row>
    <row r="28" spans="2:17" ht="16" customHeight="1" x14ac:dyDescent="0.2">
      <c r="C28" s="89" t="s">
        <v>736</v>
      </c>
    </row>
    <row r="29" spans="2:17" ht="13.5" customHeight="1" x14ac:dyDescent="0.2">
      <c r="D29" s="89" t="s">
        <v>1425</v>
      </c>
    </row>
    <row r="30" spans="2:17" ht="13.5" customHeight="1" x14ac:dyDescent="0.2">
      <c r="E30" s="687" t="s">
        <v>1408</v>
      </c>
    </row>
    <row r="31" spans="2:17" ht="7.5" customHeight="1" x14ac:dyDescent="0.2"/>
    <row r="32" spans="2:17" ht="13.5" customHeight="1" x14ac:dyDescent="0.2">
      <c r="D32" s="89" t="s">
        <v>1820</v>
      </c>
    </row>
    <row r="33" spans="2:17" ht="13.5" customHeight="1" x14ac:dyDescent="0.2">
      <c r="D33" s="89"/>
      <c r="E33" s="89" t="s">
        <v>1409</v>
      </c>
    </row>
    <row r="34" spans="2:17" ht="13.5" customHeight="1" x14ac:dyDescent="0.2">
      <c r="E34" s="89" t="s">
        <v>1821</v>
      </c>
    </row>
    <row r="35" spans="2:17" ht="7.5" customHeight="1" x14ac:dyDescent="0.2">
      <c r="E35" s="89"/>
    </row>
    <row r="36" spans="2:17" ht="10.5" customHeight="1" x14ac:dyDescent="0.2"/>
    <row r="37" spans="2:17" ht="16" customHeight="1" x14ac:dyDescent="0.2">
      <c r="B37" s="349" t="s">
        <v>1822</v>
      </c>
    </row>
    <row r="38" spans="2:17" ht="16" customHeight="1" x14ac:dyDescent="0.2">
      <c r="C38" s="349" t="s">
        <v>737</v>
      </c>
    </row>
    <row r="39" spans="2:17" ht="17.5" customHeight="1" x14ac:dyDescent="0.2">
      <c r="C39" s="1630" t="s">
        <v>486</v>
      </c>
      <c r="D39" s="1630"/>
      <c r="E39" s="1630"/>
      <c r="F39" s="1630"/>
      <c r="G39" s="1663"/>
      <c r="H39" s="1664"/>
    </row>
    <row r="40" spans="2:17" ht="17.5" customHeight="1" x14ac:dyDescent="0.2">
      <c r="C40" s="1630" t="s">
        <v>738</v>
      </c>
      <c r="D40" s="1630"/>
      <c r="E40" s="1630"/>
      <c r="F40" s="1630"/>
      <c r="G40" s="1663"/>
      <c r="H40" s="1664"/>
    </row>
    <row r="41" spans="2:17" ht="17.5" customHeight="1" x14ac:dyDescent="0.2">
      <c r="C41" s="1630" t="s">
        <v>739</v>
      </c>
      <c r="D41" s="1630"/>
      <c r="E41" s="1630"/>
      <c r="F41" s="1630"/>
      <c r="G41" s="1663"/>
      <c r="H41" s="1664"/>
    </row>
    <row r="43" spans="2:17" ht="15.65" customHeight="1" x14ac:dyDescent="0.2">
      <c r="B43" s="349" t="s">
        <v>1410</v>
      </c>
    </row>
    <row r="44" spans="2:17" ht="15.65" customHeight="1" x14ac:dyDescent="0.2">
      <c r="C44" s="88" t="s">
        <v>1823</v>
      </c>
      <c r="D44" s="225"/>
    </row>
    <row r="45" spans="2:17" ht="15.65" customHeight="1" x14ac:dyDescent="0.2">
      <c r="C45" s="88" t="s">
        <v>1412</v>
      </c>
      <c r="D45" s="225"/>
    </row>
    <row r="46" spans="2:17" ht="17.149999999999999" customHeight="1" x14ac:dyDescent="0.2">
      <c r="C46" s="386"/>
      <c r="D46" s="387"/>
      <c r="E46" s="388"/>
      <c r="F46" s="1200" t="s">
        <v>1824</v>
      </c>
      <c r="G46" s="1708"/>
      <c r="H46" s="1843" t="s">
        <v>1470</v>
      </c>
      <c r="I46" s="1120"/>
      <c r="J46" s="1121"/>
      <c r="K46" s="1630" t="s">
        <v>475</v>
      </c>
      <c r="L46" s="1630"/>
      <c r="M46" s="1630"/>
      <c r="N46" s="1630"/>
      <c r="O46" s="1630"/>
      <c r="P46" s="2528" t="s">
        <v>1609</v>
      </c>
      <c r="Q46" s="2529"/>
    </row>
    <row r="47" spans="2:17" ht="17.149999999999999" customHeight="1" x14ac:dyDescent="0.2">
      <c r="C47" s="1661" t="str">
        <f>"令和"&amp;調査票!$Y$1&amp;"年度"</f>
        <v>令和8年度</v>
      </c>
      <c r="D47" s="1661"/>
      <c r="E47" s="1661"/>
      <c r="F47" s="404"/>
      <c r="G47" s="577" t="s">
        <v>1411</v>
      </c>
      <c r="H47" s="400"/>
      <c r="I47" s="401"/>
      <c r="J47" s="402"/>
      <c r="K47" s="1670"/>
      <c r="L47" s="2519"/>
      <c r="M47" s="2519"/>
      <c r="N47" s="2519"/>
      <c r="O47" s="2520"/>
      <c r="P47" s="2527"/>
      <c r="Q47" s="2527"/>
    </row>
    <row r="48" spans="2:17" ht="17.149999999999999" customHeight="1" x14ac:dyDescent="0.2">
      <c r="C48" s="1661" t="str">
        <f>"令和"&amp;調査票!$Y$1-1&amp;"年度"</f>
        <v>令和7年度</v>
      </c>
      <c r="D48" s="1661"/>
      <c r="E48" s="1661"/>
      <c r="F48" s="404"/>
      <c r="G48" s="577" t="s">
        <v>1411</v>
      </c>
      <c r="H48" s="400"/>
      <c r="I48" s="401"/>
      <c r="J48" s="402"/>
      <c r="K48" s="1670"/>
      <c r="L48" s="2519"/>
      <c r="M48" s="2519"/>
      <c r="N48" s="2519"/>
      <c r="O48" s="2520"/>
      <c r="P48" s="2527"/>
      <c r="Q48" s="2527"/>
    </row>
    <row r="49" spans="2:17" ht="4" customHeight="1" x14ac:dyDescent="0.2"/>
    <row r="50" spans="2:17" ht="15.65" customHeight="1" x14ac:dyDescent="0.2">
      <c r="D50" s="349" t="s">
        <v>476</v>
      </c>
    </row>
    <row r="51" spans="2:17" ht="41.5" customHeight="1" x14ac:dyDescent="0.2">
      <c r="C51" s="2521"/>
      <c r="D51" s="2522"/>
      <c r="E51" s="2522"/>
      <c r="F51" s="2522"/>
      <c r="G51" s="2522"/>
      <c r="H51" s="2522"/>
      <c r="I51" s="2522"/>
      <c r="J51" s="2522"/>
      <c r="K51" s="2522"/>
      <c r="L51" s="2522"/>
      <c r="M51" s="2522"/>
      <c r="N51" s="2522"/>
      <c r="O51" s="2523"/>
    </row>
    <row r="53" spans="2:17" s="746" customFormat="1" ht="15.65" customHeight="1" x14ac:dyDescent="0.2">
      <c r="B53" s="746" t="s">
        <v>1951</v>
      </c>
    </row>
    <row r="54" spans="2:17" ht="16.5" customHeight="1" x14ac:dyDescent="0.2">
      <c r="C54" s="386"/>
      <c r="D54" s="387"/>
      <c r="E54" s="388"/>
      <c r="F54" s="1662" t="s">
        <v>1469</v>
      </c>
      <c r="G54" s="1662"/>
      <c r="H54" s="1662"/>
      <c r="I54" s="1630" t="s">
        <v>475</v>
      </c>
      <c r="J54" s="1630"/>
      <c r="K54" s="1630"/>
      <c r="L54" s="1630"/>
      <c r="M54" s="1630"/>
      <c r="N54" s="1843" t="s">
        <v>1610</v>
      </c>
      <c r="O54" s="1872"/>
      <c r="P54" s="1872"/>
      <c r="Q54" s="1873"/>
    </row>
    <row r="55" spans="2:17" ht="16.5" customHeight="1" x14ac:dyDescent="0.2">
      <c r="C55" s="1661" t="str">
        <f>"令和"&amp;調査票!$Y$1&amp;"年度"</f>
        <v>令和8年度</v>
      </c>
      <c r="D55" s="1661"/>
      <c r="E55" s="1661"/>
      <c r="F55" s="400"/>
      <c r="G55" s="401"/>
      <c r="H55" s="402"/>
      <c r="I55" s="1670"/>
      <c r="J55" s="2519"/>
      <c r="K55" s="2519"/>
      <c r="L55" s="2519"/>
      <c r="M55" s="2520"/>
      <c r="N55" s="1663"/>
      <c r="O55" s="2068"/>
      <c r="P55" s="2068"/>
      <c r="Q55" s="1664"/>
    </row>
    <row r="56" spans="2:17" ht="16.5" customHeight="1" x14ac:dyDescent="0.2">
      <c r="C56" s="1661" t="str">
        <f>"令和"&amp;調査票!$Y$1-1&amp;"年度"</f>
        <v>令和7年度</v>
      </c>
      <c r="D56" s="1661"/>
      <c r="E56" s="1661"/>
      <c r="F56" s="400"/>
      <c r="G56" s="401"/>
      <c r="H56" s="402"/>
      <c r="I56" s="1670"/>
      <c r="J56" s="2519"/>
      <c r="K56" s="2519"/>
      <c r="L56" s="2519"/>
      <c r="M56" s="2520"/>
      <c r="N56" s="1663"/>
      <c r="O56" s="2068"/>
      <c r="P56" s="2068"/>
      <c r="Q56" s="1664"/>
    </row>
    <row r="57" spans="2:17" ht="4" customHeight="1" x14ac:dyDescent="0.2"/>
    <row r="58" spans="2:17" ht="15.65" customHeight="1" x14ac:dyDescent="0.2">
      <c r="D58" s="349" t="s">
        <v>476</v>
      </c>
    </row>
    <row r="59" spans="2:17" ht="41.5" customHeight="1" x14ac:dyDescent="0.2">
      <c r="C59" s="2521"/>
      <c r="D59" s="2522"/>
      <c r="E59" s="2522"/>
      <c r="F59" s="2522"/>
      <c r="G59" s="2522"/>
      <c r="H59" s="2522"/>
      <c r="I59" s="2522"/>
      <c r="J59" s="2522"/>
      <c r="K59" s="2522"/>
      <c r="L59" s="2522"/>
      <c r="M59" s="2522"/>
      <c r="N59" s="2522"/>
      <c r="O59" s="2523"/>
    </row>
    <row r="61" spans="2:17" s="746" customFormat="1" ht="16" customHeight="1" x14ac:dyDescent="0.2">
      <c r="B61" s="746" t="s">
        <v>1952</v>
      </c>
    </row>
    <row r="62" spans="2:17" ht="16" customHeight="1" x14ac:dyDescent="0.2">
      <c r="C62" s="386"/>
      <c r="D62" s="387"/>
      <c r="E62" s="388"/>
      <c r="F62" s="1662" t="s">
        <v>1469</v>
      </c>
      <c r="G62" s="1662"/>
      <c r="H62" s="1662"/>
      <c r="I62" s="1630" t="s">
        <v>475</v>
      </c>
      <c r="J62" s="1630"/>
      <c r="K62" s="1630"/>
      <c r="L62" s="1630"/>
      <c r="M62" s="1630"/>
      <c r="N62" s="1843" t="s">
        <v>1610</v>
      </c>
      <c r="O62" s="1872"/>
      <c r="P62" s="1872"/>
      <c r="Q62" s="1873"/>
    </row>
    <row r="63" spans="2:17" ht="16" customHeight="1" x14ac:dyDescent="0.2">
      <c r="C63" s="1777" t="str">
        <f>"令和"&amp;調査票!$Y$1&amp;"年度"</f>
        <v>令和8年度</v>
      </c>
      <c r="D63" s="1778"/>
      <c r="E63" s="1688"/>
      <c r="F63" s="400"/>
      <c r="G63" s="401"/>
      <c r="H63" s="402"/>
      <c r="I63" s="1670"/>
      <c r="J63" s="2519"/>
      <c r="K63" s="2519"/>
      <c r="L63" s="2519"/>
      <c r="M63" s="2520"/>
      <c r="N63" s="1663"/>
      <c r="O63" s="2068"/>
      <c r="P63" s="2068"/>
      <c r="Q63" s="1664"/>
    </row>
    <row r="64" spans="2:17" ht="16" customHeight="1" x14ac:dyDescent="0.2">
      <c r="C64" s="2049"/>
      <c r="D64" s="2050"/>
      <c r="E64" s="2431"/>
      <c r="F64" s="400"/>
      <c r="G64" s="401"/>
      <c r="H64" s="402"/>
      <c r="I64" s="1670"/>
      <c r="J64" s="2519"/>
      <c r="K64" s="2519"/>
      <c r="L64" s="2519"/>
      <c r="M64" s="2520"/>
      <c r="N64" s="1663"/>
      <c r="O64" s="2068"/>
      <c r="P64" s="2068"/>
      <c r="Q64" s="1664"/>
    </row>
    <row r="65" spans="2:17" ht="16" customHeight="1" x14ac:dyDescent="0.2">
      <c r="C65" s="1777" t="str">
        <f>"令和"&amp;調査票!$Y$1-1&amp;"年度"</f>
        <v>令和7年度</v>
      </c>
      <c r="D65" s="1778"/>
      <c r="E65" s="1688"/>
      <c r="F65" s="400"/>
      <c r="G65" s="401"/>
      <c r="H65" s="402"/>
      <c r="I65" s="1670"/>
      <c r="J65" s="2519"/>
      <c r="K65" s="2519"/>
      <c r="L65" s="2519"/>
      <c r="M65" s="2520"/>
      <c r="N65" s="1663"/>
      <c r="O65" s="2068"/>
      <c r="P65" s="2068"/>
      <c r="Q65" s="1664"/>
    </row>
    <row r="66" spans="2:17" ht="16" customHeight="1" x14ac:dyDescent="0.2">
      <c r="C66" s="2049"/>
      <c r="D66" s="2050"/>
      <c r="E66" s="2431"/>
      <c r="F66" s="400"/>
      <c r="G66" s="401"/>
      <c r="H66" s="402"/>
      <c r="I66" s="1670"/>
      <c r="J66" s="2519"/>
      <c r="K66" s="2519"/>
      <c r="L66" s="2519"/>
      <c r="M66" s="2520"/>
      <c r="N66" s="1663"/>
      <c r="O66" s="2068"/>
      <c r="P66" s="2068"/>
      <c r="Q66" s="1664"/>
    </row>
    <row r="67" spans="2:17" ht="4" customHeight="1" x14ac:dyDescent="0.2"/>
    <row r="68" spans="2:17" ht="16" customHeight="1" x14ac:dyDescent="0.2">
      <c r="D68" s="349" t="s">
        <v>476</v>
      </c>
    </row>
    <row r="69" spans="2:17" ht="41.5" customHeight="1" x14ac:dyDescent="0.2">
      <c r="C69" s="2521"/>
      <c r="D69" s="2522"/>
      <c r="E69" s="2522"/>
      <c r="F69" s="2522"/>
      <c r="G69" s="2522"/>
      <c r="H69" s="2522"/>
      <c r="I69" s="2522"/>
      <c r="J69" s="2522"/>
      <c r="K69" s="2522"/>
      <c r="L69" s="2522"/>
      <c r="M69" s="2522"/>
      <c r="N69" s="2522"/>
      <c r="O69" s="2523"/>
    </row>
    <row r="73" spans="2:17" ht="16" customHeight="1" x14ac:dyDescent="0.2">
      <c r="E73" s="89"/>
      <c r="L73" s="445" t="s">
        <v>1021</v>
      </c>
      <c r="M73" s="2524">
        <f>調査票!$Q$10</f>
        <v>0</v>
      </c>
      <c r="N73" s="2525"/>
      <c r="O73" s="2525"/>
      <c r="P73" s="2525"/>
      <c r="Q73" s="2526"/>
    </row>
    <row r="74" spans="2:17" ht="16.5" x14ac:dyDescent="0.2">
      <c r="B74" s="583" t="s">
        <v>670</v>
      </c>
    </row>
    <row r="75" spans="2:17" ht="16" customHeight="1" x14ac:dyDescent="0.2">
      <c r="C75" s="89" t="s">
        <v>736</v>
      </c>
      <c r="D75" s="90"/>
    </row>
    <row r="76" spans="2:17" ht="16" customHeight="1" x14ac:dyDescent="0.2">
      <c r="C76" s="90"/>
      <c r="D76" s="89" t="s">
        <v>1825</v>
      </c>
    </row>
    <row r="77" spans="2:17" ht="10" customHeight="1" x14ac:dyDescent="0.2"/>
    <row r="78" spans="2:17" ht="10.5" customHeight="1" x14ac:dyDescent="0.2"/>
    <row r="79" spans="2:17" s="746" customFormat="1" ht="16" customHeight="1" x14ac:dyDescent="0.2">
      <c r="B79" s="746" t="s">
        <v>1953</v>
      </c>
    </row>
    <row r="80" spans="2:17" x14ac:dyDescent="0.2">
      <c r="C80" s="386"/>
      <c r="D80" s="387"/>
      <c r="E80" s="388"/>
      <c r="F80" s="1662" t="s">
        <v>1469</v>
      </c>
      <c r="G80" s="1662"/>
      <c r="H80" s="1662"/>
      <c r="I80" s="1630" t="s">
        <v>475</v>
      </c>
      <c r="J80" s="1630"/>
      <c r="K80" s="1630"/>
      <c r="L80" s="1630"/>
      <c r="M80" s="1630"/>
      <c r="N80" s="1843" t="s">
        <v>1610</v>
      </c>
      <c r="O80" s="1872"/>
      <c r="P80" s="1872"/>
      <c r="Q80" s="1873"/>
    </row>
    <row r="81" spans="2:17" ht="15.65" customHeight="1" x14ac:dyDescent="0.2">
      <c r="C81" s="1777" t="str">
        <f>"令和"&amp;調査票!$Y$1&amp;"年度"</f>
        <v>令和8年度</v>
      </c>
      <c r="D81" s="1778"/>
      <c r="E81" s="1688"/>
      <c r="F81" s="400"/>
      <c r="G81" s="401"/>
      <c r="H81" s="402"/>
      <c r="I81" s="1670"/>
      <c r="J81" s="2519"/>
      <c r="K81" s="2519"/>
      <c r="L81" s="2519"/>
      <c r="M81" s="2520"/>
      <c r="N81" s="1663"/>
      <c r="O81" s="2068"/>
      <c r="P81" s="2068"/>
      <c r="Q81" s="1664"/>
    </row>
    <row r="82" spans="2:17" ht="15.65" customHeight="1" x14ac:dyDescent="0.2">
      <c r="C82" s="2049"/>
      <c r="D82" s="2050"/>
      <c r="E82" s="2431"/>
      <c r="F82" s="400"/>
      <c r="G82" s="401"/>
      <c r="H82" s="402"/>
      <c r="I82" s="1670"/>
      <c r="J82" s="2519"/>
      <c r="K82" s="2519"/>
      <c r="L82" s="2519"/>
      <c r="M82" s="2520"/>
      <c r="N82" s="1663"/>
      <c r="O82" s="2068"/>
      <c r="P82" s="2068"/>
      <c r="Q82" s="1664"/>
    </row>
    <row r="83" spans="2:17" ht="15.65" customHeight="1" x14ac:dyDescent="0.2">
      <c r="C83" s="1777" t="str">
        <f>"令和"&amp;調査票!$Y$1-1&amp;"年度"</f>
        <v>令和7年度</v>
      </c>
      <c r="D83" s="1778"/>
      <c r="E83" s="1688"/>
      <c r="F83" s="400"/>
      <c r="G83" s="401"/>
      <c r="H83" s="402"/>
      <c r="I83" s="1670"/>
      <c r="J83" s="2519"/>
      <c r="K83" s="2519"/>
      <c r="L83" s="2519"/>
      <c r="M83" s="2520"/>
      <c r="N83" s="1663"/>
      <c r="O83" s="2068"/>
      <c r="P83" s="2068"/>
      <c r="Q83" s="1664"/>
    </row>
    <row r="84" spans="2:17" ht="15.65" customHeight="1" x14ac:dyDescent="0.2">
      <c r="C84" s="2049"/>
      <c r="D84" s="2050"/>
      <c r="E84" s="2431"/>
      <c r="F84" s="400"/>
      <c r="G84" s="401"/>
      <c r="H84" s="402"/>
      <c r="I84" s="1670"/>
      <c r="J84" s="2519"/>
      <c r="K84" s="2519"/>
      <c r="L84" s="2519"/>
      <c r="M84" s="2520"/>
      <c r="N84" s="1663"/>
      <c r="O84" s="2068"/>
      <c r="P84" s="2068"/>
      <c r="Q84" s="1664"/>
    </row>
    <row r="85" spans="2:17" ht="4" customHeight="1" x14ac:dyDescent="0.2"/>
    <row r="86" spans="2:17" ht="16.5" customHeight="1" x14ac:dyDescent="0.2">
      <c r="D86" s="349" t="s">
        <v>476</v>
      </c>
    </row>
    <row r="87" spans="2:17" ht="41.5" customHeight="1" x14ac:dyDescent="0.2">
      <c r="C87" s="2521"/>
      <c r="D87" s="2522"/>
      <c r="E87" s="2522"/>
      <c r="F87" s="2522"/>
      <c r="G87" s="2522"/>
      <c r="H87" s="2522"/>
      <c r="I87" s="2522"/>
      <c r="J87" s="2522"/>
      <c r="K87" s="2522"/>
      <c r="L87" s="2522"/>
      <c r="M87" s="2522"/>
      <c r="N87" s="2522"/>
      <c r="O87" s="2523"/>
    </row>
    <row r="88" spans="2:17" ht="10.5" customHeight="1" x14ac:dyDescent="0.2"/>
    <row r="89" spans="2:17" s="746" customFormat="1" ht="17.149999999999999" customHeight="1" x14ac:dyDescent="0.2">
      <c r="B89" s="746" t="s">
        <v>1954</v>
      </c>
    </row>
    <row r="90" spans="2:17" ht="17.149999999999999" customHeight="1" x14ac:dyDescent="0.2">
      <c r="C90" s="386"/>
      <c r="D90" s="387"/>
      <c r="E90" s="388"/>
      <c r="F90" s="1662" t="s">
        <v>1469</v>
      </c>
      <c r="G90" s="1662"/>
      <c r="H90" s="1662"/>
      <c r="I90" s="1630" t="s">
        <v>475</v>
      </c>
      <c r="J90" s="1630"/>
      <c r="K90" s="1630"/>
      <c r="L90" s="1630"/>
      <c r="M90" s="1630"/>
      <c r="N90" s="1843" t="s">
        <v>1610</v>
      </c>
      <c r="O90" s="1872"/>
      <c r="P90" s="1872"/>
      <c r="Q90" s="1873"/>
    </row>
    <row r="91" spans="2:17" ht="17.149999999999999" customHeight="1" x14ac:dyDescent="0.2">
      <c r="C91" s="1777" t="str">
        <f>"令和"&amp;調査票!$Y$1&amp;"年度"</f>
        <v>令和8年度</v>
      </c>
      <c r="D91" s="1778"/>
      <c r="E91" s="1688"/>
      <c r="F91" s="400"/>
      <c r="G91" s="401"/>
      <c r="H91" s="402"/>
      <c r="I91" s="1670"/>
      <c r="J91" s="2519"/>
      <c r="K91" s="2519"/>
      <c r="L91" s="2519"/>
      <c r="M91" s="2520"/>
      <c r="N91" s="1663"/>
      <c r="O91" s="2068"/>
      <c r="P91" s="2068"/>
      <c r="Q91" s="1664"/>
    </row>
    <row r="92" spans="2:17" ht="17.149999999999999" customHeight="1" x14ac:dyDescent="0.2">
      <c r="C92" s="2049"/>
      <c r="D92" s="2050"/>
      <c r="E92" s="2431"/>
      <c r="F92" s="400"/>
      <c r="G92" s="401"/>
      <c r="H92" s="402"/>
      <c r="I92" s="1670"/>
      <c r="J92" s="2519"/>
      <c r="K92" s="2519"/>
      <c r="L92" s="2519"/>
      <c r="M92" s="2520"/>
      <c r="N92" s="1663"/>
      <c r="O92" s="2068"/>
      <c r="P92" s="2068"/>
      <c r="Q92" s="1664"/>
    </row>
    <row r="93" spans="2:17" ht="17.149999999999999" customHeight="1" x14ac:dyDescent="0.2">
      <c r="C93" s="1777" t="str">
        <f>"令和"&amp;調査票!$Y$1-1&amp;"年度"</f>
        <v>令和7年度</v>
      </c>
      <c r="D93" s="1778"/>
      <c r="E93" s="1688"/>
      <c r="F93" s="400"/>
      <c r="G93" s="401"/>
      <c r="H93" s="402"/>
      <c r="I93" s="1670"/>
      <c r="J93" s="2519"/>
      <c r="K93" s="2519"/>
      <c r="L93" s="2519"/>
      <c r="M93" s="2520"/>
      <c r="N93" s="1663"/>
      <c r="O93" s="2068"/>
      <c r="P93" s="2068"/>
      <c r="Q93" s="1664"/>
    </row>
    <row r="94" spans="2:17" ht="17.149999999999999" customHeight="1" x14ac:dyDescent="0.2">
      <c r="C94" s="2049"/>
      <c r="D94" s="2050"/>
      <c r="E94" s="2431"/>
      <c r="F94" s="400"/>
      <c r="G94" s="401"/>
      <c r="H94" s="402"/>
      <c r="I94" s="1670"/>
      <c r="J94" s="2519"/>
      <c r="K94" s="2519"/>
      <c r="L94" s="2519"/>
      <c r="M94" s="2520"/>
      <c r="N94" s="1663"/>
      <c r="O94" s="2068"/>
      <c r="P94" s="2068"/>
      <c r="Q94" s="1664"/>
    </row>
    <row r="95" spans="2:17" ht="4" customHeight="1" x14ac:dyDescent="0.2"/>
    <row r="96" spans="2:17" ht="16" customHeight="1" x14ac:dyDescent="0.2">
      <c r="D96" s="349" t="s">
        <v>476</v>
      </c>
    </row>
    <row r="97" spans="2:17" ht="41.5" customHeight="1" x14ac:dyDescent="0.2">
      <c r="C97" s="2521"/>
      <c r="D97" s="2522"/>
      <c r="E97" s="2522"/>
      <c r="F97" s="2522"/>
      <c r="G97" s="2522"/>
      <c r="H97" s="2522"/>
      <c r="I97" s="2522"/>
      <c r="J97" s="2522"/>
      <c r="K97" s="2522"/>
      <c r="L97" s="2522"/>
      <c r="M97" s="2522"/>
      <c r="N97" s="2522"/>
      <c r="O97" s="2523"/>
    </row>
    <row r="101" spans="2:17" ht="16" customHeight="1" x14ac:dyDescent="0.2">
      <c r="E101" s="89"/>
      <c r="L101" s="445" t="s">
        <v>1021</v>
      </c>
      <c r="M101" s="2524">
        <f>調査票!$Q$10</f>
        <v>0</v>
      </c>
      <c r="N101" s="2525"/>
      <c r="O101" s="2525"/>
      <c r="P101" s="2525"/>
      <c r="Q101" s="2526"/>
    </row>
    <row r="102" spans="2:17" ht="16.5" x14ac:dyDescent="0.2">
      <c r="B102" s="583" t="s">
        <v>671</v>
      </c>
    </row>
    <row r="103" spans="2:17" ht="16" customHeight="1" x14ac:dyDescent="0.2">
      <c r="C103" s="89" t="s">
        <v>736</v>
      </c>
    </row>
    <row r="104" spans="2:17" ht="16" customHeight="1" x14ac:dyDescent="0.2">
      <c r="D104" s="89" t="s">
        <v>1426</v>
      </c>
    </row>
    <row r="105" spans="2:17" ht="10.5" customHeight="1" x14ac:dyDescent="0.2"/>
    <row r="106" spans="2:17" ht="10.5" customHeight="1" x14ac:dyDescent="0.2"/>
    <row r="107" spans="2:17" ht="16" customHeight="1" x14ac:dyDescent="0.2">
      <c r="B107" s="349" t="s">
        <v>820</v>
      </c>
    </row>
    <row r="108" spans="2:17" ht="29.15" customHeight="1" x14ac:dyDescent="0.2">
      <c r="C108" s="1692" t="s">
        <v>741</v>
      </c>
      <c r="D108" s="1692"/>
      <c r="E108" s="1796"/>
      <c r="F108" s="1796" t="s">
        <v>745</v>
      </c>
      <c r="G108" s="1692"/>
      <c r="H108" s="1796"/>
      <c r="I108" s="1692"/>
      <c r="J108" s="1796"/>
      <c r="K108" s="1796"/>
      <c r="L108" s="1796"/>
      <c r="M108" s="1796"/>
      <c r="N108" s="1796"/>
    </row>
    <row r="109" spans="2:17" ht="16" customHeight="1" x14ac:dyDescent="0.2">
      <c r="C109" s="1919"/>
      <c r="D109" s="1921"/>
      <c r="E109" s="361" t="s">
        <v>49</v>
      </c>
      <c r="F109" s="688" t="s">
        <v>742</v>
      </c>
      <c r="G109" s="404"/>
      <c r="H109" s="366" t="s">
        <v>743</v>
      </c>
      <c r="I109" s="404"/>
      <c r="J109" s="366" t="s">
        <v>250</v>
      </c>
      <c r="K109" s="366" t="s">
        <v>744</v>
      </c>
      <c r="L109" s="366"/>
      <c r="M109" s="689">
        <f>(G109+I109)*0.2</f>
        <v>0</v>
      </c>
      <c r="N109" s="361" t="s">
        <v>49</v>
      </c>
    </row>
    <row r="110" spans="2:17" ht="10" customHeight="1" x14ac:dyDescent="0.2"/>
    <row r="111" spans="2:17" ht="16" customHeight="1" x14ac:dyDescent="0.2">
      <c r="B111" s="349" t="s">
        <v>1826</v>
      </c>
    </row>
    <row r="112" spans="2:17" ht="16" customHeight="1" x14ac:dyDescent="0.2">
      <c r="C112" s="386"/>
      <c r="D112" s="387"/>
      <c r="E112" s="388"/>
      <c r="F112" s="1777" t="s">
        <v>740</v>
      </c>
      <c r="G112" s="1681"/>
      <c r="H112" s="1681"/>
      <c r="I112" s="2048"/>
      <c r="J112" s="1838"/>
      <c r="K112" s="1937" t="s">
        <v>475</v>
      </c>
      <c r="L112" s="1937"/>
      <c r="M112" s="1937"/>
      <c r="N112" s="1937"/>
      <c r="O112" s="1937"/>
      <c r="P112" s="2528" t="s">
        <v>1609</v>
      </c>
      <c r="Q112" s="2529"/>
    </row>
    <row r="113" spans="2:17" ht="17.149999999999999" customHeight="1" x14ac:dyDescent="0.2">
      <c r="C113" s="1661" t="str">
        <f>"令和"&amp;調査票!$Y$1&amp;"年度"</f>
        <v>令和8年度</v>
      </c>
      <c r="D113" s="1661"/>
      <c r="E113" s="1661"/>
      <c r="F113" s="690"/>
      <c r="G113" s="1837" t="s">
        <v>746</v>
      </c>
      <c r="H113" s="1837"/>
      <c r="I113" s="404"/>
      <c r="J113" s="361" t="s">
        <v>91</v>
      </c>
      <c r="K113" s="1670"/>
      <c r="L113" s="2519"/>
      <c r="M113" s="2519"/>
      <c r="N113" s="2519"/>
      <c r="O113" s="2520"/>
      <c r="P113" s="2527"/>
      <c r="Q113" s="2527"/>
    </row>
    <row r="114" spans="2:17" ht="17.149999999999999" customHeight="1" x14ac:dyDescent="0.2">
      <c r="C114" s="1661" t="str">
        <f>"令和"&amp;調査票!$Y$1-1&amp;"年度"</f>
        <v>令和7年度</v>
      </c>
      <c r="D114" s="1661"/>
      <c r="E114" s="1661"/>
      <c r="F114" s="690"/>
      <c r="G114" s="1837" t="s">
        <v>746</v>
      </c>
      <c r="H114" s="1837"/>
      <c r="I114" s="404"/>
      <c r="J114" s="361" t="s">
        <v>91</v>
      </c>
      <c r="K114" s="1670"/>
      <c r="L114" s="2519"/>
      <c r="M114" s="2519"/>
      <c r="N114" s="2519"/>
      <c r="O114" s="2520"/>
      <c r="P114" s="2527"/>
      <c r="Q114" s="2527"/>
    </row>
    <row r="115" spans="2:17" ht="4" customHeight="1" x14ac:dyDescent="0.2"/>
    <row r="116" spans="2:17" ht="15.65" customHeight="1" x14ac:dyDescent="0.2">
      <c r="D116" s="349" t="s">
        <v>476</v>
      </c>
    </row>
    <row r="117" spans="2:17" ht="41.5" customHeight="1" x14ac:dyDescent="0.2">
      <c r="C117" s="2521"/>
      <c r="D117" s="2522"/>
      <c r="E117" s="2522"/>
      <c r="F117" s="2522"/>
      <c r="G117" s="2522"/>
      <c r="H117" s="2522"/>
      <c r="I117" s="2522"/>
      <c r="J117" s="2522"/>
      <c r="K117" s="2522"/>
      <c r="L117" s="2522"/>
      <c r="M117" s="2522"/>
      <c r="N117" s="2522"/>
      <c r="O117" s="2523"/>
    </row>
    <row r="118" spans="2:17" ht="10.5" customHeight="1" x14ac:dyDescent="0.2"/>
    <row r="119" spans="2:17" s="746" customFormat="1" ht="16.5" customHeight="1" x14ac:dyDescent="0.2">
      <c r="B119" s="746" t="s">
        <v>1955</v>
      </c>
    </row>
    <row r="120" spans="2:17" ht="16.5" customHeight="1" x14ac:dyDescent="0.2">
      <c r="C120" s="386"/>
      <c r="D120" s="387"/>
      <c r="E120" s="388"/>
      <c r="F120" s="1662" t="s">
        <v>1471</v>
      </c>
      <c r="G120" s="1662"/>
      <c r="H120" s="1662"/>
      <c r="I120" s="1630" t="s">
        <v>475</v>
      </c>
      <c r="J120" s="1630"/>
      <c r="K120" s="1630"/>
      <c r="L120" s="1630"/>
      <c r="M120" s="1630"/>
      <c r="N120" s="1843" t="s">
        <v>1610</v>
      </c>
      <c r="O120" s="1872"/>
      <c r="P120" s="1872"/>
      <c r="Q120" s="1873"/>
    </row>
    <row r="121" spans="2:17" ht="16.5" customHeight="1" x14ac:dyDescent="0.2">
      <c r="C121" s="1661" t="str">
        <f>"令和"&amp;調査票!$Y$1&amp;"年度"</f>
        <v>令和8年度</v>
      </c>
      <c r="D121" s="1661"/>
      <c r="E121" s="1661"/>
      <c r="F121" s="400"/>
      <c r="G121" s="401"/>
      <c r="H121" s="402"/>
      <c r="I121" s="2533"/>
      <c r="J121" s="2519"/>
      <c r="K121" s="2519"/>
      <c r="L121" s="2519"/>
      <c r="M121" s="2520"/>
      <c r="N121" s="1663"/>
      <c r="O121" s="2068"/>
      <c r="P121" s="2068"/>
      <c r="Q121" s="1664"/>
    </row>
    <row r="122" spans="2:17" ht="16.5" customHeight="1" x14ac:dyDescent="0.2">
      <c r="C122" s="1661" t="str">
        <f>"令和"&amp;調査票!$Y$1-1&amp;"年度"</f>
        <v>令和7年度</v>
      </c>
      <c r="D122" s="1661"/>
      <c r="E122" s="1661"/>
      <c r="F122" s="400"/>
      <c r="G122" s="401"/>
      <c r="H122" s="402"/>
      <c r="I122" s="2533"/>
      <c r="J122" s="2519"/>
      <c r="K122" s="2519"/>
      <c r="L122" s="2519"/>
      <c r="M122" s="2520"/>
      <c r="N122" s="1663"/>
      <c r="O122" s="2068"/>
      <c r="P122" s="2068"/>
      <c r="Q122" s="1664"/>
    </row>
    <row r="123" spans="2:17" ht="4" customHeight="1" x14ac:dyDescent="0.2"/>
    <row r="124" spans="2:17" ht="15.65" customHeight="1" x14ac:dyDescent="0.2">
      <c r="D124" s="349" t="s">
        <v>476</v>
      </c>
    </row>
    <row r="125" spans="2:17" ht="41.5" customHeight="1" x14ac:dyDescent="0.2">
      <c r="C125" s="2521"/>
      <c r="D125" s="2522"/>
      <c r="E125" s="2522"/>
      <c r="F125" s="2522"/>
      <c r="G125" s="2522"/>
      <c r="H125" s="2522"/>
      <c r="I125" s="2522"/>
      <c r="J125" s="2522"/>
      <c r="K125" s="2522"/>
      <c r="L125" s="2522"/>
      <c r="M125" s="2522"/>
      <c r="N125" s="2522"/>
      <c r="O125" s="2523"/>
    </row>
    <row r="126" spans="2:17" ht="10.5" customHeight="1" x14ac:dyDescent="0.2"/>
    <row r="127" spans="2:17" s="746" customFormat="1" ht="16" customHeight="1" x14ac:dyDescent="0.2">
      <c r="B127" s="746" t="s">
        <v>1956</v>
      </c>
    </row>
    <row r="128" spans="2:17" ht="16.5" customHeight="1" x14ac:dyDescent="0.2">
      <c r="C128" s="386"/>
      <c r="D128" s="387"/>
      <c r="E128" s="388"/>
      <c r="F128" s="1662" t="s">
        <v>1471</v>
      </c>
      <c r="G128" s="1662"/>
      <c r="H128" s="1662"/>
      <c r="I128" s="1630" t="s">
        <v>475</v>
      </c>
      <c r="J128" s="1630"/>
      <c r="K128" s="1630"/>
      <c r="L128" s="1630"/>
      <c r="M128" s="1630"/>
      <c r="N128" s="1843" t="s">
        <v>1610</v>
      </c>
      <c r="O128" s="1872"/>
      <c r="P128" s="1872"/>
      <c r="Q128" s="1873"/>
    </row>
    <row r="129" spans="3:17" ht="16.5" customHeight="1" x14ac:dyDescent="0.2">
      <c r="C129" s="1661" t="str">
        <f>"令和"&amp;調査票!$Y$1&amp;"年度"</f>
        <v>令和8年度</v>
      </c>
      <c r="D129" s="1661"/>
      <c r="E129" s="1661"/>
      <c r="F129" s="400"/>
      <c r="G129" s="401"/>
      <c r="H129" s="402"/>
      <c r="I129" s="2530"/>
      <c r="J129" s="2531"/>
      <c r="K129" s="2531"/>
      <c r="L129" s="2531"/>
      <c r="M129" s="2532"/>
      <c r="N129" s="1663"/>
      <c r="O129" s="2068"/>
      <c r="P129" s="2068"/>
      <c r="Q129" s="1664"/>
    </row>
    <row r="130" spans="3:17" ht="16.5" customHeight="1" x14ac:dyDescent="0.2">
      <c r="C130" s="1661" t="str">
        <f>"令和"&amp;調査票!$Y$1-1&amp;"年度"</f>
        <v>令和7年度</v>
      </c>
      <c r="D130" s="1661"/>
      <c r="E130" s="1661"/>
      <c r="F130" s="400"/>
      <c r="G130" s="401"/>
      <c r="H130" s="402"/>
      <c r="I130" s="2530"/>
      <c r="J130" s="2531"/>
      <c r="K130" s="2531"/>
      <c r="L130" s="2531"/>
      <c r="M130" s="2532"/>
      <c r="N130" s="1663"/>
      <c r="O130" s="2068"/>
      <c r="P130" s="2068"/>
      <c r="Q130" s="1664"/>
    </row>
    <row r="131" spans="3:17" ht="4" customHeight="1" x14ac:dyDescent="0.2"/>
    <row r="132" spans="3:17" ht="15.65" customHeight="1" x14ac:dyDescent="0.2">
      <c r="D132" s="349" t="s">
        <v>476</v>
      </c>
    </row>
    <row r="133" spans="3:17" ht="41.5" customHeight="1" x14ac:dyDescent="0.2">
      <c r="C133" s="2521"/>
      <c r="D133" s="2522"/>
      <c r="E133" s="2522"/>
      <c r="F133" s="2522"/>
      <c r="G133" s="2522"/>
      <c r="H133" s="2522"/>
      <c r="I133" s="2522"/>
      <c r="J133" s="2522"/>
      <c r="K133" s="2522"/>
      <c r="L133" s="2522"/>
      <c r="M133" s="2522"/>
      <c r="N133" s="2522"/>
      <c r="O133" s="2523"/>
    </row>
    <row r="134" spans="3:17" x14ac:dyDescent="0.2">
      <c r="C134" s="691" t="s">
        <v>1827</v>
      </c>
    </row>
    <row r="135" spans="3:17" x14ac:dyDescent="0.2">
      <c r="C135" s="691" t="s">
        <v>747</v>
      </c>
    </row>
    <row r="136" spans="3:17" x14ac:dyDescent="0.2">
      <c r="C136" s="691" t="s">
        <v>749</v>
      </c>
    </row>
    <row r="137" spans="3:17" x14ac:dyDescent="0.2">
      <c r="C137" s="691" t="s">
        <v>748</v>
      </c>
    </row>
  </sheetData>
  <sheetProtection algorithmName="SHA-512" hashValue="SflTh/jWNfrVWBe0DDzQ2cOByxLYUbKAWwOkQrwnElIwO8eGSHWwelfIplS3AT1M6Ab15otaAr9JJ2bsaiEyZg==" saltValue="8NJf4bcxnJFBOIkC/NjNig==" spinCount="100000" sheet="1" objects="1" scenarios="1"/>
  <mergeCells count="128">
    <mergeCell ref="M73:Q73"/>
    <mergeCell ref="M101:Q101"/>
    <mergeCell ref="M2:Q2"/>
    <mergeCell ref="C69:O69"/>
    <mergeCell ref="I64:M64"/>
    <mergeCell ref="I66:M66"/>
    <mergeCell ref="C63:E64"/>
    <mergeCell ref="C65:E66"/>
    <mergeCell ref="I63:M63"/>
    <mergeCell ref="I65:M65"/>
    <mergeCell ref="N63:Q63"/>
    <mergeCell ref="N64:Q64"/>
    <mergeCell ref="N65:Q65"/>
    <mergeCell ref="N66:Q66"/>
    <mergeCell ref="C56:E56"/>
    <mergeCell ref="I56:M56"/>
    <mergeCell ref="C59:O59"/>
    <mergeCell ref="F62:H62"/>
    <mergeCell ref="C93:E94"/>
    <mergeCell ref="I93:M93"/>
    <mergeCell ref="I94:M94"/>
    <mergeCell ref="C97:O97"/>
    <mergeCell ref="F90:H90"/>
    <mergeCell ref="I90:M90"/>
    <mergeCell ref="C130:E130"/>
    <mergeCell ref="I130:M130"/>
    <mergeCell ref="C133:O133"/>
    <mergeCell ref="C125:O125"/>
    <mergeCell ref="F128:H128"/>
    <mergeCell ref="I128:M128"/>
    <mergeCell ref="C129:E129"/>
    <mergeCell ref="I129:M129"/>
    <mergeCell ref="F120:H120"/>
    <mergeCell ref="I120:M120"/>
    <mergeCell ref="C121:E121"/>
    <mergeCell ref="I121:M121"/>
    <mergeCell ref="C122:E122"/>
    <mergeCell ref="I122:M122"/>
    <mergeCell ref="N120:Q120"/>
    <mergeCell ref="N121:Q121"/>
    <mergeCell ref="N122:Q122"/>
    <mergeCell ref="N128:Q128"/>
    <mergeCell ref="N129:Q129"/>
    <mergeCell ref="N130:Q130"/>
    <mergeCell ref="C114:E114"/>
    <mergeCell ref="K114:O114"/>
    <mergeCell ref="P114:Q114"/>
    <mergeCell ref="C117:O117"/>
    <mergeCell ref="G113:H113"/>
    <mergeCell ref="F112:J112"/>
    <mergeCell ref="G114:H114"/>
    <mergeCell ref="C108:E108"/>
    <mergeCell ref="F108:N108"/>
    <mergeCell ref="C109:D109"/>
    <mergeCell ref="K112:O112"/>
    <mergeCell ref="C113:E113"/>
    <mergeCell ref="K113:O113"/>
    <mergeCell ref="P113:Q113"/>
    <mergeCell ref="P112:Q112"/>
    <mergeCell ref="C91:E92"/>
    <mergeCell ref="I91:M91"/>
    <mergeCell ref="I92:M92"/>
    <mergeCell ref="N90:Q90"/>
    <mergeCell ref="N91:Q91"/>
    <mergeCell ref="N92:Q92"/>
    <mergeCell ref="N93:Q93"/>
    <mergeCell ref="N94:Q94"/>
    <mergeCell ref="C83:E84"/>
    <mergeCell ref="I83:M83"/>
    <mergeCell ref="I84:M84"/>
    <mergeCell ref="C87:O87"/>
    <mergeCell ref="N84:Q84"/>
    <mergeCell ref="F80:H80"/>
    <mergeCell ref="I80:M80"/>
    <mergeCell ref="C81:E82"/>
    <mergeCell ref="I81:M81"/>
    <mergeCell ref="I82:M82"/>
    <mergeCell ref="N80:Q80"/>
    <mergeCell ref="N81:Q81"/>
    <mergeCell ref="N82:Q82"/>
    <mergeCell ref="N83:Q83"/>
    <mergeCell ref="I62:M62"/>
    <mergeCell ref="C51:O51"/>
    <mergeCell ref="F54:H54"/>
    <mergeCell ref="I54:M54"/>
    <mergeCell ref="C55:E55"/>
    <mergeCell ref="I55:M55"/>
    <mergeCell ref="N54:Q54"/>
    <mergeCell ref="N55:Q55"/>
    <mergeCell ref="N56:Q56"/>
    <mergeCell ref="N62:Q62"/>
    <mergeCell ref="C47:E47"/>
    <mergeCell ref="K47:O47"/>
    <mergeCell ref="P47:Q47"/>
    <mergeCell ref="C48:E48"/>
    <mergeCell ref="K48:O48"/>
    <mergeCell ref="P48:Q48"/>
    <mergeCell ref="C40:F40"/>
    <mergeCell ref="G40:H40"/>
    <mergeCell ref="C41:F41"/>
    <mergeCell ref="G41:H41"/>
    <mergeCell ref="K46:O46"/>
    <mergeCell ref="F46:G46"/>
    <mergeCell ref="H46:J46"/>
    <mergeCell ref="P46:Q46"/>
    <mergeCell ref="C22:O22"/>
    <mergeCell ref="C39:F39"/>
    <mergeCell ref="G39:H39"/>
    <mergeCell ref="C14:O14"/>
    <mergeCell ref="F17:H17"/>
    <mergeCell ref="I17:M17"/>
    <mergeCell ref="C18:E18"/>
    <mergeCell ref="I18:M18"/>
    <mergeCell ref="M26:Q26"/>
    <mergeCell ref="N10:Q10"/>
    <mergeCell ref="N11:Q11"/>
    <mergeCell ref="N17:Q17"/>
    <mergeCell ref="N18:Q18"/>
    <mergeCell ref="N19:Q19"/>
    <mergeCell ref="F9:H9"/>
    <mergeCell ref="C10:E10"/>
    <mergeCell ref="C11:E11"/>
    <mergeCell ref="I9:M9"/>
    <mergeCell ref="I10:M10"/>
    <mergeCell ref="I11:M11"/>
    <mergeCell ref="C19:E19"/>
    <mergeCell ref="I19:M19"/>
    <mergeCell ref="N9:Q9"/>
  </mergeCells>
  <phoneticPr fontId="1"/>
  <dataValidations count="6">
    <dataValidation type="list" allowBlank="1" showInputMessage="1" showErrorMessage="1" sqref="N81:N84 N91:N94 N10:N11 P47:Q48 N18:N19 N55:N56 N63:N66 P113:Q114 N121:N122 N129:N130" xr:uid="{6A6C40E2-EAF4-4444-BBCA-7FAC0A5DF1FE}">
      <formula1>"1適,2不適"</formula1>
    </dataValidation>
    <dataValidation type="list" allowBlank="1" showInputMessage="1" showErrorMessage="1" sqref="G39:H41" xr:uid="{49C0FB62-24B3-4861-B96C-E7ADF57F9C75}">
      <formula1>"1実施,2未実施"</formula1>
    </dataValidation>
    <dataValidation type="list" allowBlank="1" showInputMessage="1" showErrorMessage="1" sqref="I129:M130" xr:uid="{1B568FB9-3655-465D-B074-67D9602BEF69}">
      <formula1>"1一社)埼玉県浄化槽協会,2一社)埼玉県環境検査研究協会"</formula1>
    </dataValidation>
    <dataValidation type="whole" operator="greaterThanOrEqual" allowBlank="1" showInputMessage="1" showErrorMessage="1" sqref="F10:H11 F18:H19" xr:uid="{0516D635-49D2-439E-9415-BB422F17CE78}">
      <formula1>0</formula1>
    </dataValidation>
    <dataValidation type="whole" imeMode="off" operator="greaterThanOrEqual" allowBlank="1" showInputMessage="1" showErrorMessage="1" sqref="H47:J48 F55:H56 F63:H66 F81:H84 F91:H94 F121:H122 F129:H130" xr:uid="{1A7A3815-D0F3-439A-B53A-D41F0FF12F8F}">
      <formula1>0</formula1>
    </dataValidation>
    <dataValidation imeMode="off" allowBlank="1" showInputMessage="1" showErrorMessage="1" sqref="F113:F114 I113:I114 C109:D109 G109 I109 F47:F48" xr:uid="{C956848C-1311-45F0-A9BF-368DDCE4BB64}"/>
  </dataValidations>
  <printOptions horizontalCentered="1"/>
  <pageMargins left="0.31496062992125984" right="0.31496062992125984" top="0.35433070866141736" bottom="0.35433070866141736" header="0.31496062992125984" footer="0.31496062992125984"/>
  <pageSetup paperSize="9" scale="112" orientation="portrait" r:id="rId1"/>
  <rowBreaks count="3" manualBreakCount="3">
    <brk id="24" max="16383" man="1"/>
    <brk id="71" max="16383" man="1"/>
    <brk id="99"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DA005-29C4-4083-8AFE-55CF0C84F938}">
  <sheetPr codeName="Sheet9"/>
  <dimension ref="B1:AD72"/>
  <sheetViews>
    <sheetView showGridLines="0" tabSelected="1" view="pageBreakPreview" zoomScale="145" zoomScaleNormal="100" zoomScaleSheetLayoutView="145" workbookViewId="0">
      <selection activeCell="A61" sqref="A61:XFD61"/>
    </sheetView>
  </sheetViews>
  <sheetFormatPr defaultColWidth="8.7265625" defaultRowHeight="13" x14ac:dyDescent="0.2"/>
  <cols>
    <col min="1" max="1" width="2" style="349" customWidth="1"/>
    <col min="2" max="29" width="3.08984375" style="349" customWidth="1"/>
    <col min="30" max="30" width="1.90625" style="349" customWidth="1"/>
    <col min="31" max="34" width="3.08984375" style="349" customWidth="1"/>
    <col min="35" max="16384" width="8.7265625" style="349"/>
  </cols>
  <sheetData>
    <row r="1" spans="2:30" ht="5.5" customHeight="1" thickBot="1" x14ac:dyDescent="0.25"/>
    <row r="2" spans="2:30" ht="5.5" customHeight="1" x14ac:dyDescent="0.2">
      <c r="B2" s="692"/>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4"/>
    </row>
    <row r="3" spans="2:30" ht="17.149999999999999" customHeight="1" x14ac:dyDescent="0.2">
      <c r="B3" s="695"/>
      <c r="C3" s="289"/>
      <c r="D3" s="289"/>
      <c r="U3" s="445" t="s">
        <v>1021</v>
      </c>
      <c r="V3" s="2524">
        <f>調査票!Q10</f>
        <v>0</v>
      </c>
      <c r="W3" s="2525"/>
      <c r="X3" s="2525"/>
      <c r="Y3" s="2525"/>
      <c r="Z3" s="2525"/>
      <c r="AA3" s="2525"/>
      <c r="AB3" s="2525"/>
      <c r="AC3" s="2526"/>
      <c r="AD3" s="696"/>
    </row>
    <row r="4" spans="2:30" ht="16.5" x14ac:dyDescent="0.2">
      <c r="B4" s="697" t="s">
        <v>563</v>
      </c>
      <c r="AD4" s="696"/>
    </row>
    <row r="5" spans="2:30" ht="14" x14ac:dyDescent="0.2">
      <c r="B5" s="695"/>
      <c r="C5" s="356" t="s">
        <v>564</v>
      </c>
      <c r="AD5" s="696"/>
    </row>
    <row r="6" spans="2:30" x14ac:dyDescent="0.2">
      <c r="B6" s="695"/>
      <c r="D6" s="89" t="s">
        <v>1427</v>
      </c>
      <c r="AD6" s="696"/>
    </row>
    <row r="7" spans="2:30" ht="5.5" customHeight="1" x14ac:dyDescent="0.2">
      <c r="B7" s="695"/>
      <c r="AD7" s="696"/>
    </row>
    <row r="8" spans="2:30" ht="10.5" customHeight="1" x14ac:dyDescent="0.2">
      <c r="B8" s="695"/>
      <c r="AD8" s="696"/>
    </row>
    <row r="9" spans="2:30" x14ac:dyDescent="0.2">
      <c r="B9" s="695"/>
      <c r="C9" s="289" t="s">
        <v>565</v>
      </c>
      <c r="D9" s="289"/>
      <c r="AD9" s="696"/>
    </row>
    <row r="10" spans="2:30" x14ac:dyDescent="0.2">
      <c r="B10" s="695"/>
      <c r="C10" s="289"/>
      <c r="D10" s="289" t="s">
        <v>567</v>
      </c>
      <c r="E10" s="88"/>
      <c r="AD10" s="696"/>
    </row>
    <row r="11" spans="2:30" x14ac:dyDescent="0.2">
      <c r="B11" s="695"/>
      <c r="C11" s="289"/>
      <c r="D11" s="289" t="s">
        <v>566</v>
      </c>
      <c r="AD11" s="696"/>
    </row>
    <row r="12" spans="2:30" ht="8.5" customHeight="1" x14ac:dyDescent="0.2">
      <c r="B12" s="695"/>
      <c r="C12" s="289"/>
      <c r="D12" s="289"/>
      <c r="AD12" s="696"/>
    </row>
    <row r="13" spans="2:30" s="746" customFormat="1" ht="16" customHeight="1" x14ac:dyDescent="0.2">
      <c r="B13" s="747"/>
      <c r="C13" s="6" t="s">
        <v>1957</v>
      </c>
      <c r="AD13" s="748"/>
    </row>
    <row r="14" spans="2:30" ht="16" customHeight="1" x14ac:dyDescent="0.2">
      <c r="B14" s="695"/>
      <c r="D14" s="1630"/>
      <c r="E14" s="1630"/>
      <c r="F14" s="1630"/>
      <c r="G14" s="1630"/>
      <c r="H14" s="1738" t="s">
        <v>474</v>
      </c>
      <c r="I14" s="2552"/>
      <c r="J14" s="1707"/>
      <c r="K14" s="2552"/>
      <c r="L14" s="2552"/>
      <c r="M14" s="1708"/>
      <c r="N14" s="1777" t="s">
        <v>477</v>
      </c>
      <c r="O14" s="1778"/>
      <c r="P14" s="1778"/>
      <c r="Q14" s="1778"/>
      <c r="R14" s="1778"/>
      <c r="S14" s="2146"/>
      <c r="T14" s="1843" t="s">
        <v>1611</v>
      </c>
      <c r="U14" s="1872"/>
      <c r="V14" s="1872"/>
      <c r="W14" s="1873"/>
      <c r="AD14" s="696"/>
    </row>
    <row r="15" spans="2:30" ht="16" customHeight="1" x14ac:dyDescent="0.2">
      <c r="B15" s="695"/>
      <c r="D15" s="1630" t="str">
        <f>"令和"&amp;調査票!$Y$1&amp;"年度"</f>
        <v>令和8年度</v>
      </c>
      <c r="E15" s="1630"/>
      <c r="F15" s="1630"/>
      <c r="G15" s="1630"/>
      <c r="H15" s="2553"/>
      <c r="I15" s="2074"/>
      <c r="J15" s="366" t="s">
        <v>90</v>
      </c>
      <c r="K15" s="2073"/>
      <c r="L15" s="2074"/>
      <c r="M15" s="366" t="s">
        <v>23</v>
      </c>
      <c r="N15" s="1964"/>
      <c r="O15" s="1965"/>
      <c r="P15" s="1965"/>
      <c r="Q15" s="1965"/>
      <c r="R15" s="1965"/>
      <c r="S15" s="2271"/>
      <c r="T15" s="2559"/>
      <c r="U15" s="2560"/>
      <c r="V15" s="2560"/>
      <c r="W15" s="2561"/>
      <c r="AD15" s="696"/>
    </row>
    <row r="16" spans="2:30" ht="16" customHeight="1" x14ac:dyDescent="0.2">
      <c r="B16" s="695"/>
      <c r="D16" s="1630" t="str">
        <f>"令和"&amp;調査票!$Y$1-1&amp;"年度"</f>
        <v>令和7年度</v>
      </c>
      <c r="E16" s="1630"/>
      <c r="F16" s="1630"/>
      <c r="G16" s="1630"/>
      <c r="H16" s="2553"/>
      <c r="I16" s="2074"/>
      <c r="J16" s="366" t="s">
        <v>90</v>
      </c>
      <c r="K16" s="2073"/>
      <c r="L16" s="2074"/>
      <c r="M16" s="366" t="s">
        <v>23</v>
      </c>
      <c r="N16" s="1964"/>
      <c r="O16" s="1965"/>
      <c r="P16" s="1965"/>
      <c r="Q16" s="1965"/>
      <c r="R16" s="1965"/>
      <c r="S16" s="2271"/>
      <c r="T16" s="2073"/>
      <c r="U16" s="2553"/>
      <c r="V16" s="2553"/>
      <c r="W16" s="2074"/>
      <c r="AD16" s="696"/>
    </row>
    <row r="17" spans="2:30" ht="6.65" customHeight="1" x14ac:dyDescent="0.2">
      <c r="B17" s="695"/>
      <c r="AD17" s="696"/>
    </row>
    <row r="18" spans="2:30" ht="32.5" customHeight="1" x14ac:dyDescent="0.2">
      <c r="B18" s="695"/>
      <c r="D18" s="1709" t="s">
        <v>568</v>
      </c>
      <c r="E18" s="1709"/>
      <c r="F18" s="1709"/>
      <c r="G18" s="1709"/>
      <c r="H18" s="1709"/>
      <c r="I18" s="1709"/>
      <c r="J18" s="1709"/>
      <c r="K18" s="1614"/>
      <c r="L18" s="2521"/>
      <c r="M18" s="2522"/>
      <c r="N18" s="2522"/>
      <c r="O18" s="2522"/>
      <c r="P18" s="2522"/>
      <c r="Q18" s="2522"/>
      <c r="R18" s="2522"/>
      <c r="S18" s="2522"/>
      <c r="T18" s="2522"/>
      <c r="U18" s="2522"/>
      <c r="V18" s="2522"/>
      <c r="W18" s="2522"/>
      <c r="X18" s="2522"/>
      <c r="Y18" s="2522"/>
      <c r="Z18" s="2537"/>
      <c r="AA18" s="2537"/>
      <c r="AB18" s="2537"/>
      <c r="AC18" s="2538"/>
      <c r="AD18" s="696"/>
    </row>
    <row r="19" spans="2:30" ht="10.5" customHeight="1" x14ac:dyDescent="0.2">
      <c r="B19" s="695"/>
      <c r="AD19" s="696"/>
    </row>
    <row r="20" spans="2:30" s="746" customFormat="1" ht="15.65" customHeight="1" x14ac:dyDescent="0.2">
      <c r="B20" s="747"/>
      <c r="C20" s="6" t="s">
        <v>1958</v>
      </c>
      <c r="AD20" s="748"/>
    </row>
    <row r="21" spans="2:30" ht="15.65" customHeight="1" x14ac:dyDescent="0.2">
      <c r="B21" s="695"/>
      <c r="D21" s="1630"/>
      <c r="E21" s="1630"/>
      <c r="F21" s="1630"/>
      <c r="G21" s="1630"/>
      <c r="H21" s="1738" t="s">
        <v>474</v>
      </c>
      <c r="I21" s="2552"/>
      <c r="J21" s="1707"/>
      <c r="K21" s="2552"/>
      <c r="L21" s="2552"/>
      <c r="M21" s="1708"/>
      <c r="N21" s="1777" t="s">
        <v>477</v>
      </c>
      <c r="O21" s="1778"/>
      <c r="P21" s="1778"/>
      <c r="Q21" s="1778"/>
      <c r="R21" s="1778"/>
      <c r="S21" s="2146"/>
      <c r="T21" s="1843" t="s">
        <v>1611</v>
      </c>
      <c r="U21" s="1872"/>
      <c r="V21" s="1872"/>
      <c r="W21" s="1873"/>
      <c r="AD21" s="696"/>
    </row>
    <row r="22" spans="2:30" ht="15.65" customHeight="1" x14ac:dyDescent="0.2">
      <c r="B22" s="695"/>
      <c r="D22" s="1630" t="str">
        <f>"令和"&amp;調査票!$Y$1&amp;"年度"</f>
        <v>令和8年度</v>
      </c>
      <c r="E22" s="1630"/>
      <c r="F22" s="1630"/>
      <c r="G22" s="1630"/>
      <c r="H22" s="2555"/>
      <c r="I22" s="2545"/>
      <c r="J22" s="541" t="s">
        <v>90</v>
      </c>
      <c r="K22" s="2544"/>
      <c r="L22" s="2545"/>
      <c r="M22" s="541" t="s">
        <v>23</v>
      </c>
      <c r="N22" s="2546"/>
      <c r="O22" s="2547"/>
      <c r="P22" s="2547"/>
      <c r="Q22" s="2547"/>
      <c r="R22" s="2547"/>
      <c r="S22" s="2548"/>
      <c r="T22" s="2556"/>
      <c r="U22" s="2549"/>
      <c r="V22" s="2549"/>
      <c r="W22" s="2549"/>
      <c r="AD22" s="696"/>
    </row>
    <row r="23" spans="2:30" ht="15.65" customHeight="1" x14ac:dyDescent="0.2">
      <c r="B23" s="695"/>
      <c r="D23" s="1625"/>
      <c r="E23" s="1625"/>
      <c r="F23" s="1625"/>
      <c r="G23" s="1625"/>
      <c r="H23" s="2557"/>
      <c r="I23" s="2551"/>
      <c r="J23" s="545" t="s">
        <v>90</v>
      </c>
      <c r="K23" s="2550"/>
      <c r="L23" s="2551"/>
      <c r="M23" s="545" t="s">
        <v>23</v>
      </c>
      <c r="N23" s="1891"/>
      <c r="O23" s="1892"/>
      <c r="P23" s="1892"/>
      <c r="Q23" s="1892"/>
      <c r="R23" s="1892"/>
      <c r="S23" s="1893"/>
      <c r="T23" s="2558"/>
      <c r="U23" s="2540"/>
      <c r="V23" s="2540"/>
      <c r="W23" s="2540"/>
      <c r="AD23" s="696"/>
    </row>
    <row r="24" spans="2:30" ht="15.65" customHeight="1" x14ac:dyDescent="0.2">
      <c r="B24" s="695"/>
      <c r="D24" s="1625"/>
      <c r="E24" s="1625"/>
      <c r="F24" s="1625"/>
      <c r="G24" s="1625"/>
      <c r="H24" s="2562"/>
      <c r="I24" s="2542"/>
      <c r="J24" s="549" t="s">
        <v>90</v>
      </c>
      <c r="K24" s="2541"/>
      <c r="L24" s="2542"/>
      <c r="M24" s="549" t="s">
        <v>23</v>
      </c>
      <c r="N24" s="1884"/>
      <c r="O24" s="1885"/>
      <c r="P24" s="1885"/>
      <c r="Q24" s="1885"/>
      <c r="R24" s="1885"/>
      <c r="S24" s="1886"/>
      <c r="T24" s="2554"/>
      <c r="U24" s="2543"/>
      <c r="V24" s="2543"/>
      <c r="W24" s="2543"/>
      <c r="AD24" s="696"/>
    </row>
    <row r="25" spans="2:30" ht="15.65" customHeight="1" x14ac:dyDescent="0.2">
      <c r="B25" s="695"/>
      <c r="D25" s="1630" t="str">
        <f>"令和"&amp;調査票!$Y$1-1&amp;"年度"</f>
        <v>令和7年度</v>
      </c>
      <c r="E25" s="1630"/>
      <c r="F25" s="1630"/>
      <c r="G25" s="1630"/>
      <c r="H25" s="2555"/>
      <c r="I25" s="2545"/>
      <c r="J25" s="541" t="s">
        <v>90</v>
      </c>
      <c r="K25" s="2544"/>
      <c r="L25" s="2545"/>
      <c r="M25" s="541" t="s">
        <v>23</v>
      </c>
      <c r="N25" s="2546"/>
      <c r="O25" s="2547"/>
      <c r="P25" s="2547"/>
      <c r="Q25" s="2547"/>
      <c r="R25" s="2547"/>
      <c r="S25" s="2548"/>
      <c r="T25" s="2556"/>
      <c r="U25" s="2549"/>
      <c r="V25" s="2549"/>
      <c r="W25" s="2549"/>
      <c r="AD25" s="696"/>
    </row>
    <row r="26" spans="2:30" ht="15.65" customHeight="1" x14ac:dyDescent="0.2">
      <c r="B26" s="695"/>
      <c r="D26" s="1625"/>
      <c r="E26" s="1625"/>
      <c r="F26" s="1625"/>
      <c r="G26" s="1625"/>
      <c r="H26" s="2557"/>
      <c r="I26" s="2551"/>
      <c r="J26" s="545" t="s">
        <v>90</v>
      </c>
      <c r="K26" s="2550"/>
      <c r="L26" s="2551"/>
      <c r="M26" s="545" t="s">
        <v>23</v>
      </c>
      <c r="N26" s="1891"/>
      <c r="O26" s="1892"/>
      <c r="P26" s="1892"/>
      <c r="Q26" s="1892"/>
      <c r="R26" s="1892"/>
      <c r="S26" s="1893"/>
      <c r="T26" s="2558"/>
      <c r="U26" s="2540"/>
      <c r="V26" s="2540"/>
      <c r="W26" s="2540"/>
      <c r="AD26" s="696"/>
    </row>
    <row r="27" spans="2:30" ht="15.65" customHeight="1" x14ac:dyDescent="0.2">
      <c r="B27" s="695"/>
      <c r="D27" s="1625"/>
      <c r="E27" s="1625"/>
      <c r="F27" s="1625"/>
      <c r="G27" s="1625"/>
      <c r="H27" s="2562"/>
      <c r="I27" s="2542"/>
      <c r="J27" s="549" t="s">
        <v>90</v>
      </c>
      <c r="K27" s="2541"/>
      <c r="L27" s="2542"/>
      <c r="M27" s="549" t="s">
        <v>23</v>
      </c>
      <c r="N27" s="1884"/>
      <c r="O27" s="1885"/>
      <c r="P27" s="1885"/>
      <c r="Q27" s="1885"/>
      <c r="R27" s="1885"/>
      <c r="S27" s="1886"/>
      <c r="T27" s="2554"/>
      <c r="U27" s="2543"/>
      <c r="V27" s="2543"/>
      <c r="W27" s="2543"/>
      <c r="AD27" s="696"/>
    </row>
    <row r="28" spans="2:30" ht="6.65" customHeight="1" x14ac:dyDescent="0.2">
      <c r="B28" s="695"/>
      <c r="AD28" s="696"/>
    </row>
    <row r="29" spans="2:30" ht="32.5" customHeight="1" x14ac:dyDescent="0.2">
      <c r="B29" s="695"/>
      <c r="D29" s="1709" t="s">
        <v>568</v>
      </c>
      <c r="E29" s="1709"/>
      <c r="F29" s="1709"/>
      <c r="G29" s="1709"/>
      <c r="H29" s="1709"/>
      <c r="I29" s="1709"/>
      <c r="J29" s="1709"/>
      <c r="K29" s="1709"/>
      <c r="L29" s="2521"/>
      <c r="M29" s="2522"/>
      <c r="N29" s="2522"/>
      <c r="O29" s="2522"/>
      <c r="P29" s="2522"/>
      <c r="Q29" s="2522"/>
      <c r="R29" s="2522"/>
      <c r="S29" s="2522"/>
      <c r="T29" s="2522"/>
      <c r="U29" s="2522"/>
      <c r="V29" s="2522"/>
      <c r="W29" s="2522"/>
      <c r="X29" s="2522"/>
      <c r="Y29" s="2522"/>
      <c r="Z29" s="2537"/>
      <c r="AA29" s="2537"/>
      <c r="AB29" s="2537"/>
      <c r="AC29" s="2538"/>
      <c r="AD29" s="696"/>
    </row>
    <row r="30" spans="2:30" ht="10.5" customHeight="1" x14ac:dyDescent="0.2">
      <c r="B30" s="695"/>
      <c r="AD30" s="696"/>
    </row>
    <row r="31" spans="2:30" ht="16.5" customHeight="1" x14ac:dyDescent="0.2">
      <c r="B31" s="695"/>
      <c r="C31" s="89" t="s">
        <v>569</v>
      </c>
      <c r="AD31" s="696"/>
    </row>
    <row r="32" spans="2:30" s="746" customFormat="1" ht="16.5" customHeight="1" x14ac:dyDescent="0.2">
      <c r="B32" s="747"/>
      <c r="D32" s="6" t="s">
        <v>1959</v>
      </c>
      <c r="AD32" s="748"/>
    </row>
    <row r="33" spans="2:30" ht="16.5" customHeight="1" x14ac:dyDescent="0.2">
      <c r="B33" s="695"/>
      <c r="D33" s="1630"/>
      <c r="E33" s="1630"/>
      <c r="F33" s="1630"/>
      <c r="G33" s="1630"/>
      <c r="H33" s="1843" t="s">
        <v>474</v>
      </c>
      <c r="I33" s="1707"/>
      <c r="J33" s="1707"/>
      <c r="K33" s="1707"/>
      <c r="L33" s="1707"/>
      <c r="M33" s="1708"/>
      <c r="N33" s="1680" t="s">
        <v>477</v>
      </c>
      <c r="O33" s="1681"/>
      <c r="P33" s="1681"/>
      <c r="Q33" s="1681"/>
      <c r="R33" s="1681"/>
      <c r="S33" s="1838"/>
      <c r="T33" s="1843" t="s">
        <v>1611</v>
      </c>
      <c r="U33" s="1872"/>
      <c r="V33" s="1872"/>
      <c r="W33" s="1873"/>
      <c r="AD33" s="696"/>
    </row>
    <row r="34" spans="2:30" ht="16.5" customHeight="1" x14ac:dyDescent="0.2">
      <c r="B34" s="695"/>
      <c r="D34" s="1630" t="str">
        <f>"令和"&amp;調査票!$Y$1&amp;"年度"</f>
        <v>令和8年度</v>
      </c>
      <c r="E34" s="1630"/>
      <c r="F34" s="1630"/>
      <c r="G34" s="1630"/>
      <c r="H34" s="2544"/>
      <c r="I34" s="2545"/>
      <c r="J34" s="541" t="s">
        <v>90</v>
      </c>
      <c r="K34" s="2544"/>
      <c r="L34" s="2545"/>
      <c r="M34" s="541" t="s">
        <v>23</v>
      </c>
      <c r="N34" s="2546"/>
      <c r="O34" s="2547"/>
      <c r="P34" s="2547"/>
      <c r="Q34" s="2547"/>
      <c r="R34" s="2547"/>
      <c r="S34" s="2548"/>
      <c r="T34" s="2549"/>
      <c r="U34" s="2549"/>
      <c r="V34" s="2549"/>
      <c r="W34" s="2549"/>
      <c r="AD34" s="696"/>
    </row>
    <row r="35" spans="2:30" ht="16.5" customHeight="1" x14ac:dyDescent="0.2">
      <c r="B35" s="695"/>
      <c r="D35" s="1625"/>
      <c r="E35" s="1625"/>
      <c r="F35" s="1625"/>
      <c r="G35" s="1625"/>
      <c r="H35" s="2550"/>
      <c r="I35" s="2551"/>
      <c r="J35" s="545" t="s">
        <v>90</v>
      </c>
      <c r="K35" s="2550"/>
      <c r="L35" s="2551"/>
      <c r="M35" s="545" t="s">
        <v>23</v>
      </c>
      <c r="N35" s="1891"/>
      <c r="O35" s="1892"/>
      <c r="P35" s="1892"/>
      <c r="Q35" s="1892"/>
      <c r="R35" s="1892"/>
      <c r="S35" s="1893"/>
      <c r="T35" s="2540"/>
      <c r="U35" s="2540"/>
      <c r="V35" s="2540"/>
      <c r="W35" s="2540"/>
      <c r="AD35" s="696"/>
    </row>
    <row r="36" spans="2:30" ht="16.5" customHeight="1" x14ac:dyDescent="0.2">
      <c r="B36" s="695"/>
      <c r="D36" s="1625"/>
      <c r="E36" s="1625"/>
      <c r="F36" s="1625"/>
      <c r="G36" s="1625"/>
      <c r="H36" s="2541"/>
      <c r="I36" s="2542"/>
      <c r="J36" s="549" t="s">
        <v>90</v>
      </c>
      <c r="K36" s="2541"/>
      <c r="L36" s="2542"/>
      <c r="M36" s="549" t="s">
        <v>23</v>
      </c>
      <c r="N36" s="1884"/>
      <c r="O36" s="1885"/>
      <c r="P36" s="1885"/>
      <c r="Q36" s="1885"/>
      <c r="R36" s="1885"/>
      <c r="S36" s="1886"/>
      <c r="T36" s="2543"/>
      <c r="U36" s="2543"/>
      <c r="V36" s="2543"/>
      <c r="W36" s="2543"/>
      <c r="AD36" s="696"/>
    </row>
    <row r="37" spans="2:30" ht="16.5" customHeight="1" x14ac:dyDescent="0.2">
      <c r="B37" s="695"/>
      <c r="D37" s="1630" t="str">
        <f>"令和"&amp;調査票!$Y$1-1&amp;"年度"</f>
        <v>令和7年度</v>
      </c>
      <c r="E37" s="1630"/>
      <c r="F37" s="1630"/>
      <c r="G37" s="1630"/>
      <c r="H37" s="2544"/>
      <c r="I37" s="2545"/>
      <c r="J37" s="541" t="s">
        <v>90</v>
      </c>
      <c r="K37" s="2544"/>
      <c r="L37" s="2545"/>
      <c r="M37" s="541" t="s">
        <v>23</v>
      </c>
      <c r="N37" s="2546"/>
      <c r="O37" s="2547"/>
      <c r="P37" s="2547"/>
      <c r="Q37" s="2547"/>
      <c r="R37" s="2547"/>
      <c r="S37" s="2548"/>
      <c r="T37" s="2549"/>
      <c r="U37" s="2549"/>
      <c r="V37" s="2549"/>
      <c r="W37" s="2549"/>
      <c r="AD37" s="696"/>
    </row>
    <row r="38" spans="2:30" ht="16.5" customHeight="1" x14ac:dyDescent="0.2">
      <c r="B38" s="695"/>
      <c r="D38" s="1625"/>
      <c r="E38" s="1625"/>
      <c r="F38" s="1625"/>
      <c r="G38" s="1625"/>
      <c r="H38" s="2550"/>
      <c r="I38" s="2551"/>
      <c r="J38" s="545" t="s">
        <v>90</v>
      </c>
      <c r="K38" s="2550"/>
      <c r="L38" s="2551"/>
      <c r="M38" s="545" t="s">
        <v>23</v>
      </c>
      <c r="N38" s="1891"/>
      <c r="O38" s="1892"/>
      <c r="P38" s="1892"/>
      <c r="Q38" s="1892"/>
      <c r="R38" s="1892"/>
      <c r="S38" s="1893"/>
      <c r="T38" s="2540"/>
      <c r="U38" s="2540"/>
      <c r="V38" s="2540"/>
      <c r="W38" s="2540"/>
      <c r="AD38" s="696"/>
    </row>
    <row r="39" spans="2:30" ht="16.5" customHeight="1" x14ac:dyDescent="0.2">
      <c r="B39" s="695"/>
      <c r="D39" s="1625"/>
      <c r="E39" s="1625"/>
      <c r="F39" s="1625"/>
      <c r="G39" s="1625"/>
      <c r="H39" s="2541"/>
      <c r="I39" s="2542"/>
      <c r="J39" s="549" t="s">
        <v>90</v>
      </c>
      <c r="K39" s="2541"/>
      <c r="L39" s="2542"/>
      <c r="M39" s="549" t="s">
        <v>23</v>
      </c>
      <c r="N39" s="1884"/>
      <c r="O39" s="1885"/>
      <c r="P39" s="1885"/>
      <c r="Q39" s="1885"/>
      <c r="R39" s="1885"/>
      <c r="S39" s="1886"/>
      <c r="T39" s="2543"/>
      <c r="U39" s="2543"/>
      <c r="V39" s="2543"/>
      <c r="W39" s="2543"/>
      <c r="AD39" s="696"/>
    </row>
    <row r="40" spans="2:30" ht="6.65" customHeight="1" x14ac:dyDescent="0.2">
      <c r="B40" s="695"/>
      <c r="AD40" s="696"/>
    </row>
    <row r="41" spans="2:30" ht="33.65" customHeight="1" x14ac:dyDescent="0.2">
      <c r="B41" s="695"/>
      <c r="D41" s="1709" t="s">
        <v>568</v>
      </c>
      <c r="E41" s="1709"/>
      <c r="F41" s="1709"/>
      <c r="G41" s="1709"/>
      <c r="H41" s="1709"/>
      <c r="I41" s="1709"/>
      <c r="J41" s="1709"/>
      <c r="K41" s="1709"/>
      <c r="L41" s="2521"/>
      <c r="M41" s="2522"/>
      <c r="N41" s="2522"/>
      <c r="O41" s="2522"/>
      <c r="P41" s="2522"/>
      <c r="Q41" s="2522"/>
      <c r="R41" s="2522"/>
      <c r="S41" s="2522"/>
      <c r="T41" s="2522"/>
      <c r="U41" s="2522"/>
      <c r="V41" s="2522"/>
      <c r="W41" s="2522"/>
      <c r="X41" s="2522"/>
      <c r="Y41" s="2522"/>
      <c r="Z41" s="2537"/>
      <c r="AA41" s="2537"/>
      <c r="AB41" s="2537"/>
      <c r="AC41" s="2538"/>
      <c r="AD41" s="696"/>
    </row>
    <row r="42" spans="2:30" ht="10.5" customHeight="1" x14ac:dyDescent="0.2">
      <c r="B42" s="695"/>
      <c r="AD42" s="696"/>
    </row>
    <row r="43" spans="2:30" s="746" customFormat="1" ht="16" customHeight="1" x14ac:dyDescent="0.2">
      <c r="B43" s="747"/>
      <c r="C43" s="6" t="s">
        <v>1960</v>
      </c>
      <c r="AD43" s="748"/>
    </row>
    <row r="44" spans="2:30" ht="16" customHeight="1" x14ac:dyDescent="0.2">
      <c r="B44" s="695"/>
      <c r="D44" s="1630"/>
      <c r="E44" s="1630"/>
      <c r="F44" s="1630"/>
      <c r="G44" s="1630"/>
      <c r="H44" s="1738" t="s">
        <v>474</v>
      </c>
      <c r="I44" s="2552"/>
      <c r="J44" s="1707"/>
      <c r="K44" s="2552"/>
      <c r="L44" s="2552"/>
      <c r="M44" s="1708"/>
      <c r="N44" s="1777" t="s">
        <v>477</v>
      </c>
      <c r="O44" s="1778"/>
      <c r="P44" s="1778"/>
      <c r="Q44" s="1778"/>
      <c r="R44" s="1778"/>
      <c r="S44" s="2146"/>
      <c r="T44" s="1843" t="s">
        <v>1611</v>
      </c>
      <c r="U44" s="1872"/>
      <c r="V44" s="1872"/>
      <c r="W44" s="1873"/>
      <c r="AD44" s="696"/>
    </row>
    <row r="45" spans="2:30" ht="16" customHeight="1" x14ac:dyDescent="0.2">
      <c r="B45" s="695"/>
      <c r="D45" s="1630" t="str">
        <f>"令和"&amp;調査票!$Y$1&amp;"年度"</f>
        <v>令和8年度</v>
      </c>
      <c r="E45" s="1630"/>
      <c r="F45" s="1630"/>
      <c r="G45" s="1630"/>
      <c r="H45" s="2553"/>
      <c r="I45" s="2074"/>
      <c r="J45" s="366" t="s">
        <v>90</v>
      </c>
      <c r="K45" s="2073"/>
      <c r="L45" s="2074"/>
      <c r="M45" s="366" t="s">
        <v>23</v>
      </c>
      <c r="N45" s="1964"/>
      <c r="O45" s="1965"/>
      <c r="P45" s="1965"/>
      <c r="Q45" s="1965"/>
      <c r="R45" s="1965"/>
      <c r="S45" s="2271"/>
      <c r="T45" s="1664"/>
      <c r="U45" s="2527"/>
      <c r="V45" s="2527"/>
      <c r="W45" s="2527"/>
      <c r="AD45" s="696"/>
    </row>
    <row r="46" spans="2:30" ht="16" customHeight="1" x14ac:dyDescent="0.2">
      <c r="B46" s="695"/>
      <c r="D46" s="1630" t="str">
        <f>"令和"&amp;調査票!$Y$1-1&amp;"年度"</f>
        <v>令和7年度</v>
      </c>
      <c r="E46" s="1630"/>
      <c r="F46" s="1630"/>
      <c r="G46" s="1630"/>
      <c r="H46" s="2553"/>
      <c r="I46" s="2074"/>
      <c r="J46" s="366" t="s">
        <v>90</v>
      </c>
      <c r="K46" s="2073"/>
      <c r="L46" s="2074"/>
      <c r="M46" s="366" t="s">
        <v>23</v>
      </c>
      <c r="N46" s="1964"/>
      <c r="O46" s="1965"/>
      <c r="P46" s="1965"/>
      <c r="Q46" s="1965"/>
      <c r="R46" s="1965"/>
      <c r="S46" s="2271"/>
      <c r="T46" s="1664"/>
      <c r="U46" s="2527"/>
      <c r="V46" s="2527"/>
      <c r="W46" s="2527"/>
      <c r="AD46" s="696"/>
    </row>
    <row r="47" spans="2:30" ht="6.65" customHeight="1" x14ac:dyDescent="0.2">
      <c r="B47" s="695"/>
      <c r="AD47" s="696"/>
    </row>
    <row r="48" spans="2:30" ht="32.5" customHeight="1" x14ac:dyDescent="0.2">
      <c r="B48" s="695"/>
      <c r="D48" s="1709" t="s">
        <v>568</v>
      </c>
      <c r="E48" s="1709"/>
      <c r="F48" s="1709"/>
      <c r="G48" s="1709"/>
      <c r="H48" s="1709"/>
      <c r="I48" s="1709"/>
      <c r="J48" s="1709"/>
      <c r="K48" s="1709"/>
      <c r="L48" s="2521"/>
      <c r="M48" s="2522"/>
      <c r="N48" s="2522"/>
      <c r="O48" s="2522"/>
      <c r="P48" s="2522"/>
      <c r="Q48" s="2522"/>
      <c r="R48" s="2522"/>
      <c r="S48" s="2522"/>
      <c r="T48" s="2522"/>
      <c r="U48" s="2522"/>
      <c r="V48" s="2522"/>
      <c r="W48" s="2522"/>
      <c r="X48" s="2522"/>
      <c r="Y48" s="2522"/>
      <c r="Z48" s="2537"/>
      <c r="AA48" s="2537"/>
      <c r="AB48" s="2537"/>
      <c r="AC48" s="2538"/>
      <c r="AD48" s="696"/>
    </row>
    <row r="49" spans="2:30" ht="10.5" customHeight="1" x14ac:dyDescent="0.2">
      <c r="B49" s="695"/>
      <c r="AD49" s="696"/>
    </row>
    <row r="50" spans="2:30" s="746" customFormat="1" ht="16.5" customHeight="1" x14ac:dyDescent="0.2">
      <c r="B50" s="747"/>
      <c r="C50" s="6" t="s">
        <v>1961</v>
      </c>
      <c r="AD50" s="748"/>
    </row>
    <row r="51" spans="2:30" ht="16.5" customHeight="1" x14ac:dyDescent="0.2">
      <c r="B51" s="695"/>
      <c r="D51" s="1630"/>
      <c r="E51" s="1630"/>
      <c r="F51" s="1630"/>
      <c r="G51" s="1630"/>
      <c r="H51" s="1843" t="s">
        <v>474</v>
      </c>
      <c r="I51" s="1707"/>
      <c r="J51" s="1707"/>
      <c r="K51" s="1707"/>
      <c r="L51" s="1707"/>
      <c r="M51" s="1708"/>
      <c r="N51" s="1680" t="s">
        <v>477</v>
      </c>
      <c r="O51" s="1681"/>
      <c r="P51" s="1681"/>
      <c r="Q51" s="1681"/>
      <c r="R51" s="1681"/>
      <c r="S51" s="1838"/>
      <c r="T51" s="1843" t="s">
        <v>1611</v>
      </c>
      <c r="U51" s="1872"/>
      <c r="V51" s="1872"/>
      <c r="W51" s="1873"/>
      <c r="AD51" s="696"/>
    </row>
    <row r="52" spans="2:30" ht="16.5" customHeight="1" x14ac:dyDescent="0.2">
      <c r="B52" s="695"/>
      <c r="D52" s="1630" t="str">
        <f>"令和"&amp;調査票!$Y$1&amp;"年度"</f>
        <v>令和8年度</v>
      </c>
      <c r="E52" s="1630"/>
      <c r="F52" s="1630"/>
      <c r="G52" s="1630"/>
      <c r="H52" s="2544"/>
      <c r="I52" s="2545"/>
      <c r="J52" s="541" t="s">
        <v>90</v>
      </c>
      <c r="K52" s="2544"/>
      <c r="L52" s="2545"/>
      <c r="M52" s="541" t="s">
        <v>23</v>
      </c>
      <c r="N52" s="2546"/>
      <c r="O52" s="2547"/>
      <c r="P52" s="2547"/>
      <c r="Q52" s="2547"/>
      <c r="R52" s="2547"/>
      <c r="S52" s="2548"/>
      <c r="T52" s="2549"/>
      <c r="U52" s="2549"/>
      <c r="V52" s="2549"/>
      <c r="W52" s="2549"/>
      <c r="AD52" s="696"/>
    </row>
    <row r="53" spans="2:30" ht="16.5" customHeight="1" x14ac:dyDescent="0.2">
      <c r="B53" s="695"/>
      <c r="D53" s="1625"/>
      <c r="E53" s="1625"/>
      <c r="F53" s="1625"/>
      <c r="G53" s="1625"/>
      <c r="H53" s="2550"/>
      <c r="I53" s="2551"/>
      <c r="J53" s="545" t="s">
        <v>90</v>
      </c>
      <c r="K53" s="2550"/>
      <c r="L53" s="2551"/>
      <c r="M53" s="545" t="s">
        <v>23</v>
      </c>
      <c r="N53" s="1891"/>
      <c r="O53" s="1892"/>
      <c r="P53" s="1892"/>
      <c r="Q53" s="1892"/>
      <c r="R53" s="1892"/>
      <c r="S53" s="1893"/>
      <c r="T53" s="2540"/>
      <c r="U53" s="2540"/>
      <c r="V53" s="2540"/>
      <c r="W53" s="2540"/>
      <c r="AD53" s="696"/>
    </row>
    <row r="54" spans="2:30" ht="16.5" customHeight="1" x14ac:dyDescent="0.2">
      <c r="B54" s="695"/>
      <c r="D54" s="1625"/>
      <c r="E54" s="1625"/>
      <c r="F54" s="1625"/>
      <c r="G54" s="1625"/>
      <c r="H54" s="2541"/>
      <c r="I54" s="2542"/>
      <c r="J54" s="549" t="s">
        <v>90</v>
      </c>
      <c r="K54" s="2541"/>
      <c r="L54" s="2542"/>
      <c r="M54" s="549" t="s">
        <v>23</v>
      </c>
      <c r="N54" s="1884"/>
      <c r="O54" s="1885"/>
      <c r="P54" s="1885"/>
      <c r="Q54" s="1885"/>
      <c r="R54" s="1885"/>
      <c r="S54" s="1886"/>
      <c r="T54" s="2543"/>
      <c r="U54" s="2543"/>
      <c r="V54" s="2543"/>
      <c r="W54" s="2543"/>
      <c r="AD54" s="696"/>
    </row>
    <row r="55" spans="2:30" ht="16.5" customHeight="1" x14ac:dyDescent="0.2">
      <c r="B55" s="695"/>
      <c r="D55" s="1630" t="str">
        <f>"令和"&amp;調査票!$Y$1-1&amp;"年度"</f>
        <v>令和7年度</v>
      </c>
      <c r="E55" s="1630"/>
      <c r="F55" s="1630"/>
      <c r="G55" s="1630"/>
      <c r="H55" s="2544"/>
      <c r="I55" s="2545"/>
      <c r="J55" s="541" t="s">
        <v>90</v>
      </c>
      <c r="K55" s="2544"/>
      <c r="L55" s="2545"/>
      <c r="M55" s="541" t="s">
        <v>23</v>
      </c>
      <c r="N55" s="2546"/>
      <c r="O55" s="2547"/>
      <c r="P55" s="2547"/>
      <c r="Q55" s="2547"/>
      <c r="R55" s="2547"/>
      <c r="S55" s="2548"/>
      <c r="T55" s="2549"/>
      <c r="U55" s="2549"/>
      <c r="V55" s="2549"/>
      <c r="W55" s="2549"/>
      <c r="AD55" s="696"/>
    </row>
    <row r="56" spans="2:30" ht="16.5" customHeight="1" x14ac:dyDescent="0.2">
      <c r="B56" s="695"/>
      <c r="D56" s="1625"/>
      <c r="E56" s="1625"/>
      <c r="F56" s="1625"/>
      <c r="G56" s="1625"/>
      <c r="H56" s="2550"/>
      <c r="I56" s="2551"/>
      <c r="J56" s="545" t="s">
        <v>90</v>
      </c>
      <c r="K56" s="2550"/>
      <c r="L56" s="2551"/>
      <c r="M56" s="545" t="s">
        <v>23</v>
      </c>
      <c r="N56" s="1891"/>
      <c r="O56" s="1892"/>
      <c r="P56" s="1892"/>
      <c r="Q56" s="1892"/>
      <c r="R56" s="1892"/>
      <c r="S56" s="1893"/>
      <c r="T56" s="2540"/>
      <c r="U56" s="2540"/>
      <c r="V56" s="2540"/>
      <c r="W56" s="2540"/>
      <c r="AD56" s="696"/>
    </row>
    <row r="57" spans="2:30" ht="16.5" customHeight="1" x14ac:dyDescent="0.2">
      <c r="B57" s="695"/>
      <c r="D57" s="1625"/>
      <c r="E57" s="1625"/>
      <c r="F57" s="1625"/>
      <c r="G57" s="1625"/>
      <c r="H57" s="2541"/>
      <c r="I57" s="2542"/>
      <c r="J57" s="549" t="s">
        <v>90</v>
      </c>
      <c r="K57" s="2541"/>
      <c r="L57" s="2542"/>
      <c r="M57" s="549" t="s">
        <v>23</v>
      </c>
      <c r="N57" s="1884"/>
      <c r="O57" s="1885"/>
      <c r="P57" s="1885"/>
      <c r="Q57" s="1885"/>
      <c r="R57" s="1885"/>
      <c r="S57" s="1886"/>
      <c r="T57" s="2543"/>
      <c r="U57" s="2543"/>
      <c r="V57" s="2543"/>
      <c r="W57" s="2543"/>
      <c r="AD57" s="696"/>
    </row>
    <row r="58" spans="2:30" ht="6.65" customHeight="1" x14ac:dyDescent="0.2">
      <c r="B58" s="695"/>
      <c r="AD58" s="696"/>
    </row>
    <row r="59" spans="2:30" ht="33.65" customHeight="1" x14ac:dyDescent="0.2">
      <c r="B59" s="695"/>
      <c r="D59" s="1709" t="s">
        <v>568</v>
      </c>
      <c r="E59" s="1709"/>
      <c r="F59" s="1709"/>
      <c r="G59" s="1709"/>
      <c r="H59" s="1709"/>
      <c r="I59" s="1709"/>
      <c r="J59" s="1709"/>
      <c r="K59" s="1709"/>
      <c r="L59" s="2521"/>
      <c r="M59" s="2522"/>
      <c r="N59" s="2522"/>
      <c r="O59" s="2522"/>
      <c r="P59" s="2522"/>
      <c r="Q59" s="2522"/>
      <c r="R59" s="2522"/>
      <c r="S59" s="2522"/>
      <c r="T59" s="2522"/>
      <c r="U59" s="2522"/>
      <c r="V59" s="2522"/>
      <c r="W59" s="2522"/>
      <c r="X59" s="2522"/>
      <c r="Y59" s="2522"/>
      <c r="Z59" s="2537"/>
      <c r="AA59" s="2537"/>
      <c r="AB59" s="2537"/>
      <c r="AC59" s="2538"/>
      <c r="AD59" s="696"/>
    </row>
    <row r="60" spans="2:30" ht="11.15" customHeight="1" x14ac:dyDescent="0.2">
      <c r="B60" s="695"/>
      <c r="AD60" s="696"/>
    </row>
    <row r="61" spans="2:30" s="746" customFormat="1" ht="15.65" customHeight="1" x14ac:dyDescent="0.2">
      <c r="B61" s="747"/>
      <c r="C61" s="6" t="s">
        <v>1962</v>
      </c>
      <c r="AD61" s="748"/>
    </row>
    <row r="62" spans="2:30" ht="15.65" customHeight="1" x14ac:dyDescent="0.2">
      <c r="B62" s="695"/>
      <c r="D62" s="1630"/>
      <c r="E62" s="1630"/>
      <c r="F62" s="1630"/>
      <c r="G62" s="1630"/>
      <c r="H62" s="1843" t="s">
        <v>474</v>
      </c>
      <c r="I62" s="1707"/>
      <c r="J62" s="1707"/>
      <c r="K62" s="1707"/>
      <c r="L62" s="1707"/>
      <c r="M62" s="1708"/>
      <c r="N62" s="1680" t="s">
        <v>477</v>
      </c>
      <c r="O62" s="1681"/>
      <c r="P62" s="1681"/>
      <c r="Q62" s="1681"/>
      <c r="R62" s="1681"/>
      <c r="S62" s="1838"/>
      <c r="T62" s="1843" t="s">
        <v>1611</v>
      </c>
      <c r="U62" s="1872"/>
      <c r="V62" s="1872"/>
      <c r="W62" s="1873"/>
      <c r="AD62" s="696"/>
    </row>
    <row r="63" spans="2:30" ht="15.65" customHeight="1" x14ac:dyDescent="0.2">
      <c r="B63" s="695"/>
      <c r="D63" s="1630" t="str">
        <f>"令和"&amp;調査票!$Y$1&amp;"年度"</f>
        <v>令和8年度</v>
      </c>
      <c r="E63" s="1630"/>
      <c r="F63" s="1630"/>
      <c r="G63" s="1630"/>
      <c r="H63" s="2073"/>
      <c r="I63" s="2074"/>
      <c r="J63" s="366" t="s">
        <v>90</v>
      </c>
      <c r="K63" s="2073"/>
      <c r="L63" s="2074"/>
      <c r="M63" s="366" t="s">
        <v>23</v>
      </c>
      <c r="N63" s="1964"/>
      <c r="O63" s="1965"/>
      <c r="P63" s="1965"/>
      <c r="Q63" s="1965"/>
      <c r="R63" s="1965"/>
      <c r="S63" s="2271"/>
      <c r="T63" s="2527"/>
      <c r="U63" s="2527"/>
      <c r="V63" s="2527"/>
      <c r="W63" s="2527"/>
      <c r="AD63" s="696"/>
    </row>
    <row r="64" spans="2:30" ht="15.65" customHeight="1" x14ac:dyDescent="0.2">
      <c r="B64" s="695"/>
      <c r="D64" s="1630" t="str">
        <f>"令和"&amp;調査票!$Y$1-1&amp;"年度"</f>
        <v>令和7年度</v>
      </c>
      <c r="E64" s="1630"/>
      <c r="F64" s="1630"/>
      <c r="G64" s="1630"/>
      <c r="H64" s="2073"/>
      <c r="I64" s="2074"/>
      <c r="J64" s="366" t="s">
        <v>90</v>
      </c>
      <c r="K64" s="2073"/>
      <c r="L64" s="2074"/>
      <c r="M64" s="366" t="s">
        <v>23</v>
      </c>
      <c r="N64" s="1964"/>
      <c r="O64" s="1965"/>
      <c r="P64" s="1965"/>
      <c r="Q64" s="1965"/>
      <c r="R64" s="1965"/>
      <c r="S64" s="2271"/>
      <c r="T64" s="2527"/>
      <c r="U64" s="2527"/>
      <c r="V64" s="2527"/>
      <c r="W64" s="2527"/>
      <c r="AD64" s="696"/>
    </row>
    <row r="65" spans="2:30" ht="6.65" customHeight="1" x14ac:dyDescent="0.2">
      <c r="B65" s="695"/>
      <c r="AD65" s="696"/>
    </row>
    <row r="66" spans="2:30" ht="32.5" customHeight="1" x14ac:dyDescent="0.2">
      <c r="B66" s="695"/>
      <c r="D66" s="1709" t="s">
        <v>568</v>
      </c>
      <c r="E66" s="1709"/>
      <c r="F66" s="1709"/>
      <c r="G66" s="1709"/>
      <c r="H66" s="1709"/>
      <c r="I66" s="1709"/>
      <c r="J66" s="1709"/>
      <c r="K66" s="1709"/>
      <c r="L66" s="2521"/>
      <c r="M66" s="2522"/>
      <c r="N66" s="2522"/>
      <c r="O66" s="2522"/>
      <c r="P66" s="2522"/>
      <c r="Q66" s="2522"/>
      <c r="R66" s="2522"/>
      <c r="S66" s="2522"/>
      <c r="T66" s="2522"/>
      <c r="U66" s="2522"/>
      <c r="V66" s="2522"/>
      <c r="W66" s="2522"/>
      <c r="X66" s="2522"/>
      <c r="Y66" s="2522"/>
      <c r="Z66" s="2537"/>
      <c r="AA66" s="2537"/>
      <c r="AB66" s="2537"/>
      <c r="AC66" s="2538"/>
      <c r="AD66" s="696"/>
    </row>
    <row r="67" spans="2:30" x14ac:dyDescent="0.2">
      <c r="B67" s="695"/>
      <c r="AD67" s="696"/>
    </row>
    <row r="68" spans="2:30" x14ac:dyDescent="0.2">
      <c r="B68" s="695"/>
      <c r="C68" s="89" t="s">
        <v>1262</v>
      </c>
      <c r="AD68" s="696"/>
    </row>
    <row r="69" spans="2:30" x14ac:dyDescent="0.2">
      <c r="B69" s="695"/>
      <c r="D69" s="1842" t="s">
        <v>1472</v>
      </c>
      <c r="E69" s="1842"/>
      <c r="F69" s="1842"/>
      <c r="G69" s="1842"/>
      <c r="H69" s="1842"/>
      <c r="I69" s="1842"/>
      <c r="J69" s="1680" t="s">
        <v>1473</v>
      </c>
      <c r="K69" s="1681"/>
      <c r="L69" s="1681"/>
      <c r="M69" s="1681"/>
      <c r="N69" s="1681"/>
      <c r="O69" s="1681"/>
      <c r="P69" s="1681"/>
      <c r="Q69" s="1682"/>
      <c r="R69" s="1680" t="s">
        <v>478</v>
      </c>
      <c r="S69" s="1681"/>
      <c r="T69" s="1681"/>
      <c r="U69" s="1681"/>
      <c r="V69" s="1681"/>
      <c r="W69" s="1681"/>
      <c r="X69" s="1681"/>
      <c r="Y69" s="1681"/>
      <c r="Z69" s="1681"/>
      <c r="AA69" s="1681"/>
      <c r="AB69" s="1681"/>
      <c r="AC69" s="1682"/>
      <c r="AD69" s="696"/>
    </row>
    <row r="70" spans="2:30" ht="57" customHeight="1" x14ac:dyDescent="0.2">
      <c r="B70" s="695"/>
      <c r="D70" s="2056"/>
      <c r="E70" s="2056"/>
      <c r="F70" s="2056"/>
      <c r="G70" s="2056"/>
      <c r="H70" s="2056"/>
      <c r="I70" s="2056"/>
      <c r="J70" s="1663"/>
      <c r="K70" s="2539"/>
      <c r="L70" s="698"/>
      <c r="M70" s="370" t="s">
        <v>21</v>
      </c>
      <c r="N70" s="698"/>
      <c r="O70" s="370" t="s">
        <v>22</v>
      </c>
      <c r="P70" s="698"/>
      <c r="Q70" s="405" t="s">
        <v>23</v>
      </c>
      <c r="R70" s="2534"/>
      <c r="S70" s="2535"/>
      <c r="T70" s="2535"/>
      <c r="U70" s="2535"/>
      <c r="V70" s="2535"/>
      <c r="W70" s="2535"/>
      <c r="X70" s="2535"/>
      <c r="Y70" s="2535"/>
      <c r="Z70" s="2535"/>
      <c r="AA70" s="2535"/>
      <c r="AB70" s="2535"/>
      <c r="AC70" s="2536"/>
      <c r="AD70" s="696"/>
    </row>
    <row r="71" spans="2:30" x14ac:dyDescent="0.2">
      <c r="B71" s="695"/>
      <c r="K71" s="349" t="s">
        <v>1161</v>
      </c>
      <c r="AD71" s="696"/>
    </row>
    <row r="72" spans="2:30" ht="9" customHeight="1" thickBot="1" x14ac:dyDescent="0.25">
      <c r="B72" s="699"/>
      <c r="C72" s="700"/>
      <c r="D72" s="700"/>
      <c r="E72" s="700"/>
      <c r="F72" s="700"/>
      <c r="G72" s="700"/>
      <c r="H72" s="700"/>
      <c r="I72" s="700"/>
      <c r="J72" s="700"/>
      <c r="K72" s="700"/>
      <c r="L72" s="700"/>
      <c r="M72" s="700"/>
      <c r="N72" s="700"/>
      <c r="O72" s="700"/>
      <c r="P72" s="700"/>
      <c r="Q72" s="700"/>
      <c r="R72" s="700"/>
      <c r="S72" s="700"/>
      <c r="T72" s="700"/>
      <c r="U72" s="700"/>
      <c r="V72" s="700"/>
      <c r="W72" s="700"/>
      <c r="X72" s="700"/>
      <c r="Y72" s="700"/>
      <c r="Z72" s="700"/>
      <c r="AA72" s="700"/>
      <c r="AB72" s="700"/>
      <c r="AC72" s="700"/>
      <c r="AD72" s="701"/>
    </row>
  </sheetData>
  <sheetProtection algorithmName="SHA-512" hashValue="TYt97ESlG2gH8/JrED/K1fEkoyjYka4L0Jh0j0LYLXbQHteX/CDOPJfNBkZwI7Z1+tDPOg8s9stqNBBVzdkY7g==" saltValue="34yGuppbUKQlb76xWKM7xQ==" spinCount="100000" sheet="1" objects="1" scenarios="1"/>
  <mergeCells count="151">
    <mergeCell ref="V3:AC3"/>
    <mergeCell ref="D34:G36"/>
    <mergeCell ref="H35:I35"/>
    <mergeCell ref="K35:L35"/>
    <mergeCell ref="N35:S35"/>
    <mergeCell ref="D21:G21"/>
    <mergeCell ref="D29:K29"/>
    <mergeCell ref="D33:G33"/>
    <mergeCell ref="H22:I22"/>
    <mergeCell ref="D22:G24"/>
    <mergeCell ref="D25:G27"/>
    <mergeCell ref="H24:I24"/>
    <mergeCell ref="K24:L24"/>
    <mergeCell ref="N24:S24"/>
    <mergeCell ref="L29:AC29"/>
    <mergeCell ref="H33:M33"/>
    <mergeCell ref="N33:S33"/>
    <mergeCell ref="T33:W33"/>
    <mergeCell ref="H34:I34"/>
    <mergeCell ref="K34:L34"/>
    <mergeCell ref="N34:S34"/>
    <mergeCell ref="T34:W34"/>
    <mergeCell ref="H26:I26"/>
    <mergeCell ref="K26:L26"/>
    <mergeCell ref="N26:S26"/>
    <mergeCell ref="H46:I46"/>
    <mergeCell ref="K46:L46"/>
    <mergeCell ref="N46:S46"/>
    <mergeCell ref="T46:W46"/>
    <mergeCell ref="D41:K41"/>
    <mergeCell ref="D37:G39"/>
    <mergeCell ref="H38:I38"/>
    <mergeCell ref="K38:L38"/>
    <mergeCell ref="N38:S38"/>
    <mergeCell ref="L41:AC41"/>
    <mergeCell ref="T26:W26"/>
    <mergeCell ref="H27:I27"/>
    <mergeCell ref="K27:L27"/>
    <mergeCell ref="N27:S27"/>
    <mergeCell ref="T27:W27"/>
    <mergeCell ref="T38:W38"/>
    <mergeCell ref="H39:I39"/>
    <mergeCell ref="K39:L39"/>
    <mergeCell ref="N39:S39"/>
    <mergeCell ref="T39:W39"/>
    <mergeCell ref="T35:W35"/>
    <mergeCell ref="H36:I36"/>
    <mergeCell ref="K36:L36"/>
    <mergeCell ref="T14:W14"/>
    <mergeCell ref="N15:S15"/>
    <mergeCell ref="N16:S16"/>
    <mergeCell ref="T15:W15"/>
    <mergeCell ref="T16:W16"/>
    <mergeCell ref="H21:M21"/>
    <mergeCell ref="N21:S21"/>
    <mergeCell ref="T21:W21"/>
    <mergeCell ref="L18:AC18"/>
    <mergeCell ref="D18:K18"/>
    <mergeCell ref="H14:M14"/>
    <mergeCell ref="H15:I15"/>
    <mergeCell ref="H16:I16"/>
    <mergeCell ref="K15:L15"/>
    <mergeCell ref="D15:G15"/>
    <mergeCell ref="D16:G16"/>
    <mergeCell ref="D14:G14"/>
    <mergeCell ref="K16:L16"/>
    <mergeCell ref="N14:S14"/>
    <mergeCell ref="T24:W24"/>
    <mergeCell ref="H25:I25"/>
    <mergeCell ref="K25:L25"/>
    <mergeCell ref="N25:S25"/>
    <mergeCell ref="T25:W25"/>
    <mergeCell ref="K22:L22"/>
    <mergeCell ref="N22:S22"/>
    <mergeCell ref="T22:W22"/>
    <mergeCell ref="H23:I23"/>
    <mergeCell ref="K23:L23"/>
    <mergeCell ref="N23:S23"/>
    <mergeCell ref="T23:W23"/>
    <mergeCell ref="N36:S36"/>
    <mergeCell ref="T36:W36"/>
    <mergeCell ref="H37:I37"/>
    <mergeCell ref="K37:L37"/>
    <mergeCell ref="N37:S37"/>
    <mergeCell ref="T37:W37"/>
    <mergeCell ref="D51:G51"/>
    <mergeCell ref="H51:M51"/>
    <mergeCell ref="N51:S51"/>
    <mergeCell ref="T51:W51"/>
    <mergeCell ref="H52:I52"/>
    <mergeCell ref="K52:L52"/>
    <mergeCell ref="N52:S52"/>
    <mergeCell ref="T52:W52"/>
    <mergeCell ref="D44:G44"/>
    <mergeCell ref="H44:M44"/>
    <mergeCell ref="N44:S44"/>
    <mergeCell ref="T44:W44"/>
    <mergeCell ref="H45:I45"/>
    <mergeCell ref="K45:L45"/>
    <mergeCell ref="N45:S45"/>
    <mergeCell ref="T45:W45"/>
    <mergeCell ref="D52:G54"/>
    <mergeCell ref="H53:I53"/>
    <mergeCell ref="K53:L53"/>
    <mergeCell ref="N53:S53"/>
    <mergeCell ref="D48:K48"/>
    <mergeCell ref="L48:AC48"/>
    <mergeCell ref="D45:G45"/>
    <mergeCell ref="D46:G46"/>
    <mergeCell ref="T56:W56"/>
    <mergeCell ref="H57:I57"/>
    <mergeCell ref="K57:L57"/>
    <mergeCell ref="N57:S57"/>
    <mergeCell ref="T57:W57"/>
    <mergeCell ref="L59:AC59"/>
    <mergeCell ref="T53:W53"/>
    <mergeCell ref="H54:I54"/>
    <mergeCell ref="K54:L54"/>
    <mergeCell ref="N54:S54"/>
    <mergeCell ref="T54:W54"/>
    <mergeCell ref="H55:I55"/>
    <mergeCell ref="K55:L55"/>
    <mergeCell ref="N55:S55"/>
    <mergeCell ref="T55:W55"/>
    <mergeCell ref="D59:K59"/>
    <mergeCell ref="D55:G57"/>
    <mergeCell ref="H56:I56"/>
    <mergeCell ref="K56:L56"/>
    <mergeCell ref="N56:S56"/>
    <mergeCell ref="J69:Q69"/>
    <mergeCell ref="R69:AC69"/>
    <mergeCell ref="R70:AC70"/>
    <mergeCell ref="D62:G62"/>
    <mergeCell ref="H62:M62"/>
    <mergeCell ref="N62:S62"/>
    <mergeCell ref="T62:W62"/>
    <mergeCell ref="H63:I63"/>
    <mergeCell ref="K63:L63"/>
    <mergeCell ref="N63:S63"/>
    <mergeCell ref="T63:W63"/>
    <mergeCell ref="D66:K66"/>
    <mergeCell ref="D69:I69"/>
    <mergeCell ref="D70:I70"/>
    <mergeCell ref="L66:AC66"/>
    <mergeCell ref="D63:G63"/>
    <mergeCell ref="D64:G64"/>
    <mergeCell ref="H64:I64"/>
    <mergeCell ref="K64:L64"/>
    <mergeCell ref="N64:S64"/>
    <mergeCell ref="T64:W64"/>
    <mergeCell ref="J70:K70"/>
  </mergeCells>
  <phoneticPr fontId="1"/>
  <dataValidations count="4">
    <dataValidation type="list" allowBlank="1" showInputMessage="1" showErrorMessage="1" sqref="T63:V64 T22:V27 T34:V39 T45:V46 T52:V57 T15:T16" xr:uid="{28B23A6E-BC7F-4F5D-8CC9-50DABDACF94E}">
      <formula1>"1適,2不適"</formula1>
    </dataValidation>
    <dataValidation type="list" allowBlank="1" showInputMessage="1" showErrorMessage="1" sqref="D70:I70" xr:uid="{CA8210EC-5393-4126-AFBB-C3E8C64ACE01}">
      <formula1>"1立ち入り検査有,2立ち入り検査無"</formula1>
    </dataValidation>
    <dataValidation type="list" allowBlank="1" showInputMessage="1" showErrorMessage="1" sqref="J70" xr:uid="{FD2041C5-A8CF-47BC-8E38-0B7D63818C20}">
      <formula1>"令和,平成,昭和"</formula1>
    </dataValidation>
    <dataValidation imeMode="off" allowBlank="1" showInputMessage="1" showErrorMessage="1" sqref="H15:I16 K15:L16 H22:I27 K22:L27 H34:I39 K34:L39 H45:I46 K45:L46 K52:L57 H52:I57 H63:I64 K63:L64 L70 N70 P70" xr:uid="{96B25D3D-0DAF-4C15-AAFD-88AC9C4C0601}"/>
  </dataValidations>
  <printOptions horizontalCentered="1"/>
  <pageMargins left="0.31496062992125984" right="0.31496062992125984" top="0.74803149606299213" bottom="0.74803149606299213" header="0.31496062992125984" footer="0.31496062992125984"/>
  <pageSetup paperSize="9" orientation="portrait" r:id="rId1"/>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調査票</vt:lpstr>
      <vt:lpstr>備考欄</vt:lpstr>
      <vt:lpstr>入力例</vt:lpstr>
      <vt:lpstr>別紙１</vt:lpstr>
      <vt:lpstr>別紙１参考</vt:lpstr>
      <vt:lpstr>別紙2</vt:lpstr>
      <vt:lpstr>別紙3</vt:lpstr>
      <vt:lpstr>別紙4・5・6・7</vt:lpstr>
      <vt:lpstr>別紙8</vt:lpstr>
      <vt:lpstr>参考</vt:lpstr>
      <vt:lpstr>調査票!Print_Area</vt:lpstr>
      <vt:lpstr>入力例!Print_Area</vt:lpstr>
      <vt:lpstr>備考欄!Print_Area</vt:lpstr>
      <vt:lpstr>別紙１!Print_Area</vt:lpstr>
      <vt:lpstr>別紙2!Print_Area</vt:lpstr>
      <vt:lpstr>備考欄!Print_Titles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山脇 誠（学事課）</dc:creator>
  <cp:lastModifiedBy>大寺 駿佑（学事課）</cp:lastModifiedBy>
  <cp:lastPrinted>2026-05-26T00:17:31Z</cp:lastPrinted>
  <dcterms:created xsi:type="dcterms:W3CDTF">2025-01-16T02:05:44Z</dcterms:created>
  <dcterms:modified xsi:type="dcterms:W3CDTF">2026-08-06T09:21:28Z</dcterms:modified>
</cp:coreProperties>
</file>