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840" windowWidth="19440" windowHeight="10710" activeTab="0"/>
  </bookViews>
  <sheets>
    <sheet name="都道府県別" sheetId="1" r:id="rId1"/>
  </sheets>
  <definedNames>
    <definedName name="_xlnm.Print_Titles" localSheetId="0">'都道府県別'!$3:$5</definedName>
  </definedNames>
  <calcPr fullCalcOnLoad="1"/>
</workbook>
</file>

<file path=xl/sharedStrings.xml><?xml version="1.0" encoding="utf-8"?>
<sst xmlns="http://schemas.openxmlformats.org/spreadsheetml/2006/main" count="86" uniqueCount="71">
  <si>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</si>
  <si>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</si>
  <si>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</si>
  <si>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</si>
  <si>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</si>
  <si>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</si>
  <si>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</si>
  <si>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</si>
  <si>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</si>
  <si>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</si>
  <si>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</si>
  <si>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</si>
  <si>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</si>
  <si>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</si>
  <si>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</si>
  <si>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</si>
  <si>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</si>
  <si>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</si>
  <si>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</si>
  <si>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</si>
  <si>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</si>
  <si>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</si>
  <si>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</si>
  <si>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</si>
  <si>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</si>
  <si>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</si>
  <si>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</si>
  <si>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</si>
  <si>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</si>
  <si>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</si>
  <si>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</si>
  <si>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</si>
  <si>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</si>
  <si>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</si>
  <si>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</si>
  <si>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</si>
  <si>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</si>
  <si>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</si>
  <si>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</si>
  <si>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</si>
  <si>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</si>
  <si>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</si>
  <si>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</si>
  <si>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</si>
  <si>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</si>
  <si>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</si>
  <si>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</si>
  <si>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</si>
  <si>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構成比</t>
  </si>
  <si>
    <t>対象業種</t>
  </si>
  <si>
    <t>家庭</t>
  </si>
  <si>
    <t>移動体</t>
  </si>
  <si>
    <t>小計</t>
  </si>
  <si>
    <t>単位（トン/年）</t>
  </si>
  <si>
    <t>届出排出量
（Ａ）</t>
  </si>
  <si>
    <t>排出量合計
（Ａ）＋（Ｂ）</t>
  </si>
  <si>
    <t>移動量</t>
  </si>
  <si>
    <t>非対象
業種</t>
  </si>
  <si>
    <t>届出</t>
  </si>
  <si>
    <t>届出外</t>
  </si>
  <si>
    <t>順位</t>
  </si>
  <si>
    <t>全国比</t>
  </si>
  <si>
    <t>[割合]</t>
  </si>
  <si>
    <t>-</t>
  </si>
  <si>
    <t>-</t>
  </si>
  <si>
    <t>その他の場所</t>
  </si>
  <si>
    <t>-</t>
  </si>
  <si>
    <r>
      <t>届出外排出量（推計値）</t>
    </r>
    <r>
      <rPr>
        <vertAlign val="superscript"/>
        <sz val="11"/>
        <rFont val="ＭＳ Ｐゴシック"/>
        <family val="3"/>
      </rPr>
      <t>*1</t>
    </r>
    <r>
      <rPr>
        <sz val="11"/>
        <rFont val="ＭＳ Ｐゴシック"/>
        <family val="3"/>
      </rPr>
      <t>（Ｂ）</t>
    </r>
  </si>
  <si>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</si>
  <si>
    <t>届出
事業所数</t>
  </si>
  <si>
    <t>ＰＲＴＲ排出量（届出・推計）・集計結果（平成２９年度　全国）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</si>
</sst>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_ ;[Red]\-#,##0\ "/>
  </numFmts>
  <fonts count="50">
    <font>
      <sz val="11"/>
      <color theme="1"/>
      <name val="Calibri"/>
      <family val="3"/>
    </font>
    <font>
      <sz val="11"/>
      <color indexed="8"/>
      <name val="ＭＳ Ｐゴシック"/>
      <family val="3"/>
    </font>
    <font>
      <sz val="6"/>
      <name val="ＭＳ Ｐゴシック"/>
      <family val="3"/>
    </font>
    <font>
      <sz val="6"/>
      <name val="ＭＳ 明朝"/>
      <family val="1"/>
    </font>
    <font>
      <sz val="11"/>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vertAlign val="superscript"/>
      <sz val="11"/>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vertAlign val="superscript"/>
      <sz val="11"/>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color indexed="63"/>
      </bottom>
    </border>
    <border>
      <left>
        <color indexed="63"/>
      </left>
      <right style="medium"/>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thin"/>
    </border>
    <border>
      <left>
        <color indexed="63"/>
      </left>
      <right style="medium"/>
      <top>
        <color indexed="63"/>
      </top>
      <bottom>
        <color indexed="63"/>
      </bottom>
    </border>
    <border>
      <left style="thin"/>
      <right style="double"/>
      <top style="thin"/>
      <bottom style="double"/>
    </border>
    <border>
      <left style="thin"/>
      <right style="thin"/>
      <top style="thin"/>
      <bottom style="double"/>
    </border>
    <border>
      <left style="thin"/>
      <right style="medium"/>
      <top style="thin"/>
      <bottom style="double"/>
    </border>
    <border>
      <left style="medium"/>
      <right>
        <color indexed="63"/>
      </right>
      <top style="hair"/>
      <bottom style="medium"/>
    </border>
    <border>
      <left>
        <color indexed="63"/>
      </left>
      <right>
        <color indexed="63"/>
      </right>
      <top style="hair"/>
      <bottom style="medium"/>
    </border>
    <border>
      <left style="medium"/>
      <right>
        <color indexed="63"/>
      </right>
      <top style="double"/>
      <bottom style="hair"/>
    </border>
    <border>
      <left>
        <color indexed="63"/>
      </left>
      <right>
        <color indexed="63"/>
      </right>
      <top style="double"/>
      <bottom style="hair"/>
    </border>
    <border>
      <left style="medium"/>
      <right>
        <color indexed="63"/>
      </right>
      <top>
        <color indexed="63"/>
      </top>
      <bottom>
        <color indexed="63"/>
      </bottom>
    </border>
    <border>
      <left style="thin"/>
      <right style="double"/>
      <top>
        <color indexed="63"/>
      </top>
      <bottom>
        <color indexed="63"/>
      </bottom>
    </border>
    <border>
      <left style="medium"/>
      <right>
        <color indexed="63"/>
      </right>
      <top style="medium"/>
      <bottom style="thin"/>
    </border>
    <border>
      <left style="thin"/>
      <right style="double"/>
      <top style="medium"/>
      <bottom style="thin"/>
    </border>
    <border>
      <left>
        <color indexed="63"/>
      </left>
      <right>
        <color indexed="63"/>
      </right>
      <top style="medium"/>
      <bottom style="thin"/>
    </border>
    <border>
      <left style="medium"/>
      <right>
        <color indexed="63"/>
      </right>
      <top style="thin"/>
      <bottom style="thin"/>
    </border>
    <border>
      <left style="thin"/>
      <right style="double"/>
      <top style="thin"/>
      <bottom style="thin"/>
    </border>
    <border>
      <left/>
      <right/>
      <top style="thin"/>
      <bottom style="thin"/>
    </border>
    <border>
      <left style="medium"/>
      <right>
        <color indexed="63"/>
      </right>
      <top style="double"/>
      <bottom style="thin"/>
    </border>
    <border>
      <left style="thin"/>
      <right style="double"/>
      <top style="double"/>
      <bottom style="thin"/>
    </border>
    <border>
      <left>
        <color indexed="63"/>
      </left>
      <right>
        <color indexed="63"/>
      </right>
      <top style="double"/>
      <bottom style="thin"/>
    </border>
    <border>
      <left style="double"/>
      <right style="thin"/>
      <top>
        <color indexed="63"/>
      </top>
      <bottom>
        <color indexed="63"/>
      </bottom>
    </border>
    <border>
      <left style="thin"/>
      <right style="medium"/>
      <top>
        <color indexed="63"/>
      </top>
      <bottom>
        <color indexed="63"/>
      </bottom>
    </border>
    <border>
      <left style="double"/>
      <right style="thin"/>
      <top style="double"/>
      <bottom style="thin"/>
    </border>
    <border>
      <left style="double"/>
      <right style="thin"/>
      <top style="thin"/>
      <bottom style="thin"/>
    </border>
    <border>
      <left style="thin"/>
      <right style="medium"/>
      <top style="thin"/>
      <bottom style="thin"/>
    </border>
    <border>
      <left style="double"/>
      <right style="thin"/>
      <top style="medium"/>
      <bottom style="thin"/>
    </border>
    <border>
      <left style="thin"/>
      <right style="medium"/>
      <top style="medium"/>
      <bottom style="thin"/>
    </border>
    <border>
      <left style="double"/>
      <right>
        <color indexed="63"/>
      </right>
      <top style="double"/>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style="medium"/>
      <bottom style="thin"/>
    </border>
    <border>
      <left>
        <color indexed="63"/>
      </left>
      <right>
        <color indexed="63"/>
      </right>
      <top>
        <color indexed="63"/>
      </top>
      <bottom style="double"/>
    </border>
    <border>
      <left style="double"/>
      <right>
        <color indexed="63"/>
      </right>
      <top style="double"/>
      <bottom style="hair"/>
    </border>
    <border>
      <left style="double"/>
      <right>
        <color indexed="63"/>
      </right>
      <top style="hair"/>
      <bottom style="medium"/>
    </border>
    <border>
      <left style="medium"/>
      <right>
        <color indexed="63"/>
      </right>
      <top style="medium"/>
      <bottom>
        <color indexed="63"/>
      </bottom>
    </border>
    <border>
      <left style="double"/>
      <right>
        <color indexed="63"/>
      </right>
      <top style="medium"/>
      <bottom>
        <color indexed="63"/>
      </bottom>
    </border>
    <border>
      <left style="thin"/>
      <right style="double"/>
      <top style="medium"/>
      <bottom>
        <color indexed="63"/>
      </bottom>
    </border>
    <border>
      <left>
        <color indexed="63"/>
      </left>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color indexed="63"/>
      </right>
      <top style="thin"/>
      <bottom>
        <color indexed="63"/>
      </bottom>
    </border>
    <border>
      <left style="double"/>
      <right>
        <color indexed="63"/>
      </right>
      <top style="thin"/>
      <bottom>
        <color indexed="63"/>
      </bottom>
    </border>
    <border>
      <left style="thin"/>
      <right style="double"/>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style="thin"/>
      <bottom style="medium"/>
    </border>
    <border>
      <left style="medium"/>
      <right>
        <color indexed="63"/>
      </right>
      <top style="thin"/>
      <bottom style="double"/>
    </border>
    <border>
      <left style="double"/>
      <right>
        <color indexed="63"/>
      </right>
      <top style="thin"/>
      <bottom style="double"/>
    </border>
    <border>
      <left>
        <color indexed="63"/>
      </left>
      <right>
        <color indexed="63"/>
      </right>
      <top style="thin"/>
      <bottom style="double"/>
    </border>
    <border>
      <left style="double"/>
      <right style="thin"/>
      <top style="thin"/>
      <bottom style="double"/>
    </border>
    <border>
      <left>
        <color indexed="63"/>
      </left>
      <right style="double"/>
      <top style="medium"/>
      <bottom style="thin"/>
    </border>
    <border>
      <left style="double"/>
      <right>
        <color indexed="63"/>
      </right>
      <top>
        <color indexed="63"/>
      </top>
      <bottom style="double"/>
    </border>
    <border>
      <left style="thin"/>
      <right style="double"/>
      <top style="double"/>
      <bottom>
        <color indexed="63"/>
      </bottom>
    </border>
    <border>
      <left style="thin"/>
      <right style="double"/>
      <top>
        <color indexed="63"/>
      </top>
      <bottom style="medium"/>
    </border>
    <border>
      <left style="double"/>
      <right style="thin"/>
      <top style="double"/>
      <bottom>
        <color indexed="63"/>
      </bottom>
    </border>
    <border>
      <left style="double"/>
      <right style="thin"/>
      <top>
        <color indexed="63"/>
      </top>
      <bottom style="medium"/>
    </border>
    <border>
      <left style="hair"/>
      <right style="double"/>
      <top style="thin"/>
      <bottom>
        <color indexed="63"/>
      </bottom>
    </border>
    <border>
      <left style="hair"/>
      <right style="double"/>
      <top>
        <color indexed="63"/>
      </top>
      <bottom style="double"/>
    </border>
    <border>
      <left>
        <color indexed="63"/>
      </left>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thin"/>
      <right style="medium"/>
      <top style="double"/>
      <bottom>
        <color indexed="63"/>
      </bottom>
    </border>
    <border>
      <left style="thin"/>
      <right style="medium"/>
      <top>
        <color indexed="63"/>
      </top>
      <bottom style="medium"/>
    </border>
    <border>
      <left style="double"/>
      <right style="hair"/>
      <top style="thin"/>
      <bottom>
        <color indexed="63"/>
      </bottom>
    </border>
    <border>
      <left style="double"/>
      <right style="hair"/>
      <top>
        <color indexed="63"/>
      </top>
      <bottom style="double"/>
    </border>
    <border>
      <left style="thin"/>
      <right style="thin"/>
      <top style="double"/>
      <bottom>
        <color indexed="63"/>
      </bottom>
    </border>
    <border>
      <left style="thin"/>
      <right style="thin"/>
      <top>
        <color indexed="63"/>
      </top>
      <bottom style="medium"/>
    </border>
    <border>
      <left style="double"/>
      <right style="thin"/>
      <top style="thin"/>
      <bottom style="medium"/>
    </border>
    <border>
      <left style="thin"/>
      <right style="double"/>
      <top style="thin"/>
      <bottom style="medium"/>
    </border>
    <border>
      <left style="double"/>
      <right style="thin"/>
      <top>
        <color indexed="63"/>
      </top>
      <bottom style="thin"/>
    </border>
    <border>
      <left style="thin"/>
      <right style="double"/>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1" fillId="0" borderId="0">
      <alignment/>
      <protection/>
    </xf>
    <xf numFmtId="0" fontId="4" fillId="0" borderId="0">
      <alignment/>
      <protection/>
    </xf>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Font="1" applyAlignment="1">
      <alignment vertical="center"/>
    </xf>
    <xf numFmtId="0" fontId="4" fillId="0" borderId="0" xfId="65" applyFont="1" applyFill="1" applyAlignment="1">
      <alignment vertical="center"/>
      <protection/>
    </xf>
    <xf numFmtId="38" fontId="4" fillId="0" borderId="0" xfId="50" applyFont="1" applyFill="1" applyAlignment="1">
      <alignment vertical="center"/>
    </xf>
    <xf numFmtId="9" fontId="4" fillId="0" borderId="0" xfId="43" applyFont="1" applyFill="1" applyAlignment="1">
      <alignment vertical="center"/>
    </xf>
    <xf numFmtId="0" fontId="4" fillId="0" borderId="0" xfId="65" applyFont="1" applyFill="1" applyBorder="1" applyAlignment="1">
      <alignment horizontal="right" vertical="center"/>
      <protection/>
    </xf>
    <xf numFmtId="0" fontId="4" fillId="0" borderId="10" xfId="65" applyFont="1" applyFill="1" applyBorder="1" applyAlignment="1">
      <alignment horizontal="center" vertical="center" wrapText="1"/>
      <protection/>
    </xf>
    <xf numFmtId="0" fontId="4" fillId="0" borderId="11"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5" xfId="65" applyFont="1" applyFill="1" applyBorder="1" applyAlignment="1">
      <alignment horizontal="center" vertical="center"/>
      <protection/>
    </xf>
    <xf numFmtId="0" fontId="2" fillId="0" borderId="16"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176" fontId="0" fillId="0" borderId="0" xfId="0" applyNumberFormat="1" applyAlignment="1">
      <alignment vertical="center"/>
    </xf>
    <xf numFmtId="0" fontId="4" fillId="0" borderId="0" xfId="66" applyFont="1" applyFill="1" applyAlignment="1">
      <alignment vertical="center" wrapText="1"/>
      <protection/>
    </xf>
    <xf numFmtId="0" fontId="8" fillId="0" borderId="19" xfId="66" applyFont="1" applyFill="1" applyBorder="1" applyAlignment="1">
      <alignment horizontal="center" vertical="center" wrapText="1"/>
      <protection/>
    </xf>
    <xf numFmtId="3" fontId="4" fillId="0" borderId="0" xfId="65" applyNumberFormat="1" applyFont="1" applyFill="1" applyAlignment="1">
      <alignment vertical="center"/>
      <protection/>
    </xf>
    <xf numFmtId="178" fontId="4" fillId="0" borderId="0" xfId="43" applyNumberFormat="1" applyFont="1" applyFill="1" applyAlignment="1">
      <alignment vertical="center"/>
    </xf>
    <xf numFmtId="179" fontId="4" fillId="0" borderId="0" xfId="65" applyNumberFormat="1" applyFont="1" applyFill="1" applyAlignment="1">
      <alignment vertical="center"/>
      <protection/>
    </xf>
    <xf numFmtId="179" fontId="4" fillId="0" borderId="20" xfId="42" applyNumberFormat="1" applyFont="1" applyFill="1" applyBorder="1" applyAlignment="1">
      <alignment vertical="center"/>
    </xf>
    <xf numFmtId="179" fontId="4" fillId="0" borderId="20" xfId="43" applyNumberFormat="1" applyFont="1" applyFill="1" applyBorder="1" applyAlignment="1">
      <alignment vertical="center"/>
    </xf>
    <xf numFmtId="0" fontId="4" fillId="0" borderId="21" xfId="66" applyFont="1" applyFill="1" applyBorder="1" applyAlignment="1">
      <alignment horizontal="center" vertical="center" wrapText="1"/>
      <protection/>
    </xf>
    <xf numFmtId="3" fontId="1" fillId="0" borderId="22" xfId="64" applyNumberFormat="1" applyFont="1" applyFill="1" applyBorder="1" applyAlignment="1">
      <alignment vertical="center" shrinkToFit="1"/>
      <protection/>
    </xf>
    <xf numFmtId="0" fontId="0" fillId="0" borderId="23" xfId="0" applyBorder="1" applyAlignment="1">
      <alignment vertical="center"/>
    </xf>
    <xf numFmtId="0" fontId="48" fillId="0" borderId="24" xfId="0" applyFont="1" applyBorder="1" applyAlignment="1">
      <alignment vertical="center"/>
    </xf>
    <xf numFmtId="177" fontId="0" fillId="0" borderId="0" xfId="0" applyNumberFormat="1" applyBorder="1" applyAlignment="1">
      <alignment vertical="center"/>
    </xf>
    <xf numFmtId="176" fontId="0" fillId="0" borderId="0" xfId="0" applyNumberFormat="1" applyBorder="1" applyAlignment="1">
      <alignment vertical="center"/>
    </xf>
    <xf numFmtId="178" fontId="48" fillId="0" borderId="24" xfId="0" applyNumberFormat="1" applyFont="1" applyBorder="1" applyAlignment="1">
      <alignment vertical="center"/>
    </xf>
    <xf numFmtId="176" fontId="48" fillId="0" borderId="24" xfId="0" applyNumberFormat="1" applyFont="1" applyBorder="1" applyAlignment="1">
      <alignment vertical="center"/>
    </xf>
    <xf numFmtId="0" fontId="0" fillId="0" borderId="25" xfId="0" applyBorder="1" applyAlignment="1">
      <alignment vertical="center"/>
    </xf>
    <xf numFmtId="0" fontId="48" fillId="0" borderId="26" xfId="0" applyFont="1" applyBorder="1" applyAlignment="1">
      <alignment vertical="center"/>
    </xf>
    <xf numFmtId="177" fontId="0" fillId="0" borderId="27" xfId="0" applyNumberFormat="1" applyBorder="1" applyAlignment="1">
      <alignment vertical="center"/>
    </xf>
    <xf numFmtId="176" fontId="0" fillId="0" borderId="27" xfId="0" applyNumberFormat="1" applyBorder="1" applyAlignment="1">
      <alignment vertical="center"/>
    </xf>
    <xf numFmtId="178" fontId="48" fillId="0" borderId="26" xfId="0" applyNumberFormat="1" applyFont="1" applyBorder="1" applyAlignment="1">
      <alignment vertical="center"/>
    </xf>
    <xf numFmtId="176" fontId="48" fillId="0" borderId="26" xfId="0" applyNumberFormat="1" applyFont="1" applyBorder="1" applyAlignment="1">
      <alignment vertical="center"/>
    </xf>
    <xf numFmtId="0" fontId="0" fillId="0" borderId="28" xfId="0" applyBorder="1" applyAlignment="1">
      <alignment vertical="center"/>
    </xf>
    <xf numFmtId="0" fontId="48" fillId="0" borderId="29" xfId="0" applyFont="1" applyBorder="1" applyAlignment="1">
      <alignment vertical="center"/>
    </xf>
    <xf numFmtId="177" fontId="0" fillId="0" borderId="30" xfId="0" applyNumberFormat="1" applyBorder="1" applyAlignment="1">
      <alignment vertical="center"/>
    </xf>
    <xf numFmtId="176" fontId="0" fillId="0" borderId="30" xfId="0" applyNumberFormat="1" applyBorder="1" applyAlignment="1">
      <alignment vertical="center"/>
    </xf>
    <xf numFmtId="178" fontId="48" fillId="0" borderId="29" xfId="0" applyNumberFormat="1" applyFont="1" applyBorder="1" applyAlignment="1">
      <alignment vertical="center"/>
    </xf>
    <xf numFmtId="176" fontId="48" fillId="0" borderId="29" xfId="0" applyNumberFormat="1" applyFont="1" applyBorder="1" applyAlignment="1">
      <alignment vertical="center"/>
    </xf>
    <xf numFmtId="0" fontId="0" fillId="0" borderId="31" xfId="0" applyBorder="1" applyAlignment="1">
      <alignment vertical="center"/>
    </xf>
    <xf numFmtId="0" fontId="48" fillId="0" borderId="32" xfId="0" applyFont="1" applyBorder="1" applyAlignment="1">
      <alignment vertical="center"/>
    </xf>
    <xf numFmtId="177" fontId="0" fillId="0" borderId="33"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48" fillId="0" borderId="0" xfId="0" applyNumberFormat="1" applyFont="1" applyBorder="1" applyAlignment="1">
      <alignment vertical="center"/>
    </xf>
    <xf numFmtId="179" fontId="0" fillId="0" borderId="24" xfId="0" applyNumberFormat="1" applyBorder="1" applyAlignment="1">
      <alignment vertical="center"/>
    </xf>
    <xf numFmtId="176" fontId="48" fillId="0" borderId="35" xfId="0" applyNumberFormat="1" applyFont="1" applyBorder="1" applyAlignment="1">
      <alignment vertical="center"/>
    </xf>
    <xf numFmtId="176" fontId="0" fillId="0" borderId="36" xfId="0" applyNumberFormat="1" applyBorder="1" applyAlignment="1">
      <alignment vertical="center"/>
    </xf>
    <xf numFmtId="179" fontId="0" fillId="0" borderId="32" xfId="0" applyNumberFormat="1" applyBorder="1" applyAlignment="1">
      <alignment vertical="center"/>
    </xf>
    <xf numFmtId="176" fontId="0" fillId="0" borderId="37" xfId="0" applyNumberFormat="1" applyBorder="1" applyAlignment="1">
      <alignment vertical="center"/>
    </xf>
    <xf numFmtId="176" fontId="48" fillId="0" borderId="30" xfId="0" applyNumberFormat="1" applyFont="1" applyBorder="1" applyAlignment="1">
      <alignment vertical="center"/>
    </xf>
    <xf numFmtId="179" fontId="0" fillId="0" borderId="29" xfId="0" applyNumberFormat="1" applyBorder="1" applyAlignment="1">
      <alignment vertical="center"/>
    </xf>
    <xf numFmtId="176" fontId="48" fillId="0" borderId="38" xfId="0" applyNumberFormat="1" applyFont="1" applyBorder="1" applyAlignment="1">
      <alignment vertical="center"/>
    </xf>
    <xf numFmtId="176" fontId="0" fillId="0" borderId="39" xfId="0" applyNumberFormat="1" applyBorder="1" applyAlignment="1">
      <alignment vertical="center"/>
    </xf>
    <xf numFmtId="176" fontId="48" fillId="0" borderId="27" xfId="0" applyNumberFormat="1" applyFont="1" applyBorder="1" applyAlignment="1">
      <alignment vertical="center"/>
    </xf>
    <xf numFmtId="179" fontId="0" fillId="0" borderId="26" xfId="0" applyNumberFormat="1" applyBorder="1" applyAlignment="1">
      <alignment vertical="center"/>
    </xf>
    <xf numFmtId="176" fontId="48" fillId="0" borderId="40" xfId="0" applyNumberFormat="1" applyFont="1" applyBorder="1" applyAlignment="1">
      <alignment vertical="center"/>
    </xf>
    <xf numFmtId="177" fontId="0" fillId="0" borderId="41" xfId="0" applyNumberFormat="1" applyBorder="1" applyAlignment="1">
      <alignment vertical="center"/>
    </xf>
    <xf numFmtId="177" fontId="0" fillId="0" borderId="42" xfId="0" applyNumberFormat="1" applyBorder="1" applyAlignment="1">
      <alignment vertical="center"/>
    </xf>
    <xf numFmtId="177" fontId="0" fillId="0" borderId="43" xfId="0" applyNumberFormat="1" applyBorder="1" applyAlignment="1">
      <alignment vertical="center"/>
    </xf>
    <xf numFmtId="177" fontId="0" fillId="0" borderId="44" xfId="0" applyNumberFormat="1" applyBorder="1" applyAlignment="1">
      <alignment vertical="center"/>
    </xf>
    <xf numFmtId="180" fontId="4" fillId="0" borderId="22" xfId="50" applyNumberFormat="1" applyFont="1" applyFill="1" applyBorder="1" applyAlignment="1">
      <alignment vertical="center" wrapText="1"/>
    </xf>
    <xf numFmtId="0" fontId="4" fillId="0" borderId="0" xfId="65" applyFont="1" applyFill="1" applyAlignment="1">
      <alignment horizontal="center" vertical="center"/>
      <protection/>
    </xf>
    <xf numFmtId="0" fontId="4" fillId="0" borderId="45" xfId="65" applyFont="1" applyFill="1" applyBorder="1" applyAlignment="1">
      <alignment horizontal="center" vertical="center" wrapText="1"/>
      <protection/>
    </xf>
    <xf numFmtId="3" fontId="1" fillId="0" borderId="46" xfId="64" applyNumberFormat="1" applyFont="1" applyFill="1" applyBorder="1" applyAlignment="1">
      <alignment vertical="center" shrinkToFit="1"/>
      <protection/>
    </xf>
    <xf numFmtId="9" fontId="4" fillId="0" borderId="47" xfId="43" applyFont="1" applyFill="1" applyBorder="1" applyAlignment="1">
      <alignment vertical="center"/>
    </xf>
    <xf numFmtId="0" fontId="0" fillId="0" borderId="48" xfId="0" applyFill="1" applyBorder="1" applyAlignment="1">
      <alignment vertical="center"/>
    </xf>
    <xf numFmtId="177" fontId="0" fillId="0" borderId="49" xfId="0" applyNumberFormat="1" applyFill="1" applyBorder="1" applyAlignment="1">
      <alignment vertical="center"/>
    </xf>
    <xf numFmtId="0" fontId="48" fillId="0" borderId="50" xfId="0" applyFont="1" applyBorder="1" applyAlignment="1">
      <alignment vertical="center"/>
    </xf>
    <xf numFmtId="177" fontId="0" fillId="0" borderId="51" xfId="0" applyNumberFormat="1" applyBorder="1" applyAlignment="1">
      <alignment vertical="center"/>
    </xf>
    <xf numFmtId="176" fontId="0" fillId="0" borderId="51" xfId="0" applyNumberFormat="1" applyBorder="1" applyAlignment="1">
      <alignment vertical="center"/>
    </xf>
    <xf numFmtId="178" fontId="48" fillId="0" borderId="50" xfId="0" applyNumberFormat="1" applyFont="1" applyBorder="1" applyAlignment="1">
      <alignment vertical="center"/>
    </xf>
    <xf numFmtId="176" fontId="48" fillId="0" borderId="50" xfId="0" applyNumberFormat="1" applyFont="1" applyBorder="1" applyAlignment="1">
      <alignment vertical="center"/>
    </xf>
    <xf numFmtId="176" fontId="0" fillId="0" borderId="52" xfId="0" applyNumberFormat="1" applyBorder="1" applyAlignment="1">
      <alignment vertical="center"/>
    </xf>
    <xf numFmtId="176" fontId="48" fillId="0" borderId="51" xfId="0" applyNumberFormat="1" applyFont="1" applyBorder="1" applyAlignment="1">
      <alignment vertical="center"/>
    </xf>
    <xf numFmtId="179" fontId="0" fillId="0" borderId="50" xfId="0" applyNumberFormat="1" applyBorder="1" applyAlignment="1">
      <alignment vertical="center"/>
    </xf>
    <xf numFmtId="176" fontId="48" fillId="0" borderId="53" xfId="0" applyNumberFormat="1" applyFont="1" applyBorder="1" applyAlignment="1">
      <alignment vertical="center"/>
    </xf>
    <xf numFmtId="0" fontId="0" fillId="0" borderId="54" xfId="0" applyFill="1" applyBorder="1" applyAlignment="1">
      <alignment vertical="center"/>
    </xf>
    <xf numFmtId="177" fontId="0" fillId="0" borderId="55" xfId="0" applyNumberFormat="1" applyFill="1" applyBorder="1" applyAlignment="1">
      <alignment vertical="center"/>
    </xf>
    <xf numFmtId="0" fontId="48" fillId="0" borderId="56" xfId="0" applyFont="1" applyBorder="1" applyAlignment="1">
      <alignment vertical="center"/>
    </xf>
    <xf numFmtId="176" fontId="0" fillId="0" borderId="57" xfId="0" applyNumberFormat="1" applyBorder="1" applyAlignment="1">
      <alignment vertical="center"/>
    </xf>
    <xf numFmtId="178" fontId="48" fillId="0" borderId="56" xfId="0" applyNumberFormat="1" applyFont="1" applyBorder="1" applyAlignment="1">
      <alignment vertical="center"/>
    </xf>
    <xf numFmtId="176" fontId="48" fillId="0" borderId="56" xfId="0" applyNumberFormat="1" applyFont="1" applyBorder="1" applyAlignment="1">
      <alignment vertical="center"/>
    </xf>
    <xf numFmtId="179" fontId="0" fillId="0" borderId="56" xfId="0" applyNumberFormat="1" applyBorder="1" applyAlignment="1">
      <alignment vertical="center"/>
    </xf>
    <xf numFmtId="176" fontId="48" fillId="0" borderId="58" xfId="0" applyNumberFormat="1" applyFont="1" applyBorder="1" applyAlignment="1">
      <alignment vertical="center"/>
    </xf>
    <xf numFmtId="9" fontId="0" fillId="0" borderId="57" xfId="0" applyNumberFormat="1" applyBorder="1" applyAlignment="1">
      <alignment vertical="center"/>
    </xf>
    <xf numFmtId="176" fontId="48" fillId="0" borderId="59" xfId="0" applyNumberFormat="1" applyFont="1" applyBorder="1" applyAlignment="1">
      <alignment vertical="center"/>
    </xf>
    <xf numFmtId="0" fontId="0" fillId="0" borderId="60" xfId="0" applyBorder="1" applyAlignment="1">
      <alignment vertical="center"/>
    </xf>
    <xf numFmtId="177" fontId="0" fillId="0" borderId="61" xfId="0" applyNumberFormat="1" applyBorder="1" applyAlignment="1">
      <alignment vertical="center"/>
    </xf>
    <xf numFmtId="0" fontId="48" fillId="0" borderId="16" xfId="0" applyFont="1" applyBorder="1" applyAlignment="1">
      <alignment vertical="center"/>
    </xf>
    <xf numFmtId="177" fontId="0" fillId="0" borderId="62" xfId="0" applyNumberFormat="1" applyBorder="1" applyAlignment="1">
      <alignment vertical="center"/>
    </xf>
    <xf numFmtId="176" fontId="0" fillId="0" borderId="62" xfId="0" applyNumberFormat="1" applyBorder="1" applyAlignment="1">
      <alignment vertical="center"/>
    </xf>
    <xf numFmtId="178" fontId="48" fillId="0" borderId="16" xfId="0" applyNumberFormat="1" applyFont="1" applyBorder="1" applyAlignment="1">
      <alignment vertical="center"/>
    </xf>
    <xf numFmtId="176" fontId="48" fillId="0" borderId="16" xfId="0" applyNumberFormat="1" applyFont="1" applyBorder="1" applyAlignment="1">
      <alignment vertical="center"/>
    </xf>
    <xf numFmtId="179" fontId="0" fillId="0" borderId="16" xfId="0" applyNumberFormat="1" applyBorder="1" applyAlignment="1">
      <alignment vertical="center"/>
    </xf>
    <xf numFmtId="176" fontId="48" fillId="0" borderId="18" xfId="0" applyNumberFormat="1" applyFont="1" applyBorder="1" applyAlignment="1">
      <alignment vertical="center"/>
    </xf>
    <xf numFmtId="176" fontId="0" fillId="0" borderId="63" xfId="0" applyNumberFormat="1" applyBorder="1" applyAlignment="1">
      <alignment vertical="center"/>
    </xf>
    <xf numFmtId="176" fontId="48" fillId="0" borderId="17" xfId="0" applyNumberFormat="1" applyFont="1" applyBorder="1" applyAlignment="1">
      <alignment horizontal="right" vertical="center"/>
    </xf>
    <xf numFmtId="0" fontId="4" fillId="0" borderId="44" xfId="65" applyFont="1" applyFill="1" applyBorder="1" applyAlignment="1">
      <alignment horizontal="center" vertical="center" wrapText="1"/>
      <protection/>
    </xf>
    <xf numFmtId="0" fontId="4" fillId="0" borderId="27" xfId="65" applyFont="1" applyFill="1" applyBorder="1" applyAlignment="1">
      <alignment horizontal="center" vertical="center" wrapText="1"/>
      <protection/>
    </xf>
    <xf numFmtId="0" fontId="4" fillId="0" borderId="64" xfId="65" applyFont="1" applyFill="1" applyBorder="1" applyAlignment="1">
      <alignment horizontal="center" vertical="center" wrapText="1"/>
      <protection/>
    </xf>
    <xf numFmtId="0" fontId="4" fillId="0" borderId="55" xfId="63" applyFont="1" applyFill="1" applyBorder="1" applyAlignment="1">
      <alignment horizontal="center" vertical="center" wrapText="1"/>
      <protection/>
    </xf>
    <xf numFmtId="0" fontId="4" fillId="0" borderId="65" xfId="63" applyFont="1" applyFill="1" applyBorder="1" applyAlignment="1">
      <alignment horizontal="center" vertical="center" wrapText="1"/>
      <protection/>
    </xf>
    <xf numFmtId="0" fontId="4" fillId="0" borderId="0" xfId="65" applyFont="1" applyFill="1" applyAlignment="1">
      <alignment horizontal="left" vertical="center" wrapText="1"/>
      <protection/>
    </xf>
    <xf numFmtId="3" fontId="6" fillId="0" borderId="66" xfId="66" applyNumberFormat="1" applyFont="1" applyFill="1" applyBorder="1" applyAlignment="1" quotePrefix="1">
      <alignment horizontal="right" vertical="top" wrapText="1"/>
      <protection/>
    </xf>
    <xf numFmtId="0" fontId="0" fillId="0" borderId="67" xfId="0" applyBorder="1" applyAlignment="1">
      <alignment horizontal="right" vertical="top" wrapText="1"/>
    </xf>
    <xf numFmtId="9" fontId="4" fillId="0" borderId="68" xfId="43" applyNumberFormat="1" applyFont="1" applyFill="1" applyBorder="1" applyAlignment="1">
      <alignment horizontal="right" vertical="center" shrinkToFit="1"/>
    </xf>
    <xf numFmtId="0" fontId="0" fillId="0" borderId="69" xfId="0" applyBorder="1" applyAlignment="1">
      <alignment horizontal="right" vertical="center" shrinkToFit="1"/>
    </xf>
    <xf numFmtId="9" fontId="4" fillId="0" borderId="66" xfId="66" applyNumberFormat="1" applyFont="1" applyFill="1" applyBorder="1" applyAlignment="1" quotePrefix="1">
      <alignment horizontal="right" vertical="center" wrapText="1"/>
      <protection/>
    </xf>
    <xf numFmtId="9" fontId="0" fillId="0" borderId="67" xfId="0" applyNumberFormat="1" applyFont="1" applyBorder="1" applyAlignment="1">
      <alignment horizontal="right" vertical="center" wrapText="1"/>
    </xf>
    <xf numFmtId="9" fontId="4" fillId="0" borderId="44" xfId="43" applyFont="1" applyFill="1" applyBorder="1" applyAlignment="1">
      <alignment horizontal="center" vertical="center" wrapText="1"/>
    </xf>
    <xf numFmtId="9" fontId="4" fillId="0" borderId="64" xfId="43" applyFont="1" applyFill="1" applyBorder="1" applyAlignment="1">
      <alignment horizontal="center" vertical="center" wrapText="1"/>
    </xf>
    <xf numFmtId="0" fontId="4" fillId="0" borderId="49" xfId="65" applyFont="1" applyFill="1" applyBorder="1" applyAlignment="1">
      <alignment horizontal="center" vertical="center" wrapText="1"/>
      <protection/>
    </xf>
    <xf numFmtId="0" fontId="4" fillId="0" borderId="51" xfId="65"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43"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49" xfId="65" applyFont="1" applyFill="1" applyBorder="1" applyAlignment="1">
      <alignment horizontal="center" vertical="center"/>
      <protection/>
    </xf>
    <xf numFmtId="0" fontId="4" fillId="0" borderId="43" xfId="65" applyFont="1" applyFill="1" applyBorder="1" applyAlignment="1">
      <alignment horizontal="center" vertical="center"/>
      <protection/>
    </xf>
    <xf numFmtId="0" fontId="4" fillId="0" borderId="65" xfId="65" applyFont="1" applyFill="1" applyBorder="1" applyAlignment="1">
      <alignment horizontal="center" vertical="center"/>
      <protection/>
    </xf>
    <xf numFmtId="9" fontId="4" fillId="0" borderId="70" xfId="43" applyFont="1" applyFill="1" applyBorder="1" applyAlignment="1">
      <alignment horizontal="center" vertical="center" wrapText="1"/>
    </xf>
    <xf numFmtId="9" fontId="4" fillId="0" borderId="71" xfId="43" applyFont="1" applyFill="1" applyBorder="1" applyAlignment="1">
      <alignment horizontal="center" vertical="center" wrapText="1"/>
    </xf>
    <xf numFmtId="38" fontId="4" fillId="0" borderId="68" xfId="50" applyFont="1" applyFill="1" applyBorder="1" applyAlignment="1">
      <alignment horizontal="right" vertical="center" wrapText="1"/>
    </xf>
    <xf numFmtId="0" fontId="0" fillId="0" borderId="69" xfId="0" applyBorder="1" applyAlignment="1">
      <alignment horizontal="right" vertical="center" wrapText="1"/>
    </xf>
    <xf numFmtId="0" fontId="5" fillId="0" borderId="0" xfId="65" applyFont="1" applyFill="1" applyAlignment="1">
      <alignment horizontal="center" vertical="center"/>
      <protection/>
    </xf>
    <xf numFmtId="0" fontId="4" fillId="0" borderId="72" xfId="65" applyFont="1" applyFill="1" applyBorder="1" applyAlignment="1">
      <alignment horizontal="right" vertical="center"/>
      <protection/>
    </xf>
    <xf numFmtId="0" fontId="4" fillId="0" borderId="73" xfId="63" applyFont="1" applyFill="1" applyBorder="1" applyAlignment="1">
      <alignment horizontal="center" vertical="center" wrapText="1"/>
      <protection/>
    </xf>
    <xf numFmtId="0" fontId="4" fillId="0" borderId="74" xfId="63" applyFont="1" applyFill="1" applyBorder="1" applyAlignment="1">
      <alignment horizontal="center" vertical="center" wrapText="1"/>
      <protection/>
    </xf>
    <xf numFmtId="0" fontId="4" fillId="0" borderId="75" xfId="63" applyFont="1" applyFill="1" applyBorder="1" applyAlignment="1">
      <alignment horizontal="center" vertical="center" wrapText="1"/>
      <protection/>
    </xf>
    <xf numFmtId="38" fontId="4" fillId="0" borderId="49" xfId="50" applyFont="1" applyFill="1" applyBorder="1" applyAlignment="1">
      <alignment horizontal="center" vertical="center" wrapText="1"/>
    </xf>
    <xf numFmtId="38" fontId="4" fillId="0" borderId="43" xfId="50" applyFont="1" applyFill="1" applyBorder="1" applyAlignment="1">
      <alignment horizontal="center" vertical="center" wrapText="1"/>
    </xf>
    <xf numFmtId="38" fontId="4" fillId="0" borderId="65" xfId="50" applyFont="1" applyFill="1" applyBorder="1" applyAlignment="1">
      <alignment horizontal="center" vertical="center" wrapText="1"/>
    </xf>
    <xf numFmtId="38" fontId="4" fillId="0" borderId="68" xfId="52" applyFont="1" applyFill="1" applyBorder="1" applyAlignment="1">
      <alignment horizontal="right" vertical="center" wrapText="1"/>
    </xf>
    <xf numFmtId="3" fontId="6" fillId="0" borderId="76" xfId="66" applyNumberFormat="1" applyFont="1" applyFill="1" applyBorder="1" applyAlignment="1" quotePrefix="1">
      <alignment horizontal="right" vertical="top" wrapText="1"/>
      <protection/>
    </xf>
    <xf numFmtId="0" fontId="0" fillId="0" borderId="77" xfId="0" applyBorder="1" applyAlignment="1">
      <alignment horizontal="right" vertical="top" wrapText="1"/>
    </xf>
    <xf numFmtId="9" fontId="4" fillId="0" borderId="78" xfId="43" applyFont="1" applyFill="1" applyBorder="1" applyAlignment="1">
      <alignment horizontal="center" vertical="center" wrapText="1"/>
    </xf>
    <xf numFmtId="9" fontId="4" fillId="0" borderId="79" xfId="43" applyFont="1" applyFill="1" applyBorder="1" applyAlignment="1">
      <alignment horizontal="center" vertical="center" wrapText="1"/>
    </xf>
    <xf numFmtId="9" fontId="7" fillId="0" borderId="80" xfId="43" applyNumberFormat="1" applyFont="1" applyFill="1" applyBorder="1" applyAlignment="1" quotePrefix="1">
      <alignment horizontal="right" vertical="top" shrinkToFit="1"/>
    </xf>
    <xf numFmtId="0" fontId="49" fillId="0" borderId="81" xfId="0" applyFont="1" applyBorder="1" applyAlignment="1">
      <alignment horizontal="right" vertical="top" shrinkToFit="1"/>
    </xf>
    <xf numFmtId="9" fontId="0" fillId="0" borderId="52" xfId="0" applyNumberFormat="1" applyBorder="1" applyAlignment="1">
      <alignment vertical="center"/>
    </xf>
    <xf numFmtId="9" fontId="0" fillId="0" borderId="50" xfId="0" applyNumberFormat="1" applyBorder="1" applyAlignment="1">
      <alignment vertical="center"/>
    </xf>
    <xf numFmtId="9" fontId="0" fillId="0" borderId="82" xfId="0" applyNumberFormat="1" applyBorder="1" applyAlignment="1">
      <alignment vertical="center"/>
    </xf>
    <xf numFmtId="9" fontId="0" fillId="0" borderId="83" xfId="0" applyNumberFormat="1" applyBorder="1" applyAlignment="1">
      <alignment vertical="center"/>
    </xf>
    <xf numFmtId="9" fontId="0" fillId="0" borderId="37" xfId="0" applyNumberFormat="1" applyBorder="1" applyAlignment="1">
      <alignment vertical="center"/>
    </xf>
    <xf numFmtId="9" fontId="0" fillId="0" borderId="29" xfId="0" applyNumberFormat="1" applyBorder="1" applyAlignment="1">
      <alignment vertical="center"/>
    </xf>
    <xf numFmtId="9" fontId="0" fillId="0" borderId="84" xfId="0" applyNumberFormat="1" applyBorder="1" applyAlignment="1">
      <alignment vertical="center"/>
    </xf>
    <xf numFmtId="9" fontId="0" fillId="0" borderId="85" xfId="0" applyNumberFormat="1" applyBorder="1" applyAlignment="1">
      <alignment vertical="center"/>
    </xf>
    <xf numFmtId="9" fontId="0" fillId="0" borderId="36" xfId="0" applyNumberFormat="1" applyBorder="1" applyAlignment="1">
      <alignment vertical="center"/>
    </xf>
    <xf numFmtId="9" fontId="0" fillId="0" borderId="32" xfId="0" applyNumberFormat="1" applyBorder="1" applyAlignment="1">
      <alignment vertical="center"/>
    </xf>
    <xf numFmtId="9" fontId="0" fillId="0" borderId="39" xfId="0" applyNumberFormat="1" applyBorder="1" applyAlignment="1">
      <alignment vertical="center"/>
    </xf>
    <xf numFmtId="9" fontId="0" fillId="0" borderId="26" xfId="0" applyNumberFormat="1" applyBorder="1" applyAlignment="1">
      <alignment vertical="center"/>
    </xf>
    <xf numFmtId="9" fontId="0" fillId="0" borderId="63" xfId="0" applyNumberFormat="1" applyBorder="1" applyAlignment="1">
      <alignment vertical="center"/>
    </xf>
    <xf numFmtId="9" fontId="0" fillId="0" borderId="16" xfId="0" applyNumberForma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_平成１５年度排出量all" xfId="64"/>
    <cellStyle name="標準_農薬推計値" xfId="65"/>
    <cellStyle name="標準_平成１５年度排出量all"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3"/>
  <sheetViews>
    <sheetView tabSelected="1" zoomScalePageLayoutView="0" workbookViewId="0" topLeftCell="A1">
      <pane ySplit="5" topLeftCell="A6" activePane="bottomLeft" state="frozen"/>
      <selection pane="topLeft" activeCell="A1" sqref="A1"/>
      <selection pane="bottomLeft" activeCell="J8" sqref="J8"/>
    </sheetView>
  </sheetViews>
  <sheetFormatPr defaultColWidth="9.140625" defaultRowHeight="15"/>
  <cols>
    <col min="1" max="1" width="12.8515625" style="0" customWidth="1"/>
    <col min="2" max="2" width="9.421875" style="0" customWidth="1"/>
    <col min="3" max="3" width="5.8515625" style="0" bestFit="1" customWidth="1"/>
    <col min="4" max="4" width="10.8515625" style="0" customWidth="1"/>
    <col min="5" max="5" width="3.421875" style="0" bestFit="1" customWidth="1"/>
    <col min="6" max="6" width="10.421875" style="0" customWidth="1"/>
    <col min="7" max="7" width="3.421875" style="0" bestFit="1" customWidth="1"/>
    <col min="8" max="8" width="10.421875" style="0" customWidth="1"/>
    <col min="9" max="9" width="3.421875" style="0" bestFit="1" customWidth="1"/>
    <col min="10" max="10" width="10.421875" style="0" customWidth="1"/>
    <col min="11" max="11" width="3.421875" style="0" bestFit="1" customWidth="1"/>
    <col min="12" max="12" width="10.421875" style="15" customWidth="1"/>
    <col min="13" max="13" width="3.421875" style="15" bestFit="1" customWidth="1"/>
    <col min="14" max="14" width="9.7109375" style="15" customWidth="1"/>
    <col min="15" max="15" width="3.28125" style="15" bestFit="1" customWidth="1"/>
    <col min="16" max="16" width="6.7109375" style="15" customWidth="1"/>
    <col min="17" max="17" width="7.00390625" style="15" customWidth="1"/>
    <col min="18" max="18" width="9.421875" style="15" customWidth="1"/>
    <col min="19" max="19" width="8.421875" style="15" bestFit="1" customWidth="1"/>
    <col min="20" max="20" width="7.140625" style="15" customWidth="1"/>
    <col min="21" max="21" width="9.00390625" style="15" customWidth="1"/>
    <col min="22" max="22" width="4.140625" style="15" bestFit="1" customWidth="1"/>
    <col min="24" max="24" width="12.140625" style="0" bestFit="1" customWidth="1"/>
  </cols>
  <sheetData>
    <row r="1" spans="1:22" s="1" customFormat="1" ht="23.25" customHeight="1">
      <c r="A1" s="129" t="s">
        <v>70</v>
      </c>
      <c r="B1" s="129"/>
      <c r="C1" s="129"/>
      <c r="D1" s="129"/>
      <c r="E1" s="129"/>
      <c r="F1" s="129"/>
      <c r="G1" s="129"/>
      <c r="H1" s="129"/>
      <c r="I1" s="129"/>
      <c r="J1" s="129"/>
      <c r="K1" s="129"/>
      <c r="L1" s="129"/>
      <c r="M1" s="129"/>
      <c r="N1" s="129"/>
      <c r="O1" s="129"/>
      <c r="P1" s="129"/>
      <c r="Q1" s="129"/>
      <c r="R1" s="129"/>
      <c r="S1" s="129"/>
      <c r="T1" s="129"/>
      <c r="U1" s="129"/>
      <c r="V1" s="129"/>
    </row>
    <row r="2" spans="2:22" s="1" customFormat="1" ht="14.25" thickBot="1">
      <c r="B2" s="2"/>
      <c r="D2" s="2"/>
      <c r="P2" s="3"/>
      <c r="Q2" s="3"/>
      <c r="R2" s="4"/>
      <c r="S2" s="4"/>
      <c r="T2" s="4"/>
      <c r="U2" s="130" t="s">
        <v>53</v>
      </c>
      <c r="V2" s="130"/>
    </row>
    <row r="3" spans="1:22" s="66" customFormat="1" ht="13.5" customHeight="1">
      <c r="A3" s="131" t="s">
        <v>47</v>
      </c>
      <c r="B3" s="134" t="s">
        <v>69</v>
      </c>
      <c r="C3" s="5"/>
      <c r="D3" s="134" t="s">
        <v>54</v>
      </c>
      <c r="E3" s="5"/>
      <c r="F3" s="102" t="s">
        <v>67</v>
      </c>
      <c r="G3" s="103"/>
      <c r="H3" s="103"/>
      <c r="I3" s="103"/>
      <c r="J3" s="103"/>
      <c r="K3" s="103"/>
      <c r="L3" s="103"/>
      <c r="M3" s="103"/>
      <c r="N3" s="103"/>
      <c r="O3" s="104"/>
      <c r="P3" s="114" t="s">
        <v>48</v>
      </c>
      <c r="Q3" s="115"/>
      <c r="R3" s="116" t="s">
        <v>55</v>
      </c>
      <c r="S3" s="117"/>
      <c r="T3" s="118"/>
      <c r="U3" s="122" t="s">
        <v>56</v>
      </c>
      <c r="V3" s="6"/>
    </row>
    <row r="4" spans="1:22" s="66" customFormat="1" ht="13.5" customHeight="1">
      <c r="A4" s="132"/>
      <c r="B4" s="135"/>
      <c r="C4" s="7"/>
      <c r="D4" s="135"/>
      <c r="E4" s="8"/>
      <c r="F4" s="105" t="s">
        <v>49</v>
      </c>
      <c r="G4" s="9"/>
      <c r="H4" s="105" t="s">
        <v>57</v>
      </c>
      <c r="I4" s="9"/>
      <c r="J4" s="105" t="s">
        <v>50</v>
      </c>
      <c r="K4" s="9"/>
      <c r="L4" s="105" t="s">
        <v>51</v>
      </c>
      <c r="M4" s="9"/>
      <c r="N4" s="105" t="s">
        <v>52</v>
      </c>
      <c r="O4" s="9"/>
      <c r="P4" s="140" t="s">
        <v>58</v>
      </c>
      <c r="Q4" s="125" t="s">
        <v>59</v>
      </c>
      <c r="R4" s="119"/>
      <c r="S4" s="120"/>
      <c r="T4" s="121"/>
      <c r="U4" s="123"/>
      <c r="V4" s="10"/>
    </row>
    <row r="5" spans="1:22" s="66" customFormat="1" ht="14.25" thickBot="1">
      <c r="A5" s="133"/>
      <c r="B5" s="136"/>
      <c r="C5" s="11" t="s">
        <v>60</v>
      </c>
      <c r="D5" s="136"/>
      <c r="E5" s="11" t="s">
        <v>60</v>
      </c>
      <c r="F5" s="106"/>
      <c r="G5" s="11" t="s">
        <v>60</v>
      </c>
      <c r="H5" s="106"/>
      <c r="I5" s="11" t="s">
        <v>60</v>
      </c>
      <c r="J5" s="106"/>
      <c r="K5" s="11" t="s">
        <v>60</v>
      </c>
      <c r="L5" s="106"/>
      <c r="M5" s="11" t="s">
        <v>60</v>
      </c>
      <c r="N5" s="106"/>
      <c r="O5" s="11" t="s">
        <v>60</v>
      </c>
      <c r="P5" s="141"/>
      <c r="Q5" s="126"/>
      <c r="R5" s="67"/>
      <c r="S5" s="12" t="s">
        <v>60</v>
      </c>
      <c r="T5" s="13" t="s">
        <v>61</v>
      </c>
      <c r="U5" s="124"/>
      <c r="V5" s="14" t="s">
        <v>60</v>
      </c>
    </row>
    <row r="6" spans="1:22" ht="16.5" thickTop="1">
      <c r="A6" s="43" t="s">
        <v>0</v>
      </c>
      <c r="B6" s="61">
        <v>1852</v>
      </c>
      <c r="C6" s="44">
        <f>RANK(B6,$B$6:$B$53)</f>
        <v>2</v>
      </c>
      <c r="D6" s="45">
        <v>2060.772</v>
      </c>
      <c r="E6" s="44">
        <f>RANK(D6,D$6:D$53)</f>
        <v>26</v>
      </c>
      <c r="F6" s="46">
        <v>1642.297142843532</v>
      </c>
      <c r="G6" s="44">
        <f>RANK(F6,F$6:F$53)</f>
        <v>7</v>
      </c>
      <c r="H6" s="46">
        <v>5783.64758430361</v>
      </c>
      <c r="I6" s="44">
        <f>RANK(H6,H$6:H$53)</f>
        <v>2</v>
      </c>
      <c r="J6" s="46">
        <v>1262.3882491399265</v>
      </c>
      <c r="K6" s="44">
        <f>RANK(J6,J$6:J$53)</f>
        <v>10</v>
      </c>
      <c r="L6" s="46">
        <v>3136.75089409915</v>
      </c>
      <c r="M6" s="44">
        <f>RANK(L6,L$6:L$53)</f>
        <v>2</v>
      </c>
      <c r="N6" s="46">
        <v>11825.083870386223</v>
      </c>
      <c r="O6" s="44">
        <f>RANK(N6,N$6:N$53)</f>
        <v>3</v>
      </c>
      <c r="P6" s="152">
        <v>0.14840800609876215</v>
      </c>
      <c r="Q6" s="153">
        <v>0.8515919939012376</v>
      </c>
      <c r="R6" s="51">
        <v>13885.856084924188</v>
      </c>
      <c r="S6" s="44">
        <f>RANK(R6,R$6:R$53)</f>
        <v>11</v>
      </c>
      <c r="T6" s="52">
        <f>R6/$R$55</f>
        <v>0.035537643737536644</v>
      </c>
      <c r="U6" s="46">
        <v>1293.477</v>
      </c>
      <c r="V6" s="44">
        <f>RANK(U6,U$6:U$53)</f>
        <v>33</v>
      </c>
    </row>
    <row r="7" spans="1:22" ht="15.75">
      <c r="A7" s="37" t="s">
        <v>1</v>
      </c>
      <c r="B7" s="62">
        <v>429</v>
      </c>
      <c r="C7" s="38">
        <f aca="true" t="shared" si="0" ref="C7:C53">RANK(B7,$B$6:$B$53)</f>
        <v>33</v>
      </c>
      <c r="D7" s="39">
        <v>451.585</v>
      </c>
      <c r="E7" s="38">
        <f aca="true" t="shared" si="1" ref="E7:E53">RANK(D7,$D$6:$D$53)</f>
        <v>46</v>
      </c>
      <c r="F7" s="40">
        <v>418.2436051946852</v>
      </c>
      <c r="G7" s="41">
        <f aca="true" t="shared" si="2" ref="G7:G53">RANK(F7,F$6:F$53)</f>
        <v>34</v>
      </c>
      <c r="H7" s="40">
        <v>2723.047497948812</v>
      </c>
      <c r="I7" s="38">
        <f aca="true" t="shared" si="3" ref="I7:I53">RANK(H7,H$6:H$53)</f>
        <v>11</v>
      </c>
      <c r="J7" s="40">
        <v>926.5879346233444</v>
      </c>
      <c r="K7" s="38">
        <f aca="true" t="shared" si="4" ref="K7:K53">RANK(J7,J$6:J$53)</f>
        <v>21</v>
      </c>
      <c r="L7" s="40">
        <v>969.8542982118419</v>
      </c>
      <c r="M7" s="42">
        <f aca="true" t="shared" si="5" ref="M7:M53">RANK(L7,L$6:L$53)</f>
        <v>28</v>
      </c>
      <c r="N7" s="40">
        <v>5037.733335978685</v>
      </c>
      <c r="O7" s="42">
        <f aca="true" t="shared" si="6" ref="O7:O53">RANK(N7,N$6:N$53)</f>
        <v>17</v>
      </c>
      <c r="P7" s="148">
        <v>0.08226606813555712</v>
      </c>
      <c r="Q7" s="149">
        <v>0.9177339318644429</v>
      </c>
      <c r="R7" s="53">
        <v>5489.317939616949</v>
      </c>
      <c r="S7" s="54">
        <f aca="true" t="shared" si="7" ref="S7:S53">RANK(R7,R$6:R$53)</f>
        <v>29</v>
      </c>
      <c r="T7" s="55">
        <f aca="true" t="shared" si="8" ref="T7:T54">R7/$R$55</f>
        <v>0.014048642309635524</v>
      </c>
      <c r="U7" s="40">
        <v>819.726</v>
      </c>
      <c r="V7" s="56">
        <f aca="true" t="shared" si="9" ref="V7:V53">RANK(U7,U$6:U$53)</f>
        <v>40</v>
      </c>
    </row>
    <row r="8" spans="1:22" ht="15.75">
      <c r="A8" s="37" t="s">
        <v>2</v>
      </c>
      <c r="B8" s="62">
        <v>522</v>
      </c>
      <c r="C8" s="38">
        <f t="shared" si="0"/>
        <v>26</v>
      </c>
      <c r="D8" s="39">
        <v>1457.193</v>
      </c>
      <c r="E8" s="38">
        <f t="shared" si="1"/>
        <v>36</v>
      </c>
      <c r="F8" s="40">
        <v>382.01020459060805</v>
      </c>
      <c r="G8" s="41">
        <f t="shared" si="2"/>
        <v>39</v>
      </c>
      <c r="H8" s="40">
        <v>1223.31213833858</v>
      </c>
      <c r="I8" s="38">
        <f t="shared" si="3"/>
        <v>23</v>
      </c>
      <c r="J8" s="40">
        <v>769.5667324745393</v>
      </c>
      <c r="K8" s="38">
        <f t="shared" si="4"/>
        <v>28</v>
      </c>
      <c r="L8" s="40">
        <v>1084.5272362959806</v>
      </c>
      <c r="M8" s="42">
        <f t="shared" si="5"/>
        <v>24</v>
      </c>
      <c r="N8" s="40">
        <v>3459.4163116997065</v>
      </c>
      <c r="O8" s="42">
        <f t="shared" si="6"/>
        <v>30</v>
      </c>
      <c r="P8" s="150">
        <v>0.29638175217593815</v>
      </c>
      <c r="Q8" s="151">
        <v>0.7036182478240625</v>
      </c>
      <c r="R8" s="53">
        <v>4916.609713289759</v>
      </c>
      <c r="S8" s="54">
        <f t="shared" si="7"/>
        <v>32</v>
      </c>
      <c r="T8" s="55">
        <f t="shared" si="8"/>
        <v>0.01258292778772938</v>
      </c>
      <c r="U8" s="40">
        <v>1445.315</v>
      </c>
      <c r="V8" s="56">
        <f t="shared" si="9"/>
        <v>32</v>
      </c>
    </row>
    <row r="9" spans="1:22" ht="15.75">
      <c r="A9" s="37" t="s">
        <v>3</v>
      </c>
      <c r="B9" s="62">
        <v>740</v>
      </c>
      <c r="C9" s="38">
        <f t="shared" si="0"/>
        <v>20</v>
      </c>
      <c r="D9" s="39">
        <v>1483.885</v>
      </c>
      <c r="E9" s="38">
        <f t="shared" si="1"/>
        <v>35</v>
      </c>
      <c r="F9" s="40">
        <v>667.2529255545776</v>
      </c>
      <c r="G9" s="41">
        <f t="shared" si="2"/>
        <v>21</v>
      </c>
      <c r="H9" s="40">
        <v>1143.4858317836697</v>
      </c>
      <c r="I9" s="38">
        <f t="shared" si="3"/>
        <v>25</v>
      </c>
      <c r="J9" s="40">
        <v>794.5664761436136</v>
      </c>
      <c r="K9" s="38">
        <f t="shared" si="4"/>
        <v>25</v>
      </c>
      <c r="L9" s="40">
        <v>1346.6585893984438</v>
      </c>
      <c r="M9" s="42">
        <f t="shared" si="5"/>
        <v>19</v>
      </c>
      <c r="N9" s="40">
        <v>3951.963822880307</v>
      </c>
      <c r="O9" s="42">
        <f t="shared" si="6"/>
        <v>24</v>
      </c>
      <c r="P9" s="148">
        <v>0.2729812992939617</v>
      </c>
      <c r="Q9" s="149">
        <v>0.7270187007060386</v>
      </c>
      <c r="R9" s="53">
        <v>5435.848925264767</v>
      </c>
      <c r="S9" s="54">
        <f t="shared" si="7"/>
        <v>31</v>
      </c>
      <c r="T9" s="55">
        <f t="shared" si="8"/>
        <v>0.013911800708266194</v>
      </c>
      <c r="U9" s="40">
        <v>875.5</v>
      </c>
      <c r="V9" s="56">
        <f t="shared" si="9"/>
        <v>38</v>
      </c>
    </row>
    <row r="10" spans="1:22" ht="15.75">
      <c r="A10" s="37" t="s">
        <v>4</v>
      </c>
      <c r="B10" s="62">
        <v>471</v>
      </c>
      <c r="C10" s="38">
        <f t="shared" si="0"/>
        <v>29</v>
      </c>
      <c r="D10" s="39">
        <v>2909.398</v>
      </c>
      <c r="E10" s="38">
        <f t="shared" si="1"/>
        <v>22</v>
      </c>
      <c r="F10" s="40">
        <v>404.03666927521897</v>
      </c>
      <c r="G10" s="41">
        <f t="shared" si="2"/>
        <v>36</v>
      </c>
      <c r="H10" s="40">
        <v>805.161581278107</v>
      </c>
      <c r="I10" s="38">
        <f t="shared" si="3"/>
        <v>33</v>
      </c>
      <c r="J10" s="40">
        <v>626.7470346084518</v>
      </c>
      <c r="K10" s="38">
        <f t="shared" si="4"/>
        <v>33</v>
      </c>
      <c r="L10" s="40">
        <v>761.8440047994768</v>
      </c>
      <c r="M10" s="42">
        <f t="shared" si="5"/>
        <v>38</v>
      </c>
      <c r="N10" s="40">
        <v>2597.7892899612534</v>
      </c>
      <c r="O10" s="42">
        <f t="shared" si="6"/>
        <v>35</v>
      </c>
      <c r="P10" s="148">
        <v>0.5282910858625532</v>
      </c>
      <c r="Q10" s="149">
        <v>0.47170891413744725</v>
      </c>
      <c r="R10" s="53">
        <v>5507.187191303121</v>
      </c>
      <c r="S10" s="54">
        <f t="shared" si="7"/>
        <v>28</v>
      </c>
      <c r="T10" s="55">
        <f t="shared" si="8"/>
        <v>0.014094374535030615</v>
      </c>
      <c r="U10" s="40">
        <v>1699.768</v>
      </c>
      <c r="V10" s="56">
        <f t="shared" si="9"/>
        <v>28</v>
      </c>
    </row>
    <row r="11" spans="1:22" ht="15.75">
      <c r="A11" s="37" t="s">
        <v>5</v>
      </c>
      <c r="B11" s="62">
        <v>467</v>
      </c>
      <c r="C11" s="38">
        <f t="shared" si="0"/>
        <v>30</v>
      </c>
      <c r="D11" s="39">
        <v>887.143</v>
      </c>
      <c r="E11" s="38">
        <f t="shared" si="1"/>
        <v>39</v>
      </c>
      <c r="F11" s="40">
        <v>468.9680668378345</v>
      </c>
      <c r="G11" s="41">
        <f t="shared" si="2"/>
        <v>31</v>
      </c>
      <c r="H11" s="40">
        <v>833.0898889949282</v>
      </c>
      <c r="I11" s="38">
        <f t="shared" si="3"/>
        <v>31</v>
      </c>
      <c r="J11" s="40">
        <v>463.7404873824925</v>
      </c>
      <c r="K11" s="38">
        <f t="shared" si="4"/>
        <v>41</v>
      </c>
      <c r="L11" s="40">
        <v>873.1305472257984</v>
      </c>
      <c r="M11" s="42">
        <f t="shared" si="5"/>
        <v>32</v>
      </c>
      <c r="N11" s="40">
        <v>2638.9289904410534</v>
      </c>
      <c r="O11" s="42">
        <f t="shared" si="6"/>
        <v>34</v>
      </c>
      <c r="P11" s="148">
        <v>0.2515952604614863</v>
      </c>
      <c r="Q11" s="149">
        <v>0.7484047395385136</v>
      </c>
      <c r="R11" s="53">
        <v>3526.0719915647355</v>
      </c>
      <c r="S11" s="54">
        <f t="shared" si="7"/>
        <v>42</v>
      </c>
      <c r="T11" s="55">
        <f t="shared" si="8"/>
        <v>0.009024167430712503</v>
      </c>
      <c r="U11" s="40">
        <v>1615.673</v>
      </c>
      <c r="V11" s="56">
        <f t="shared" si="9"/>
        <v>29</v>
      </c>
    </row>
    <row r="12" spans="1:22" ht="15.75">
      <c r="A12" s="37" t="s">
        <v>6</v>
      </c>
      <c r="B12" s="62">
        <v>901</v>
      </c>
      <c r="C12" s="38">
        <f t="shared" si="0"/>
        <v>14</v>
      </c>
      <c r="D12" s="39">
        <v>3440.739</v>
      </c>
      <c r="E12" s="38">
        <f t="shared" si="1"/>
        <v>20</v>
      </c>
      <c r="F12" s="40">
        <v>1027.2057729886776</v>
      </c>
      <c r="G12" s="41">
        <f t="shared" si="2"/>
        <v>14</v>
      </c>
      <c r="H12" s="40">
        <v>1059.5388222972954</v>
      </c>
      <c r="I12" s="38">
        <f t="shared" si="3"/>
        <v>28</v>
      </c>
      <c r="J12" s="40">
        <v>1060.3244619454051</v>
      </c>
      <c r="K12" s="38">
        <f t="shared" si="4"/>
        <v>15</v>
      </c>
      <c r="L12" s="40">
        <v>1334.1151077797497</v>
      </c>
      <c r="M12" s="42">
        <f t="shared" si="5"/>
        <v>20</v>
      </c>
      <c r="N12" s="40">
        <v>4481.184165011128</v>
      </c>
      <c r="O12" s="42">
        <f t="shared" si="6"/>
        <v>20</v>
      </c>
      <c r="P12" s="148">
        <v>0.4343312982047771</v>
      </c>
      <c r="Q12" s="149">
        <v>0.5656687017952224</v>
      </c>
      <c r="R12" s="53">
        <v>7921.923470026738</v>
      </c>
      <c r="S12" s="54">
        <f t="shared" si="7"/>
        <v>20</v>
      </c>
      <c r="T12" s="55">
        <f t="shared" si="8"/>
        <v>0.020274334709510084</v>
      </c>
      <c r="U12" s="40">
        <v>4894.364</v>
      </c>
      <c r="V12" s="56">
        <f t="shared" si="9"/>
        <v>17</v>
      </c>
    </row>
    <row r="13" spans="1:22" ht="15.75">
      <c r="A13" s="37" t="s">
        <v>7</v>
      </c>
      <c r="B13" s="62">
        <v>1088</v>
      </c>
      <c r="C13" s="38">
        <f t="shared" si="0"/>
        <v>11</v>
      </c>
      <c r="D13" s="39">
        <v>6408.798</v>
      </c>
      <c r="E13" s="38">
        <f t="shared" si="1"/>
        <v>6</v>
      </c>
      <c r="F13" s="40">
        <v>1594.668829892539</v>
      </c>
      <c r="G13" s="41">
        <f t="shared" si="2"/>
        <v>9</v>
      </c>
      <c r="H13" s="40">
        <v>3662.152789403996</v>
      </c>
      <c r="I13" s="38">
        <f t="shared" si="3"/>
        <v>5</v>
      </c>
      <c r="J13" s="40">
        <v>1539.4894607896213</v>
      </c>
      <c r="K13" s="38">
        <f t="shared" si="4"/>
        <v>7</v>
      </c>
      <c r="L13" s="40">
        <v>2065.4874373143043</v>
      </c>
      <c r="M13" s="42">
        <f t="shared" si="5"/>
        <v>11</v>
      </c>
      <c r="N13" s="40">
        <v>8861.798517400464</v>
      </c>
      <c r="O13" s="42">
        <f t="shared" si="6"/>
        <v>8</v>
      </c>
      <c r="P13" s="148">
        <v>0.41968221882024315</v>
      </c>
      <c r="Q13" s="149">
        <v>0.5803177811797569</v>
      </c>
      <c r="R13" s="53">
        <v>15270.596222960588</v>
      </c>
      <c r="S13" s="54">
        <f t="shared" si="7"/>
        <v>6</v>
      </c>
      <c r="T13" s="55">
        <f t="shared" si="8"/>
        <v>0.03908156651720829</v>
      </c>
      <c r="U13" s="40">
        <v>10233.601</v>
      </c>
      <c r="V13" s="56">
        <f t="shared" si="9"/>
        <v>8</v>
      </c>
    </row>
    <row r="14" spans="1:22" ht="15.75">
      <c r="A14" s="37" t="s">
        <v>8</v>
      </c>
      <c r="B14" s="62">
        <v>731</v>
      </c>
      <c r="C14" s="38">
        <f t="shared" si="0"/>
        <v>21</v>
      </c>
      <c r="D14" s="39">
        <v>4335.602</v>
      </c>
      <c r="E14" s="38">
        <f t="shared" si="1"/>
        <v>13</v>
      </c>
      <c r="F14" s="40">
        <v>807.7754287481534</v>
      </c>
      <c r="G14" s="41">
        <f t="shared" si="2"/>
        <v>19</v>
      </c>
      <c r="H14" s="40">
        <v>1218.7216149728088</v>
      </c>
      <c r="I14" s="38">
        <f t="shared" si="3"/>
        <v>24</v>
      </c>
      <c r="J14" s="40">
        <v>928.8310685990723</v>
      </c>
      <c r="K14" s="38">
        <f t="shared" si="4"/>
        <v>20</v>
      </c>
      <c r="L14" s="40">
        <v>1548.7228372747093</v>
      </c>
      <c r="M14" s="42">
        <f t="shared" si="5"/>
        <v>14</v>
      </c>
      <c r="N14" s="40">
        <v>4504.0509495947435</v>
      </c>
      <c r="O14" s="42">
        <f t="shared" si="6"/>
        <v>19</v>
      </c>
      <c r="P14" s="148">
        <v>0.4904719475434666</v>
      </c>
      <c r="Q14" s="149">
        <v>0.5095280524565324</v>
      </c>
      <c r="R14" s="53">
        <v>8839.652552749256</v>
      </c>
      <c r="S14" s="54">
        <f t="shared" si="7"/>
        <v>16</v>
      </c>
      <c r="T14" s="55">
        <f t="shared" si="8"/>
        <v>0.022623050481148963</v>
      </c>
      <c r="U14" s="40">
        <v>4253.127</v>
      </c>
      <c r="V14" s="56">
        <f t="shared" si="9"/>
        <v>21</v>
      </c>
    </row>
    <row r="15" spans="1:22" ht="16.5" thickBot="1">
      <c r="A15" s="25" t="s">
        <v>9</v>
      </c>
      <c r="B15" s="63">
        <v>778</v>
      </c>
      <c r="C15" s="26">
        <f t="shared" si="0"/>
        <v>18</v>
      </c>
      <c r="D15" s="27">
        <v>4165.169</v>
      </c>
      <c r="E15" s="26">
        <f t="shared" si="1"/>
        <v>16</v>
      </c>
      <c r="F15" s="28">
        <v>989.710695998917</v>
      </c>
      <c r="G15" s="29">
        <f t="shared" si="2"/>
        <v>16</v>
      </c>
      <c r="H15" s="28">
        <v>2750.646796101834</v>
      </c>
      <c r="I15" s="26">
        <f t="shared" si="3"/>
        <v>10</v>
      </c>
      <c r="J15" s="28">
        <v>1219.36811054849</v>
      </c>
      <c r="K15" s="26">
        <f t="shared" si="4"/>
        <v>12</v>
      </c>
      <c r="L15" s="28">
        <v>1471.7571032633214</v>
      </c>
      <c r="M15" s="30">
        <f t="shared" si="5"/>
        <v>17</v>
      </c>
      <c r="N15" s="28">
        <v>6431.48270591256</v>
      </c>
      <c r="O15" s="30">
        <f t="shared" si="6"/>
        <v>12</v>
      </c>
      <c r="P15" s="146">
        <v>0.3930646321872726</v>
      </c>
      <c r="Q15" s="147">
        <v>0.6069353678127271</v>
      </c>
      <c r="R15" s="47">
        <v>10596.651714482103</v>
      </c>
      <c r="S15" s="48">
        <f t="shared" si="7"/>
        <v>13</v>
      </c>
      <c r="T15" s="49">
        <f t="shared" si="8"/>
        <v>0.027119684313081215</v>
      </c>
      <c r="U15" s="28">
        <v>6059.063</v>
      </c>
      <c r="V15" s="50">
        <f t="shared" si="9"/>
        <v>12</v>
      </c>
    </row>
    <row r="16" spans="1:22" ht="15.75">
      <c r="A16" s="70" t="s">
        <v>10</v>
      </c>
      <c r="B16" s="71">
        <v>1478</v>
      </c>
      <c r="C16" s="72">
        <f t="shared" si="0"/>
        <v>5</v>
      </c>
      <c r="D16" s="73">
        <v>6841.656</v>
      </c>
      <c r="E16" s="72">
        <f t="shared" si="1"/>
        <v>4</v>
      </c>
      <c r="F16" s="74">
        <v>2430.1788451966527</v>
      </c>
      <c r="G16" s="75">
        <f t="shared" si="2"/>
        <v>4</v>
      </c>
      <c r="H16" s="74">
        <v>1772.9143690262374</v>
      </c>
      <c r="I16" s="72">
        <f t="shared" si="3"/>
        <v>16</v>
      </c>
      <c r="J16" s="74">
        <v>2265.39882885161</v>
      </c>
      <c r="K16" s="72">
        <f t="shared" si="4"/>
        <v>3</v>
      </c>
      <c r="L16" s="74">
        <v>2758.8984218571672</v>
      </c>
      <c r="M16" s="76">
        <f t="shared" si="5"/>
        <v>4</v>
      </c>
      <c r="N16" s="74">
        <v>9227.390464931668</v>
      </c>
      <c r="O16" s="76">
        <f t="shared" si="6"/>
        <v>7</v>
      </c>
      <c r="P16" s="144">
        <v>0.4257661293101211</v>
      </c>
      <c r="Q16" s="145">
        <v>0.5742338706898786</v>
      </c>
      <c r="R16" s="77">
        <v>16069.045968754815</v>
      </c>
      <c r="S16" s="78">
        <f t="shared" si="7"/>
        <v>5</v>
      </c>
      <c r="T16" s="79">
        <f t="shared" si="8"/>
        <v>0.04112501435613329</v>
      </c>
      <c r="U16" s="74">
        <v>9976.71</v>
      </c>
      <c r="V16" s="80">
        <f t="shared" si="9"/>
        <v>9</v>
      </c>
    </row>
    <row r="17" spans="1:22" ht="22.5" customHeight="1" thickBot="1">
      <c r="A17" s="81"/>
      <c r="B17" s="82"/>
      <c r="C17" s="83"/>
      <c r="D17" s="89">
        <f>D16/R16</f>
        <v>0.4257661601879254</v>
      </c>
      <c r="E17" s="83"/>
      <c r="F17" s="89">
        <f>F16/R16</f>
        <v>0.15123354864513877</v>
      </c>
      <c r="G17" s="85"/>
      <c r="H17" s="89">
        <f>H16/R16</f>
        <v>0.11033102851740861</v>
      </c>
      <c r="I17" s="83"/>
      <c r="J17" s="89">
        <f>J16/R16</f>
        <v>0.14097904961231217</v>
      </c>
      <c r="K17" s="83"/>
      <c r="L17" s="89">
        <f>L16/R16</f>
        <v>0.17169024391501903</v>
      </c>
      <c r="M17" s="86"/>
      <c r="N17" s="89">
        <f>N16/R16</f>
        <v>0.5742338706898786</v>
      </c>
      <c r="O17" s="86"/>
      <c r="P17" s="146"/>
      <c r="Q17" s="147"/>
      <c r="R17" s="89">
        <f>R16/R16</f>
        <v>1</v>
      </c>
      <c r="S17" s="90"/>
      <c r="T17" s="87">
        <f t="shared" si="8"/>
        <v>2.559269195949662E-06</v>
      </c>
      <c r="U17" s="84"/>
      <c r="V17" s="88"/>
    </row>
    <row r="18" spans="1:22" ht="15.75">
      <c r="A18" s="31" t="s">
        <v>11</v>
      </c>
      <c r="B18" s="64">
        <v>1250</v>
      </c>
      <c r="C18" s="32">
        <f t="shared" si="0"/>
        <v>8</v>
      </c>
      <c r="D18" s="33">
        <v>5341.018</v>
      </c>
      <c r="E18" s="32">
        <f t="shared" si="1"/>
        <v>10</v>
      </c>
      <c r="F18" s="34">
        <v>1501.946501412149</v>
      </c>
      <c r="G18" s="35">
        <f t="shared" si="2"/>
        <v>11</v>
      </c>
      <c r="H18" s="34">
        <v>4312.691445532593</v>
      </c>
      <c r="I18" s="32">
        <f t="shared" si="3"/>
        <v>3</v>
      </c>
      <c r="J18" s="34">
        <v>2391.4506957331464</v>
      </c>
      <c r="K18" s="32">
        <f t="shared" si="4"/>
        <v>2</v>
      </c>
      <c r="L18" s="34">
        <v>2641.5272418860513</v>
      </c>
      <c r="M18" s="36">
        <f t="shared" si="5"/>
        <v>5</v>
      </c>
      <c r="N18" s="34">
        <v>10847.615884563944</v>
      </c>
      <c r="O18" s="36">
        <f t="shared" si="6"/>
        <v>4</v>
      </c>
      <c r="P18" s="154">
        <v>0.3299239440144563</v>
      </c>
      <c r="Q18" s="155">
        <v>0.6700760559855435</v>
      </c>
      <c r="R18" s="57">
        <v>16188.63379412855</v>
      </c>
      <c r="S18" s="58">
        <f t="shared" si="7"/>
        <v>4</v>
      </c>
      <c r="T18" s="59">
        <f t="shared" si="8"/>
        <v>0.041431071793822896</v>
      </c>
      <c r="U18" s="34">
        <v>13987.94</v>
      </c>
      <c r="V18" s="60">
        <f t="shared" si="9"/>
        <v>4</v>
      </c>
    </row>
    <row r="19" spans="1:22" ht="15.75">
      <c r="A19" s="37" t="s">
        <v>12</v>
      </c>
      <c r="B19" s="62">
        <v>1086</v>
      </c>
      <c r="C19" s="38">
        <f t="shared" si="0"/>
        <v>12</v>
      </c>
      <c r="D19" s="39">
        <v>1593.355</v>
      </c>
      <c r="E19" s="38">
        <f t="shared" si="1"/>
        <v>34</v>
      </c>
      <c r="F19" s="40">
        <v>3765.011982863557</v>
      </c>
      <c r="G19" s="41">
        <f t="shared" si="2"/>
        <v>1</v>
      </c>
      <c r="H19" s="40">
        <v>8542.113045353119</v>
      </c>
      <c r="I19" s="38">
        <f t="shared" si="3"/>
        <v>1</v>
      </c>
      <c r="J19" s="40">
        <v>1483.9094757512546</v>
      </c>
      <c r="K19" s="38">
        <f t="shared" si="4"/>
        <v>8</v>
      </c>
      <c r="L19" s="40">
        <v>3160.459642266663</v>
      </c>
      <c r="M19" s="42">
        <f t="shared" si="5"/>
        <v>1</v>
      </c>
      <c r="N19" s="40">
        <v>16951.494146234596</v>
      </c>
      <c r="O19" s="42">
        <f t="shared" si="6"/>
        <v>1</v>
      </c>
      <c r="P19" s="148">
        <v>0.08591898121892023</v>
      </c>
      <c r="Q19" s="149">
        <v>0.9140810187810796</v>
      </c>
      <c r="R19" s="53">
        <v>18544.848649017225</v>
      </c>
      <c r="S19" s="54">
        <f t="shared" si="7"/>
        <v>2</v>
      </c>
      <c r="T19" s="55">
        <f t="shared" si="8"/>
        <v>0.047461259890978484</v>
      </c>
      <c r="U19" s="40">
        <v>1493.944</v>
      </c>
      <c r="V19" s="56">
        <f t="shared" si="9"/>
        <v>31</v>
      </c>
    </row>
    <row r="20" spans="1:22" ht="15.75">
      <c r="A20" s="37" t="s">
        <v>13</v>
      </c>
      <c r="B20" s="62">
        <v>1307</v>
      </c>
      <c r="C20" s="38">
        <f t="shared" si="0"/>
        <v>7</v>
      </c>
      <c r="D20" s="39">
        <v>5379.099</v>
      </c>
      <c r="E20" s="38">
        <f t="shared" si="1"/>
        <v>9</v>
      </c>
      <c r="F20" s="40">
        <v>2331.5932956988927</v>
      </c>
      <c r="G20" s="41">
        <f t="shared" si="2"/>
        <v>5</v>
      </c>
      <c r="H20" s="40">
        <v>3224.036444484149</v>
      </c>
      <c r="I20" s="38">
        <f t="shared" si="3"/>
        <v>6</v>
      </c>
      <c r="J20" s="40">
        <v>1406.3516074849406</v>
      </c>
      <c r="K20" s="38">
        <f t="shared" si="4"/>
        <v>9</v>
      </c>
      <c r="L20" s="40">
        <v>2589.7591348327574</v>
      </c>
      <c r="M20" s="42">
        <f t="shared" si="5"/>
        <v>6</v>
      </c>
      <c r="N20" s="40">
        <v>9551.74048250074</v>
      </c>
      <c r="O20" s="42">
        <f t="shared" si="6"/>
        <v>6</v>
      </c>
      <c r="P20" s="148">
        <v>0.3602676996271222</v>
      </c>
      <c r="Q20" s="149">
        <v>0.6397323003728779</v>
      </c>
      <c r="R20" s="53">
        <v>14930.83978553742</v>
      </c>
      <c r="S20" s="54">
        <f t="shared" si="7"/>
        <v>8</v>
      </c>
      <c r="T20" s="55">
        <f t="shared" si="8"/>
        <v>0.038212038332785574</v>
      </c>
      <c r="U20" s="40">
        <v>7053.813</v>
      </c>
      <c r="V20" s="56">
        <f t="shared" si="9"/>
        <v>11</v>
      </c>
    </row>
    <row r="21" spans="1:22" ht="15.75">
      <c r="A21" s="37" t="s">
        <v>14</v>
      </c>
      <c r="B21" s="62">
        <v>951</v>
      </c>
      <c r="C21" s="38">
        <f t="shared" si="0"/>
        <v>13</v>
      </c>
      <c r="D21" s="39">
        <v>2587.007</v>
      </c>
      <c r="E21" s="38">
        <f t="shared" si="1"/>
        <v>23</v>
      </c>
      <c r="F21" s="40">
        <v>1008.6396177193528</v>
      </c>
      <c r="G21" s="41">
        <f t="shared" si="2"/>
        <v>15</v>
      </c>
      <c r="H21" s="40">
        <v>1413.6924413674237</v>
      </c>
      <c r="I21" s="38">
        <f t="shared" si="3"/>
        <v>19</v>
      </c>
      <c r="J21" s="40">
        <v>1152.024106235096</v>
      </c>
      <c r="K21" s="38">
        <f t="shared" si="4"/>
        <v>14</v>
      </c>
      <c r="L21" s="40">
        <v>1511.4788981935576</v>
      </c>
      <c r="M21" s="42">
        <f t="shared" si="5"/>
        <v>15</v>
      </c>
      <c r="N21" s="40">
        <v>5085.83506351543</v>
      </c>
      <c r="O21" s="42">
        <f t="shared" si="6"/>
        <v>16</v>
      </c>
      <c r="P21" s="148">
        <v>0.3371640730108381</v>
      </c>
      <c r="Q21" s="149">
        <v>0.6628359269891622</v>
      </c>
      <c r="R21" s="53">
        <v>7672.841583311744</v>
      </c>
      <c r="S21" s="54">
        <f t="shared" si="7"/>
        <v>21</v>
      </c>
      <c r="T21" s="55">
        <f t="shared" si="8"/>
        <v>0.01963686710957138</v>
      </c>
      <c r="U21" s="40">
        <v>3065.406</v>
      </c>
      <c r="V21" s="56">
        <f t="shared" si="9"/>
        <v>25</v>
      </c>
    </row>
    <row r="22" spans="1:22" ht="15.75">
      <c r="A22" s="37" t="s">
        <v>15</v>
      </c>
      <c r="B22" s="62">
        <v>503</v>
      </c>
      <c r="C22" s="38">
        <f t="shared" si="0"/>
        <v>27</v>
      </c>
      <c r="D22" s="39">
        <v>1759.07</v>
      </c>
      <c r="E22" s="38">
        <f t="shared" si="1"/>
        <v>30</v>
      </c>
      <c r="F22" s="40">
        <v>479.3725237459997</v>
      </c>
      <c r="G22" s="41">
        <f t="shared" si="2"/>
        <v>29</v>
      </c>
      <c r="H22" s="40">
        <v>613.6765092352855</v>
      </c>
      <c r="I22" s="38">
        <f t="shared" si="3"/>
        <v>41</v>
      </c>
      <c r="J22" s="40">
        <v>391.73147809010754</v>
      </c>
      <c r="K22" s="38">
        <f t="shared" si="4"/>
        <v>45</v>
      </c>
      <c r="L22" s="40">
        <v>661.0208327743352</v>
      </c>
      <c r="M22" s="42">
        <f t="shared" si="5"/>
        <v>42</v>
      </c>
      <c r="N22" s="40">
        <v>2145.8013438457274</v>
      </c>
      <c r="O22" s="42">
        <f t="shared" si="6"/>
        <v>41</v>
      </c>
      <c r="P22" s="148">
        <v>0.4504809251688811</v>
      </c>
      <c r="Q22" s="149">
        <v>0.5495190748311186</v>
      </c>
      <c r="R22" s="53">
        <v>3904.871445099858</v>
      </c>
      <c r="S22" s="54">
        <f t="shared" si="7"/>
        <v>39</v>
      </c>
      <c r="T22" s="55">
        <f t="shared" si="8"/>
        <v>0.009993617203587508</v>
      </c>
      <c r="U22" s="40">
        <v>4386.515</v>
      </c>
      <c r="V22" s="56">
        <f t="shared" si="9"/>
        <v>20</v>
      </c>
    </row>
    <row r="23" spans="1:22" ht="15.75">
      <c r="A23" s="37" t="s">
        <v>16</v>
      </c>
      <c r="B23" s="62">
        <v>447</v>
      </c>
      <c r="C23" s="38">
        <f t="shared" si="0"/>
        <v>32</v>
      </c>
      <c r="D23" s="39">
        <v>1758.109</v>
      </c>
      <c r="E23" s="38">
        <f t="shared" si="1"/>
        <v>31</v>
      </c>
      <c r="F23" s="40">
        <v>585.28111973847</v>
      </c>
      <c r="G23" s="41">
        <f t="shared" si="2"/>
        <v>24</v>
      </c>
      <c r="H23" s="40">
        <v>628.3619608490717</v>
      </c>
      <c r="I23" s="38">
        <f t="shared" si="3"/>
        <v>39</v>
      </c>
      <c r="J23" s="40">
        <v>445.5253336076884</v>
      </c>
      <c r="K23" s="38">
        <f t="shared" si="4"/>
        <v>42</v>
      </c>
      <c r="L23" s="40">
        <v>768.3102228879364</v>
      </c>
      <c r="M23" s="42">
        <f t="shared" si="5"/>
        <v>37</v>
      </c>
      <c r="N23" s="40">
        <v>2427.4786370831666</v>
      </c>
      <c r="O23" s="42">
        <f t="shared" si="6"/>
        <v>37</v>
      </c>
      <c r="P23" s="148">
        <v>0.4200386957233405</v>
      </c>
      <c r="Q23" s="149">
        <v>0.5799613042766592</v>
      </c>
      <c r="R23" s="53">
        <v>4185.587243808917</v>
      </c>
      <c r="S23" s="54">
        <f t="shared" si="7"/>
        <v>37</v>
      </c>
      <c r="T23" s="55">
        <f t="shared" si="8"/>
        <v>0.010712044500040008</v>
      </c>
      <c r="U23" s="40">
        <v>4239.208</v>
      </c>
      <c r="V23" s="56">
        <f t="shared" si="9"/>
        <v>22</v>
      </c>
    </row>
    <row r="24" spans="1:22" ht="15.75">
      <c r="A24" s="37" t="s">
        <v>17</v>
      </c>
      <c r="B24" s="62">
        <v>350</v>
      </c>
      <c r="C24" s="38">
        <f t="shared" si="0"/>
        <v>36</v>
      </c>
      <c r="D24" s="39">
        <v>1886.728</v>
      </c>
      <c r="E24" s="38">
        <f t="shared" si="1"/>
        <v>29</v>
      </c>
      <c r="F24" s="40">
        <v>421.60343071951877</v>
      </c>
      <c r="G24" s="41">
        <f t="shared" si="2"/>
        <v>33</v>
      </c>
      <c r="H24" s="40">
        <v>769.1326801097989</v>
      </c>
      <c r="I24" s="38">
        <f t="shared" si="3"/>
        <v>37</v>
      </c>
      <c r="J24" s="40">
        <v>313.6465301992473</v>
      </c>
      <c r="K24" s="38">
        <f t="shared" si="4"/>
        <v>47</v>
      </c>
      <c r="L24" s="40">
        <v>622.7524909898945</v>
      </c>
      <c r="M24" s="42">
        <f t="shared" si="5"/>
        <v>43</v>
      </c>
      <c r="N24" s="40">
        <v>2127.135132018461</v>
      </c>
      <c r="O24" s="42">
        <f t="shared" si="6"/>
        <v>44</v>
      </c>
      <c r="P24" s="148">
        <v>0.47005295164411065</v>
      </c>
      <c r="Q24" s="149">
        <v>0.5299470483558892</v>
      </c>
      <c r="R24" s="53">
        <v>4013.8635333807347</v>
      </c>
      <c r="S24" s="54">
        <f t="shared" si="7"/>
        <v>38</v>
      </c>
      <c r="T24" s="55">
        <f t="shared" si="8"/>
        <v>0.010272557297726982</v>
      </c>
      <c r="U24" s="40">
        <v>4613.97</v>
      </c>
      <c r="V24" s="56">
        <f t="shared" si="9"/>
        <v>18</v>
      </c>
    </row>
    <row r="25" spans="1:22" ht="15.75">
      <c r="A25" s="37" t="s">
        <v>18</v>
      </c>
      <c r="B25" s="62">
        <v>328</v>
      </c>
      <c r="C25" s="38">
        <f t="shared" si="0"/>
        <v>39</v>
      </c>
      <c r="D25" s="39">
        <v>1396.299</v>
      </c>
      <c r="E25" s="38">
        <f t="shared" si="1"/>
        <v>37</v>
      </c>
      <c r="F25" s="40">
        <v>407.03741608307365</v>
      </c>
      <c r="G25" s="41">
        <f t="shared" si="2"/>
        <v>35</v>
      </c>
      <c r="H25" s="40">
        <v>510.89205039008135</v>
      </c>
      <c r="I25" s="38">
        <f t="shared" si="3"/>
        <v>43</v>
      </c>
      <c r="J25" s="40">
        <v>439.5831110950675</v>
      </c>
      <c r="K25" s="38">
        <f t="shared" si="4"/>
        <v>43</v>
      </c>
      <c r="L25" s="40">
        <v>782.4251917251163</v>
      </c>
      <c r="M25" s="42">
        <f t="shared" si="5"/>
        <v>36</v>
      </c>
      <c r="N25" s="40">
        <v>2139.937769293339</v>
      </c>
      <c r="O25" s="42">
        <f t="shared" si="6"/>
        <v>42</v>
      </c>
      <c r="P25" s="148">
        <v>0.39485453388317127</v>
      </c>
      <c r="Q25" s="149">
        <v>0.6051454661168291</v>
      </c>
      <c r="R25" s="53">
        <v>3536.2369696416167</v>
      </c>
      <c r="S25" s="54">
        <f t="shared" si="7"/>
        <v>41</v>
      </c>
      <c r="T25" s="55">
        <f t="shared" si="8"/>
        <v>0.009050182345982169</v>
      </c>
      <c r="U25" s="40">
        <v>707.832</v>
      </c>
      <c r="V25" s="56">
        <f t="shared" si="9"/>
        <v>41</v>
      </c>
    </row>
    <row r="26" spans="1:22" ht="15.75">
      <c r="A26" s="37" t="s">
        <v>19</v>
      </c>
      <c r="B26" s="62">
        <v>1100</v>
      </c>
      <c r="C26" s="38">
        <f t="shared" si="0"/>
        <v>10</v>
      </c>
      <c r="D26" s="39">
        <v>1741.634</v>
      </c>
      <c r="E26" s="38">
        <f t="shared" si="1"/>
        <v>32</v>
      </c>
      <c r="F26" s="40">
        <v>878.5012065085214</v>
      </c>
      <c r="G26" s="41">
        <f t="shared" si="2"/>
        <v>18</v>
      </c>
      <c r="H26" s="40">
        <v>1383.7136394669903</v>
      </c>
      <c r="I26" s="38">
        <f t="shared" si="3"/>
        <v>20</v>
      </c>
      <c r="J26" s="40">
        <v>750.3001059250387</v>
      </c>
      <c r="K26" s="38">
        <f t="shared" si="4"/>
        <v>30</v>
      </c>
      <c r="L26" s="40">
        <v>1766.3060375992238</v>
      </c>
      <c r="M26" s="42">
        <f t="shared" si="5"/>
        <v>12</v>
      </c>
      <c r="N26" s="40">
        <v>4778.820989499772</v>
      </c>
      <c r="O26" s="42">
        <f t="shared" si="6"/>
        <v>18</v>
      </c>
      <c r="P26" s="148">
        <v>0.2671030949440127</v>
      </c>
      <c r="Q26" s="149">
        <v>0.7328969050559874</v>
      </c>
      <c r="R26" s="53">
        <v>6520.454591269844</v>
      </c>
      <c r="S26" s="54">
        <f t="shared" si="7"/>
        <v>24</v>
      </c>
      <c r="T26" s="55">
        <f t="shared" si="8"/>
        <v>0.016687598579025454</v>
      </c>
      <c r="U26" s="40">
        <v>979.321</v>
      </c>
      <c r="V26" s="56">
        <f t="shared" si="9"/>
        <v>36</v>
      </c>
    </row>
    <row r="27" spans="1:22" ht="15.75">
      <c r="A27" s="37" t="s">
        <v>20</v>
      </c>
      <c r="B27" s="62">
        <v>865</v>
      </c>
      <c r="C27" s="38">
        <f t="shared" si="0"/>
        <v>15</v>
      </c>
      <c r="D27" s="39">
        <v>5583.39</v>
      </c>
      <c r="E27" s="38">
        <f t="shared" si="1"/>
        <v>8</v>
      </c>
      <c r="F27" s="40">
        <v>928.0661948053475</v>
      </c>
      <c r="G27" s="41">
        <f t="shared" si="2"/>
        <v>17</v>
      </c>
      <c r="H27" s="40">
        <v>917.2553867323686</v>
      </c>
      <c r="I27" s="38">
        <f t="shared" si="3"/>
        <v>29</v>
      </c>
      <c r="J27" s="40">
        <v>954.0887178568346</v>
      </c>
      <c r="K27" s="38">
        <f t="shared" si="4"/>
        <v>18</v>
      </c>
      <c r="L27" s="40">
        <v>1440.9815411200595</v>
      </c>
      <c r="M27" s="42">
        <f t="shared" si="5"/>
        <v>18</v>
      </c>
      <c r="N27" s="40">
        <v>4240.391840514611</v>
      </c>
      <c r="O27" s="42">
        <f t="shared" si="6"/>
        <v>22</v>
      </c>
      <c r="P27" s="148">
        <v>0.5683544552811611</v>
      </c>
      <c r="Q27" s="149">
        <v>0.43164554471884</v>
      </c>
      <c r="R27" s="53">
        <v>9823.782250032642</v>
      </c>
      <c r="S27" s="54">
        <f t="shared" si="7"/>
        <v>14</v>
      </c>
      <c r="T27" s="55">
        <f t="shared" si="8"/>
        <v>0.0251417033002256</v>
      </c>
      <c r="U27" s="40">
        <v>2777.845</v>
      </c>
      <c r="V27" s="56">
        <f t="shared" si="9"/>
        <v>26</v>
      </c>
    </row>
    <row r="28" spans="1:22" ht="15.75">
      <c r="A28" s="37" t="s">
        <v>21</v>
      </c>
      <c r="B28" s="62">
        <v>1432</v>
      </c>
      <c r="C28" s="38">
        <f t="shared" si="0"/>
        <v>6</v>
      </c>
      <c r="D28" s="39">
        <v>8468.697</v>
      </c>
      <c r="E28" s="38">
        <f t="shared" si="1"/>
        <v>3</v>
      </c>
      <c r="F28" s="40">
        <v>1635.8954363190317</v>
      </c>
      <c r="G28" s="41">
        <f t="shared" si="2"/>
        <v>8</v>
      </c>
      <c r="H28" s="40">
        <v>2124.629352189182</v>
      </c>
      <c r="I28" s="38">
        <f t="shared" si="3"/>
        <v>13</v>
      </c>
      <c r="J28" s="40">
        <v>1875.3569391152964</v>
      </c>
      <c r="K28" s="38">
        <f t="shared" si="4"/>
        <v>4</v>
      </c>
      <c r="L28" s="40">
        <v>2090.211601050519</v>
      </c>
      <c r="M28" s="42">
        <f t="shared" si="5"/>
        <v>10</v>
      </c>
      <c r="N28" s="40">
        <v>7726.093328674026</v>
      </c>
      <c r="O28" s="42">
        <f t="shared" si="6"/>
        <v>10</v>
      </c>
      <c r="P28" s="148">
        <v>0.5229272250158186</v>
      </c>
      <c r="Q28" s="149">
        <v>0.4770727749841813</v>
      </c>
      <c r="R28" s="53">
        <v>16194.789838783418</v>
      </c>
      <c r="S28" s="54">
        <f t="shared" si="7"/>
        <v>3</v>
      </c>
      <c r="T28" s="55">
        <f t="shared" si="8"/>
        <v>0.04144682676927699</v>
      </c>
      <c r="U28" s="40">
        <v>5310.448</v>
      </c>
      <c r="V28" s="56">
        <f t="shared" si="9"/>
        <v>15</v>
      </c>
    </row>
    <row r="29" spans="1:22" ht="15.75">
      <c r="A29" s="37" t="s">
        <v>22</v>
      </c>
      <c r="B29" s="62">
        <v>1970</v>
      </c>
      <c r="C29" s="38">
        <f t="shared" si="0"/>
        <v>1</v>
      </c>
      <c r="D29" s="39">
        <v>10406.318</v>
      </c>
      <c r="E29" s="38">
        <f t="shared" si="1"/>
        <v>1</v>
      </c>
      <c r="F29" s="40">
        <v>3258.2839904117163</v>
      </c>
      <c r="G29" s="41">
        <f t="shared" si="2"/>
        <v>3</v>
      </c>
      <c r="H29" s="40">
        <v>3697.7745367483417</v>
      </c>
      <c r="I29" s="38">
        <f t="shared" si="3"/>
        <v>4</v>
      </c>
      <c r="J29" s="40">
        <v>2958.3479953930564</v>
      </c>
      <c r="K29" s="38">
        <f t="shared" si="4"/>
        <v>1</v>
      </c>
      <c r="L29" s="40">
        <v>3125.148389633449</v>
      </c>
      <c r="M29" s="42">
        <f t="shared" si="5"/>
        <v>3</v>
      </c>
      <c r="N29" s="40">
        <v>13039.55491218657</v>
      </c>
      <c r="O29" s="42">
        <f t="shared" si="6"/>
        <v>2</v>
      </c>
      <c r="P29" s="148">
        <v>0.4438443454389999</v>
      </c>
      <c r="Q29" s="149">
        <v>0.5561556545610017</v>
      </c>
      <c r="R29" s="53">
        <v>23445.873120681063</v>
      </c>
      <c r="S29" s="54">
        <f t="shared" si="7"/>
        <v>1</v>
      </c>
      <c r="T29" s="55">
        <f t="shared" si="8"/>
        <v>0.060004300849903214</v>
      </c>
      <c r="U29" s="40">
        <v>30874.348</v>
      </c>
      <c r="V29" s="56">
        <f t="shared" si="9"/>
        <v>1</v>
      </c>
    </row>
    <row r="30" spans="1:22" ht="15.75">
      <c r="A30" s="37" t="s">
        <v>23</v>
      </c>
      <c r="B30" s="62">
        <v>756</v>
      </c>
      <c r="C30" s="38">
        <f t="shared" si="0"/>
        <v>19</v>
      </c>
      <c r="D30" s="39">
        <v>4791.611</v>
      </c>
      <c r="E30" s="38">
        <f t="shared" si="1"/>
        <v>11</v>
      </c>
      <c r="F30" s="40">
        <v>698.9229760338267</v>
      </c>
      <c r="G30" s="41">
        <f t="shared" si="2"/>
        <v>20</v>
      </c>
      <c r="H30" s="40">
        <v>796.8545948943687</v>
      </c>
      <c r="I30" s="38">
        <f t="shared" si="3"/>
        <v>34</v>
      </c>
      <c r="J30" s="40">
        <v>1003.8070409398323</v>
      </c>
      <c r="K30" s="38">
        <f t="shared" si="4"/>
        <v>16</v>
      </c>
      <c r="L30" s="40">
        <v>1494.1832242535074</v>
      </c>
      <c r="M30" s="42">
        <f t="shared" si="5"/>
        <v>16</v>
      </c>
      <c r="N30" s="40">
        <v>3993.7678361215353</v>
      </c>
      <c r="O30" s="42">
        <f t="shared" si="6"/>
        <v>23</v>
      </c>
      <c r="P30" s="148">
        <v>0.5454074578426933</v>
      </c>
      <c r="Q30" s="149">
        <v>0.45459254215730716</v>
      </c>
      <c r="R30" s="53">
        <v>8785.379137917165</v>
      </c>
      <c r="S30" s="54">
        <f t="shared" si="7"/>
        <v>17</v>
      </c>
      <c r="T30" s="55">
        <f t="shared" si="8"/>
        <v>0.022484150202410198</v>
      </c>
      <c r="U30" s="40">
        <v>5838.049</v>
      </c>
      <c r="V30" s="56">
        <f t="shared" si="9"/>
        <v>14</v>
      </c>
    </row>
    <row r="31" spans="1:22" ht="15.75">
      <c r="A31" s="37" t="s">
        <v>24</v>
      </c>
      <c r="B31" s="62">
        <v>642</v>
      </c>
      <c r="C31" s="38">
        <f t="shared" si="0"/>
        <v>22</v>
      </c>
      <c r="D31" s="39">
        <v>3680.861</v>
      </c>
      <c r="E31" s="38">
        <f t="shared" si="1"/>
        <v>19</v>
      </c>
      <c r="F31" s="40">
        <v>442.5797819322674</v>
      </c>
      <c r="G31" s="41">
        <f t="shared" si="2"/>
        <v>32</v>
      </c>
      <c r="H31" s="40">
        <v>323.681108030911</v>
      </c>
      <c r="I31" s="38">
        <f t="shared" si="3"/>
        <v>46</v>
      </c>
      <c r="J31" s="40">
        <v>421.1780912314059</v>
      </c>
      <c r="K31" s="38">
        <f t="shared" si="4"/>
        <v>44</v>
      </c>
      <c r="L31" s="40">
        <v>1012.3050168599136</v>
      </c>
      <c r="M31" s="42">
        <f t="shared" si="5"/>
        <v>26</v>
      </c>
      <c r="N31" s="40">
        <v>2199.7439980544973</v>
      </c>
      <c r="O31" s="42">
        <f t="shared" si="6"/>
        <v>40</v>
      </c>
      <c r="P31" s="148">
        <v>0.6259323470060142</v>
      </c>
      <c r="Q31" s="149">
        <v>0.37406765299398526</v>
      </c>
      <c r="R31" s="53">
        <v>5880.604699305202</v>
      </c>
      <c r="S31" s="54">
        <f t="shared" si="7"/>
        <v>27</v>
      </c>
      <c r="T31" s="55">
        <f t="shared" si="8"/>
        <v>0.015050050460488629</v>
      </c>
      <c r="U31" s="40">
        <v>3543.586</v>
      </c>
      <c r="V31" s="56">
        <f t="shared" si="9"/>
        <v>23</v>
      </c>
    </row>
    <row r="32" spans="1:22" ht="15.75">
      <c r="A32" s="37" t="s">
        <v>25</v>
      </c>
      <c r="B32" s="62">
        <v>559</v>
      </c>
      <c r="C32" s="38">
        <f t="shared" si="0"/>
        <v>23</v>
      </c>
      <c r="D32" s="39">
        <v>1990.911</v>
      </c>
      <c r="E32" s="38">
        <f t="shared" si="1"/>
        <v>27</v>
      </c>
      <c r="F32" s="40">
        <v>1028.8441336851065</v>
      </c>
      <c r="G32" s="41">
        <f t="shared" si="2"/>
        <v>13</v>
      </c>
      <c r="H32" s="40">
        <v>622.167531243898</v>
      </c>
      <c r="I32" s="38">
        <f t="shared" si="3"/>
        <v>40</v>
      </c>
      <c r="J32" s="40">
        <v>596.6721448535822</v>
      </c>
      <c r="K32" s="38">
        <f t="shared" si="4"/>
        <v>35</v>
      </c>
      <c r="L32" s="40">
        <v>1223.5253019534555</v>
      </c>
      <c r="M32" s="42">
        <f t="shared" si="5"/>
        <v>23</v>
      </c>
      <c r="N32" s="40">
        <v>3471.209111736044</v>
      </c>
      <c r="O32" s="42">
        <f t="shared" si="6"/>
        <v>29</v>
      </c>
      <c r="P32" s="148">
        <v>0.3644941234563102</v>
      </c>
      <c r="Q32" s="149">
        <v>0.6355058765436901</v>
      </c>
      <c r="R32" s="53">
        <v>5462.119611882777</v>
      </c>
      <c r="S32" s="54">
        <f t="shared" si="7"/>
        <v>30</v>
      </c>
      <c r="T32" s="55">
        <f t="shared" si="8"/>
        <v>0.013979034467284112</v>
      </c>
      <c r="U32" s="40">
        <v>1169.86</v>
      </c>
      <c r="V32" s="56">
        <f t="shared" si="9"/>
        <v>35</v>
      </c>
    </row>
    <row r="33" spans="1:22" ht="15.75">
      <c r="A33" s="37" t="s">
        <v>26</v>
      </c>
      <c r="B33" s="62">
        <v>1482</v>
      </c>
      <c r="C33" s="38">
        <f t="shared" si="0"/>
        <v>4</v>
      </c>
      <c r="D33" s="39">
        <v>4221.166</v>
      </c>
      <c r="E33" s="38">
        <f t="shared" si="1"/>
        <v>15</v>
      </c>
      <c r="F33" s="40">
        <v>3417.629789565406</v>
      </c>
      <c r="G33" s="41">
        <f t="shared" si="2"/>
        <v>2</v>
      </c>
      <c r="H33" s="40">
        <v>3006.451294390824</v>
      </c>
      <c r="I33" s="38">
        <f t="shared" si="3"/>
        <v>8</v>
      </c>
      <c r="J33" s="40">
        <v>1716.5425607712093</v>
      </c>
      <c r="K33" s="38">
        <f t="shared" si="4"/>
        <v>5</v>
      </c>
      <c r="L33" s="40">
        <v>2489.293562476427</v>
      </c>
      <c r="M33" s="42">
        <f t="shared" si="5"/>
        <v>7</v>
      </c>
      <c r="N33" s="40">
        <v>10629.917207203867</v>
      </c>
      <c r="O33" s="42">
        <f t="shared" si="6"/>
        <v>5</v>
      </c>
      <c r="P33" s="148">
        <v>0.2842328844573538</v>
      </c>
      <c r="Q33" s="149">
        <v>0.7157671155426464</v>
      </c>
      <c r="R33" s="53">
        <v>14851.083510793842</v>
      </c>
      <c r="S33" s="54">
        <f t="shared" si="7"/>
        <v>9</v>
      </c>
      <c r="T33" s="55">
        <f t="shared" si="8"/>
        <v>0.03800792055565064</v>
      </c>
      <c r="U33" s="40">
        <v>14548.995</v>
      </c>
      <c r="V33" s="56">
        <f t="shared" si="9"/>
        <v>2</v>
      </c>
    </row>
    <row r="34" spans="1:22" ht="15.75">
      <c r="A34" s="37" t="s">
        <v>27</v>
      </c>
      <c r="B34" s="62">
        <v>1498</v>
      </c>
      <c r="C34" s="38">
        <f t="shared" si="0"/>
        <v>3</v>
      </c>
      <c r="D34" s="39">
        <v>6442.823</v>
      </c>
      <c r="E34" s="38">
        <f t="shared" si="1"/>
        <v>5</v>
      </c>
      <c r="F34" s="40">
        <v>1828.0419334601993</v>
      </c>
      <c r="G34" s="41">
        <f t="shared" si="2"/>
        <v>6</v>
      </c>
      <c r="H34" s="40">
        <v>1435.193453758213</v>
      </c>
      <c r="I34" s="38">
        <f t="shared" si="3"/>
        <v>18</v>
      </c>
      <c r="J34" s="40">
        <v>1251.4059672195067</v>
      </c>
      <c r="K34" s="38">
        <f t="shared" si="4"/>
        <v>11</v>
      </c>
      <c r="L34" s="40">
        <v>2141.1742611093396</v>
      </c>
      <c r="M34" s="42">
        <f t="shared" si="5"/>
        <v>9</v>
      </c>
      <c r="N34" s="40">
        <v>6655.815615547256</v>
      </c>
      <c r="O34" s="42">
        <f t="shared" si="6"/>
        <v>11</v>
      </c>
      <c r="P34" s="148">
        <v>0.49186965475863076</v>
      </c>
      <c r="Q34" s="149">
        <v>0.5081303452413686</v>
      </c>
      <c r="R34" s="53">
        <v>13098.638327505627</v>
      </c>
      <c r="S34" s="54">
        <f t="shared" si="7"/>
        <v>12</v>
      </c>
      <c r="T34" s="55">
        <f t="shared" si="8"/>
        <v>0.03352294158047075</v>
      </c>
      <c r="U34" s="40">
        <v>11578.439</v>
      </c>
      <c r="V34" s="56">
        <f t="shared" si="9"/>
        <v>7</v>
      </c>
    </row>
    <row r="35" spans="1:22" ht="15.75">
      <c r="A35" s="37" t="s">
        <v>28</v>
      </c>
      <c r="B35" s="62">
        <v>280</v>
      </c>
      <c r="C35" s="38">
        <f t="shared" si="0"/>
        <v>41</v>
      </c>
      <c r="D35" s="39">
        <v>529.913</v>
      </c>
      <c r="E35" s="38">
        <f t="shared" si="1"/>
        <v>42</v>
      </c>
      <c r="F35" s="40">
        <v>383.5490555877011</v>
      </c>
      <c r="G35" s="41">
        <f t="shared" si="2"/>
        <v>38</v>
      </c>
      <c r="H35" s="40">
        <v>314.2478023874674</v>
      </c>
      <c r="I35" s="38">
        <f t="shared" si="3"/>
        <v>47</v>
      </c>
      <c r="J35" s="40">
        <v>523.9376770747818</v>
      </c>
      <c r="K35" s="38">
        <f t="shared" si="4"/>
        <v>38</v>
      </c>
      <c r="L35" s="40">
        <v>848.0251131881461</v>
      </c>
      <c r="M35" s="42">
        <f t="shared" si="5"/>
        <v>33</v>
      </c>
      <c r="N35" s="40">
        <v>2069.7596482380973</v>
      </c>
      <c r="O35" s="42">
        <f t="shared" si="6"/>
        <v>45</v>
      </c>
      <c r="P35" s="148">
        <v>0.20383823415755734</v>
      </c>
      <c r="Q35" s="149">
        <v>0.7961617658424429</v>
      </c>
      <c r="R35" s="53">
        <v>2599.6722488275004</v>
      </c>
      <c r="S35" s="54">
        <f t="shared" si="7"/>
        <v>46</v>
      </c>
      <c r="T35" s="55">
        <f t="shared" si="8"/>
        <v>0.006653261105989406</v>
      </c>
      <c r="U35" s="40">
        <v>559.688</v>
      </c>
      <c r="V35" s="56">
        <f t="shared" si="9"/>
        <v>43</v>
      </c>
    </row>
    <row r="36" spans="1:22" ht="15.75">
      <c r="A36" s="37" t="s">
        <v>29</v>
      </c>
      <c r="B36" s="62">
        <v>274</v>
      </c>
      <c r="C36" s="38">
        <f t="shared" si="0"/>
        <v>43</v>
      </c>
      <c r="D36" s="39">
        <v>898.764</v>
      </c>
      <c r="E36" s="38">
        <f t="shared" si="1"/>
        <v>38</v>
      </c>
      <c r="F36" s="40">
        <v>332.564103758525</v>
      </c>
      <c r="G36" s="41">
        <f t="shared" si="2"/>
        <v>42</v>
      </c>
      <c r="H36" s="40">
        <v>1086.3461399619762</v>
      </c>
      <c r="I36" s="38">
        <f t="shared" si="3"/>
        <v>27</v>
      </c>
      <c r="J36" s="40">
        <v>841.0911982962865</v>
      </c>
      <c r="K36" s="38">
        <f t="shared" si="4"/>
        <v>23</v>
      </c>
      <c r="L36" s="40">
        <v>702.2764670441782</v>
      </c>
      <c r="M36" s="42">
        <f t="shared" si="5"/>
        <v>40</v>
      </c>
      <c r="N36" s="40">
        <v>2962.277909060968</v>
      </c>
      <c r="O36" s="42">
        <f t="shared" si="6"/>
        <v>31</v>
      </c>
      <c r="P36" s="148">
        <v>0.2327776617712529</v>
      </c>
      <c r="Q36" s="149">
        <v>0.7672223382287474</v>
      </c>
      <c r="R36" s="53">
        <v>3861.0423099773784</v>
      </c>
      <c r="S36" s="54">
        <f t="shared" si="7"/>
        <v>40</v>
      </c>
      <c r="T36" s="55">
        <f t="shared" si="8"/>
        <v>0.00988144664818343</v>
      </c>
      <c r="U36" s="40">
        <v>2064.692</v>
      </c>
      <c r="V36" s="56">
        <f t="shared" si="9"/>
        <v>27</v>
      </c>
    </row>
    <row r="37" spans="1:22" ht="15.75">
      <c r="A37" s="37" t="s">
        <v>30</v>
      </c>
      <c r="B37" s="62">
        <v>247</v>
      </c>
      <c r="C37" s="38">
        <f t="shared" si="0"/>
        <v>45</v>
      </c>
      <c r="D37" s="39">
        <v>531.546</v>
      </c>
      <c r="E37" s="38">
        <f t="shared" si="1"/>
        <v>41</v>
      </c>
      <c r="F37" s="40">
        <v>176.3309028802603</v>
      </c>
      <c r="G37" s="41">
        <f t="shared" si="2"/>
        <v>47</v>
      </c>
      <c r="H37" s="40">
        <v>451.55817263529207</v>
      </c>
      <c r="I37" s="38">
        <f t="shared" si="3"/>
        <v>45</v>
      </c>
      <c r="J37" s="40">
        <v>317.92455365604593</v>
      </c>
      <c r="K37" s="38">
        <f t="shared" si="4"/>
        <v>46</v>
      </c>
      <c r="L37" s="40">
        <v>516.9140627406222</v>
      </c>
      <c r="M37" s="42">
        <f t="shared" si="5"/>
        <v>46</v>
      </c>
      <c r="N37" s="40">
        <v>1462.7276919122198</v>
      </c>
      <c r="O37" s="42">
        <f t="shared" si="6"/>
        <v>47</v>
      </c>
      <c r="P37" s="148">
        <v>0.2665359502062374</v>
      </c>
      <c r="Q37" s="149">
        <v>0.7334640497937626</v>
      </c>
      <c r="R37" s="53">
        <v>1994.2731921537447</v>
      </c>
      <c r="S37" s="54">
        <f t="shared" si="7"/>
        <v>47</v>
      </c>
      <c r="T37" s="55">
        <f t="shared" si="8"/>
        <v>0.00510388194898728</v>
      </c>
      <c r="U37" s="40">
        <v>220.431</v>
      </c>
      <c r="V37" s="56">
        <f t="shared" si="9"/>
        <v>45</v>
      </c>
    </row>
    <row r="38" spans="1:22" ht="15.75">
      <c r="A38" s="37" t="s">
        <v>31</v>
      </c>
      <c r="B38" s="62">
        <v>257</v>
      </c>
      <c r="C38" s="38">
        <f t="shared" si="0"/>
        <v>44</v>
      </c>
      <c r="D38" s="39">
        <v>2457.977</v>
      </c>
      <c r="E38" s="38">
        <f t="shared" si="1"/>
        <v>24</v>
      </c>
      <c r="F38" s="40">
        <v>239.03063744327306</v>
      </c>
      <c r="G38" s="41">
        <f t="shared" si="2"/>
        <v>46</v>
      </c>
      <c r="H38" s="40">
        <v>489.3595426749664</v>
      </c>
      <c r="I38" s="38">
        <f t="shared" si="3"/>
        <v>44</v>
      </c>
      <c r="J38" s="40">
        <v>511.0920487172089</v>
      </c>
      <c r="K38" s="38">
        <f t="shared" si="4"/>
        <v>39</v>
      </c>
      <c r="L38" s="40">
        <v>599.6018396448129</v>
      </c>
      <c r="M38" s="42">
        <f t="shared" si="5"/>
        <v>44</v>
      </c>
      <c r="N38" s="40">
        <v>1839.0840684802617</v>
      </c>
      <c r="O38" s="42">
        <f t="shared" si="6"/>
        <v>46</v>
      </c>
      <c r="P38" s="148">
        <v>0.5720135136518709</v>
      </c>
      <c r="Q38" s="149">
        <v>0.4279864863481297</v>
      </c>
      <c r="R38" s="53">
        <v>4297.06106884956</v>
      </c>
      <c r="S38" s="54">
        <f t="shared" si="7"/>
        <v>34</v>
      </c>
      <c r="T38" s="55">
        <f t="shared" si="8"/>
        <v>0.010997336026621207</v>
      </c>
      <c r="U38" s="40">
        <v>1548.279</v>
      </c>
      <c r="V38" s="56">
        <f t="shared" si="9"/>
        <v>30</v>
      </c>
    </row>
    <row r="39" spans="1:22" ht="15.75">
      <c r="A39" s="37" t="s">
        <v>32</v>
      </c>
      <c r="B39" s="62">
        <v>793</v>
      </c>
      <c r="C39" s="38">
        <f t="shared" si="0"/>
        <v>17</v>
      </c>
      <c r="D39" s="39">
        <v>4322.694</v>
      </c>
      <c r="E39" s="38">
        <f t="shared" si="1"/>
        <v>14</v>
      </c>
      <c r="F39" s="40">
        <v>640.4110028307553</v>
      </c>
      <c r="G39" s="41">
        <f t="shared" si="2"/>
        <v>22</v>
      </c>
      <c r="H39" s="40">
        <v>862.356694318717</v>
      </c>
      <c r="I39" s="38">
        <f t="shared" si="3"/>
        <v>30</v>
      </c>
      <c r="J39" s="40">
        <v>953.9447784752874</v>
      </c>
      <c r="K39" s="38">
        <f t="shared" si="4"/>
        <v>19</v>
      </c>
      <c r="L39" s="40">
        <v>1224.2056237397703</v>
      </c>
      <c r="M39" s="42">
        <f t="shared" si="5"/>
        <v>22</v>
      </c>
      <c r="N39" s="40">
        <v>3680.91809936453</v>
      </c>
      <c r="O39" s="42">
        <f t="shared" si="6"/>
        <v>26</v>
      </c>
      <c r="P39" s="148">
        <v>0.5400928914406395</v>
      </c>
      <c r="Q39" s="149">
        <v>0.45990710855936057</v>
      </c>
      <c r="R39" s="53">
        <v>8003.612100919356</v>
      </c>
      <c r="S39" s="54">
        <f t="shared" si="7"/>
        <v>19</v>
      </c>
      <c r="T39" s="55">
        <f t="shared" si="8"/>
        <v>0.020483397906212862</v>
      </c>
      <c r="U39" s="40">
        <v>11954.793</v>
      </c>
      <c r="V39" s="56">
        <f t="shared" si="9"/>
        <v>6</v>
      </c>
    </row>
    <row r="40" spans="1:22" ht="15.75">
      <c r="A40" s="37" t="s">
        <v>33</v>
      </c>
      <c r="B40" s="62">
        <v>823</v>
      </c>
      <c r="C40" s="38">
        <f t="shared" si="0"/>
        <v>16</v>
      </c>
      <c r="D40" s="39">
        <v>9591.698</v>
      </c>
      <c r="E40" s="38">
        <f t="shared" si="1"/>
        <v>2</v>
      </c>
      <c r="F40" s="40">
        <v>1107.3700213219295</v>
      </c>
      <c r="G40" s="41">
        <f t="shared" si="2"/>
        <v>12</v>
      </c>
      <c r="H40" s="40">
        <v>1698.707167480196</v>
      </c>
      <c r="I40" s="38">
        <f t="shared" si="3"/>
        <v>17</v>
      </c>
      <c r="J40" s="40">
        <v>1207.1542570573315</v>
      </c>
      <c r="K40" s="38">
        <f t="shared" si="4"/>
        <v>13</v>
      </c>
      <c r="L40" s="40">
        <v>1570.7732002594862</v>
      </c>
      <c r="M40" s="42">
        <f t="shared" si="5"/>
        <v>13</v>
      </c>
      <c r="N40" s="40">
        <v>5584.004646118948</v>
      </c>
      <c r="O40" s="42">
        <f t="shared" si="6"/>
        <v>13</v>
      </c>
      <c r="P40" s="148">
        <v>0.632043090796954</v>
      </c>
      <c r="Q40" s="149">
        <v>0.36795690920304586</v>
      </c>
      <c r="R40" s="53">
        <v>15175.702660980838</v>
      </c>
      <c r="S40" s="54">
        <f t="shared" si="7"/>
        <v>7</v>
      </c>
      <c r="T40" s="55">
        <f t="shared" si="8"/>
        <v>0.038838708347139574</v>
      </c>
      <c r="U40" s="40">
        <v>5259.969</v>
      </c>
      <c r="V40" s="56">
        <f t="shared" si="9"/>
        <v>16</v>
      </c>
    </row>
    <row r="41" spans="1:22" ht="15.75">
      <c r="A41" s="37" t="s">
        <v>34</v>
      </c>
      <c r="B41" s="62">
        <v>540</v>
      </c>
      <c r="C41" s="38">
        <f t="shared" si="0"/>
        <v>25</v>
      </c>
      <c r="D41" s="39">
        <v>3939.056</v>
      </c>
      <c r="E41" s="38">
        <f t="shared" si="1"/>
        <v>18</v>
      </c>
      <c r="F41" s="40">
        <v>529.626751958259</v>
      </c>
      <c r="G41" s="41">
        <f t="shared" si="2"/>
        <v>26</v>
      </c>
      <c r="H41" s="40">
        <v>3099.77638952286</v>
      </c>
      <c r="I41" s="38">
        <f t="shared" si="3"/>
        <v>7</v>
      </c>
      <c r="J41" s="40">
        <v>675.5804564202747</v>
      </c>
      <c r="K41" s="38">
        <f t="shared" si="4"/>
        <v>31</v>
      </c>
      <c r="L41" s="40">
        <v>990.2705285572168</v>
      </c>
      <c r="M41" s="42">
        <f t="shared" si="5"/>
        <v>27</v>
      </c>
      <c r="N41" s="40">
        <v>5295.254126458612</v>
      </c>
      <c r="O41" s="42">
        <f t="shared" si="6"/>
        <v>15</v>
      </c>
      <c r="P41" s="148">
        <v>0.426567461758525</v>
      </c>
      <c r="Q41" s="149">
        <v>0.5734325382414753</v>
      </c>
      <c r="R41" s="53">
        <v>9234.310530576751</v>
      </c>
      <c r="S41" s="54">
        <f t="shared" si="7"/>
        <v>15</v>
      </c>
      <c r="T41" s="55">
        <f t="shared" si="8"/>
        <v>0.023633086486738657</v>
      </c>
      <c r="U41" s="40">
        <v>13355.817</v>
      </c>
      <c r="V41" s="56">
        <f t="shared" si="9"/>
        <v>5</v>
      </c>
    </row>
    <row r="42" spans="1:22" ht="15.75">
      <c r="A42" s="37" t="s">
        <v>35</v>
      </c>
      <c r="B42" s="62">
        <v>280</v>
      </c>
      <c r="C42" s="38">
        <f t="shared" si="0"/>
        <v>41</v>
      </c>
      <c r="D42" s="39">
        <v>451.989</v>
      </c>
      <c r="E42" s="38">
        <f t="shared" si="1"/>
        <v>45</v>
      </c>
      <c r="F42" s="40">
        <v>393.0163284409732</v>
      </c>
      <c r="G42" s="41">
        <f t="shared" si="2"/>
        <v>37</v>
      </c>
      <c r="H42" s="40">
        <v>825.0909499875758</v>
      </c>
      <c r="I42" s="38">
        <f t="shared" si="3"/>
        <v>32</v>
      </c>
      <c r="J42" s="40">
        <v>647.9490237553338</v>
      </c>
      <c r="K42" s="38">
        <f t="shared" si="4"/>
        <v>32</v>
      </c>
      <c r="L42" s="40">
        <v>542.119693161166</v>
      </c>
      <c r="M42" s="42">
        <f t="shared" si="5"/>
        <v>45</v>
      </c>
      <c r="N42" s="40">
        <v>2408.1759953450505</v>
      </c>
      <c r="O42" s="42">
        <f t="shared" si="6"/>
        <v>38</v>
      </c>
      <c r="P42" s="148">
        <v>0.1580290837624153</v>
      </c>
      <c r="Q42" s="149">
        <v>0.8419709162375852</v>
      </c>
      <c r="R42" s="53">
        <v>2860.1652965712624</v>
      </c>
      <c r="S42" s="54">
        <f t="shared" si="7"/>
        <v>45</v>
      </c>
      <c r="T42" s="55">
        <f t="shared" si="8"/>
        <v>0.007319932938839061</v>
      </c>
      <c r="U42" s="40">
        <v>706.862</v>
      </c>
      <c r="V42" s="56">
        <f t="shared" si="9"/>
        <v>42</v>
      </c>
    </row>
    <row r="43" spans="1:22" ht="15.75">
      <c r="A43" s="37" t="s">
        <v>36</v>
      </c>
      <c r="B43" s="62">
        <v>367</v>
      </c>
      <c r="C43" s="38">
        <f t="shared" si="0"/>
        <v>35</v>
      </c>
      <c r="D43" s="39">
        <v>3995.374</v>
      </c>
      <c r="E43" s="38">
        <f t="shared" si="1"/>
        <v>17</v>
      </c>
      <c r="F43" s="40">
        <v>332.31209660453356</v>
      </c>
      <c r="G43" s="41">
        <f t="shared" si="2"/>
        <v>43</v>
      </c>
      <c r="H43" s="40">
        <v>530.6250064248729</v>
      </c>
      <c r="I43" s="38">
        <f t="shared" si="3"/>
        <v>42</v>
      </c>
      <c r="J43" s="40">
        <v>592.3489582387231</v>
      </c>
      <c r="K43" s="38">
        <f t="shared" si="4"/>
        <v>36</v>
      </c>
      <c r="L43" s="40">
        <v>683.3716826978871</v>
      </c>
      <c r="M43" s="42">
        <f t="shared" si="5"/>
        <v>41</v>
      </c>
      <c r="N43" s="40">
        <v>2138.6577439660164</v>
      </c>
      <c r="O43" s="42">
        <f t="shared" si="6"/>
        <v>43</v>
      </c>
      <c r="P43" s="148">
        <v>0.6513454759690173</v>
      </c>
      <c r="Q43" s="149">
        <v>0.34865452403098296</v>
      </c>
      <c r="R43" s="53">
        <v>6134.031244567949</v>
      </c>
      <c r="S43" s="54">
        <f t="shared" si="7"/>
        <v>25</v>
      </c>
      <c r="T43" s="55">
        <f t="shared" si="8"/>
        <v>0.01569863721121552</v>
      </c>
      <c r="U43" s="40">
        <v>1273.497</v>
      </c>
      <c r="V43" s="56">
        <f t="shared" si="9"/>
        <v>34</v>
      </c>
    </row>
    <row r="44" spans="1:22" ht="15.75">
      <c r="A44" s="37" t="s">
        <v>37</v>
      </c>
      <c r="B44" s="62">
        <v>500</v>
      </c>
      <c r="C44" s="38">
        <f t="shared" si="0"/>
        <v>28</v>
      </c>
      <c r="D44" s="39">
        <v>4788.496</v>
      </c>
      <c r="E44" s="38">
        <f t="shared" si="1"/>
        <v>12</v>
      </c>
      <c r="F44" s="40">
        <v>519.2055125052317</v>
      </c>
      <c r="G44" s="41">
        <f t="shared" si="2"/>
        <v>27</v>
      </c>
      <c r="H44" s="40">
        <v>1307.6966176562476</v>
      </c>
      <c r="I44" s="38">
        <f t="shared" si="3"/>
        <v>21</v>
      </c>
      <c r="J44" s="40">
        <v>866.2596930393827</v>
      </c>
      <c r="K44" s="38">
        <f t="shared" si="4"/>
        <v>22</v>
      </c>
      <c r="L44" s="40">
        <v>896.7521041881419</v>
      </c>
      <c r="M44" s="42">
        <f t="shared" si="5"/>
        <v>31</v>
      </c>
      <c r="N44" s="40">
        <v>3589.9139273890046</v>
      </c>
      <c r="O44" s="42">
        <f t="shared" si="6"/>
        <v>27</v>
      </c>
      <c r="P44" s="148">
        <v>0.5715280054428001</v>
      </c>
      <c r="Q44" s="149">
        <v>0.42847199455720036</v>
      </c>
      <c r="R44" s="53">
        <v>8378.409728035927</v>
      </c>
      <c r="S44" s="54">
        <f t="shared" si="7"/>
        <v>18</v>
      </c>
      <c r="T44" s="55">
        <f t="shared" si="8"/>
        <v>0.021442605928007334</v>
      </c>
      <c r="U44" s="40">
        <v>6026.913</v>
      </c>
      <c r="V44" s="56">
        <f t="shared" si="9"/>
        <v>13</v>
      </c>
    </row>
    <row r="45" spans="1:22" ht="15.75">
      <c r="A45" s="37" t="s">
        <v>38</v>
      </c>
      <c r="B45" s="62">
        <v>166</v>
      </c>
      <c r="C45" s="38">
        <f t="shared" si="0"/>
        <v>47</v>
      </c>
      <c r="D45" s="39">
        <v>452.869</v>
      </c>
      <c r="E45" s="38">
        <f t="shared" si="1"/>
        <v>44</v>
      </c>
      <c r="F45" s="40">
        <v>251.3467342191542</v>
      </c>
      <c r="G45" s="41">
        <f t="shared" si="2"/>
        <v>45</v>
      </c>
      <c r="H45" s="40">
        <v>1130.6913335311192</v>
      </c>
      <c r="I45" s="38">
        <f t="shared" si="3"/>
        <v>26</v>
      </c>
      <c r="J45" s="40">
        <v>552.6046131777492</v>
      </c>
      <c r="K45" s="38">
        <f t="shared" si="4"/>
        <v>37</v>
      </c>
      <c r="L45" s="40">
        <v>505.84988183260515</v>
      </c>
      <c r="M45" s="42">
        <f t="shared" si="5"/>
        <v>47</v>
      </c>
      <c r="N45" s="40">
        <v>2440.4925627606285</v>
      </c>
      <c r="O45" s="42">
        <f t="shared" si="6"/>
        <v>36</v>
      </c>
      <c r="P45" s="148">
        <v>0.15651998753340232</v>
      </c>
      <c r="Q45" s="149">
        <v>0.8434800124665977</v>
      </c>
      <c r="R45" s="53">
        <v>2893.3614628565647</v>
      </c>
      <c r="S45" s="54">
        <f t="shared" si="7"/>
        <v>44</v>
      </c>
      <c r="T45" s="55">
        <f t="shared" si="8"/>
        <v>0.007404890864636657</v>
      </c>
      <c r="U45" s="40">
        <v>99.474</v>
      </c>
      <c r="V45" s="56">
        <f t="shared" si="9"/>
        <v>47</v>
      </c>
    </row>
    <row r="46" spans="1:22" ht="15.75">
      <c r="A46" s="37" t="s">
        <v>39</v>
      </c>
      <c r="B46" s="62">
        <v>1173</v>
      </c>
      <c r="C46" s="38">
        <f t="shared" si="0"/>
        <v>9</v>
      </c>
      <c r="D46" s="39">
        <v>6221.619</v>
      </c>
      <c r="E46" s="38">
        <f t="shared" si="1"/>
        <v>7</v>
      </c>
      <c r="F46" s="40">
        <v>1558.5707157210202</v>
      </c>
      <c r="G46" s="41">
        <f t="shared" si="2"/>
        <v>10</v>
      </c>
      <c r="H46" s="40">
        <v>2621.392847809415</v>
      </c>
      <c r="I46" s="38">
        <f t="shared" si="3"/>
        <v>12</v>
      </c>
      <c r="J46" s="40">
        <v>1677.4810233737453</v>
      </c>
      <c r="K46" s="38">
        <f t="shared" si="4"/>
        <v>6</v>
      </c>
      <c r="L46" s="40">
        <v>2141.1921372703478</v>
      </c>
      <c r="M46" s="42">
        <f t="shared" si="5"/>
        <v>8</v>
      </c>
      <c r="N46" s="40">
        <v>7998.636724174527</v>
      </c>
      <c r="O46" s="42">
        <f t="shared" si="6"/>
        <v>9</v>
      </c>
      <c r="P46" s="148">
        <v>0.4375180774494677</v>
      </c>
      <c r="Q46" s="149">
        <v>0.5624819225505326</v>
      </c>
      <c r="R46" s="53">
        <v>14220.255626892507</v>
      </c>
      <c r="S46" s="54">
        <f t="shared" si="7"/>
        <v>10</v>
      </c>
      <c r="T46" s="55">
        <f t="shared" si="8"/>
        <v>0.03639346218443584</v>
      </c>
      <c r="U46" s="40">
        <v>14414.175</v>
      </c>
      <c r="V46" s="56">
        <f t="shared" si="9"/>
        <v>3</v>
      </c>
    </row>
    <row r="47" spans="1:22" ht="15.75">
      <c r="A47" s="37" t="s">
        <v>40</v>
      </c>
      <c r="B47" s="62">
        <v>311</v>
      </c>
      <c r="C47" s="38">
        <f t="shared" si="0"/>
        <v>40</v>
      </c>
      <c r="D47" s="39">
        <v>1981.452</v>
      </c>
      <c r="E47" s="38">
        <f t="shared" si="1"/>
        <v>28</v>
      </c>
      <c r="F47" s="40">
        <v>264.12952940072034</v>
      </c>
      <c r="G47" s="41">
        <f t="shared" si="2"/>
        <v>44</v>
      </c>
      <c r="H47" s="40">
        <v>786.0325505192797</v>
      </c>
      <c r="I47" s="38">
        <f t="shared" si="3"/>
        <v>35</v>
      </c>
      <c r="J47" s="40">
        <v>471.87599744667205</v>
      </c>
      <c r="K47" s="38">
        <f t="shared" si="4"/>
        <v>40</v>
      </c>
      <c r="L47" s="40">
        <v>744.0431751068188</v>
      </c>
      <c r="M47" s="42">
        <f t="shared" si="5"/>
        <v>39</v>
      </c>
      <c r="N47" s="40">
        <v>2266.0812524734924</v>
      </c>
      <c r="O47" s="42">
        <f t="shared" si="6"/>
        <v>39</v>
      </c>
      <c r="P47" s="148">
        <v>0.4664947217403095</v>
      </c>
      <c r="Q47" s="149">
        <v>0.533505278259691</v>
      </c>
      <c r="R47" s="53">
        <v>4247.532957622299</v>
      </c>
      <c r="S47" s="54">
        <f t="shared" si="7"/>
        <v>35</v>
      </c>
      <c r="T47" s="55">
        <f t="shared" si="8"/>
        <v>0.01087058025722371</v>
      </c>
      <c r="U47" s="40">
        <v>863.617</v>
      </c>
      <c r="V47" s="56">
        <f t="shared" si="9"/>
        <v>39</v>
      </c>
    </row>
    <row r="48" spans="1:22" ht="15.75">
      <c r="A48" s="37" t="s">
        <v>41</v>
      </c>
      <c r="B48" s="62">
        <v>345</v>
      </c>
      <c r="C48" s="38">
        <f t="shared" si="0"/>
        <v>37</v>
      </c>
      <c r="D48" s="39">
        <v>3041.67</v>
      </c>
      <c r="E48" s="38">
        <f t="shared" si="1"/>
        <v>21</v>
      </c>
      <c r="F48" s="40">
        <v>590.6154724494027</v>
      </c>
      <c r="G48" s="41">
        <f t="shared" si="2"/>
        <v>23</v>
      </c>
      <c r="H48" s="40">
        <v>1281.7192589595097</v>
      </c>
      <c r="I48" s="38">
        <f t="shared" si="3"/>
        <v>22</v>
      </c>
      <c r="J48" s="40">
        <v>786.3094972599868</v>
      </c>
      <c r="K48" s="38">
        <f t="shared" si="4"/>
        <v>26</v>
      </c>
      <c r="L48" s="40">
        <v>930.5119892299663</v>
      </c>
      <c r="M48" s="42">
        <f t="shared" si="5"/>
        <v>29</v>
      </c>
      <c r="N48" s="40">
        <v>3589.1562178988656</v>
      </c>
      <c r="O48" s="42">
        <f t="shared" si="6"/>
        <v>28</v>
      </c>
      <c r="P48" s="148">
        <v>0.45871655875403544</v>
      </c>
      <c r="Q48" s="149">
        <v>0.541283441245965</v>
      </c>
      <c r="R48" s="53">
        <v>6630.82581953198</v>
      </c>
      <c r="S48" s="54">
        <f t="shared" si="7"/>
        <v>23</v>
      </c>
      <c r="T48" s="55">
        <f t="shared" si="8"/>
        <v>0.016970068263635868</v>
      </c>
      <c r="U48" s="40">
        <v>506.851</v>
      </c>
      <c r="V48" s="56">
        <f t="shared" si="9"/>
        <v>44</v>
      </c>
    </row>
    <row r="49" spans="1:22" ht="15.75">
      <c r="A49" s="37" t="s">
        <v>42</v>
      </c>
      <c r="B49" s="62">
        <v>549</v>
      </c>
      <c r="C49" s="38">
        <f t="shared" si="0"/>
        <v>24</v>
      </c>
      <c r="D49" s="39">
        <v>2386.555</v>
      </c>
      <c r="E49" s="38">
        <f t="shared" si="1"/>
        <v>25</v>
      </c>
      <c r="F49" s="40">
        <v>578.5965545903114</v>
      </c>
      <c r="G49" s="41">
        <f t="shared" si="2"/>
        <v>25</v>
      </c>
      <c r="H49" s="40">
        <v>1830.6760787182452</v>
      </c>
      <c r="I49" s="38">
        <f t="shared" si="3"/>
        <v>15</v>
      </c>
      <c r="J49" s="40">
        <v>823.4715731877898</v>
      </c>
      <c r="K49" s="38">
        <f t="shared" si="4"/>
        <v>24</v>
      </c>
      <c r="L49" s="40">
        <v>1235.6737772500292</v>
      </c>
      <c r="M49" s="42">
        <f t="shared" si="5"/>
        <v>21</v>
      </c>
      <c r="N49" s="40">
        <v>4468.417983746376</v>
      </c>
      <c r="O49" s="42">
        <f t="shared" si="6"/>
        <v>21</v>
      </c>
      <c r="P49" s="148">
        <v>0.34814939170240405</v>
      </c>
      <c r="Q49" s="149">
        <v>0.6518506082975967</v>
      </c>
      <c r="R49" s="53">
        <v>6854.972484287932</v>
      </c>
      <c r="S49" s="54">
        <f t="shared" si="7"/>
        <v>22</v>
      </c>
      <c r="T49" s="55">
        <f t="shared" si="8"/>
        <v>0.01754371991812063</v>
      </c>
      <c r="U49" s="40">
        <v>7786.485</v>
      </c>
      <c r="V49" s="56">
        <f t="shared" si="9"/>
        <v>10</v>
      </c>
    </row>
    <row r="50" spans="1:22" ht="15.75">
      <c r="A50" s="37" t="s">
        <v>43</v>
      </c>
      <c r="B50" s="62">
        <v>390</v>
      </c>
      <c r="C50" s="38">
        <f t="shared" si="0"/>
        <v>34</v>
      </c>
      <c r="D50" s="39">
        <v>1603.659</v>
      </c>
      <c r="E50" s="38">
        <f t="shared" si="1"/>
        <v>33</v>
      </c>
      <c r="F50" s="40">
        <v>372.6191987040276</v>
      </c>
      <c r="G50" s="41">
        <f t="shared" si="2"/>
        <v>40</v>
      </c>
      <c r="H50" s="40">
        <v>742.9267979021529</v>
      </c>
      <c r="I50" s="38">
        <f t="shared" si="3"/>
        <v>38</v>
      </c>
      <c r="J50" s="40">
        <v>779.4299029240822</v>
      </c>
      <c r="K50" s="38">
        <f t="shared" si="4"/>
        <v>27</v>
      </c>
      <c r="L50" s="40">
        <v>920.4363955935662</v>
      </c>
      <c r="M50" s="42">
        <f t="shared" si="5"/>
        <v>30</v>
      </c>
      <c r="N50" s="40">
        <v>2815.4122951238305</v>
      </c>
      <c r="O50" s="42">
        <f t="shared" si="6"/>
        <v>32</v>
      </c>
      <c r="P50" s="148">
        <v>0.3628950568514927</v>
      </c>
      <c r="Q50" s="149">
        <v>0.6371049431485075</v>
      </c>
      <c r="R50" s="53">
        <v>4419.071497405672</v>
      </c>
      <c r="S50" s="54">
        <f t="shared" si="7"/>
        <v>33</v>
      </c>
      <c r="T50" s="55">
        <f t="shared" si="8"/>
        <v>0.011309593558009482</v>
      </c>
      <c r="U50" s="40">
        <v>3482.576</v>
      </c>
      <c r="V50" s="56">
        <f t="shared" si="9"/>
        <v>24</v>
      </c>
    </row>
    <row r="51" spans="1:22" ht="15.75">
      <c r="A51" s="37" t="s">
        <v>44</v>
      </c>
      <c r="B51" s="62">
        <v>336</v>
      </c>
      <c r="C51" s="38">
        <f t="shared" si="0"/>
        <v>38</v>
      </c>
      <c r="D51" s="39">
        <v>473.858</v>
      </c>
      <c r="E51" s="38">
        <f t="shared" si="1"/>
        <v>43</v>
      </c>
      <c r="F51" s="40">
        <v>358.8595502096319</v>
      </c>
      <c r="G51" s="41">
        <f t="shared" si="2"/>
        <v>41</v>
      </c>
      <c r="H51" s="40">
        <v>1962.327376098868</v>
      </c>
      <c r="I51" s="38">
        <f t="shared" si="3"/>
        <v>14</v>
      </c>
      <c r="J51" s="40">
        <v>614.2483437545793</v>
      </c>
      <c r="K51" s="38">
        <f t="shared" si="4"/>
        <v>34</v>
      </c>
      <c r="L51" s="40">
        <v>836.9983189789479</v>
      </c>
      <c r="M51" s="42">
        <f t="shared" si="5"/>
        <v>34</v>
      </c>
      <c r="N51" s="40">
        <v>3772.4335890420302</v>
      </c>
      <c r="O51" s="42">
        <f t="shared" si="6"/>
        <v>25</v>
      </c>
      <c r="P51" s="148">
        <v>0.11159345650966472</v>
      </c>
      <c r="Q51" s="149">
        <v>0.8884065434903355</v>
      </c>
      <c r="R51" s="53">
        <v>4246.291989499589</v>
      </c>
      <c r="S51" s="54">
        <f t="shared" si="7"/>
        <v>36</v>
      </c>
      <c r="T51" s="55">
        <f t="shared" si="8"/>
        <v>0.010867404285734104</v>
      </c>
      <c r="U51" s="40">
        <v>4483.278</v>
      </c>
      <c r="V51" s="56">
        <f t="shared" si="9"/>
        <v>19</v>
      </c>
    </row>
    <row r="52" spans="1:22" ht="15.75">
      <c r="A52" s="37" t="s">
        <v>45</v>
      </c>
      <c r="B52" s="62">
        <v>449</v>
      </c>
      <c r="C52" s="38">
        <f t="shared" si="0"/>
        <v>31</v>
      </c>
      <c r="D52" s="39">
        <v>573.683</v>
      </c>
      <c r="E52" s="38">
        <f t="shared" si="1"/>
        <v>40</v>
      </c>
      <c r="F52" s="40">
        <v>517.7775016172776</v>
      </c>
      <c r="G52" s="41">
        <f t="shared" si="2"/>
        <v>28</v>
      </c>
      <c r="H52" s="40">
        <v>2957.0332080674175</v>
      </c>
      <c r="I52" s="38">
        <f t="shared" si="3"/>
        <v>9</v>
      </c>
      <c r="J52" s="40">
        <v>954.7707653460383</v>
      </c>
      <c r="K52" s="38">
        <f t="shared" si="4"/>
        <v>17</v>
      </c>
      <c r="L52" s="40">
        <v>1065.7103653137146</v>
      </c>
      <c r="M52" s="42">
        <f t="shared" si="5"/>
        <v>25</v>
      </c>
      <c r="N52" s="40">
        <v>5495.29184034445</v>
      </c>
      <c r="O52" s="42">
        <f t="shared" si="6"/>
        <v>14</v>
      </c>
      <c r="P52" s="148">
        <v>0.09452722779602316</v>
      </c>
      <c r="Q52" s="149">
        <v>0.9054727722039774</v>
      </c>
      <c r="R52" s="53">
        <v>6068.9752459022775</v>
      </c>
      <c r="S52" s="54">
        <f t="shared" si="7"/>
        <v>26</v>
      </c>
      <c r="T52" s="55">
        <f t="shared" si="8"/>
        <v>0.015532141397818723</v>
      </c>
      <c r="U52" s="40">
        <v>182.441</v>
      </c>
      <c r="V52" s="56">
        <f t="shared" si="9"/>
        <v>46</v>
      </c>
    </row>
    <row r="53" spans="1:22" ht="15.75">
      <c r="A53" s="25" t="s">
        <v>46</v>
      </c>
      <c r="B53" s="63">
        <v>190</v>
      </c>
      <c r="C53" s="26">
        <f t="shared" si="0"/>
        <v>46</v>
      </c>
      <c r="D53" s="27">
        <v>304.469</v>
      </c>
      <c r="E53" s="26">
        <f t="shared" si="1"/>
        <v>47</v>
      </c>
      <c r="F53" s="28">
        <v>472.5396038314237</v>
      </c>
      <c r="G53" s="29">
        <f t="shared" si="2"/>
        <v>30</v>
      </c>
      <c r="H53" s="28">
        <v>778.6106792801279</v>
      </c>
      <c r="I53" s="26">
        <f t="shared" si="3"/>
        <v>36</v>
      </c>
      <c r="J53" s="28">
        <v>769.0539290225685</v>
      </c>
      <c r="K53" s="26">
        <f t="shared" si="4"/>
        <v>29</v>
      </c>
      <c r="L53" s="28">
        <v>784.4579089621906</v>
      </c>
      <c r="M53" s="30">
        <f t="shared" si="5"/>
        <v>35</v>
      </c>
      <c r="N53" s="28">
        <v>2804.6621210963103</v>
      </c>
      <c r="O53" s="30">
        <f t="shared" si="6"/>
        <v>33</v>
      </c>
      <c r="P53" s="148">
        <v>0.09792721420315198</v>
      </c>
      <c r="Q53" s="149">
        <v>0.9020727857968481</v>
      </c>
      <c r="R53" s="47">
        <v>3109.1306214484734</v>
      </c>
      <c r="S53" s="48">
        <f t="shared" si="7"/>
        <v>43</v>
      </c>
      <c r="T53" s="49">
        <f t="shared" si="8"/>
        <v>0.007957102225656907</v>
      </c>
      <c r="U53" s="28">
        <v>957.601</v>
      </c>
      <c r="V53" s="50">
        <f t="shared" si="9"/>
        <v>37</v>
      </c>
    </row>
    <row r="54" spans="1:22" ht="16.5" thickBot="1">
      <c r="A54" s="91" t="s">
        <v>65</v>
      </c>
      <c r="B54" s="92">
        <v>0</v>
      </c>
      <c r="C54" s="93"/>
      <c r="D54" s="94">
        <v>0</v>
      </c>
      <c r="E54" s="93"/>
      <c r="F54" s="95">
        <v>0</v>
      </c>
      <c r="G54" s="96"/>
      <c r="H54" s="95">
        <v>0</v>
      </c>
      <c r="I54" s="93"/>
      <c r="J54" s="95">
        <v>0</v>
      </c>
      <c r="K54" s="93"/>
      <c r="L54" s="95">
        <v>1008.6357369737182</v>
      </c>
      <c r="M54" s="97"/>
      <c r="N54" s="95">
        <v>1008.6357369737182</v>
      </c>
      <c r="O54" s="97"/>
      <c r="P54" s="156">
        <v>0</v>
      </c>
      <c r="Q54" s="157">
        <v>1</v>
      </c>
      <c r="R54" s="100">
        <v>1008.6357369737182</v>
      </c>
      <c r="S54" s="101" t="s">
        <v>66</v>
      </c>
      <c r="T54" s="98">
        <f t="shared" si="8"/>
        <v>0.0025813703715708222</v>
      </c>
      <c r="U54" s="95"/>
      <c r="V54" s="99"/>
    </row>
    <row r="55" spans="1:22" s="16" customFormat="1" ht="19.5" customHeight="1" thickTop="1">
      <c r="A55" s="23"/>
      <c r="B55" s="127">
        <f>SUM(B6:B54)</f>
        <v>34253</v>
      </c>
      <c r="C55" s="108" t="s">
        <v>63</v>
      </c>
      <c r="D55" s="65">
        <f>SUM(D6:D16)+SUM(D18:D53)</f>
        <v>152017.37699999998</v>
      </c>
      <c r="E55" s="108" t="s">
        <v>63</v>
      </c>
      <c r="F55" s="24">
        <f>SUM(F6:F16)+SUM(F18:F53)</f>
        <v>45068.070791898244</v>
      </c>
      <c r="G55" s="108" t="s">
        <v>63</v>
      </c>
      <c r="H55" s="24">
        <f>SUM(H6:H16)+SUM(H18:H53)</f>
        <v>82055.21100316281</v>
      </c>
      <c r="I55" s="108" t="s">
        <v>63</v>
      </c>
      <c r="J55" s="24">
        <f>SUM(J6:J16)+SUM(J18:J53)</f>
        <v>45975.45903683273</v>
      </c>
      <c r="K55" s="108" t="s">
        <v>63</v>
      </c>
      <c r="L55" s="24">
        <f>SUM(L6:L16)+SUM(L18:L54)</f>
        <v>65620.42907086547</v>
      </c>
      <c r="M55" s="108" t="s">
        <v>63</v>
      </c>
      <c r="N55" s="24">
        <f>SUM(N6:N16)+SUM(N18:N54)</f>
        <v>238719.1699027593</v>
      </c>
      <c r="O55" s="108" t="s">
        <v>63</v>
      </c>
      <c r="P55" s="110">
        <f>D55/R55</f>
        <v>0.38905339020516655</v>
      </c>
      <c r="Q55" s="112">
        <f>N55/R55</f>
        <v>0.6109466180148055</v>
      </c>
      <c r="R55" s="68">
        <f>SUM(R6:R16)+SUM(R18:R54)</f>
        <v>390736.5436909158</v>
      </c>
      <c r="S55" s="142" t="s">
        <v>64</v>
      </c>
      <c r="T55" s="112">
        <f>SUM(T6:T54)</f>
        <v>1.0000025592691966</v>
      </c>
      <c r="U55" s="137">
        <f>SUM(U6:U53)</f>
        <v>235083.28199999998</v>
      </c>
      <c r="V55" s="138" t="s">
        <v>63</v>
      </c>
    </row>
    <row r="56" spans="1:22" s="1" customFormat="1" ht="19.5" customHeight="1" thickBot="1">
      <c r="A56" s="17" t="s">
        <v>62</v>
      </c>
      <c r="B56" s="128"/>
      <c r="C56" s="109"/>
      <c r="D56" s="21">
        <f>D55/R55</f>
        <v>0.38905339020516655</v>
      </c>
      <c r="E56" s="109"/>
      <c r="F56" s="22">
        <f>F55/R55</f>
        <v>0.11534132529858386</v>
      </c>
      <c r="G56" s="109"/>
      <c r="H56" s="22">
        <f>H55/R55</f>
        <v>0.21000137388754433</v>
      </c>
      <c r="I56" s="109"/>
      <c r="J56" s="22">
        <f>J55/R55</f>
        <v>0.11766357608261152</v>
      </c>
      <c r="K56" s="109"/>
      <c r="L56" s="22">
        <f>L55/R55</f>
        <v>0.1679403427460657</v>
      </c>
      <c r="M56" s="109"/>
      <c r="N56" s="22">
        <f>N55/R55</f>
        <v>0.6109466180148055</v>
      </c>
      <c r="O56" s="109"/>
      <c r="P56" s="111"/>
      <c r="Q56" s="113"/>
      <c r="R56" s="69">
        <v>1</v>
      </c>
      <c r="S56" s="143"/>
      <c r="T56" s="113"/>
      <c r="U56" s="128"/>
      <c r="V56" s="139"/>
    </row>
    <row r="57" spans="2:20" s="1" customFormat="1" ht="13.5">
      <c r="B57" s="2"/>
      <c r="D57" s="2"/>
      <c r="L57" s="18"/>
      <c r="P57" s="19"/>
      <c r="Q57" s="3"/>
      <c r="T57" s="20"/>
    </row>
    <row r="58" spans="1:22" s="1" customFormat="1" ht="13.5" customHeight="1">
      <c r="A58" s="107" t="s">
        <v>68</v>
      </c>
      <c r="B58" s="107"/>
      <c r="C58" s="107"/>
      <c r="D58" s="107"/>
      <c r="E58" s="107"/>
      <c r="F58" s="107"/>
      <c r="G58" s="107"/>
      <c r="H58" s="107"/>
      <c r="I58" s="107"/>
      <c r="J58" s="107"/>
      <c r="K58" s="107"/>
      <c r="L58" s="107"/>
      <c r="M58" s="107"/>
      <c r="N58" s="107"/>
      <c r="O58" s="107"/>
      <c r="P58" s="107"/>
      <c r="Q58" s="107"/>
      <c r="R58" s="107"/>
      <c r="S58" s="107"/>
      <c r="T58" s="107"/>
      <c r="U58" s="107"/>
      <c r="V58" s="107"/>
    </row>
    <row r="59" spans="1:22" s="1" customFormat="1" ht="13.5">
      <c r="A59" s="107"/>
      <c r="B59" s="107"/>
      <c r="C59" s="107"/>
      <c r="D59" s="107"/>
      <c r="E59" s="107"/>
      <c r="F59" s="107"/>
      <c r="G59" s="107"/>
      <c r="H59" s="107"/>
      <c r="I59" s="107"/>
      <c r="J59" s="107"/>
      <c r="K59" s="107"/>
      <c r="L59" s="107"/>
      <c r="M59" s="107"/>
      <c r="N59" s="107"/>
      <c r="O59" s="107"/>
      <c r="P59" s="107"/>
      <c r="Q59" s="107"/>
      <c r="R59" s="107"/>
      <c r="S59" s="107"/>
      <c r="T59" s="107"/>
      <c r="U59" s="107"/>
      <c r="V59" s="107"/>
    </row>
    <row r="60" spans="1:22" s="1" customFormat="1" ht="13.5">
      <c r="A60" s="107"/>
      <c r="B60" s="107"/>
      <c r="C60" s="107"/>
      <c r="D60" s="107"/>
      <c r="E60" s="107"/>
      <c r="F60" s="107"/>
      <c r="G60" s="107"/>
      <c r="H60" s="107"/>
      <c r="I60" s="107"/>
      <c r="J60" s="107"/>
      <c r="K60" s="107"/>
      <c r="L60" s="107"/>
      <c r="M60" s="107"/>
      <c r="N60" s="107"/>
      <c r="O60" s="107"/>
      <c r="P60" s="107"/>
      <c r="Q60" s="107"/>
      <c r="R60" s="107"/>
      <c r="S60" s="107"/>
      <c r="T60" s="107"/>
      <c r="U60" s="107"/>
      <c r="V60" s="107"/>
    </row>
    <row r="61" spans="1:22" s="1" customFormat="1" ht="13.5">
      <c r="A61" s="107"/>
      <c r="B61" s="107"/>
      <c r="C61" s="107"/>
      <c r="D61" s="107"/>
      <c r="E61" s="107"/>
      <c r="F61" s="107"/>
      <c r="G61" s="107"/>
      <c r="H61" s="107"/>
      <c r="I61" s="107"/>
      <c r="J61" s="107"/>
      <c r="K61" s="107"/>
      <c r="L61" s="107"/>
      <c r="M61" s="107"/>
      <c r="N61" s="107"/>
      <c r="O61" s="107"/>
      <c r="P61" s="107"/>
      <c r="Q61" s="107"/>
      <c r="R61" s="107"/>
      <c r="S61" s="107"/>
      <c r="T61" s="107"/>
      <c r="U61" s="107"/>
      <c r="V61" s="107"/>
    </row>
    <row r="62" spans="1:22" s="1" customFormat="1" ht="13.5">
      <c r="A62" s="107"/>
      <c r="B62" s="107"/>
      <c r="C62" s="107"/>
      <c r="D62" s="107"/>
      <c r="E62" s="107"/>
      <c r="F62" s="107"/>
      <c r="G62" s="107"/>
      <c r="H62" s="107"/>
      <c r="I62" s="107"/>
      <c r="J62" s="107"/>
      <c r="K62" s="107"/>
      <c r="L62" s="107"/>
      <c r="M62" s="107"/>
      <c r="N62" s="107"/>
      <c r="O62" s="107"/>
      <c r="P62" s="107"/>
      <c r="Q62" s="107"/>
      <c r="R62" s="107"/>
      <c r="S62" s="107"/>
      <c r="T62" s="107"/>
      <c r="U62" s="107"/>
      <c r="V62" s="107"/>
    </row>
    <row r="63" spans="1:22" s="1" customFormat="1" ht="35.2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row>
  </sheetData>
  <sheetProtection/>
  <mergeCells count="31">
    <mergeCell ref="H4:H5"/>
    <mergeCell ref="L4:L5"/>
    <mergeCell ref="N4:N5"/>
    <mergeCell ref="P4:P5"/>
    <mergeCell ref="S55:S56"/>
    <mergeCell ref="I55:I56"/>
    <mergeCell ref="K55:K56"/>
    <mergeCell ref="T55:T56"/>
    <mergeCell ref="U55:U56"/>
    <mergeCell ref="V55:V56"/>
    <mergeCell ref="C55:C56"/>
    <mergeCell ref="F4:F5"/>
    <mergeCell ref="Q4:Q5"/>
    <mergeCell ref="B55:B56"/>
    <mergeCell ref="E55:E56"/>
    <mergeCell ref="A1:V1"/>
    <mergeCell ref="U2:V2"/>
    <mergeCell ref="A3:A5"/>
    <mergeCell ref="B3:B5"/>
    <mergeCell ref="D3:D5"/>
    <mergeCell ref="G55:G56"/>
    <mergeCell ref="F3:O3"/>
    <mergeCell ref="J4:J5"/>
    <mergeCell ref="A58:V63"/>
    <mergeCell ref="M55:M56"/>
    <mergeCell ref="O55:O56"/>
    <mergeCell ref="P55:P56"/>
    <mergeCell ref="Q55:Q56"/>
    <mergeCell ref="P3:Q3"/>
    <mergeCell ref="R3:T4"/>
    <mergeCell ref="U3:U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2014-03-11T00:52:03Z</dcterms:created>
  <dcterms:modified xsi:type="dcterms:W3CDTF">2019-03-19T01:14:49Z</dcterms:modified>
  <cp:category/>
  <cp:version/>
  <cp:contentType/>
  <cp:contentStatus/>
</cp:coreProperties>
</file>