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tabRatio="839"/>
  </bookViews>
  <sheets>
    <sheet name="総括表" sheetId="10" r:id="rId1"/>
    <sheet name="普通会計の状況" sheetId="11" r:id="rId2"/>
    <sheet name="各会計、関係団体の財政状況及び健全化判断比率　" sheetId="12" r:id="rId3"/>
    <sheet name="財政比較分析表　"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<sst xmlns="http://schemas.openxmlformats.org/spreadsheetml/2006/main" count="1086" uniqueCount="541">
  <si>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</si>
  <si>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</si>
  <si>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</si>
  <si>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</si>
  <si>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</si>
  <si>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</si>
  <si>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</si>
  <si>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</si>
  <si>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</si>
  <si>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</si>
  <si>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</si>
  <si>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</si>
  <si>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</si>
  <si>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</si>
  <si>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</si>
  <si>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</si>
  <si>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</si>
  <si>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</si>
  <si>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</si>
  <si>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</si>
  <si>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</si>
  <si>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</si>
  <si>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</si>
  <si>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</si>
  <si>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</si>
  <si>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</si>
  <si>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</si>
  <si>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</si>
  <si>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 3.22</t>
  </si>
  <si>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</si>
  <si>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</si>
  <si>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</si>
  <si>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</si>
  <si>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</si>
  <si>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</si>
  <si>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</si>
  <si>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</si>
  <si>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</si>
  <si>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</si>
  <si>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</si>
  <si>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</si>
  <si>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</si>
  <si>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</si>
  <si>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</si>
  <si>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</si>
  <si>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</si>
  <si>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</si>
  <si>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</si>
  <si>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</si>
  <si>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</si>
  <si>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</si>
  <si>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</si>
  <si>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</si>
  <si>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</si>
  <si>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</si>
  <si>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</si>
  <si>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</si>
  <si>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</si>
  <si>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</si>
  <si>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</si>
  <si>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</si>
  <si>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</si>
  <si>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</si>
  <si>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</si>
  <si>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</si>
  <si>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</si>
  <si>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</si>
  <si>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</si>
  <si>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</si>
  <si>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</si>
  <si>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</si>
  <si>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</si>
  <si>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</si>
  <si>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</si>
  <si>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</si>
  <si>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</si>
  <si>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</si>
  <si>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</si>
  <si>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</si>
  <si>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</si>
  <si>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</si>
  <si>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</si>
  <si>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</si>
  <si>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</si>
  <si>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</si>
  <si>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</si>
  <si>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</si>
  <si>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</si>
  <si>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1"/>
  </si>
  <si>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</si>
  <si>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</si>
  <si>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</si>
  <si>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</si>
  <si>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</si>
  <si>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</si>
  <si>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</si>
  <si>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</si>
  <si>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</si>
  <si>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</si>
  <si>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</si>
  <si>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</si>
  <si>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</si>
  <si>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</si>
  <si>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</si>
  <si>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</si>
  <si>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</si>
  <si>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</si>
  <si>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</si>
  <si>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</si>
  <si>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</si>
  <si>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</si>
  <si>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</si>
  <si>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</si>
  <si>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</si>
  <si>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</si>
  <si>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</si>
  <si>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</si>
  <si>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</si>
  <si>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</si>
  <si>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</si>
  <si>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</si>
  <si>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</si>
  <si>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</si>
  <si>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1.06</t>
  </si>
  <si>
    <t>　　都市計画税</t>
  </si>
  <si>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</si>
  <si>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</si>
  <si>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</si>
  <si>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</si>
  <si>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</si>
  <si>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</si>
  <si>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</si>
  <si>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</si>
  <si>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</si>
  <si>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</si>
  <si>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</si>
  <si>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</si>
  <si>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</si>
  <si>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</si>
  <si>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</si>
  <si>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</si>
  <si>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</si>
  <si>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</si>
  <si>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</si>
  <si>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</si>
  <si>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</si>
  <si>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</si>
  <si>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</si>
  <si>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</si>
  <si>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</si>
  <si>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</si>
  <si>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会計名</t>
    <rPh sb="0" eb="2">
      <t>カイケイ</t>
    </rPh>
    <rPh sb="2" eb="3">
      <t>メイ</t>
    </rPh>
    <phoneticPr fontId="31"/>
  </si>
  <si>
    <t>和光市</t>
  </si>
  <si>
    <t>地方特例交付金</t>
  </si>
  <si>
    <t>地方交付税種地</t>
    <rPh sb="0" eb="2">
      <t>チホウ</t>
    </rPh>
    <rPh sb="2" eb="5">
      <t>コウフゼイ</t>
    </rPh>
    <rPh sb="5" eb="6">
      <t>シュ</t>
    </rPh>
    <rPh sb="6" eb="7">
      <t>チ</t>
    </rPh>
    <phoneticPr fontId="6"/>
  </si>
  <si>
    <t>参考</t>
    <rPh sb="0" eb="2">
      <t>サンコウ</t>
    </rPh>
    <phoneticPr fontId="6"/>
  </si>
  <si>
    <t>○</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</si>
  <si>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</si>
  <si>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</si>
  <si>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</si>
  <si>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</si>
  <si>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</si>
  <si>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</si>
  <si>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</si>
  <si>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</si>
  <si>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</si>
  <si>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</si>
  <si>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</si>
  <si>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</si>
  <si>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</si>
  <si>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</si>
  <si>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</si>
  <si>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</si>
  <si>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</si>
  <si>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0.2</t>
  </si>
  <si>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</si>
  <si>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</si>
  <si>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</si>
  <si>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</si>
  <si>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</si>
  <si>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</si>
  <si>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</si>
  <si>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</si>
  <si>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0.1</t>
  </si>
  <si>
    <t>山振</t>
    <rPh sb="0" eb="1">
      <t>ヤマ</t>
    </rPh>
    <rPh sb="1" eb="2">
      <t>フ</t>
    </rPh>
    <phoneticPr fontId="6"/>
  </si>
  <si>
    <t>和光都市計画事業和光市駅北口土地区画整理事業特別会計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</si>
  <si>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</si>
  <si>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</si>
  <si>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</si>
  <si>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</si>
  <si>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</si>
  <si>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</si>
  <si>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</si>
  <si>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</si>
  <si>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</si>
  <si>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</si>
  <si>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</si>
  <si>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</si>
  <si>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</si>
  <si>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</si>
  <si>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</si>
  <si>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</si>
  <si>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</si>
  <si>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</si>
  <si>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</si>
  <si>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</si>
  <si>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</si>
  <si>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</si>
  <si>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</si>
  <si>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</si>
  <si>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</si>
  <si>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</si>
  <si>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</si>
  <si>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</si>
  <si>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</si>
  <si>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</si>
  <si>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</si>
  <si>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</si>
  <si>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</si>
  <si>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</si>
  <si>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</si>
  <si>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目的税</t>
  </si>
  <si>
    <t>0.4</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</si>
  <si>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</si>
  <si>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</si>
  <si>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</si>
  <si>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</si>
  <si>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</si>
  <si>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</si>
  <si>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</si>
  <si>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</si>
  <si>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</si>
  <si>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</si>
  <si>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</si>
  <si>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</si>
  <si>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</si>
  <si>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学校教育施整備基金</t>
    <rPh sb="0" eb="2">
      <t>ガッコウ</t>
    </rPh>
    <rPh sb="2" eb="4">
      <t>キョウイク</t>
    </rPh>
    <rPh sb="4" eb="5">
      <t>シ</t>
    </rPh>
    <rPh sb="5" eb="7">
      <t>セイビ</t>
    </rPh>
    <rPh sb="7" eb="9">
      <t>キキン</t>
    </rPh>
    <phoneticPr fontId="30"/>
  </si>
  <si>
    <t>定数</t>
    <rPh sb="0" eb="2">
      <t>テイスウ</t>
    </rPh>
    <phoneticPr fontId="6"/>
  </si>
  <si>
    <t>当該団体
からの
出資金</t>
  </si>
  <si>
    <t>公共用地取得事業基金</t>
    <rPh sb="0" eb="2">
      <t>コウキョウ</t>
    </rPh>
    <rPh sb="2" eb="4">
      <t>ヨウチ</t>
    </rPh>
    <rPh sb="4" eb="6">
      <t>シュトク</t>
    </rPh>
    <rPh sb="6" eb="8">
      <t>ジギョウ</t>
    </rPh>
    <rPh sb="8" eb="10">
      <t>キキン</t>
    </rPh>
    <phoneticPr fontId="30"/>
  </si>
  <si>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</si>
  <si>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</si>
  <si>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</si>
  <si>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</si>
  <si>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</si>
  <si>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</si>
  <si>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</si>
  <si>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 0.98</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</si>
  <si>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</si>
  <si>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</si>
  <si>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</si>
  <si>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</si>
  <si>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</si>
  <si>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</si>
  <si>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</si>
  <si>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</si>
  <si>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</si>
  <si>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</si>
  <si>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</si>
  <si>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</si>
  <si>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</si>
  <si>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</si>
  <si>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</si>
  <si>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</si>
  <si>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</si>
  <si>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</si>
  <si>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</si>
  <si>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</si>
  <si>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</si>
  <si>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</si>
  <si>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</si>
  <si>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</si>
  <si>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</si>
  <si>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</si>
  <si>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</si>
  <si>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</si>
  <si>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</si>
  <si>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</si>
  <si>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</si>
  <si>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</si>
  <si>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</si>
  <si>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和光市文化振興公社</t>
    <rPh sb="0" eb="3">
      <t>ワコウシ</t>
    </rPh>
    <rPh sb="3" eb="5">
      <t>ブンカ</t>
    </rPh>
    <rPh sb="5" eb="7">
      <t>シンコウ</t>
    </rPh>
    <rPh sb="7" eb="9">
      <t>コウシャ</t>
    </rPh>
    <phoneticPr fontId="6"/>
  </si>
  <si>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</si>
  <si>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</si>
  <si>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</si>
  <si>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</si>
  <si>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</si>
  <si>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</si>
  <si>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</si>
  <si>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</si>
  <si>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</si>
  <si>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</si>
  <si>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</si>
  <si>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</si>
  <si>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埼玉県後期高齢者医療広域連合</t>
  </si>
  <si>
    <t>(2)各会計、関係団体の財政状況及び健全化判断比率（市町村）</t>
    <rPh sb="26" eb="29">
      <t>シチョウソン</t>
    </rPh>
    <phoneticPr fontId="6"/>
  </si>
  <si>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</si>
  <si>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</si>
  <si>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</si>
  <si>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平成29年度</t>
    <rPh sb="0" eb="2">
      <t>ヘイセイ</t>
    </rPh>
    <rPh sb="4" eb="6">
      <t>ネンド</t>
    </rPh>
    <phoneticPr fontId="33"/>
  </si>
  <si>
    <t>埼玉県和光市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</si>
  <si>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</si>
  <si>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</si>
  <si>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</si>
  <si>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</si>
  <si>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</si>
  <si>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</si>
  <si>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</si>
  <si>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</si>
  <si>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</si>
  <si>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</si>
  <si>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</si>
  <si>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</si>
  <si>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</si>
  <si>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</si>
  <si>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</si>
  <si>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</si>
  <si>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</si>
  <si>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</si>
  <si>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</si>
  <si>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</si>
  <si>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</si>
  <si>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</si>
  <si>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</si>
  <si>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</si>
  <si>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</si>
  <si>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</si>
  <si>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</si>
  <si>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</si>
  <si>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</si>
  <si>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</si>
  <si>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</si>
  <si>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</si>
  <si>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</si>
  <si>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</si>
  <si>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</si>
  <si>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</si>
  <si>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</si>
  <si>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</si>
  <si>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</si>
  <si>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</si>
  <si>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</si>
  <si>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</si>
  <si>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土木費</t>
  </si>
  <si>
    <t>特別地方消費税交付金</t>
  </si>
  <si>
    <t>消防費</t>
  </si>
  <si>
    <t>彩の国さいたま人づくり広域連合</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</si>
  <si>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</si>
  <si>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</si>
  <si>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</si>
  <si>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</si>
  <si>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</si>
  <si>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</si>
  <si>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</si>
  <si>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</si>
  <si>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</si>
  <si>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</si>
  <si>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</si>
  <si>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</si>
  <si>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</si>
  <si>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</si>
  <si>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</si>
  <si>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</si>
  <si>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</si>
  <si>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</si>
  <si>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水道事業特別会計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</si>
  <si>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</si>
  <si>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</si>
  <si>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</si>
  <si>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</si>
  <si>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</si>
  <si>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</si>
  <si>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</si>
  <si>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</si>
  <si>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</si>
  <si>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</si>
  <si>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</si>
  <si>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</si>
  <si>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</si>
  <si>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</si>
  <si>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</si>
  <si>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</si>
  <si>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</si>
  <si>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</si>
  <si>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</si>
  <si>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</si>
  <si>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</si>
  <si>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</si>
  <si>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</si>
  <si>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</si>
  <si>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</si>
  <si>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朝霞地区一部事務組合</t>
    <rPh sb="0" eb="2">
      <t>アサカ</t>
    </rPh>
    <rPh sb="2" eb="4">
      <t>チク</t>
    </rPh>
    <rPh sb="4" eb="6">
      <t>イチブ</t>
    </rPh>
    <rPh sb="6" eb="8">
      <t>ジム</t>
    </rPh>
    <rPh sb="8" eb="10">
      <t>クミアイ</t>
    </rPh>
    <phoneticPr fontId="6"/>
  </si>
  <si>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</si>
  <si>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</si>
  <si>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</si>
  <si>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</si>
  <si>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</si>
  <si>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</si>
  <si>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</si>
  <si>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</si>
  <si>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</si>
  <si>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</si>
  <si>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</si>
  <si>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</si>
  <si>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</si>
  <si>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</si>
  <si>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</si>
  <si>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</si>
  <si>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</si>
  <si>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</si>
  <si>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</si>
  <si>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</si>
  <si>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</si>
  <si>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</si>
  <si>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</si>
  <si>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介護サービス</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</si>
  <si>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</si>
  <si>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</si>
  <si>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</si>
  <si>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</si>
  <si>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</si>
  <si>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</si>
  <si>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</si>
  <si>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</si>
  <si>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</si>
  <si>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</si>
  <si>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</si>
  <si>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</si>
  <si>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</si>
  <si>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</si>
  <si>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</si>
  <si>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</si>
  <si>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</si>
  <si>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</si>
  <si>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</si>
  <si>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</si>
  <si>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</si>
  <si>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</si>
  <si>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</si>
  <si>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</si>
  <si>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</si>
  <si>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</si>
  <si>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</si>
  <si>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</si>
  <si>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</si>
  <si>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</si>
  <si>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</si>
  <si>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</si>
  <si>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</si>
  <si>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</si>
  <si>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</si>
  <si>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</si>
  <si>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</si>
  <si>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</si>
  <si>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</si>
  <si>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</si>
  <si>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</si>
  <si>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</si>
  <si>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</si>
  <si>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</si>
  <si>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</si>
  <si>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</si>
  <si>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</si>
  <si>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</si>
  <si>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</si>
  <si>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</si>
  <si>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</si>
  <si>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</si>
  <si>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</si>
  <si>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</si>
  <si>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</si>
  <si>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</si>
  <si>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</si>
  <si>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</si>
  <si>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</si>
  <si>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</si>
  <si>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</si>
  <si>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</si>
  <si>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</si>
  <si>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</si>
  <si>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</si>
  <si>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</si>
  <si>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</si>
  <si>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</si>
  <si>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</si>
  <si>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</si>
  <si>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</si>
  <si>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</si>
  <si>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</si>
  <si>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</si>
  <si>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</si>
  <si>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</si>
  <si>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</si>
  <si>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</si>
  <si>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</si>
  <si>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</si>
  <si>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</si>
  <si>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</si>
  <si>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　将来負担比率は4.1％上昇した61.2％となり、有形固定資産減価償却率は1.5％上昇した57.7％となっている。
　将来負担比率の上昇は、分子が増加したことによるもので、将来負担額が地方債の現在高の増により増加したことと、充当可能財源等について基準財政需要額参入見込額が減少したことが主な要因である。
　有形固定資産減価償却率の水準の上昇を踏まえ、今後の公共施設の老朽化に対応した対策が必要となってくることがわかる。</t>
    <rPh sb="1" eb="3">
      <t>ショウライ</t>
    </rPh>
    <rPh sb="3" eb="5">
      <t>フタン</t>
    </rPh>
    <rPh sb="5" eb="7">
      <t>ヒリツ</t>
    </rPh>
    <rPh sb="12" eb="14">
      <t>ジョウショウ</t>
    </rPh>
    <rPh sb="25" eb="27">
      <t>ユウケイ</t>
    </rPh>
    <rPh sb="27" eb="29">
      <t>コテイ</t>
    </rPh>
    <rPh sb="29" eb="31">
      <t>シサン</t>
    </rPh>
    <rPh sb="31" eb="33">
      <t>ゲンカ</t>
    </rPh>
    <rPh sb="33" eb="35">
      <t>ショウキャク</t>
    </rPh>
    <rPh sb="35" eb="36">
      <t>リツ</t>
    </rPh>
    <rPh sb="41" eb="43">
      <t>ジョウショウ</t>
    </rPh>
    <rPh sb="59" eb="61">
      <t>ショウライ</t>
    </rPh>
    <rPh sb="61" eb="63">
      <t>フタン</t>
    </rPh>
    <rPh sb="63" eb="65">
      <t>ヒリツ</t>
    </rPh>
    <rPh sb="66" eb="68">
      <t>ジョウショウ</t>
    </rPh>
    <rPh sb="70" eb="72">
      <t>ブンシ</t>
    </rPh>
    <rPh sb="73" eb="75">
      <t>ゾウカ</t>
    </rPh>
    <rPh sb="86" eb="88">
      <t>ショウライ</t>
    </rPh>
    <rPh sb="88" eb="90">
      <t>フタン</t>
    </rPh>
    <rPh sb="90" eb="91">
      <t>ガク</t>
    </rPh>
    <rPh sb="92" eb="95">
      <t>チホウサイ</t>
    </rPh>
    <rPh sb="96" eb="99">
      <t>ゲンザイダカ</t>
    </rPh>
    <rPh sb="100" eb="101">
      <t>ゾウ</t>
    </rPh>
    <rPh sb="104" eb="106">
      <t>ゾウカ</t>
    </rPh>
    <rPh sb="112" eb="114">
      <t>ジュウトウ</t>
    </rPh>
    <rPh sb="114" eb="116">
      <t>カノウ</t>
    </rPh>
    <rPh sb="116" eb="118">
      <t>ザイゲン</t>
    </rPh>
    <rPh sb="118" eb="119">
      <t>トウ</t>
    </rPh>
    <rPh sb="123" eb="125">
      <t>キジュン</t>
    </rPh>
    <rPh sb="125" eb="127">
      <t>ザイセイ</t>
    </rPh>
    <rPh sb="127" eb="129">
      <t>ジュヨウ</t>
    </rPh>
    <rPh sb="129" eb="130">
      <t>ガク</t>
    </rPh>
    <rPh sb="130" eb="132">
      <t>サンニュウ</t>
    </rPh>
    <rPh sb="132" eb="134">
      <t>ミコ</t>
    </rPh>
    <rPh sb="134" eb="135">
      <t>ガク</t>
    </rPh>
    <rPh sb="136" eb="138">
      <t>ゲンショウ</t>
    </rPh>
    <rPh sb="143" eb="144">
      <t>オモ</t>
    </rPh>
    <rPh sb="145" eb="147">
      <t>ヨウイン</t>
    </rPh>
    <rPh sb="153" eb="155">
      <t>ユウケイ</t>
    </rPh>
    <rPh sb="155" eb="157">
      <t>コテイ</t>
    </rPh>
    <rPh sb="157" eb="159">
      <t>シサン</t>
    </rPh>
    <rPh sb="159" eb="161">
      <t>ゲンカ</t>
    </rPh>
    <rPh sb="161" eb="163">
      <t>ショウキャク</t>
    </rPh>
    <rPh sb="163" eb="164">
      <t>リツ</t>
    </rPh>
    <rPh sb="165" eb="167">
      <t>スイジュン</t>
    </rPh>
    <rPh sb="168" eb="170">
      <t>ジョウショウ</t>
    </rPh>
    <rPh sb="171" eb="172">
      <t>フ</t>
    </rPh>
    <rPh sb="175" eb="177">
      <t>コンゴ</t>
    </rPh>
    <rPh sb="178" eb="180">
      <t>コウキョウ</t>
    </rPh>
    <rPh sb="180" eb="182">
      <t>シセツ</t>
    </rPh>
    <rPh sb="183" eb="186">
      <t>ロウキュウカ</t>
    </rPh>
    <rPh sb="187" eb="189">
      <t>タイオウ</t>
    </rPh>
    <rPh sb="191" eb="193">
      <t>タイサク</t>
    </rPh>
    <rPh sb="194" eb="196">
      <t>ヒツヨウ</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</si>
  <si>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</si>
  <si>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</si>
  <si>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</si>
  <si>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</si>
  <si>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</si>
  <si>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</si>
  <si>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</si>
  <si>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</si>
  <si>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</si>
  <si>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</si>
  <si>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</si>
  <si>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</si>
  <si>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</si>
  <si>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</si>
  <si>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</si>
  <si>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</si>
  <si>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</si>
  <si>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</si>
  <si>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</si>
  <si>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</si>
  <si>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</si>
  <si>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</si>
  <si>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</si>
  <si>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</si>
  <si>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</si>
  <si>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</si>
  <si>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</si>
  <si>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</si>
  <si>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埼玉県市町村総合事務組合</t>
    <rPh sb="0" eb="3">
      <t>サイタマケン</t>
    </rPh>
    <rPh sb="3" eb="6">
      <t>シチョウソン</t>
    </rPh>
    <rPh sb="6" eb="8">
      <t>ソウゴウ</t>
    </rPh>
    <rPh sb="8" eb="10">
      <t>ジム</t>
    </rPh>
    <rPh sb="10" eb="12">
      <t>クミアイ</t>
    </rPh>
    <phoneticPr fontId="6"/>
  </si>
  <si>
    <t>和光市学校給食協会</t>
    <rPh sb="0" eb="3">
      <t>ワコウシ</t>
    </rPh>
    <rPh sb="3" eb="5">
      <t>ガッコウ</t>
    </rPh>
    <rPh sb="5" eb="7">
      <t>キュウショク</t>
    </rPh>
    <rPh sb="7" eb="9">
      <t>キョウカイ</t>
    </rPh>
    <phoneticPr fontId="6"/>
  </si>
  <si>
    <t>和光市土地開発公社</t>
    <rPh sb="0" eb="3">
      <t>ワコウシ</t>
    </rPh>
    <rPh sb="3" eb="5">
      <t>トチ</t>
    </rPh>
    <rPh sb="5" eb="7">
      <t>カイハツ</t>
    </rPh>
    <rPh sb="7" eb="9">
      <t>コウシャ</t>
    </rPh>
    <phoneticPr fontId="6"/>
  </si>
  <si>
    <t>一般会計</t>
    <rPh sb="0" eb="2">
      <t>イッパン</t>
    </rPh>
    <rPh sb="2" eb="4">
      <t>カイケイ</t>
    </rPh>
    <phoneticPr fontId="6"/>
  </si>
  <si>
    <t>埼玉県市町村総合事務組合</t>
  </si>
  <si>
    <t>都市基盤整備基金</t>
    <rPh sb="0" eb="2">
      <t>トシ</t>
    </rPh>
    <rPh sb="2" eb="4">
      <t>キバン</t>
    </rPh>
    <rPh sb="4" eb="6">
      <t>セイビ</t>
    </rPh>
    <rPh sb="6" eb="8">
      <t>キキン</t>
    </rPh>
    <phoneticPr fontId="30"/>
  </si>
  <si>
    <t>公共施設整備基金</t>
    <rPh sb="0" eb="2">
      <t>コウキョウ</t>
    </rPh>
    <rPh sb="2" eb="4">
      <t>シセツ</t>
    </rPh>
    <rPh sb="4" eb="6">
      <t>セイビ</t>
    </rPh>
    <rPh sb="6" eb="8">
      <t>キキン</t>
    </rPh>
    <phoneticPr fontId="30"/>
  </si>
  <si>
    <t>まちづくり基金</t>
    <rPh sb="5" eb="7">
      <t>キキン</t>
    </rPh>
    <phoneticPr fontId="3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</si>
  <si>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</si>
  <si>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</si>
  <si>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</si>
  <si>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は平成25年度と比較して19.8％増加した61.2％となっているが、これは主に平成27年度に和光市立下新倉小学校を新設したことによるものである。一方、実質公債費比率は平成25年度と比較して0.5％減少した2.7％となっているが、これは過去の地方債の償還が進んだ一方、小学校の新設に伴う償還が開始となっていないことによる影響が主な要因である。
　類似団体の傾向は将来負担比率、実質公債費比率ともに減少していっている傾向にあるが、これと異なる傾向となっているのは上述の和光市立下新倉小学校の新設による影響である。</t>
    <rPh sb="1" eb="3">
      <t>ショウライ</t>
    </rPh>
    <rPh sb="3" eb="5">
      <t>フタン</t>
    </rPh>
    <rPh sb="5" eb="7">
      <t>ヒリツ</t>
    </rPh>
    <rPh sb="8" eb="10">
      <t>ヘイセイ</t>
    </rPh>
    <rPh sb="12" eb="14">
      <t>ネンド</t>
    </rPh>
    <rPh sb="15" eb="17">
      <t>ヒカク</t>
    </rPh>
    <rPh sb="24" eb="26">
      <t>ゾウカ</t>
    </rPh>
    <rPh sb="44" eb="45">
      <t>オモ</t>
    </rPh>
    <rPh sb="46" eb="48">
      <t>ヘイセイ</t>
    </rPh>
    <rPh sb="50" eb="52">
      <t>ネンド</t>
    </rPh>
    <rPh sb="53" eb="56">
      <t>ワコウシ</t>
    </rPh>
    <rPh sb="56" eb="57">
      <t>リツ</t>
    </rPh>
    <rPh sb="57" eb="60">
      <t>シモニイクラ</t>
    </rPh>
    <rPh sb="60" eb="63">
      <t>ショウガッコウ</t>
    </rPh>
    <rPh sb="64" eb="66">
      <t>シンセツ</t>
    </rPh>
    <rPh sb="79" eb="81">
      <t>イッポウ</t>
    </rPh>
    <rPh sb="82" eb="84">
      <t>ジッシツ</t>
    </rPh>
    <rPh sb="84" eb="87">
      <t>コウサイヒ</t>
    </rPh>
    <rPh sb="87" eb="89">
      <t>ヒリツ</t>
    </rPh>
    <rPh sb="90" eb="92">
      <t>ヘイセイ</t>
    </rPh>
    <rPh sb="94" eb="96">
      <t>ネンド</t>
    </rPh>
    <rPh sb="97" eb="99">
      <t>ヒカク</t>
    </rPh>
    <rPh sb="105" eb="107">
      <t>ゲンショウ</t>
    </rPh>
    <rPh sb="124" eb="126">
      <t>カコ</t>
    </rPh>
    <rPh sb="127" eb="130">
      <t>チホウサイ</t>
    </rPh>
    <rPh sb="131" eb="133">
      <t>ショウカン</t>
    </rPh>
    <rPh sb="134" eb="135">
      <t>スス</t>
    </rPh>
    <rPh sb="137" eb="139">
      <t>イッポウ</t>
    </rPh>
    <rPh sb="140" eb="143">
      <t>ショウガッコウ</t>
    </rPh>
    <rPh sb="144" eb="146">
      <t>シンセツ</t>
    </rPh>
    <rPh sb="147" eb="148">
      <t>トモナ</t>
    </rPh>
    <rPh sb="149" eb="151">
      <t>ショウカン</t>
    </rPh>
    <rPh sb="152" eb="154">
      <t>カイシ</t>
    </rPh>
    <rPh sb="166" eb="168">
      <t>エイキョウ</t>
    </rPh>
    <rPh sb="169" eb="170">
      <t>オモ</t>
    </rPh>
    <rPh sb="171" eb="173">
      <t>ヨウイン</t>
    </rPh>
    <rPh sb="179" eb="181">
      <t>ルイジ</t>
    </rPh>
    <rPh sb="181" eb="183">
      <t>ダンタイ</t>
    </rPh>
    <rPh sb="184" eb="186">
      <t>ケイコウ</t>
    </rPh>
    <rPh sb="187" eb="189">
      <t>ショウライ</t>
    </rPh>
    <rPh sb="189" eb="191">
      <t>フタン</t>
    </rPh>
    <rPh sb="191" eb="193">
      <t>ヒリツ</t>
    </rPh>
    <rPh sb="194" eb="196">
      <t>ジッシツ</t>
    </rPh>
    <rPh sb="196" eb="199">
      <t>コウサイヒ</t>
    </rPh>
    <rPh sb="199" eb="201">
      <t>ヒリツ</t>
    </rPh>
    <rPh sb="204" eb="206">
      <t>ゲンショウ</t>
    </rPh>
    <rPh sb="213" eb="215">
      <t>ケイコウ</t>
    </rPh>
    <rPh sb="223" eb="224">
      <t>コト</t>
    </rPh>
    <rPh sb="226" eb="228">
      <t>ケイコウ</t>
    </rPh>
    <rPh sb="236" eb="238">
      <t>ジョウジュツ</t>
    </rPh>
    <rPh sb="239" eb="243">
      <t>ワコウシリツ</t>
    </rPh>
    <rPh sb="243" eb="246">
      <t>シモニイクラ</t>
    </rPh>
    <rPh sb="246" eb="249">
      <t>ショウガッコウ</t>
    </rPh>
    <rPh sb="250" eb="252">
      <t>シンセツ</t>
    </rPh>
    <rPh sb="255" eb="257">
      <t>エイキョウ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</si>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</sst>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3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6"/>
      <name val="游ゴシック"/>
    </font>
    <font>
      <b/>
      <sz val="18"/>
      <color indexed="8"/>
      <name val="ＭＳ 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67319</c:v>
                </c:pt>
                <c:pt idx="4">
                  <c:v>70615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36472</c:v>
                </c:pt>
                <c:pt idx="1">
                  <c:v>32395</c:v>
                </c:pt>
                <c:pt idx="2">
                  <c:v>91319</c:v>
                </c:pt>
                <c:pt idx="3">
                  <c:v>46708</c:v>
                </c:pt>
                <c:pt idx="4">
                  <c:v>44211</c:v>
                </c:pt>
              </c:numCache>
            </c:numRef>
          </c:val>
          <c:smooth val="0"/>
        </c:ser>
        <c:dLbls>
          <c:showLegendKey val="0"/>
          <c:showVal val="0"/>
          <c:showCatName val="0"/>
          <c:showSerName val="0"/>
          <c:showPercent val="0"/>
          <c:showBubbleSize val="0"/>
        </c:dLbls>
        <c:marker val="1"/>
        <c:smooth val="0"/>
        <c:axId val="150030208"/>
        <c:axId val="150069248"/>
      </c:lineChart>
      <c:catAx>
        <c:axId val="150030208"/>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0069248"/>
        <c:crosses val="autoZero"/>
        <c:auto val="1"/>
        <c:lblAlgn val="ctr"/>
        <c:lblOffset val="100"/>
        <c:tickLblSkip val="1"/>
        <c:noMultiLvlLbl val="0"/>
      </c:catAx>
      <c:valAx>
        <c:axId val="150069248"/>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27350664088E-2"/>
              <c:y val="7.516327900872855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003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7.57</c:v>
                </c:pt>
                <c:pt idx="1">
                  <c:v>8.86</c:v>
                </c:pt>
                <c:pt idx="2">
                  <c:v>9.14</c:v>
                </c:pt>
                <c:pt idx="3">
                  <c:v>6.54</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7.67</c:v>
                </c:pt>
                <c:pt idx="1">
                  <c:v>9.92</c:v>
                </c:pt>
                <c:pt idx="2">
                  <c:v>6</c:v>
                </c:pt>
                <c:pt idx="3">
                  <c:v>7.11</c:v>
                </c:pt>
                <c:pt idx="4">
                  <c:v>7.12</c:v>
                </c:pt>
              </c:numCache>
            </c:numRef>
          </c:val>
        </c:ser>
        <c:dLbls>
          <c:showLegendKey val="0"/>
          <c:showVal val="0"/>
          <c:showCatName val="0"/>
          <c:showSerName val="0"/>
          <c:showPercent val="0"/>
          <c:showBubbleSize val="0"/>
        </c:dLbls>
        <c:gapWidth val="250"/>
        <c:overlap val="100"/>
        <c:axId val="158356608"/>
        <c:axId val="15835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-0.98</c:v>
                </c:pt>
                <c:pt idx="1">
                  <c:v>3.57</c:v>
                </c:pt>
                <c:pt idx="2">
                  <c:v>-3.22</c:v>
                </c:pt>
                <c:pt idx="3">
                  <c:v>-1.06</c:v>
                </c:pt>
                <c:pt idx="4">
                  <c:v>1.5</c:v>
                </c:pt>
              </c:numCache>
            </c:numRef>
          </c:val>
          <c:smooth val="0"/>
        </c:ser>
        <c:dLbls>
          <c:showLegendKey val="0"/>
          <c:showVal val="0"/>
          <c:showCatName val="0"/>
          <c:showSerName val="0"/>
          <c:showPercent val="0"/>
          <c:showBubbleSize val="0"/>
        </c:dLbls>
        <c:marker val="1"/>
        <c:smooth val="0"/>
        <c:axId val="158356608"/>
        <c:axId val="158358528"/>
      </c:lineChart>
      <c:catAx>
        <c:axId val="15835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58358528"/>
        <c:crosses val="autoZero"/>
        <c:auto val="1"/>
        <c:lblAlgn val="ctr"/>
        <c:lblOffset val="100"/>
        <c:tickLblSkip val="1"/>
        <c:noMultiLvlLbl val="0"/>
      </c:catAx>
      <c:valAx>
        <c:axId val="15835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8356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0.6</c:v>
                </c:pt>
                <c:pt idx="4">
                  <c:v>#N/A</c:v>
                </c:pt>
                <c:pt idx="5">
                  <c:v>0.15</c:v>
                </c:pt>
                <c:pt idx="6">
                  <c:v>#N/A</c:v>
                </c:pt>
                <c:pt idx="7">
                  <c:v>0.53</c:v>
                </c:pt>
                <c:pt idx="8">
                  <c:v>#N/A</c:v>
                </c:pt>
                <c:pt idx="9">
                  <c:v>0.49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1.06</c:v>
                </c:pt>
                <c:pt idx="4">
                  <c:v>#N/A</c:v>
                </c:pt>
                <c:pt idx="5">
                  <c:v>0.71</c:v>
                </c:pt>
                <c:pt idx="6">
                  <c:v>#N/A</c:v>
                </c:pt>
                <c:pt idx="7">
                  <c:v>0.68</c:v>
                </c:pt>
                <c:pt idx="8">
                  <c:v>#N/A</c:v>
                </c:pt>
                <c:pt idx="9">
                  <c:v>0.61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0.53</c:v>
                </c:pt>
                <c:pt idx="4">
                  <c:v>#N/A</c:v>
                </c:pt>
                <c:pt idx="5">
                  <c:v>0.7</c:v>
                </c:pt>
                <c:pt idx="6">
                  <c:v>#N/A</c:v>
                </c:pt>
                <c:pt idx="7">
                  <c:v>0.86</c:v>
                </c:pt>
                <c:pt idx="8">
                  <c:v>#N/A</c:v>
                </c:pt>
                <c:pt idx="9">
                  <c:v>1.1299999999999999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3.07</c:v>
                </c:pt>
                <c:pt idx="2">
                  <c:v>#N/A</c:v>
                </c:pt>
                <c:pt idx="3">
                  <c:v>3.95</c:v>
                </c:pt>
                <c:pt idx="4">
                  <c:v>#N/A</c:v>
                </c:pt>
                <c:pt idx="5">
                  <c:v>3.48</c:v>
                </c:pt>
                <c:pt idx="6">
                  <c:v>#N/A</c:v>
                </c:pt>
                <c:pt idx="7">
                  <c:v>3.56</c:v>
                </c:pt>
                <c:pt idx="8">
                  <c:v>#N/A</c:v>
                </c:pt>
                <c:pt idx="9">
                  <c:v>4.57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7.52</c:v>
                </c:pt>
                <c:pt idx="2">
                  <c:v>#N/A</c:v>
                </c:pt>
                <c:pt idx="3">
                  <c:v>8.24</c:v>
                </c:pt>
                <c:pt idx="4">
                  <c:v>#N/A</c:v>
                </c:pt>
                <c:pt idx="5">
                  <c:v>8.98</c:v>
                </c:pt>
                <c:pt idx="6">
                  <c:v>#N/A</c:v>
                </c:pt>
                <c:pt idx="7">
                  <c:v>6</c:v>
                </c:pt>
                <c:pt idx="8">
                  <c:v>#N/A</c:v>
                </c:pt>
                <c:pt idx="9">
                  <c:v>7.39</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14.66</c:v>
                </c:pt>
                <c:pt idx="2">
                  <c:v>#N/A</c:v>
                </c:pt>
                <c:pt idx="3">
                  <c:v>14.56</c:v>
                </c:pt>
                <c:pt idx="4">
                  <c:v>#N/A</c:v>
                </c:pt>
                <c:pt idx="5">
                  <c:v>12.97</c:v>
                </c:pt>
                <c:pt idx="6">
                  <c:v>#N/A</c:v>
                </c:pt>
                <c:pt idx="7">
                  <c:v>9.06</c:v>
                </c:pt>
                <c:pt idx="8">
                  <c:v>#N/A</c:v>
                </c:pt>
                <c:pt idx="9">
                  <c:v>9.25</c:v>
                </c:pt>
              </c:numCache>
            </c:numRef>
          </c:val>
        </c:ser>
        <c:dLbls>
          <c:showLegendKey val="0"/>
          <c:showVal val="0"/>
          <c:showCatName val="0"/>
          <c:showSerName val="0"/>
          <c:showPercent val="0"/>
          <c:showBubbleSize val="0"/>
        </c:dLbls>
        <c:gapWidth val="150"/>
        <c:overlap val="100"/>
        <c:axId val="152691072"/>
        <c:axId val="152692608"/>
      </c:barChart>
      <c:catAx>
        <c:axId val="1526910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52692608"/>
        <c:crosses val="autoZero"/>
        <c:auto val="1"/>
        <c:lblAlgn val="ctr"/>
        <c:lblOffset val="100"/>
        <c:tickLblSkip val="1"/>
        <c:noMultiLvlLbl val="0"/>
      </c:catAx>
      <c:valAx>
        <c:axId val="15269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26910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1660</c:v>
                </c:pt>
                <c:pt idx="5">
                  <c:v>1626</c:v>
                </c:pt>
                <c:pt idx="8">
                  <c:v>1483</c:v>
                </c:pt>
                <c:pt idx="11">
                  <c:v>1491</c:v>
                </c:pt>
                <c:pt idx="14">
                  <c:v>1534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8</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11</c:v>
                </c:pt>
                <c:pt idx="6">
                  <c:v>21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298</c:v>
                </c:pt>
                <c:pt idx="3">
                  <c:v>248</c:v>
                </c:pt>
                <c:pt idx="6">
                  <c:v>241</c:v>
                </c:pt>
                <c:pt idx="9">
                  <c:v>231</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1650</c:v>
                </c:pt>
                <c:pt idx="3">
                  <c:v>1673</c:v>
                </c:pt>
                <c:pt idx="6">
                  <c:v>1683</c:v>
                </c:pt>
                <c:pt idx="9">
                  <c:v>1597</c:v>
                </c:pt>
                <c:pt idx="12">
                  <c:v>1605</c:v>
                </c:pt>
              </c:numCache>
            </c:numRef>
          </c:val>
        </c:ser>
        <c:dLbls>
          <c:showLegendKey val="0"/>
          <c:showVal val="0"/>
          <c:showCatName val="0"/>
          <c:showSerName val="0"/>
          <c:showPercent val="0"/>
          <c:showBubbleSize val="0"/>
        </c:dLbls>
        <c:gapWidth val="100"/>
        <c:overlap val="100"/>
        <c:axId val="149957632"/>
        <c:axId val="14998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299</c:v>
                </c:pt>
                <c:pt idx="2">
                  <c:v>#N/A</c:v>
                </c:pt>
                <c:pt idx="3">
                  <c:v>#N/A</c:v>
                </c:pt>
                <c:pt idx="4">
                  <c:v>312</c:v>
                </c:pt>
                <c:pt idx="5">
                  <c:v>#N/A</c:v>
                </c:pt>
                <c:pt idx="6">
                  <c:v>#N/A</c:v>
                </c:pt>
                <c:pt idx="7">
                  <c:v>476</c:v>
                </c:pt>
                <c:pt idx="8">
                  <c:v>#N/A</c:v>
                </c:pt>
                <c:pt idx="9">
                  <c:v>#N/A</c:v>
                </c:pt>
                <c:pt idx="10">
                  <c:v>354</c:v>
                </c:pt>
                <c:pt idx="11">
                  <c:v>#N/A</c:v>
                </c:pt>
                <c:pt idx="12">
                  <c:v>#N/A</c:v>
                </c:pt>
                <c:pt idx="13">
                  <c:v>313</c:v>
                </c:pt>
                <c:pt idx="14">
                  <c:v>#N/A</c:v>
                </c:pt>
              </c:numCache>
            </c:numRef>
          </c:val>
          <c:smooth val="0"/>
        </c:ser>
        <c:dLbls>
          <c:showLegendKey val="0"/>
          <c:showVal val="0"/>
          <c:showCatName val="0"/>
          <c:showSerName val="0"/>
          <c:showPercent val="0"/>
          <c:showBubbleSize val="0"/>
        </c:dLbls>
        <c:marker val="1"/>
        <c:smooth val="0"/>
        <c:axId val="149957632"/>
        <c:axId val="149980288"/>
      </c:lineChart>
      <c:catAx>
        <c:axId val="1499576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9980288"/>
        <c:crosses val="autoZero"/>
        <c:auto val="1"/>
        <c:lblAlgn val="ctr"/>
        <c:lblOffset val="100"/>
        <c:tickLblSkip val="1"/>
        <c:noMultiLvlLbl val="0"/>
      </c:catAx>
      <c:valAx>
        <c:axId val="1499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99576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12420</c:v>
                </c:pt>
                <c:pt idx="5">
                  <c:v>11518</c:v>
                </c:pt>
                <c:pt idx="8">
                  <c:v>11076</c:v>
                </c:pt>
                <c:pt idx="11">
                  <c:v>10255</c:v>
                </c:pt>
                <c:pt idx="14">
                  <c:v>9289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1800</c:v>
                </c:pt>
                <c:pt idx="5">
                  <c:v>2508</c:v>
                </c:pt>
                <c:pt idx="8">
                  <c:v>2560</c:v>
                </c:pt>
                <c:pt idx="11">
                  <c:v>2708</c:v>
                </c:pt>
                <c:pt idx="14">
                  <c:v>3086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3366</c:v>
                </c:pt>
                <c:pt idx="5">
                  <c:v>3280</c:v>
                </c:pt>
                <c:pt idx="8">
                  <c:v>2257</c:v>
                </c:pt>
                <c:pt idx="11">
                  <c:v>2441</c:v>
                </c:pt>
                <c:pt idx="14">
                  <c:v>2472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c:v>
                </c:pt>
                <c:pt idx="3">
                  <c:v>4</c:v>
                </c:pt>
                <c:pt idx="6">
                  <c:v>3</c:v>
                </c:pt>
                <c:pt idx="9">
                  <c:v>3</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3592</c:v>
                </c:pt>
                <c:pt idx="3">
                  <c:v>3179</c:v>
                </c:pt>
                <c:pt idx="6">
                  <c:v>3282</c:v>
                </c:pt>
                <c:pt idx="9">
                  <c:v>3089</c:v>
                </c:pt>
                <c:pt idx="12">
                  <c:v>3051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92</c:v>
                </c:pt>
                <c:pt idx="3">
                  <c:v>81</c:v>
                </c:pt>
                <c:pt idx="6">
                  <c:v>70</c:v>
                </c:pt>
                <c:pt idx="9">
                  <c:v>63</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2503</c:v>
                </c:pt>
                <c:pt idx="3">
                  <c:v>2561</c:v>
                </c:pt>
                <c:pt idx="6">
                  <c:v>2412</c:v>
                </c:pt>
                <c:pt idx="9">
                  <c:v>2219</c:v>
                </c:pt>
                <c:pt idx="12">
                  <c:v>1961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349</c:v>
                </c:pt>
                <c:pt idx="3">
                  <c:v>263</c:v>
                </c:pt>
                <c:pt idx="6">
                  <c:v>190</c:v>
                </c:pt>
                <c:pt idx="9">
                  <c:v>130</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16444</c:v>
                </c:pt>
                <c:pt idx="3">
                  <c:v>15856</c:v>
                </c:pt>
                <c:pt idx="6">
                  <c:v>17744</c:v>
                </c:pt>
                <c:pt idx="9">
                  <c:v>17833</c:v>
                </c:pt>
                <c:pt idx="12">
                  <c:v>18287</c:v>
                </c:pt>
              </c:numCache>
            </c:numRef>
          </c:val>
        </c:ser>
        <c:dLbls>
          <c:showLegendKey val="0"/>
          <c:showVal val="0"/>
          <c:showCatName val="0"/>
          <c:showSerName val="0"/>
          <c:showPercent val="0"/>
          <c:showBubbleSize val="0"/>
        </c:dLbls>
        <c:gapWidth val="100"/>
        <c:overlap val="100"/>
        <c:axId val="158995584"/>
        <c:axId val="15899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5398</c:v>
                </c:pt>
                <c:pt idx="2">
                  <c:v>#N/A</c:v>
                </c:pt>
                <c:pt idx="3">
                  <c:v>#N/A</c:v>
                </c:pt>
                <c:pt idx="4">
                  <c:v>4638</c:v>
                </c:pt>
                <c:pt idx="5">
                  <c:v>#N/A</c:v>
                </c:pt>
                <c:pt idx="6">
                  <c:v>#N/A</c:v>
                </c:pt>
                <c:pt idx="7">
                  <c:v>7811</c:v>
                </c:pt>
                <c:pt idx="8">
                  <c:v>#N/A</c:v>
                </c:pt>
                <c:pt idx="9">
                  <c:v>#N/A</c:v>
                </c:pt>
                <c:pt idx="10">
                  <c:v>7933</c:v>
                </c:pt>
                <c:pt idx="11">
                  <c:v>#N/A</c:v>
                </c:pt>
                <c:pt idx="12">
                  <c:v>#N/A</c:v>
                </c:pt>
                <c:pt idx="13">
                  <c:v>8600</c:v>
                </c:pt>
                <c:pt idx="14">
                  <c:v>#N/A</c:v>
                </c:pt>
              </c:numCache>
            </c:numRef>
          </c:val>
          <c:smooth val="0"/>
        </c:ser>
        <c:dLbls>
          <c:showLegendKey val="0"/>
          <c:showVal val="0"/>
          <c:showCatName val="0"/>
          <c:showSerName val="0"/>
          <c:showPercent val="0"/>
          <c:showBubbleSize val="0"/>
        </c:dLbls>
        <c:marker val="1"/>
        <c:smooth val="0"/>
        <c:axId val="158995584"/>
        <c:axId val="158997504"/>
      </c:lineChart>
      <c:catAx>
        <c:axId val="1589955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58997504"/>
        <c:crosses val="autoZero"/>
        <c:auto val="1"/>
        <c:lblAlgn val="ctr"/>
        <c:lblOffset val="100"/>
        <c:tickLblSkip val="1"/>
        <c:noMultiLvlLbl val="0"/>
      </c:catAx>
      <c:valAx>
        <c:axId val="15899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58995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876</c:v>
                </c:pt>
                <c:pt idx="1">
                  <c:v>1069</c:v>
                </c:pt>
                <c:pt idx="2">
                  <c:v>1081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701</c:v>
                </c:pt>
                <c:pt idx="1">
                  <c:v>681</c:v>
                </c:pt>
                <c:pt idx="2">
                  <c:v>775</c:v>
                </c:pt>
              </c:numCache>
            </c:numRef>
          </c:val>
        </c:ser>
        <c:dLbls>
          <c:showLegendKey val="0"/>
          <c:showVal val="0"/>
          <c:showCatName val="0"/>
          <c:showSerName val="0"/>
          <c:showPercent val="0"/>
          <c:showBubbleSize val="0"/>
        </c:dLbls>
        <c:gapWidth val="120"/>
        <c:overlap val="100"/>
        <c:axId val="159458432"/>
        <c:axId val="159459968"/>
      </c:barChart>
      <c:catAx>
        <c:axId val="159458432"/>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59459968"/>
        <c:crosses val="autoZero"/>
        <c:auto val="1"/>
        <c:lblAlgn val="ctr"/>
        <c:lblOffset val="100"/>
        <c:tickLblSkip val="1"/>
        <c:noMultiLvlLbl val="0"/>
      </c:catAx>
      <c:valAx>
        <c:axId val="159459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594584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{1E3F8361-C15D-4575-9ED8-5367A8876634}</c15:txfldGUID>
                      <c15:f>'公会計指標分析・財政指標組合せ分析表'!$BP$50</c15:f>
                      <c15:dlblFieldTableCache>
                        <c:ptCount val="1"/>
                        <c:pt idx="0">
                          <c:v>H25</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{EC8D49C7-2CAD-4D6E-AD7F-BB8212F2E929}</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{FB6A2018-86E2-4D36-B22D-D065736D9A15}</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{6CE8C465-D682-4723-8E75-C9F2EB20C1F7}</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{1C7AAE4D-CF53-40CA-B7E4-03F6B8451934}</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54.7</c:v>
                </c:pt>
                <c:pt idx="24">
                  <c:v>56.2</c:v>
                </c:pt>
                <c:pt idx="32">
                  <c:v>57.7</c:v>
                </c:pt>
              </c:numCache>
            </c:numRef>
          </c:xVal>
          <c:yVal>
            <c:numRef>
              <c:f>公会計指標分析・財政指標組合せ分析表!$BP$51:$DC$51</c:f>
              <c:numCache>
                <c:formatCode>#,##0.0;"▲ "#,##0.0</c:formatCode>
                <c:ptCount val="40"/>
                <c:pt idx="16">
                  <c:v>57.9</c:v>
                </c:pt>
                <c:pt idx="24">
                  <c:v>57.1</c:v>
                </c:pt>
                <c:pt idx="32">
                  <c:v>61.2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{C45BA7FA-5FEF-4F7C-AB87-B99C679E3B06}</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{59CF389E-8760-490E-AA44-1F15360ACE01}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{4ED7E3A6-A46B-4F2B-BD60-DE96FB1FCE86}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{A6F93825-B23F-4F06-B2D2-4B8D5940E5FA}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{86C8AF6C-3DA9-4F86-A4CC-F008F63DD0FB}</c15:txfldGUID>
                      <c15:f>#REF!</c15:f>
                      <c15:dlblFieldTableCache>
                        <c:ptCount val="1"/>
                        <c:pt idx="0">
                          <c:v>#REF!</c:v>
                        </c:pt>
                      </c15:dlblFieldTableCache>
                    </c15:dlblFTEntry>
                  </c15:dlblFieldTable>
                </c:ext>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{1B0C78F7-FA65-4FC5-98D7-F42EDEE8910B}</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{C39347CE-7C4F-4073-B766-6DB729B2E1E2}</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{DDF5F9EB-1136-457F-AF24-C0D58E71478E}</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{7AF17984-CE8E-46BC-AB53-DD48D05A15EF}</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56.8</c:v>
                </c:pt>
                <c:pt idx="24">
                  <c:v>57</c:v>
                </c:pt>
                <c:pt idx="32">
                  <c:v>57.6</c:v>
                </c:pt>
              </c:numCache>
            </c:numRef>
          </c:xVal>
          <c:yVal>
            <c:numRef>
              <c:f>公会計指標分析・財政指標組合せ分析表!$BP$55:$DC$55</c:f>
              <c:numCache>
                <c:formatCode>#,##0.0;"▲ "#,##0.0</c:formatCode>
                <c:ptCount val="40"/>
                <c:pt idx="16">
                  <c:v>33.6</c:v>
                </c:pt>
                <c:pt idx="24">
                  <c:v>32.5</c:v>
                </c:pt>
                <c:pt idx="32">
                  <c:v>30.2</c:v>
                </c:pt>
              </c:numCache>
            </c:numRef>
          </c:yVal>
          <c:smooth val="0"/>
        </c:ser>
        <c:dLbls>
          <c:showLegendKey val="0"/>
          <c:showVal val="1"/>
          <c:showCatName val="0"/>
          <c:showSerName val="0"/>
          <c:showPercent val="0"/>
          <c:showBubbleSize val="0"/>
        </c:dLbls>
        <c:axId val="158779648"/>
        <c:axId val="158871936"/>
      </c:scatterChart>
      <c:valAx>
        <c:axId val="158779648"/>
        <c:scaling>
          <c:orientation val="minMax"/>
          <c:max val="58"/>
          <c:min val="5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58871936"/>
        <c:crosses val="autoZero"/>
        <c:crossBetween val="midCat"/>
      </c:valAx>
      <c:valAx>
        <c:axId val="158871936"/>
        <c:scaling>
          <c:orientation val="minMax"/>
          <c:max val="67"/>
          <c:min val="2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5877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{FC6F5812-4CC6-4FEB-8956-81EB0855EF9A}</c15:txfldGUID>
                      <c15:f>'公会計指標分析・財政指標組合せ分析表'!$BP$72</c15:f>
                      <c15:dlblFieldTableCache>
                        <c:ptCount val="1"/>
                        <c:pt idx="0">
                          <c:v>H25</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{2D8D7C6A-0C32-445F-8DB3-E9552240E8C7}</c15:txfldGUID>
                      <c15:f>#REF!</c15:f>
                      <c15:dlblFieldTableCache>
                        <c:ptCount val="1"/>
                        <c:pt idx="0">
                          <c:v>#REF!</c:v>
                        </c:pt>
                      </c15:dlblFieldTableCache>
                    </c15:dlblFTEntry>
                  </c15:dlblFieldTabl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{0998128B-4518-44E9-9333-525A78486A7E}</c15:txfldGUID>
                      <c15:f>#REF!</c15:f>
                      <c15:dlblFieldTableCache>
                        <c:ptCount val="1"/>
                        <c:pt idx="0">
                          <c:v>#REF!</c:v>
                        </c:pt>
                      </c15:dlblFieldTableCache>
                    </c15:dlblFTEntry>
                  </c15:dlblFieldTabl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{E727ECAB-2CF1-4A26-9527-DD4F0AA58A4F}</c15:txfldGUID>
                      <c15:f>#REF!</c15:f>
                      <c15:dlblFieldTableCache>
                        <c:ptCount val="1"/>
                        <c:pt idx="0">
                          <c:v>#REF!</c:v>
                        </c:pt>
                      </c15:dlblFieldTableCache>
                    </c15:dlblFTEntry>
                  </c15:dlblFieldTabl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{AFB5F053-0C55-44CD-A786-612F842B5D73}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{32E2C810-549D-491C-9E80-92DD329B09F9}</c15:txfldGUID>
                      <c15:f>'公会計指標分析・財政指標組合せ分析表'!$BX$72</c15:f>
                      <c15:dlblFieldTableCache>
                        <c:ptCount val="1"/>
                        <c:pt idx="0">
                          <c:v>H26</c:v>
                        </c:pt>
                      </c15:dlblFieldTableCache>
                    </c15:dlblFTEntry>
                  </c15:dlblFieldTable>
                </c:ext>
              </c:extLst>
            </c:dLbl>
            <c:dLbl>
              <c:idx val="16"/>
              <c:layout>
                <c:manualLayout>
                  <c:x val="0"/>
                  <c:y val="-1.1319214169121752E-2"/>
                </c:manualLayout>
              </c:layout>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{0CD58ED2-CEF4-40EF-A6CF-E48A208C118B}</c15:txfldGUID>
                      <c15:f>'公会計指標分析・財政指標組合せ分析表'!$CF$72</c15:f>
                      <c15:dlblFieldTableCache>
                        <c:ptCount val="1"/>
                        <c:pt idx="0">
                          <c:v>H27</c:v>
                        </c:pt>
                      </c15:dlblFieldTableCache>
                    </c15:dlblFTEntry>
                  </c15:dlblFieldTable>
                </c:ext>
              </c:extLst>
            </c:dLbl>
            <c:dLbl>
              <c:idx val="24"/>
              <c:layout>
                <c:manualLayout>
                  <c:x val="0"/>
                  <c:y val="1.1319556656691146E-2"/>
                </c:manualLayout>
              </c:layout>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{A95789E4-95EF-4332-874F-1C0036EE3BF4}</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{0FFD6CCF-D715-47C6-965E-3FFCD5397F87}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3.2</c:v>
                </c:pt>
                <c:pt idx="8">
                  <c:v>2.8</c:v>
                </c:pt>
                <c:pt idx="16">
                  <c:v>2.7</c:v>
                </c:pt>
                <c:pt idx="24">
                  <c:v>2.8</c:v>
                </c:pt>
                <c:pt idx="32">
                  <c:v>2.7</c:v>
                </c:pt>
              </c:numCache>
            </c:numRef>
          </c:xVal>
          <c:yVal>
            <c:numRef>
              <c:f>公会計指標分析・財政指標組合せ分析表!$BP$73:$DC$73</c:f>
              <c:numCache>
                <c:formatCode>#,##0.0;"▲ "#,##0.0</c:formatCode>
                <c:ptCount val="40"/>
                <c:pt idx="0">
                  <c:v>41.4</c:v>
                </c:pt>
                <c:pt idx="8">
                  <c:v>35.6</c:v>
                </c:pt>
                <c:pt idx="16">
                  <c:v>57.9</c:v>
                </c:pt>
                <c:pt idx="24">
                  <c:v>57.1</c:v>
                </c:pt>
                <c:pt idx="32">
                  <c:v>61.2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{2EC67E22-D9F1-49C0-A16D-3554767E9A29}</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{6A01BF4D-F897-42A9-A6DF-87623D3FAC24}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{2103DF69-7660-4446-A328-B33E64653319}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{752CF1A0-3CE0-4E0F-9693-92EC21A97082}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{C6DD9522-3BC5-44F3-8FA3-5B2C58D97F36}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{7C95F64C-1A5E-4838-9ECB-B8A64A4579B2}</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{DE4A86DA-D4E3-45D4-B28B-73E6DF4604F2}</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{BF2B383F-1D7C-4373-A1B2-C78EDF1D0343}</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{832C294B-9D93-4B63-A15E-4E0F8B66739B}</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9.6</c:v>
                </c:pt>
                <c:pt idx="8">
                  <c:v>8.8000000000000007</c:v>
                </c:pt>
                <c:pt idx="16">
                  <c:v>7</c:v>
                </c:pt>
                <c:pt idx="24">
                  <c:v>8.1999999999999993</c:v>
                </c:pt>
                <c:pt idx="32">
                  <c:v>8</c:v>
                </c:pt>
              </c:numCache>
            </c:numRef>
          </c:xVal>
          <c:yVal>
            <c:numRef>
              <c:f>公会計指標分析・財政指標組合せ分析表!$BP$77:$DC$77</c:f>
              <c:numCache>
                <c:formatCode>#,##0.0;"▲ "#,##0.0</c:formatCode>
                <c:ptCount val="40"/>
                <c:pt idx="0">
                  <c:v>50.3</c:v>
                </c:pt>
                <c:pt idx="8">
                  <c:v>45.9</c:v>
                </c:pt>
                <c:pt idx="16">
                  <c:v>33.6</c:v>
                </c:pt>
                <c:pt idx="24">
                  <c:v>32.5</c:v>
                </c:pt>
                <c:pt idx="32">
                  <c:v>30.2</c:v>
                </c:pt>
              </c:numCache>
            </c:numRef>
          </c:yVal>
          <c:smooth val="0"/>
        </c:ser>
        <c:dLbls>
          <c:showLegendKey val="0"/>
          <c:showVal val="1"/>
          <c:showCatName val="0"/>
          <c:showSerName val="0"/>
          <c:showPercent val="0"/>
          <c:showBubbleSize val="0"/>
        </c:dLbls>
        <c:axId val="159880320"/>
        <c:axId val="159882240"/>
      </c:scatterChart>
      <c:valAx>
        <c:axId val="159880320"/>
        <c:scaling>
          <c:orientation val="minMax"/>
          <c:max val="10.199999999999999"/>
          <c:min val="2.200000000000000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59882240"/>
        <c:crosses val="autoZero"/>
        <c:crossBetween val="midCat"/>
      </c:valAx>
      <c:valAx>
        <c:axId val="159882240"/>
        <c:scaling>
          <c:orientation val="minMax"/>
          <c:max val="67"/>
          <c:min val="2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5988032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游明朝"/>
              <a:ea typeface="游明朝"/>
              <a:cs typeface="+mn-cs"/>
            </a:rPr>
            <a:t>　３ヵ年平均では1.0</a:t>
          </a:r>
          <a:r>
            <a:rPr lang="en-US" altLang="ja-JP" sz="1200">
              <a:solidFill>
                <a:schemeClr val="dk1"/>
              </a:solidFill>
              <a:effectLst/>
              <a:latin typeface="游明朝"/>
              <a:ea typeface="游明朝"/>
              <a:cs typeface="+mn-cs"/>
            </a:rPr>
            <a:t>20</a:t>
          </a:r>
          <a:r>
            <a:rPr lang="ja-JP" altLang="ja-JP" sz="1200">
              <a:solidFill>
                <a:schemeClr val="dk1"/>
              </a:solidFill>
              <a:effectLst/>
              <a:latin typeface="游明朝"/>
              <a:ea typeface="游明朝"/>
              <a:cs typeface="+mn-cs"/>
            </a:rPr>
            <a:t>と前年度から</a:t>
          </a:r>
          <a:r>
            <a:rPr lang="en-US" altLang="ja-JP" sz="1200">
              <a:solidFill>
                <a:schemeClr val="dk1"/>
              </a:solidFill>
              <a:effectLst/>
              <a:latin typeface="游明朝"/>
              <a:ea typeface="游明朝"/>
              <a:cs typeface="+mn-cs"/>
            </a:rPr>
            <a:t>0.01</a:t>
          </a:r>
          <a:r>
            <a:rPr lang="ja-JP" altLang="ja-JP" sz="1200">
              <a:solidFill>
                <a:schemeClr val="dk1"/>
              </a:solidFill>
              <a:effectLst/>
              <a:latin typeface="游明朝"/>
              <a:ea typeface="游明朝"/>
              <a:cs typeface="+mn-cs"/>
            </a:rPr>
            <a:t>ポイント上昇している。類似団体、全国平均</a:t>
          </a:r>
          <a:r>
            <a:rPr lang="ja-JP" altLang="en-US" sz="1200">
              <a:solidFill>
                <a:schemeClr val="dk1"/>
              </a:solidFill>
              <a:effectLst/>
              <a:latin typeface="游明朝"/>
              <a:ea typeface="游明朝"/>
              <a:cs typeface="+mn-cs"/>
            </a:rPr>
            <a:t>及び</a:t>
          </a:r>
          <a:r>
            <a:rPr lang="ja-JP" altLang="ja-JP" sz="1200">
              <a:solidFill>
                <a:schemeClr val="dk1"/>
              </a:solidFill>
              <a:effectLst/>
              <a:latin typeface="游明朝"/>
              <a:ea typeface="游明朝"/>
              <a:cs typeface="+mn-cs"/>
            </a:rPr>
            <a:t>埼玉県平均からみて高水準を維持している。</a:t>
          </a:r>
          <a:r>
            <a:rPr lang="ja-JP" altLang="en-US" sz="1200">
              <a:solidFill>
                <a:schemeClr val="dk1"/>
              </a:solidFill>
              <a:effectLst/>
              <a:latin typeface="游明朝"/>
              <a:ea typeface="游明朝"/>
              <a:cs typeface="+mn-cs"/>
            </a:rPr>
            <a:t>なお、</a:t>
          </a:r>
          <a:r>
            <a:rPr lang="ja-JP" altLang="ja-JP" sz="1200">
              <a:solidFill>
                <a:schemeClr val="dk1"/>
              </a:solidFill>
              <a:effectLst/>
              <a:latin typeface="游明朝"/>
              <a:ea typeface="游明朝"/>
              <a:cs typeface="+mn-cs"/>
            </a:rPr>
            <a:t>単年度の財政力指数</a:t>
          </a:r>
          <a:r>
            <a:rPr lang="ja-JP" altLang="en-US" sz="1200">
              <a:solidFill>
                <a:schemeClr val="dk1"/>
              </a:solidFill>
              <a:effectLst/>
              <a:latin typeface="游明朝"/>
              <a:ea typeface="游明朝"/>
              <a:cs typeface="+mn-cs"/>
            </a:rPr>
            <a:t>については</a:t>
          </a:r>
          <a:r>
            <a:rPr lang="ja-JP" altLang="ja-JP" sz="1200">
              <a:solidFill>
                <a:schemeClr val="dk1"/>
              </a:solidFill>
              <a:effectLst/>
              <a:latin typeface="游明朝"/>
              <a:ea typeface="游明朝"/>
              <a:cs typeface="+mn-cs"/>
            </a:rPr>
            <a:t>、前年度</a:t>
          </a:r>
          <a:r>
            <a:rPr lang="ja-JP" altLang="en-US" sz="1200">
              <a:solidFill>
                <a:schemeClr val="dk1"/>
              </a:solidFill>
              <a:effectLst/>
              <a:latin typeface="游明朝"/>
              <a:ea typeface="游明朝"/>
              <a:cs typeface="+mn-cs"/>
            </a:rPr>
            <a:t>と同じ</a:t>
          </a:r>
          <a:r>
            <a:rPr lang="ja-JP" altLang="ja-JP" sz="1200">
              <a:solidFill>
                <a:schemeClr val="dk1"/>
              </a:solidFill>
              <a:effectLst/>
              <a:latin typeface="游明朝"/>
              <a:ea typeface="游明朝"/>
              <a:cs typeface="+mn-cs"/>
            </a:rPr>
            <a:t>1.035となっている。</a:t>
          </a:r>
          <a:endParaRPr lang="en-US" altLang="ja-JP" sz="12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200">
              <a:solidFill>
                <a:schemeClr val="dk1"/>
              </a:solidFill>
              <a:effectLst/>
              <a:latin typeface="游明朝"/>
              <a:ea typeface="游明朝"/>
              <a:cs typeface="+mn-cs"/>
            </a:rPr>
            <a:t>　当市の財政力指数が高い主な要因は、類似団体平均を上回る市税収入であり、今後も都市基盤整備事業の推進により固定資産税等の増加が見込まれることから、財政力指数は増加していくものと見込んでいる。</a:t>
          </a:r>
          <a:endParaRPr lang="ja-JP" altLang="ja-JP" sz="1200">
            <a:effectLst/>
            <a:latin typeface="游明朝"/>
            <a:ea typeface="游明朝"/>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7" name="財政力最大値テキスト"/>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160020</xdr:rowOff>
    </xdr:to>
    <xdr:cxnSp macro="">
      <xdr:nvCxnSpPr>
        <xdr:cNvPr id="69" name="直線コネクタ 68"/>
        <xdr:cNvCxnSpPr/>
      </xdr:nvCxnSpPr>
      <xdr:spPr>
        <a:xfrm flipV="1">
          <a:off x="4114800" y="61404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160020</xdr:rowOff>
    </xdr:from>
    <xdr:to>
      <xdr:col>19</xdr:col>
      <xdr:colOff>133350</xdr:colOff>
      <xdr:row>36</xdr:row>
      <xdr:rowOff>8255</xdr:rowOff>
    </xdr:to>
    <xdr:cxnSp macro="">
      <xdr:nvCxnSpPr>
        <xdr:cNvPr id="72" name="直線コネクタ 71"/>
        <xdr:cNvCxnSpPr/>
      </xdr:nvCxnSpPr>
      <xdr:spPr>
        <a:xfrm flipV="1">
          <a:off x="3225800" y="6160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8255</xdr:rowOff>
    </xdr:from>
    <xdr:to>
      <xdr:col>15</xdr:col>
      <xdr:colOff>82550</xdr:colOff>
      <xdr:row>36</xdr:row>
      <xdr:rowOff>8255</xdr:rowOff>
    </xdr:to>
    <xdr:cxnSp macro="">
      <xdr:nvCxnSpPr>
        <xdr:cNvPr id="75" name="直線コネクタ 74"/>
        <xdr:cNvCxnSpPr/>
      </xdr:nvCxnSpPr>
      <xdr:spPr>
        <a:xfrm>
          <a:off x="2336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26670</xdr:rowOff>
    </xdr:from>
    <xdr:to>
      <xdr:col>15</xdr:col>
      <xdr:colOff>133350</xdr:colOff>
      <xdr:row>39</xdr:row>
      <xdr:rowOff>128270</xdr:rowOff>
    </xdr:to>
    <xdr:sp macro="" textlink="">
      <xdr:nvSpPr>
        <xdr:cNvPr id="76" name="フローチャート: 判断 75"/>
        <xdr:cNvSpPr/>
      </xdr:nvSpPr>
      <xdr:spPr>
        <a:xfrm>
          <a:off x="3175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113030</xdr:rowOff>
    </xdr:from>
    <xdr:ext cx="762000" cy="259080"/>
    <xdr:sp macro="" textlink="">
      <xdr:nvSpPr>
        <xdr:cNvPr id="77" name="テキスト ボックス 76"/>
        <xdr:cNvSpPr txBox="1"/>
      </xdr:nvSpPr>
      <xdr:spPr>
        <a:xfrm>
          <a:off x="2844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8255</xdr:rowOff>
    </xdr:from>
    <xdr:to>
      <xdr:col>11</xdr:col>
      <xdr:colOff>31750</xdr:colOff>
      <xdr:row>36</xdr:row>
      <xdr:rowOff>8255</xdr:rowOff>
    </xdr:to>
    <xdr:cxnSp macro="">
      <xdr:nvCxnSpPr>
        <xdr:cNvPr id="78" name="直線コネクタ 77"/>
        <xdr:cNvCxnSpPr/>
      </xdr:nvCxnSpPr>
      <xdr:spPr>
        <a:xfrm>
          <a:off x="1447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102235</xdr:rowOff>
    </xdr:from>
    <xdr:ext cx="762000" cy="258445"/>
    <xdr:sp macro="" textlink="">
      <xdr:nvSpPr>
        <xdr:cNvPr id="80" name="テキスト ボックス 79"/>
        <xdr:cNvSpPr txBox="1"/>
      </xdr:nvSpPr>
      <xdr:spPr>
        <a:xfrm>
          <a:off x="1955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102235</xdr:rowOff>
    </xdr:from>
    <xdr:ext cx="762000" cy="258445"/>
    <xdr:sp macro="" textlink="">
      <xdr:nvSpPr>
        <xdr:cNvPr id="82" name="テキスト ボックス 81"/>
        <xdr:cNvSpPr txBox="1"/>
      </xdr:nvSpPr>
      <xdr:spPr>
        <a:xfrm>
          <a:off x="1066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10160</xdr:rowOff>
    </xdr:from>
    <xdr:ext cx="762000" cy="259080"/>
    <xdr:sp macro="" textlink="">
      <xdr:nvSpPr>
        <xdr:cNvPr id="89" name="財政力該当値テキスト"/>
        <xdr:cNvSpPr txBox="1"/>
      </xdr:nvSpPr>
      <xdr:spPr>
        <a:xfrm>
          <a:off x="5041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35</xdr:row>
      <xdr:rowOff>109220</xdr:rowOff>
    </xdr:from>
    <xdr:to>
      <xdr:col>19</xdr:col>
      <xdr:colOff>184150</xdr:colOff>
      <xdr:row>36</xdr:row>
      <xdr:rowOff>39370</xdr:rowOff>
    </xdr:to>
    <xdr:sp macro="" textlink="">
      <xdr:nvSpPr>
        <xdr:cNvPr id="90" name="楕円 89"/>
        <xdr:cNvSpPr/>
      </xdr:nvSpPr>
      <xdr:spPr>
        <a:xfrm>
          <a:off x="40640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49530</xdr:rowOff>
    </xdr:from>
    <xdr:ext cx="736600" cy="259080"/>
    <xdr:sp macro="" textlink="">
      <xdr:nvSpPr>
        <xdr:cNvPr id="91" name="テキスト ボックス 90"/>
        <xdr:cNvSpPr txBox="1"/>
      </xdr:nvSpPr>
      <xdr:spPr>
        <a:xfrm>
          <a:off x="3733800" y="5878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128905</xdr:rowOff>
    </xdr:from>
    <xdr:to>
      <xdr:col>15</xdr:col>
      <xdr:colOff>133350</xdr:colOff>
      <xdr:row>36</xdr:row>
      <xdr:rowOff>59055</xdr:rowOff>
    </xdr:to>
    <xdr:sp macro="" textlink="">
      <xdr:nvSpPr>
        <xdr:cNvPr id="92" name="楕円 91"/>
        <xdr:cNvSpPr/>
      </xdr:nvSpPr>
      <xdr:spPr>
        <a:xfrm>
          <a:off x="3175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69215</xdr:rowOff>
    </xdr:from>
    <xdr:ext cx="762000" cy="259080"/>
    <xdr:sp macro="" textlink="">
      <xdr:nvSpPr>
        <xdr:cNvPr id="93" name="テキスト ボックス 92"/>
        <xdr:cNvSpPr txBox="1"/>
      </xdr:nvSpPr>
      <xdr:spPr>
        <a:xfrm>
          <a:off x="2844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128905</xdr:rowOff>
    </xdr:from>
    <xdr:to>
      <xdr:col>11</xdr:col>
      <xdr:colOff>82550</xdr:colOff>
      <xdr:row>36</xdr:row>
      <xdr:rowOff>59055</xdr:rowOff>
    </xdr:to>
    <xdr:sp macro="" textlink="">
      <xdr:nvSpPr>
        <xdr:cNvPr id="94" name="楕円 93"/>
        <xdr:cNvSpPr/>
      </xdr:nvSpPr>
      <xdr:spPr>
        <a:xfrm>
          <a:off x="2286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69215</xdr:rowOff>
    </xdr:from>
    <xdr:ext cx="762000" cy="259080"/>
    <xdr:sp macro="" textlink="">
      <xdr:nvSpPr>
        <xdr:cNvPr id="95" name="テキスト ボックス 94"/>
        <xdr:cNvSpPr txBox="1"/>
      </xdr:nvSpPr>
      <xdr:spPr>
        <a:xfrm>
          <a:off x="1955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35</xdr:row>
      <xdr:rowOff>128905</xdr:rowOff>
    </xdr:from>
    <xdr:to>
      <xdr:col>7</xdr:col>
      <xdr:colOff>31750</xdr:colOff>
      <xdr:row>36</xdr:row>
      <xdr:rowOff>59055</xdr:rowOff>
    </xdr:to>
    <xdr:sp macro="" textlink="">
      <xdr:nvSpPr>
        <xdr:cNvPr id="96" name="楕円 95"/>
        <xdr:cNvSpPr/>
      </xdr:nvSpPr>
      <xdr:spPr>
        <a:xfrm>
          <a:off x="1397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69215</xdr:rowOff>
    </xdr:from>
    <xdr:ext cx="762000" cy="259080"/>
    <xdr:sp macro="" textlink="">
      <xdr:nvSpPr>
        <xdr:cNvPr id="97" name="テキスト ボックス 96"/>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游明朝"/>
              <a:ea typeface="游明朝"/>
              <a:cs typeface="+mn-cs"/>
            </a:rPr>
            <a:t>　経常収支比率は前年度から</a:t>
          </a:r>
          <a:r>
            <a:rPr lang="en-US" altLang="ja-JP" sz="1100">
              <a:solidFill>
                <a:schemeClr val="dk1"/>
              </a:solidFill>
              <a:effectLst/>
              <a:latin typeface="游明朝"/>
              <a:ea typeface="游明朝"/>
              <a:cs typeface="+mn-cs"/>
            </a:rPr>
            <a:t>1.3</a:t>
          </a:r>
          <a:r>
            <a:rPr lang="ja-JP" altLang="en-US" sz="1100">
              <a:solidFill>
                <a:schemeClr val="dk1"/>
              </a:solidFill>
              <a:effectLst/>
              <a:latin typeface="游明朝"/>
              <a:ea typeface="游明朝"/>
              <a:cs typeface="+mn-cs"/>
            </a:rPr>
            <a:t>ポイント</a:t>
          </a:r>
          <a:r>
            <a:rPr lang="ja-JP" altLang="ja-JP" sz="1100">
              <a:solidFill>
                <a:schemeClr val="dk1"/>
              </a:solidFill>
              <a:effectLst/>
              <a:latin typeface="游明朝"/>
              <a:ea typeface="游明朝"/>
              <a:cs typeface="+mn-cs"/>
            </a:rPr>
            <a:t>上昇し</a:t>
          </a:r>
          <a:r>
            <a:rPr lang="ja-JP" altLang="en-US" sz="1100">
              <a:solidFill>
                <a:schemeClr val="dk1"/>
              </a:solidFill>
              <a:effectLst/>
              <a:latin typeface="游明朝"/>
              <a:ea typeface="游明朝"/>
              <a:cs typeface="+mn-cs"/>
            </a:rPr>
            <a:t>、</a:t>
          </a:r>
          <a:r>
            <a:rPr lang="en-US" altLang="ja-JP" sz="1100">
              <a:solidFill>
                <a:schemeClr val="dk1"/>
              </a:solidFill>
              <a:effectLst/>
              <a:latin typeface="游明朝"/>
              <a:ea typeface="游明朝"/>
              <a:cs typeface="+mn-cs"/>
            </a:rPr>
            <a:t>89.5</a:t>
          </a:r>
          <a:r>
            <a:rPr lang="ja-JP" altLang="ja-JP" sz="1100">
              <a:solidFill>
                <a:schemeClr val="dk1"/>
              </a:solidFill>
              <a:effectLst/>
              <a:latin typeface="游明朝"/>
              <a:ea typeface="游明朝"/>
              <a:cs typeface="+mn-cs"/>
            </a:rPr>
            <a:t>％となった。分母となる経常一般財源については、</a:t>
          </a:r>
          <a:r>
            <a:rPr lang="ja-JP" altLang="en-US" sz="1100">
              <a:solidFill>
                <a:schemeClr val="dk1"/>
              </a:solidFill>
              <a:effectLst/>
              <a:latin typeface="游明朝"/>
              <a:ea typeface="游明朝"/>
              <a:cs typeface="+mn-cs"/>
            </a:rPr>
            <a:t>地方税や地方消費税交付金等の増加により前年度比</a:t>
          </a:r>
          <a:r>
            <a:rPr lang="en-US" altLang="ja-JP" sz="1100">
              <a:solidFill>
                <a:schemeClr val="dk1"/>
              </a:solidFill>
              <a:effectLst/>
              <a:latin typeface="游明朝"/>
              <a:ea typeface="游明朝"/>
              <a:cs typeface="+mn-cs"/>
            </a:rPr>
            <a:t>+171,888</a:t>
          </a:r>
          <a:r>
            <a:rPr lang="ja-JP" altLang="en-US" sz="1100">
              <a:solidFill>
                <a:schemeClr val="dk1"/>
              </a:solidFill>
              <a:effectLst/>
              <a:latin typeface="游明朝"/>
              <a:ea typeface="游明朝"/>
              <a:cs typeface="+mn-cs"/>
            </a:rPr>
            <a:t>千円となったものの、</a:t>
          </a:r>
          <a:r>
            <a:rPr lang="ja-JP" altLang="ja-JP" sz="1100">
              <a:solidFill>
                <a:schemeClr val="dk1"/>
              </a:solidFill>
              <a:effectLst/>
              <a:latin typeface="游明朝"/>
              <a:ea typeface="游明朝"/>
              <a:cs typeface="+mn-cs"/>
            </a:rPr>
            <a:t>分子となる経常的事業に充当した一般財源について</a:t>
          </a:r>
          <a:r>
            <a:rPr lang="ja-JP" altLang="en-US" sz="1100">
              <a:solidFill>
                <a:schemeClr val="dk1"/>
              </a:solidFill>
              <a:effectLst/>
              <a:latin typeface="游明朝"/>
              <a:ea typeface="游明朝"/>
              <a:cs typeface="+mn-cs"/>
            </a:rPr>
            <a:t>は、</a:t>
          </a:r>
          <a:r>
            <a:rPr lang="ja-JP" altLang="ja-JP" sz="1100">
              <a:solidFill>
                <a:schemeClr val="dk1"/>
              </a:solidFill>
              <a:effectLst/>
              <a:latin typeface="游明朝"/>
              <a:ea typeface="游明朝"/>
              <a:cs typeface="+mn-cs"/>
            </a:rPr>
            <a:t>人件費、扶助費及び</a:t>
          </a:r>
          <a:r>
            <a:rPr lang="ja-JP" altLang="en-US" sz="1100">
              <a:solidFill>
                <a:schemeClr val="dk1"/>
              </a:solidFill>
              <a:effectLst/>
              <a:latin typeface="游明朝"/>
              <a:ea typeface="游明朝"/>
              <a:cs typeface="+mn-cs"/>
            </a:rPr>
            <a:t>補助費等</a:t>
          </a:r>
          <a:r>
            <a:rPr lang="ja-JP" altLang="ja-JP" sz="1100">
              <a:solidFill>
                <a:schemeClr val="dk1"/>
              </a:solidFill>
              <a:effectLst/>
              <a:latin typeface="游明朝"/>
              <a:ea typeface="游明朝"/>
              <a:cs typeface="+mn-cs"/>
            </a:rPr>
            <a:t>に充当した一般財源の増加に伴い、前年度から</a:t>
          </a:r>
          <a:r>
            <a:rPr lang="en-US" altLang="ja-JP" sz="1100">
              <a:solidFill>
                <a:schemeClr val="dk1"/>
              </a:solidFill>
              <a:effectLst/>
              <a:latin typeface="游明朝"/>
              <a:ea typeface="游明朝"/>
              <a:cs typeface="+mn-cs"/>
            </a:rPr>
            <a:t>72,945</a:t>
          </a:r>
          <a:r>
            <a:rPr lang="ja-JP" altLang="ja-JP" sz="1100">
              <a:solidFill>
                <a:schemeClr val="dk1"/>
              </a:solidFill>
              <a:effectLst/>
              <a:latin typeface="游明朝"/>
              <a:ea typeface="游明朝"/>
              <a:cs typeface="+mn-cs"/>
            </a:rPr>
            <a:t>千円増加し</a:t>
          </a:r>
          <a:r>
            <a:rPr lang="ja-JP" altLang="en-US" sz="1100">
              <a:solidFill>
                <a:schemeClr val="dk1"/>
              </a:solidFill>
              <a:effectLst/>
              <a:latin typeface="游明朝"/>
              <a:ea typeface="游明朝"/>
              <a:cs typeface="+mn-cs"/>
            </a:rPr>
            <a:t>、結果として経常収支比率が前年度より悪化した。今後は比率の改善に向けて経常経費の更なる削減を行うとともに、徴収対策を強化し地方税の確保に努める。</a:t>
          </a:r>
          <a:endParaRPr lang="en-US" altLang="ja-JP" sz="1100">
            <a:solidFill>
              <a:schemeClr val="dk1"/>
            </a:solidFill>
            <a:effectLst/>
            <a:latin typeface="游明朝"/>
            <a:ea typeface="游明朝"/>
            <a:cs typeface="+mn-cs"/>
          </a:endParaRPr>
        </a:p>
        <a:p>
          <a:r>
            <a:rPr lang="ja-JP" altLang="en-US" sz="1100">
              <a:solidFill>
                <a:schemeClr val="dk1"/>
              </a:solidFill>
              <a:effectLst/>
              <a:latin typeface="游明朝"/>
              <a:ea typeface="游明朝"/>
              <a:cs typeface="+mn-cs"/>
            </a:rPr>
            <a:t>　</a:t>
          </a:r>
          <a:endParaRPr lang="en-US" altLang="ja-JP" sz="1100">
            <a:solidFill>
              <a:schemeClr val="dk1"/>
            </a:solidFill>
            <a:effectLst/>
            <a:latin typeface="游明朝"/>
            <a:ea typeface="游明朝"/>
            <a:cs typeface="+mn-cs"/>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135255</xdr:rowOff>
    </xdr:from>
    <xdr:to>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111125</xdr:rowOff>
    </xdr:from>
    <xdr:ext cx="762000" cy="258445"/>
    <xdr:sp macro="" textlink="">
      <xdr:nvSpPr>
        <xdr:cNvPr id="128" name="財政構造の弾力性最小値テキスト"/>
        <xdr:cNvSpPr txBox="1"/>
      </xdr:nvSpPr>
      <xdr:spPr>
        <a:xfrm>
          <a:off x="5041900" y="1142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139065</xdr:rowOff>
    </xdr:from>
    <xdr:to>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135255</xdr:rowOff>
    </xdr:from>
    <xdr:to>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125095</xdr:rowOff>
    </xdr:to>
    <xdr:cxnSp macro="">
      <xdr:nvCxnSpPr>
        <xdr:cNvPr id="132" name="直線コネクタ 131"/>
        <xdr:cNvCxnSpPr/>
      </xdr:nvCxnSpPr>
      <xdr:spPr>
        <a:xfrm>
          <a:off x="4114800" y="1065022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35560</xdr:rowOff>
    </xdr:from>
    <xdr:ext cx="762000" cy="259080"/>
    <xdr:sp macro="" textlink="">
      <xdr:nvSpPr>
        <xdr:cNvPr id="133"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113665</xdr:rowOff>
    </xdr:from>
    <xdr:to>
      <xdr:col>19</xdr:col>
      <xdr:colOff>133350</xdr:colOff>
      <xdr:row>62</xdr:row>
      <xdr:rowOff>20320</xdr:rowOff>
    </xdr:to>
    <xdr:cxnSp macro="">
      <xdr:nvCxnSpPr>
        <xdr:cNvPr id="135" name="直線コネクタ 134"/>
        <xdr:cNvCxnSpPr/>
      </xdr:nvCxnSpPr>
      <xdr:spPr>
        <a:xfrm>
          <a:off x="3225800" y="1040066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154940</xdr:rowOff>
    </xdr:from>
    <xdr:to>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69215</xdr:rowOff>
    </xdr:from>
    <xdr:ext cx="736600" cy="259080"/>
    <xdr:sp macro="" textlink="">
      <xdr:nvSpPr>
        <xdr:cNvPr id="137" name="テキスト ボックス 136"/>
        <xdr:cNvSpPr txBox="1"/>
      </xdr:nvSpPr>
      <xdr:spPr>
        <a:xfrm>
          <a:off x="3733800" y="1087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113665</xdr:rowOff>
    </xdr:from>
    <xdr:to>
      <xdr:col>15</xdr:col>
      <xdr:colOff>82550</xdr:colOff>
      <xdr:row>62</xdr:row>
      <xdr:rowOff>44450</xdr:rowOff>
    </xdr:to>
    <xdr:cxnSp macro="">
      <xdr:nvCxnSpPr>
        <xdr:cNvPr id="138" name="直線コネクタ 137"/>
        <xdr:cNvCxnSpPr/>
      </xdr:nvCxnSpPr>
      <xdr:spPr>
        <a:xfrm flipV="1">
          <a:off x="2336800" y="1040066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79375</xdr:rowOff>
    </xdr:from>
    <xdr:to>
      <xdr:col>15</xdr:col>
      <xdr:colOff>133350</xdr:colOff>
      <xdr:row>64</xdr:row>
      <xdr:rowOff>9525</xdr:rowOff>
    </xdr:to>
    <xdr:sp macro="" textlink="">
      <xdr:nvSpPr>
        <xdr:cNvPr id="139" name="フローチャート: 判断 138"/>
        <xdr:cNvSpPr/>
      </xdr:nvSpPr>
      <xdr:spPr>
        <a:xfrm>
          <a:off x="3175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166370</xdr:rowOff>
    </xdr:from>
    <xdr:ext cx="762000" cy="258445"/>
    <xdr:sp macro="" textlink="">
      <xdr:nvSpPr>
        <xdr:cNvPr id="140" name="テキスト ボックス 139"/>
        <xdr:cNvSpPr txBox="1"/>
      </xdr:nvSpPr>
      <xdr:spPr>
        <a:xfrm>
          <a:off x="2844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36195</xdr:rowOff>
    </xdr:from>
    <xdr:to>
      <xdr:col>11</xdr:col>
      <xdr:colOff>31750</xdr:colOff>
      <xdr:row>62</xdr:row>
      <xdr:rowOff>44450</xdr:rowOff>
    </xdr:to>
    <xdr:cxnSp macro="">
      <xdr:nvCxnSpPr>
        <xdr:cNvPr id="141" name="直線コネクタ 140"/>
        <xdr:cNvCxnSpPr/>
      </xdr:nvCxnSpPr>
      <xdr:spPr>
        <a:xfrm>
          <a:off x="1447800" y="1066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81915</xdr:rowOff>
    </xdr:from>
    <xdr:to>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168275</xdr:rowOff>
    </xdr:from>
    <xdr:ext cx="762000" cy="258445"/>
    <xdr:sp macro="" textlink="">
      <xdr:nvSpPr>
        <xdr:cNvPr id="145" name="テキスト ボックス 144"/>
        <xdr:cNvSpPr txBox="1"/>
      </xdr:nvSpPr>
      <xdr:spPr>
        <a:xfrm>
          <a:off x="1066800" y="1079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74930</xdr:rowOff>
    </xdr:from>
    <xdr:to>
      <xdr:col>23</xdr:col>
      <xdr:colOff>184150</xdr:colOff>
      <xdr:row>63</xdr:row>
      <xdr:rowOff>4445</xdr:rowOff>
    </xdr:to>
    <xdr:sp macro="" textlink="">
      <xdr:nvSpPr>
        <xdr:cNvPr id="151" name="楕円 150"/>
        <xdr:cNvSpPr/>
      </xdr:nvSpPr>
      <xdr:spPr>
        <a:xfrm>
          <a:off x="49022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90805</xdr:rowOff>
    </xdr:from>
    <xdr:ext cx="762000" cy="258445"/>
    <xdr:sp macro="" textlink="">
      <xdr:nvSpPr>
        <xdr:cNvPr id="152" name="財政構造の弾力性該当値テキスト"/>
        <xdr:cNvSpPr txBox="1"/>
      </xdr:nvSpPr>
      <xdr:spPr>
        <a:xfrm>
          <a:off x="50419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81280</xdr:rowOff>
    </xdr:from>
    <xdr:ext cx="736600" cy="259080"/>
    <xdr:sp macro="" textlink="">
      <xdr:nvSpPr>
        <xdr:cNvPr id="154" name="テキスト ボックス 153"/>
        <xdr:cNvSpPr txBox="1"/>
      </xdr:nvSpPr>
      <xdr:spPr>
        <a:xfrm>
          <a:off x="3733800" y="1036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63500</xdr:rowOff>
    </xdr:from>
    <xdr:to>
      <xdr:col>15</xdr:col>
      <xdr:colOff>133350</xdr:colOff>
      <xdr:row>60</xdr:row>
      <xdr:rowOff>164465</xdr:rowOff>
    </xdr:to>
    <xdr:sp macro="" textlink="">
      <xdr:nvSpPr>
        <xdr:cNvPr id="155" name="楕円 154"/>
        <xdr:cNvSpPr/>
      </xdr:nvSpPr>
      <xdr:spPr>
        <a:xfrm>
          <a:off x="3175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3175</xdr:rowOff>
    </xdr:from>
    <xdr:ext cx="762000" cy="259080"/>
    <xdr:sp macro="" textlink="">
      <xdr:nvSpPr>
        <xdr:cNvPr id="156" name="テキスト ボックス 155"/>
        <xdr:cNvSpPr txBox="1"/>
      </xdr:nvSpPr>
      <xdr:spPr>
        <a:xfrm>
          <a:off x="2844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105410</xdr:rowOff>
    </xdr:from>
    <xdr:ext cx="762000" cy="259080"/>
    <xdr:sp macro="" textlink="">
      <xdr:nvSpPr>
        <xdr:cNvPr id="158" name="テキスト ボックス 157"/>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156845</xdr:rowOff>
    </xdr:from>
    <xdr:to>
      <xdr:col>7</xdr:col>
      <xdr:colOff>31750</xdr:colOff>
      <xdr:row>62</xdr:row>
      <xdr:rowOff>86995</xdr:rowOff>
    </xdr:to>
    <xdr:sp macro="" textlink="">
      <xdr:nvSpPr>
        <xdr:cNvPr id="159" name="楕円 158"/>
        <xdr:cNvSpPr/>
      </xdr:nvSpPr>
      <xdr:spPr>
        <a:xfrm>
          <a:off x="1397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97790</xdr:rowOff>
    </xdr:from>
    <xdr:ext cx="762000" cy="258445"/>
    <xdr:sp macro="" textlink="">
      <xdr:nvSpPr>
        <xdr:cNvPr id="160" name="テキスト ボックス 159"/>
        <xdr:cNvSpPr txBox="1"/>
      </xdr:nvSpPr>
      <xdr:spPr>
        <a:xfrm>
          <a:off x="1066800" y="1038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[101,236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游明朝"/>
              <a:ea typeface="游明朝"/>
              <a:cs typeface="+mn-cs"/>
            </a:rPr>
            <a:t>　人口一人当たり人件費・物件費等決算額について</a:t>
          </a:r>
          <a:r>
            <a:rPr lang="ja-JP" altLang="en-US" sz="900">
              <a:solidFill>
                <a:schemeClr val="dk1"/>
              </a:solidFill>
              <a:effectLst/>
              <a:latin typeface="游明朝"/>
              <a:ea typeface="游明朝"/>
              <a:cs typeface="+mn-cs"/>
            </a:rPr>
            <a:t>は</a:t>
          </a:r>
          <a:r>
            <a:rPr lang="ja-JP" altLang="ja-JP" sz="900">
              <a:solidFill>
                <a:schemeClr val="dk1"/>
              </a:solidFill>
              <a:effectLst/>
              <a:latin typeface="游明朝"/>
              <a:ea typeface="游明朝"/>
              <a:cs typeface="+mn-cs"/>
            </a:rPr>
            <a:t>、前年度より</a:t>
          </a:r>
          <a:r>
            <a:rPr lang="en-US" altLang="ja-JP" sz="900">
              <a:solidFill>
                <a:schemeClr val="dk1"/>
              </a:solidFill>
              <a:effectLst/>
              <a:latin typeface="游明朝"/>
              <a:ea typeface="游明朝"/>
              <a:cs typeface="+mn-cs"/>
            </a:rPr>
            <a:t>68</a:t>
          </a:r>
          <a:r>
            <a:rPr lang="ja-JP" altLang="ja-JP" sz="900">
              <a:solidFill>
                <a:schemeClr val="dk1"/>
              </a:solidFill>
              <a:effectLst/>
              <a:latin typeface="游明朝"/>
              <a:ea typeface="游明朝"/>
              <a:cs typeface="+mn-cs"/>
            </a:rPr>
            <a:t>円増加した</a:t>
          </a:r>
          <a:r>
            <a:rPr lang="en-US" altLang="ja-JP" sz="900">
              <a:solidFill>
                <a:schemeClr val="dk1"/>
              </a:solidFill>
              <a:effectLst/>
              <a:latin typeface="游明朝"/>
              <a:ea typeface="游明朝"/>
              <a:cs typeface="+mn-cs"/>
            </a:rPr>
            <a:t>101,236</a:t>
          </a:r>
          <a:r>
            <a:rPr lang="ja-JP" altLang="ja-JP" sz="900">
              <a:solidFill>
                <a:schemeClr val="dk1"/>
              </a:solidFill>
              <a:effectLst/>
              <a:latin typeface="游明朝"/>
              <a:ea typeface="游明朝"/>
              <a:cs typeface="+mn-cs"/>
            </a:rPr>
            <a:t>円となった。過去5年間を比較すると概ね横ばいに推移している。これまで人件費の抑制、事務の効率化を図るため民間委託等を推進してきたが、</a:t>
          </a:r>
          <a:r>
            <a:rPr lang="ja-JP" altLang="ja-JP" sz="900">
              <a:solidFill>
                <a:schemeClr val="tx1"/>
              </a:solidFill>
              <a:effectLst/>
              <a:latin typeface="游明朝"/>
              <a:ea typeface="游明朝"/>
              <a:cs typeface="+mn-cs"/>
            </a:rPr>
            <a:t>平成2</a:t>
          </a:r>
          <a:r>
            <a:rPr lang="en-US" altLang="ja-JP" sz="900">
              <a:solidFill>
                <a:schemeClr val="tx1"/>
              </a:solidFill>
              <a:effectLst/>
              <a:latin typeface="游明朝"/>
              <a:ea typeface="游明朝"/>
              <a:cs typeface="+mn-cs"/>
            </a:rPr>
            <a:t>9</a:t>
          </a:r>
          <a:r>
            <a:rPr lang="ja-JP" altLang="ja-JP" sz="900">
              <a:solidFill>
                <a:schemeClr val="tx1"/>
              </a:solidFill>
              <a:effectLst/>
              <a:latin typeface="游明朝"/>
              <a:ea typeface="游明朝"/>
              <a:cs typeface="+mn-cs"/>
            </a:rPr>
            <a:t>年度</a:t>
          </a:r>
          <a:r>
            <a:rPr lang="ja-JP" altLang="en-US" sz="900">
              <a:solidFill>
                <a:schemeClr val="tx1"/>
              </a:solidFill>
              <a:effectLst/>
              <a:latin typeface="游明朝"/>
              <a:ea typeface="游明朝"/>
              <a:cs typeface="+mn-cs"/>
            </a:rPr>
            <a:t>は</a:t>
          </a:r>
          <a:r>
            <a:rPr lang="ja-JP" altLang="ja-JP" sz="900">
              <a:solidFill>
                <a:schemeClr val="tx1"/>
              </a:solidFill>
              <a:effectLst/>
              <a:latin typeface="游明朝"/>
              <a:ea typeface="游明朝"/>
              <a:cs typeface="+mn-cs"/>
            </a:rPr>
            <a:t>人件費について</a:t>
          </a:r>
          <a:r>
            <a:rPr lang="ja-JP" altLang="en-US" sz="900">
              <a:solidFill>
                <a:schemeClr val="tx1"/>
              </a:solidFill>
              <a:effectLst/>
              <a:latin typeface="游明朝"/>
              <a:ea typeface="游明朝"/>
              <a:cs typeface="+mn-cs"/>
            </a:rPr>
            <a:t>、</a:t>
          </a:r>
          <a:r>
            <a:rPr lang="ja-JP" altLang="ja-JP" sz="900">
              <a:solidFill>
                <a:schemeClr val="tx1"/>
              </a:solidFill>
              <a:effectLst/>
              <a:latin typeface="游明朝"/>
              <a:ea typeface="游明朝"/>
              <a:cs typeface="+mn-cs"/>
            </a:rPr>
            <a:t>給料表改定</a:t>
          </a:r>
          <a:r>
            <a:rPr lang="ja-JP" altLang="en-US" sz="900">
              <a:solidFill>
                <a:schemeClr val="tx1"/>
              </a:solidFill>
              <a:effectLst/>
              <a:latin typeface="游明朝"/>
              <a:ea typeface="游明朝"/>
              <a:cs typeface="+mn-cs"/>
            </a:rPr>
            <a:t>や</a:t>
          </a:r>
          <a:r>
            <a:rPr lang="ja-JP" altLang="ja-JP" sz="900">
              <a:solidFill>
                <a:schemeClr val="tx1"/>
              </a:solidFill>
              <a:effectLst/>
              <a:latin typeface="游明朝"/>
              <a:ea typeface="游明朝"/>
              <a:cs typeface="+mn-cs"/>
            </a:rPr>
            <a:t>期末勤勉手当</a:t>
          </a:r>
          <a:r>
            <a:rPr lang="ja-JP" altLang="en-US" sz="900">
              <a:solidFill>
                <a:schemeClr val="tx1"/>
              </a:solidFill>
              <a:effectLst/>
              <a:latin typeface="游明朝"/>
              <a:ea typeface="游明朝"/>
              <a:cs typeface="+mn-cs"/>
            </a:rPr>
            <a:t>、扶養手当の改正及び職員数の増加などにより前年度より約</a:t>
          </a:r>
          <a:r>
            <a:rPr lang="en-US" altLang="ja-JP" sz="900">
              <a:solidFill>
                <a:schemeClr val="tx1"/>
              </a:solidFill>
              <a:effectLst/>
              <a:latin typeface="游明朝"/>
              <a:ea typeface="游明朝"/>
              <a:cs typeface="+mn-cs"/>
            </a:rPr>
            <a:t>1</a:t>
          </a:r>
          <a:r>
            <a:rPr lang="ja-JP" altLang="en-US" sz="900">
              <a:solidFill>
                <a:schemeClr val="tx1"/>
              </a:solidFill>
              <a:effectLst/>
              <a:latin typeface="游明朝"/>
              <a:ea typeface="游明朝"/>
              <a:cs typeface="+mn-cs"/>
            </a:rPr>
            <a:t>億</a:t>
          </a:r>
          <a:r>
            <a:rPr lang="en-US" altLang="ja-JP" sz="900">
              <a:solidFill>
                <a:schemeClr val="tx1"/>
              </a:solidFill>
              <a:effectLst/>
              <a:latin typeface="游明朝"/>
              <a:ea typeface="游明朝"/>
              <a:cs typeface="+mn-cs"/>
            </a:rPr>
            <a:t>2</a:t>
          </a:r>
          <a:r>
            <a:rPr lang="ja-JP" altLang="en-US" sz="900">
              <a:solidFill>
                <a:schemeClr val="tx1"/>
              </a:solidFill>
              <a:effectLst/>
              <a:latin typeface="游明朝"/>
              <a:ea typeface="游明朝"/>
              <a:cs typeface="+mn-cs"/>
            </a:rPr>
            <a:t>千万</a:t>
          </a:r>
          <a:r>
            <a:rPr lang="ja-JP" altLang="ja-JP" sz="900">
              <a:solidFill>
                <a:schemeClr val="tx1"/>
              </a:solidFill>
              <a:effectLst/>
              <a:latin typeface="游明朝"/>
              <a:ea typeface="游明朝"/>
              <a:cs typeface="+mn-cs"/>
            </a:rPr>
            <a:t>円の増加となった。</a:t>
          </a:r>
          <a:endParaRPr lang="en-US" altLang="ja-JP" sz="900">
            <a:solidFill>
              <a:schemeClr val="tx1"/>
            </a:solidFill>
            <a:effectLst/>
            <a:latin typeface="游明朝"/>
            <a:ea typeface="游明朝"/>
            <a:cs typeface="+mn-cs"/>
          </a:endParaRPr>
        </a:p>
        <a:p>
          <a:r>
            <a:rPr lang="ja-JP" altLang="en-US" sz="900">
              <a:solidFill>
                <a:schemeClr val="tx1"/>
              </a:solidFill>
              <a:effectLst/>
              <a:latin typeface="游明朝"/>
              <a:ea typeface="游明朝"/>
              <a:cs typeface="+mn-cs"/>
            </a:rPr>
            <a:t>　</a:t>
          </a:r>
          <a:r>
            <a:rPr lang="ja-JP" altLang="ja-JP" sz="900">
              <a:solidFill>
                <a:schemeClr val="tx1"/>
              </a:solidFill>
              <a:effectLst/>
              <a:latin typeface="游明朝"/>
              <a:ea typeface="游明朝"/>
              <a:cs typeface="+mn-cs"/>
            </a:rPr>
            <a:t>物件費については</a:t>
          </a:r>
          <a:r>
            <a:rPr lang="ja-JP" altLang="en-US" sz="900">
              <a:solidFill>
                <a:schemeClr val="tx1"/>
              </a:solidFill>
              <a:effectLst/>
              <a:latin typeface="游明朝"/>
              <a:ea typeface="游明朝"/>
              <a:cs typeface="+mn-cs"/>
            </a:rPr>
            <a:t>、前年度は衆議院議員通常選挙に係る特殊要因（△</a:t>
          </a:r>
          <a:r>
            <a:rPr lang="en-US" altLang="ja-JP" sz="900">
              <a:solidFill>
                <a:schemeClr val="tx1"/>
              </a:solidFill>
              <a:effectLst/>
              <a:latin typeface="游明朝"/>
              <a:ea typeface="游明朝"/>
              <a:cs typeface="+mn-cs"/>
            </a:rPr>
            <a:t>23,167</a:t>
          </a:r>
          <a:r>
            <a:rPr lang="ja-JP" altLang="en-US" sz="900">
              <a:solidFill>
                <a:schemeClr val="tx1"/>
              </a:solidFill>
              <a:effectLst/>
              <a:latin typeface="游明朝"/>
              <a:ea typeface="游明朝"/>
              <a:cs typeface="+mn-cs"/>
            </a:rPr>
            <a:t>千円</a:t>
          </a:r>
          <a:r>
            <a:rPr lang="ja-JP" altLang="en-US" sz="900">
              <a:solidFill>
                <a:schemeClr val="dk1"/>
              </a:solidFill>
              <a:effectLst/>
              <a:latin typeface="游明朝"/>
              <a:ea typeface="游明朝"/>
              <a:cs typeface="+mn-cs"/>
            </a:rPr>
            <a:t>）があったことから、総額で約</a:t>
          </a:r>
          <a:r>
            <a:rPr lang="en-US" altLang="ja-JP" sz="900">
              <a:solidFill>
                <a:schemeClr val="dk1"/>
              </a:solidFill>
              <a:effectLst/>
              <a:latin typeface="游明朝"/>
              <a:ea typeface="游明朝"/>
              <a:cs typeface="+mn-cs"/>
            </a:rPr>
            <a:t>1</a:t>
          </a:r>
          <a:r>
            <a:rPr lang="ja-JP" altLang="en-US" sz="900">
              <a:solidFill>
                <a:schemeClr val="dk1"/>
              </a:solidFill>
              <a:effectLst/>
              <a:latin typeface="游明朝"/>
              <a:ea typeface="游明朝"/>
              <a:cs typeface="+mn-cs"/>
            </a:rPr>
            <a:t>億円減少した。</a:t>
          </a:r>
          <a:endParaRPr lang="en-US" altLang="ja-JP" sz="900">
            <a:solidFill>
              <a:schemeClr val="dk1"/>
            </a:solidFill>
            <a:effectLst/>
            <a:latin typeface="游明朝"/>
            <a:ea typeface="游明朝"/>
            <a:cs typeface="+mn-cs"/>
          </a:endParaRPr>
        </a:p>
        <a:p>
          <a:r>
            <a:rPr lang="ja-JP" altLang="en-US" sz="900">
              <a:solidFill>
                <a:schemeClr val="dk1"/>
              </a:solidFill>
              <a:effectLst/>
              <a:latin typeface="游明朝"/>
              <a:ea typeface="游明朝"/>
              <a:cs typeface="+mn-cs"/>
            </a:rPr>
            <a:t>　類似団体内では低水準を維持しているものの、</a:t>
          </a:r>
          <a:r>
            <a:rPr lang="ja-JP" altLang="ja-JP" sz="900">
              <a:solidFill>
                <a:schemeClr val="dk1"/>
              </a:solidFill>
              <a:effectLst/>
              <a:latin typeface="游明朝"/>
              <a:ea typeface="游明朝"/>
              <a:cs typeface="+mn-cs"/>
            </a:rPr>
            <a:t>物件費のうち委託料が大きい割合を占めており、</a:t>
          </a:r>
          <a:r>
            <a:rPr lang="ja-JP" altLang="en-US" sz="900">
              <a:solidFill>
                <a:schemeClr val="dk1"/>
              </a:solidFill>
              <a:effectLst/>
              <a:latin typeface="游明朝"/>
              <a:ea typeface="游明朝"/>
              <a:cs typeface="+mn-cs"/>
            </a:rPr>
            <a:t>今後も</a:t>
          </a:r>
          <a:r>
            <a:rPr lang="ja-JP" altLang="ja-JP" sz="900">
              <a:solidFill>
                <a:schemeClr val="dk1"/>
              </a:solidFill>
              <a:effectLst/>
              <a:latin typeface="游明朝"/>
              <a:ea typeface="游明朝"/>
              <a:cs typeface="+mn-cs"/>
            </a:rPr>
            <a:t>経常的な委託事業の見直し・再精査を行い、物件費の抑制に</a:t>
          </a:r>
          <a:r>
            <a:rPr lang="ja-JP" altLang="en-US" sz="900">
              <a:solidFill>
                <a:schemeClr val="dk1"/>
              </a:solidFill>
              <a:effectLst/>
              <a:latin typeface="游明朝"/>
              <a:ea typeface="游明朝"/>
              <a:cs typeface="+mn-cs"/>
            </a:rPr>
            <a:t>努める</a:t>
          </a:r>
          <a:r>
            <a:rPr lang="ja-JP" altLang="ja-JP" sz="900">
              <a:solidFill>
                <a:schemeClr val="dk1"/>
              </a:solidFill>
              <a:effectLst/>
              <a:latin typeface="游明朝"/>
              <a:ea typeface="游明朝"/>
              <a:cs typeface="+mn-cs"/>
            </a:rPr>
            <a:t>。</a:t>
          </a:r>
          <a:endParaRPr lang="ja-JP" altLang="ja-JP" sz="1050">
            <a:effectLst/>
            <a:latin typeface="游明朝"/>
            <a:ea typeface="游明朝"/>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13970</xdr:rowOff>
    </xdr:from>
    <xdr:to>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76835</xdr:rowOff>
    </xdr:from>
    <xdr:to>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100330</xdr:rowOff>
    </xdr:from>
    <xdr:ext cx="762000" cy="258445"/>
    <xdr:sp macro="" textlink="">
      <xdr:nvSpPr>
        <xdr:cNvPr id="193" name="人件費・物件費等の状況最大値テキスト"/>
        <xdr:cNvSpPr txBox="1"/>
      </xdr:nvSpPr>
      <xdr:spPr>
        <a:xfrm>
          <a:off x="5041900" y="13816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13970</xdr:rowOff>
    </xdr:from>
    <xdr:to>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153035</xdr:rowOff>
    </xdr:from>
    <xdr:to>
      <xdr:col>23</xdr:col>
      <xdr:colOff>133350</xdr:colOff>
      <xdr:row>82</xdr:row>
      <xdr:rowOff>153670</xdr:rowOff>
    </xdr:to>
    <xdr:cxnSp macro="">
      <xdr:nvCxnSpPr>
        <xdr:cNvPr id="195" name="直線コネクタ 194"/>
        <xdr:cNvCxnSpPr/>
      </xdr:nvCxnSpPr>
      <xdr:spPr>
        <a:xfrm>
          <a:off x="4114800" y="14211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80"/>
    <xdr:sp macro="" textlink="">
      <xdr:nvSpPr>
        <xdr:cNvPr id="196" name="人件費・物件費等の状況平均値テキスト"/>
        <xdr:cNvSpPr txBox="1"/>
      </xdr:nvSpPr>
      <xdr:spPr>
        <a:xfrm>
          <a:off x="5041900" y="1442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55880</xdr:rowOff>
    </xdr:from>
    <xdr:to>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151765</xdr:rowOff>
    </xdr:from>
    <xdr:to>
      <xdr:col>19</xdr:col>
      <xdr:colOff>133350</xdr:colOff>
      <xdr:row>82</xdr:row>
      <xdr:rowOff>153035</xdr:rowOff>
    </xdr:to>
    <xdr:cxnSp macro="">
      <xdr:nvCxnSpPr>
        <xdr:cNvPr id="198" name="直線コネクタ 197"/>
        <xdr:cNvCxnSpPr/>
      </xdr:nvCxnSpPr>
      <xdr:spPr>
        <a:xfrm>
          <a:off x="3225800" y="14210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20955</xdr:rowOff>
    </xdr:from>
    <xdr:to>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107315</xdr:rowOff>
    </xdr:from>
    <xdr:ext cx="736600" cy="259080"/>
    <xdr:sp macro="" textlink="">
      <xdr:nvSpPr>
        <xdr:cNvPr id="200" name="テキスト ボックス 199"/>
        <xdr:cNvSpPr txBox="1"/>
      </xdr:nvSpPr>
      <xdr:spPr>
        <a:xfrm>
          <a:off x="3733800" y="1450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147955</xdr:rowOff>
    </xdr:from>
    <xdr:to>
      <xdr:col>15</xdr:col>
      <xdr:colOff>82550</xdr:colOff>
      <xdr:row>82</xdr:row>
      <xdr:rowOff>151765</xdr:rowOff>
    </xdr:to>
    <xdr:cxnSp macro="">
      <xdr:nvCxnSpPr>
        <xdr:cNvPr id="201" name="直線コネクタ 200"/>
        <xdr:cNvCxnSpPr/>
      </xdr:nvCxnSpPr>
      <xdr:spPr>
        <a:xfrm>
          <a:off x="2336800" y="14206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141605</xdr:rowOff>
    </xdr:from>
    <xdr:to>
      <xdr:col>15</xdr:col>
      <xdr:colOff>133350</xdr:colOff>
      <xdr:row>83</xdr:row>
      <xdr:rowOff>71755</xdr:rowOff>
    </xdr:to>
    <xdr:sp macro="" textlink="">
      <xdr:nvSpPr>
        <xdr:cNvPr id="202" name="フローチャート: 判断 201"/>
        <xdr:cNvSpPr/>
      </xdr:nvSpPr>
      <xdr:spPr>
        <a:xfrm>
          <a:off x="31750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56515</xdr:rowOff>
    </xdr:from>
    <xdr:ext cx="762000" cy="258445"/>
    <xdr:sp macro="" textlink="">
      <xdr:nvSpPr>
        <xdr:cNvPr id="203" name="テキスト ボックス 202"/>
        <xdr:cNvSpPr txBox="1"/>
      </xdr:nvSpPr>
      <xdr:spPr>
        <a:xfrm>
          <a:off x="2844800" y="1428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113665</xdr:rowOff>
    </xdr:from>
    <xdr:to>
      <xdr:col>11</xdr:col>
      <xdr:colOff>31750</xdr:colOff>
      <xdr:row>82</xdr:row>
      <xdr:rowOff>147955</xdr:rowOff>
    </xdr:to>
    <xdr:cxnSp macro="">
      <xdr:nvCxnSpPr>
        <xdr:cNvPr id="204" name="直線コネクタ 203"/>
        <xdr:cNvCxnSpPr/>
      </xdr:nvCxnSpPr>
      <xdr:spPr>
        <a:xfrm>
          <a:off x="1447800" y="14172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93345</xdr:rowOff>
    </xdr:from>
    <xdr:to>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8255</xdr:rowOff>
    </xdr:from>
    <xdr:ext cx="762000" cy="258445"/>
    <xdr:sp macro="" textlink="">
      <xdr:nvSpPr>
        <xdr:cNvPr id="206" name="テキスト ボックス 205"/>
        <xdr:cNvSpPr txBox="1"/>
      </xdr:nvSpPr>
      <xdr:spPr>
        <a:xfrm>
          <a:off x="1955800" y="14410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85090</xdr:rowOff>
    </xdr:from>
    <xdr:to>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0</xdr:rowOff>
    </xdr:from>
    <xdr:ext cx="762000" cy="259080"/>
    <xdr:sp macro="" textlink="">
      <xdr:nvSpPr>
        <xdr:cNvPr id="208" name="テキスト ボックス 207"/>
        <xdr:cNvSpPr txBox="1"/>
      </xdr:nvSpPr>
      <xdr:spPr>
        <a:xfrm>
          <a:off x="1066800" y="1440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102870</xdr:rowOff>
    </xdr:from>
    <xdr:to>
      <xdr:col>23</xdr:col>
      <xdr:colOff>184150</xdr:colOff>
      <xdr:row>83</xdr:row>
      <xdr:rowOff>33020</xdr:rowOff>
    </xdr:to>
    <xdr:sp macro="" textlink="">
      <xdr:nvSpPr>
        <xdr:cNvPr id="214" name="楕円 213"/>
        <xdr:cNvSpPr/>
      </xdr:nvSpPr>
      <xdr:spPr>
        <a:xfrm>
          <a:off x="49022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119380</xdr:rowOff>
    </xdr:from>
    <xdr:ext cx="762000" cy="259080"/>
    <xdr:sp macro="" textlink="">
      <xdr:nvSpPr>
        <xdr:cNvPr id="215" name="人件費・物件費等の状況該当値テキスト"/>
        <xdr:cNvSpPr txBox="1"/>
      </xdr:nvSpPr>
      <xdr:spPr>
        <a:xfrm>
          <a:off x="5041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102235</xdr:rowOff>
    </xdr:from>
    <xdr:to>
      <xdr:col>19</xdr:col>
      <xdr:colOff>184150</xdr:colOff>
      <xdr:row>83</xdr:row>
      <xdr:rowOff>32385</xdr:rowOff>
    </xdr:to>
    <xdr:sp macro="" textlink="">
      <xdr:nvSpPr>
        <xdr:cNvPr id="216" name="楕円 215"/>
        <xdr:cNvSpPr/>
      </xdr:nvSpPr>
      <xdr:spPr>
        <a:xfrm>
          <a:off x="40640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42545</xdr:rowOff>
    </xdr:from>
    <xdr:ext cx="736600" cy="258445"/>
    <xdr:sp macro="" textlink="">
      <xdr:nvSpPr>
        <xdr:cNvPr id="217" name="テキスト ボックス 216"/>
        <xdr:cNvSpPr txBox="1"/>
      </xdr:nvSpPr>
      <xdr:spPr>
        <a:xfrm>
          <a:off x="3733800" y="13929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100965</xdr:rowOff>
    </xdr:from>
    <xdr:to>
      <xdr:col>15</xdr:col>
      <xdr:colOff>133350</xdr:colOff>
      <xdr:row>83</xdr:row>
      <xdr:rowOff>31115</xdr:rowOff>
    </xdr:to>
    <xdr:sp macro="" textlink="">
      <xdr:nvSpPr>
        <xdr:cNvPr id="218" name="楕円 217"/>
        <xdr:cNvSpPr/>
      </xdr:nvSpPr>
      <xdr:spPr>
        <a:xfrm>
          <a:off x="3175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41275</xdr:rowOff>
    </xdr:from>
    <xdr:ext cx="762000" cy="258445"/>
    <xdr:sp macro="" textlink="">
      <xdr:nvSpPr>
        <xdr:cNvPr id="219" name="テキスト ボックス 218"/>
        <xdr:cNvSpPr txBox="1"/>
      </xdr:nvSpPr>
      <xdr:spPr>
        <a:xfrm>
          <a:off x="2844800" y="1392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97790</xdr:rowOff>
    </xdr:from>
    <xdr:to>
      <xdr:col>11</xdr:col>
      <xdr:colOff>82550</xdr:colOff>
      <xdr:row>83</xdr:row>
      <xdr:rowOff>27305</xdr:rowOff>
    </xdr:to>
    <xdr:sp macro="" textlink="">
      <xdr:nvSpPr>
        <xdr:cNvPr id="220" name="楕円 219"/>
        <xdr:cNvSpPr/>
      </xdr:nvSpPr>
      <xdr:spPr>
        <a:xfrm>
          <a:off x="2286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37465</xdr:rowOff>
    </xdr:from>
    <xdr:ext cx="762000" cy="259080"/>
    <xdr:sp macro="" textlink="">
      <xdr:nvSpPr>
        <xdr:cNvPr id="221" name="テキスト ボックス 220"/>
        <xdr:cNvSpPr txBox="1"/>
      </xdr:nvSpPr>
      <xdr:spPr>
        <a:xfrm>
          <a:off x="1955800"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63500</xdr:rowOff>
    </xdr:from>
    <xdr:to>
      <xdr:col>7</xdr:col>
      <xdr:colOff>31750</xdr:colOff>
      <xdr:row>82</xdr:row>
      <xdr:rowOff>164465</xdr:rowOff>
    </xdr:to>
    <xdr:sp macro="" textlink="">
      <xdr:nvSpPr>
        <xdr:cNvPr id="222" name="楕円 221"/>
        <xdr:cNvSpPr/>
      </xdr:nvSpPr>
      <xdr:spPr>
        <a:xfrm>
          <a:off x="13970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3175</xdr:rowOff>
    </xdr:from>
    <xdr:ext cx="762000" cy="259080"/>
    <xdr:sp macro="" textlink="">
      <xdr:nvSpPr>
        <xdr:cNvPr id="223" name="テキスト ボックス 222"/>
        <xdr:cNvSpPr txBox="1"/>
      </xdr:nvSpPr>
      <xdr:spPr>
        <a:xfrm>
          <a:off x="1066800" y="1389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游明朝"/>
              <a:ea typeface="游明朝"/>
              <a:cs typeface="+mn-cs"/>
            </a:rPr>
            <a:t>　ラスパイレス指数は職員構成の変動</a:t>
          </a:r>
          <a:r>
            <a:rPr lang="ja-JP" altLang="en-US" sz="1100">
              <a:solidFill>
                <a:schemeClr val="dk1"/>
              </a:solidFill>
              <a:effectLst/>
              <a:latin typeface="游明朝"/>
              <a:ea typeface="游明朝"/>
              <a:cs typeface="+mn-cs"/>
            </a:rPr>
            <a:t>等はあったものの、前年度と同じ</a:t>
          </a:r>
          <a:r>
            <a:rPr lang="ja-JP" altLang="ja-JP" sz="1100">
              <a:solidFill>
                <a:schemeClr val="dk1"/>
              </a:solidFill>
              <a:effectLst/>
              <a:latin typeface="游明朝"/>
              <a:ea typeface="游明朝"/>
              <a:cs typeface="+mn-cs"/>
            </a:rPr>
            <a:t>101.3となった。今後も、</a:t>
          </a:r>
          <a:r>
            <a:rPr lang="ja-JP" altLang="en-US" sz="1100">
              <a:solidFill>
                <a:schemeClr val="dk1"/>
              </a:solidFill>
              <a:effectLst/>
              <a:latin typeface="游明朝"/>
              <a:ea typeface="游明朝"/>
              <a:cs typeface="+mn-cs"/>
            </a:rPr>
            <a:t>人事院勧告や</a:t>
          </a:r>
          <a:r>
            <a:rPr lang="ja-JP" altLang="ja-JP" sz="1100">
              <a:solidFill>
                <a:schemeClr val="dk1"/>
              </a:solidFill>
              <a:effectLst/>
              <a:latin typeface="游明朝"/>
              <a:ea typeface="游明朝"/>
              <a:cs typeface="+mn-cs"/>
            </a:rPr>
            <a:t>近隣市を考慮し適正化に努め</a:t>
          </a:r>
          <a:r>
            <a:rPr lang="ja-JP" altLang="en-US" sz="1100">
              <a:solidFill>
                <a:schemeClr val="dk1"/>
              </a:solidFill>
              <a:effectLst/>
              <a:latin typeface="游明朝"/>
              <a:ea typeface="游明朝"/>
              <a:cs typeface="+mn-cs"/>
            </a:rPr>
            <a:t>る</a:t>
          </a:r>
          <a:r>
            <a:rPr lang="ja-JP" altLang="ja-JP" sz="1100">
              <a:solidFill>
                <a:schemeClr val="dk1"/>
              </a:solidFill>
              <a:effectLst/>
              <a:latin typeface="游明朝"/>
              <a:ea typeface="游明朝"/>
              <a:cs typeface="+mn-cs"/>
            </a:rPr>
            <a:t>。</a:t>
          </a:r>
          <a:endParaRPr lang="en-US" altLang="ja-JP" sz="14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400">
              <a:solidFill>
                <a:schemeClr val="dk1"/>
              </a:solidFill>
              <a:effectLst/>
              <a:latin typeface="游明朝"/>
              <a:ea typeface="游明朝"/>
              <a:cs typeface="+mn-cs"/>
            </a:rPr>
            <a:t>　</a:t>
          </a:r>
          <a:r>
            <a:rPr lang="en-US" altLang="ja-JP" sz="1100">
              <a:solidFill>
                <a:schemeClr val="dk1"/>
              </a:solidFill>
              <a:effectLst/>
              <a:latin typeface="游明朝"/>
              <a:ea typeface="游明朝"/>
              <a:cs typeface="+mn-cs"/>
            </a:rPr>
            <a:t>※</a:t>
          </a:r>
          <a:r>
            <a:rPr lang="ja-JP" altLang="en-US" sz="1100">
              <a:solidFill>
                <a:schemeClr val="dk1"/>
              </a:solidFill>
              <a:effectLst/>
              <a:latin typeface="游明朝"/>
              <a:ea typeface="游明朝"/>
              <a:cs typeface="+mn-cs"/>
            </a:rPr>
            <a:t>平成</a:t>
          </a:r>
          <a:r>
            <a:rPr lang="en-US" altLang="ja-JP" sz="1100">
              <a:solidFill>
                <a:schemeClr val="dk1"/>
              </a:solidFill>
              <a:effectLst/>
              <a:latin typeface="游明朝"/>
              <a:ea typeface="游明朝"/>
              <a:cs typeface="+mn-cs"/>
            </a:rPr>
            <a:t>29</a:t>
          </a:r>
          <a:r>
            <a:rPr lang="ja-JP" altLang="en-US" sz="1100">
              <a:solidFill>
                <a:schemeClr val="dk1"/>
              </a:solidFill>
              <a:effectLst/>
              <a:latin typeface="游明朝"/>
              <a:ea typeface="游明朝"/>
              <a:cs typeface="+mn-cs"/>
            </a:rPr>
            <a:t>年度数値については、前年度数値を引用している。</a:t>
          </a:r>
          <a:endParaRPr lang="en-US" altLang="ja-JP" sz="1100">
            <a:solidFill>
              <a:schemeClr val="dk1"/>
            </a:solidFill>
            <a:effectLst/>
            <a:latin typeface="游明朝"/>
            <a:ea typeface="游明朝"/>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67310</xdr:rowOff>
    </xdr:from>
    <xdr:to>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168910</xdr:rowOff>
    </xdr:from>
    <xdr:to>
      <xdr:col>81</xdr:col>
      <xdr:colOff>44450</xdr:colOff>
      <xdr:row>86</xdr:row>
      <xdr:rowOff>168910</xdr:rowOff>
    </xdr:to>
    <xdr:cxnSp macro="">
      <xdr:nvCxnSpPr>
        <xdr:cNvPr id="257" name="直線コネクタ 256"/>
        <xdr:cNvCxnSpPr/>
      </xdr:nvCxnSpPr>
      <xdr:spPr>
        <a:xfrm>
          <a:off x="161798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34925</xdr:rowOff>
    </xdr:from>
    <xdr:ext cx="762000" cy="259080"/>
    <xdr:sp macro="" textlink="">
      <xdr:nvSpPr>
        <xdr:cNvPr id="258" name="給与水準   （国との比較）平均値テキスト"/>
        <xdr:cNvSpPr txBox="1"/>
      </xdr:nvSpPr>
      <xdr:spPr>
        <a:xfrm>
          <a:off x="17106900" y="14265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18415</xdr:rowOff>
    </xdr:from>
    <xdr:to>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125730</xdr:rowOff>
    </xdr:from>
    <xdr:to>
      <xdr:col>77</xdr:col>
      <xdr:colOff>44450</xdr:colOff>
      <xdr:row>86</xdr:row>
      <xdr:rowOff>168910</xdr:rowOff>
    </xdr:to>
    <xdr:cxnSp macro="">
      <xdr:nvCxnSpPr>
        <xdr:cNvPr id="260" name="直線コネクタ 259"/>
        <xdr:cNvCxnSpPr/>
      </xdr:nvCxnSpPr>
      <xdr:spPr>
        <a:xfrm>
          <a:off x="15290800" y="1469898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6600" cy="258445"/>
    <xdr:sp macro="" textlink="">
      <xdr:nvSpPr>
        <xdr:cNvPr id="262" name="テキスト ボックス 261"/>
        <xdr:cNvSpPr txBox="1"/>
      </xdr:nvSpPr>
      <xdr:spPr>
        <a:xfrm>
          <a:off x="15798800" y="14202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125730</xdr:rowOff>
    </xdr:from>
    <xdr:to>
      <xdr:col>72</xdr:col>
      <xdr:colOff>203200</xdr:colOff>
      <xdr:row>87</xdr:row>
      <xdr:rowOff>77470</xdr:rowOff>
    </xdr:to>
    <xdr:cxnSp macro="">
      <xdr:nvCxnSpPr>
        <xdr:cNvPr id="263" name="直線コネクタ 262"/>
        <xdr:cNvCxnSpPr/>
      </xdr:nvCxnSpPr>
      <xdr:spPr>
        <a:xfrm flipV="1">
          <a:off x="14401800" y="1469898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112395</xdr:rowOff>
    </xdr:from>
    <xdr:to>
      <xdr:col>73</xdr:col>
      <xdr:colOff>44450</xdr:colOff>
      <xdr:row>85</xdr:row>
      <xdr:rowOff>42545</xdr:rowOff>
    </xdr:to>
    <xdr:sp macro="" textlink="">
      <xdr:nvSpPr>
        <xdr:cNvPr id="264" name="フローチャート: 判断 263"/>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52705</xdr:rowOff>
    </xdr:from>
    <xdr:ext cx="762000" cy="258445"/>
    <xdr:sp macro="" textlink="">
      <xdr:nvSpPr>
        <xdr:cNvPr id="265" name="テキスト ボックス 264"/>
        <xdr:cNvSpPr txBox="1"/>
      </xdr:nvSpPr>
      <xdr:spPr>
        <a:xfrm>
          <a:off x="14909800" y="1428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77470</xdr:rowOff>
    </xdr:from>
    <xdr:to>
      <xdr:col>68</xdr:col>
      <xdr:colOff>152400</xdr:colOff>
      <xdr:row>88</xdr:row>
      <xdr:rowOff>26670</xdr:rowOff>
    </xdr:to>
    <xdr:cxnSp macro="">
      <xdr:nvCxnSpPr>
        <xdr:cNvPr id="266" name="直線コネクタ 265"/>
        <xdr:cNvCxnSpPr/>
      </xdr:nvCxnSpPr>
      <xdr:spPr>
        <a:xfrm flipV="1">
          <a:off x="13512800" y="149936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8445"/>
    <xdr:sp macro="" textlink="">
      <xdr:nvSpPr>
        <xdr:cNvPr id="268" name="テキスト ボックス 267"/>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8445"/>
    <xdr:sp macro="" textlink="">
      <xdr:nvSpPr>
        <xdr:cNvPr id="270" name="テキスト ボックス 269"/>
        <xdr:cNvSpPr txBox="1"/>
      </xdr:nvSpPr>
      <xdr:spPr>
        <a:xfrm>
          <a:off x="13131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118110</xdr:rowOff>
    </xdr:from>
    <xdr:to>
      <xdr:col>81</xdr:col>
      <xdr:colOff>95250</xdr:colOff>
      <xdr:row>87</xdr:row>
      <xdr:rowOff>48260</xdr:rowOff>
    </xdr:to>
    <xdr:sp macro="" textlink="">
      <xdr:nvSpPr>
        <xdr:cNvPr id="276" name="楕円 275"/>
        <xdr:cNvSpPr/>
      </xdr:nvSpPr>
      <xdr:spPr>
        <a:xfrm>
          <a:off x="169672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90170</xdr:rowOff>
    </xdr:from>
    <xdr:ext cx="762000" cy="259080"/>
    <xdr:sp macro="" textlink="">
      <xdr:nvSpPr>
        <xdr:cNvPr id="277" name="給与水準   （国との比較）該当値テキスト"/>
        <xdr:cNvSpPr txBox="1"/>
      </xdr:nvSpPr>
      <xdr:spPr>
        <a:xfrm>
          <a:off x="171069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118110</xdr:rowOff>
    </xdr:from>
    <xdr:to>
      <xdr:col>77</xdr:col>
      <xdr:colOff>95250</xdr:colOff>
      <xdr:row>87</xdr:row>
      <xdr:rowOff>48260</xdr:rowOff>
    </xdr:to>
    <xdr:sp macro="" textlink="">
      <xdr:nvSpPr>
        <xdr:cNvPr id="278" name="楕円 277"/>
        <xdr:cNvSpPr/>
      </xdr:nvSpPr>
      <xdr:spPr>
        <a:xfrm>
          <a:off x="16129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33020</xdr:rowOff>
    </xdr:from>
    <xdr:ext cx="736600" cy="259080"/>
    <xdr:sp macro="" textlink="">
      <xdr:nvSpPr>
        <xdr:cNvPr id="279" name="テキスト ボックス 278"/>
        <xdr:cNvSpPr txBox="1"/>
      </xdr:nvSpPr>
      <xdr:spPr>
        <a:xfrm>
          <a:off x="15798800" y="1494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74930</xdr:rowOff>
    </xdr:from>
    <xdr:to>
      <xdr:col>73</xdr:col>
      <xdr:colOff>44450</xdr:colOff>
      <xdr:row>86</xdr:row>
      <xdr:rowOff>5080</xdr:rowOff>
    </xdr:to>
    <xdr:sp macro="" textlink="">
      <xdr:nvSpPr>
        <xdr:cNvPr id="280" name="楕円 279"/>
        <xdr:cNvSpPr/>
      </xdr:nvSpPr>
      <xdr:spPr>
        <a:xfrm>
          <a:off x="15240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161290</xdr:rowOff>
    </xdr:from>
    <xdr:ext cx="762000" cy="259080"/>
    <xdr:sp macro="" textlink="">
      <xdr:nvSpPr>
        <xdr:cNvPr id="281" name="テキスト ボックス 280"/>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26670</xdr:rowOff>
    </xdr:from>
    <xdr:to>
      <xdr:col>68</xdr:col>
      <xdr:colOff>203200</xdr:colOff>
      <xdr:row>87</xdr:row>
      <xdr:rowOff>128270</xdr:rowOff>
    </xdr:to>
    <xdr:sp macro="" textlink="">
      <xdr:nvSpPr>
        <xdr:cNvPr id="282" name="楕円 281"/>
        <xdr:cNvSpPr/>
      </xdr:nvSpPr>
      <xdr:spPr>
        <a:xfrm>
          <a:off x="143510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113030</xdr:rowOff>
    </xdr:from>
    <xdr:ext cx="762000" cy="259080"/>
    <xdr:sp macro="" textlink="">
      <xdr:nvSpPr>
        <xdr:cNvPr id="283" name="テキスト ボックス 282"/>
        <xdr:cNvSpPr txBox="1"/>
      </xdr:nvSpPr>
      <xdr:spPr>
        <a:xfrm>
          <a:off x="14020800" y="1502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147320</xdr:rowOff>
    </xdr:from>
    <xdr:to>
      <xdr:col>64</xdr:col>
      <xdr:colOff>152400</xdr:colOff>
      <xdr:row>88</xdr:row>
      <xdr:rowOff>77470</xdr:rowOff>
    </xdr:to>
    <xdr:sp macro="" textlink="">
      <xdr:nvSpPr>
        <xdr:cNvPr id="284" name="楕円 283"/>
        <xdr:cNvSpPr/>
      </xdr:nvSpPr>
      <xdr:spPr>
        <a:xfrm>
          <a:off x="134620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62230</xdr:rowOff>
    </xdr:from>
    <xdr:ext cx="762000" cy="259080"/>
    <xdr:sp macro="" textlink="">
      <xdr:nvSpPr>
        <xdr:cNvPr id="285" name="テキスト ボックス 284"/>
        <xdr:cNvSpPr txBox="1"/>
      </xdr:nvSpPr>
      <xdr:spPr>
        <a:xfrm>
          <a:off x="131318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游明朝"/>
              <a:ea typeface="游明朝"/>
              <a:cs typeface="+mn-cs"/>
            </a:rPr>
            <a:t>　これまでの定員適正化の取組において、事務事業の見直し、民間委託の推進等を積極的に推進してきたことにより、県内の地方公共団体や全国の類似団体に比べて少ない職員数で行政運営を行っている。</a:t>
          </a:r>
          <a:endParaRPr lang="en-US" altLang="ja-JP" sz="11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游明朝"/>
              <a:ea typeface="游明朝"/>
              <a:cs typeface="+mn-cs"/>
            </a:rPr>
            <a:t>　</a:t>
          </a:r>
          <a:r>
            <a:rPr lang="ja-JP" altLang="ja-JP" sz="1100">
              <a:solidFill>
                <a:schemeClr val="dk1"/>
              </a:solidFill>
              <a:effectLst/>
              <a:latin typeface="游明朝"/>
              <a:ea typeface="游明朝"/>
              <a:cs typeface="+mn-cs"/>
            </a:rPr>
            <a:t>今後は、現在の職員数を指標としながら、社会構造の変化、権限移譲等の推進により増大する行政需要を的確に把握し、効率的に事務を執行できるよう常に最適な職員数の実現に努める。</a:t>
          </a:r>
          <a:endParaRPr lang="ja-JP" altLang="ja-JP" sz="1400">
            <a:effectLst/>
            <a:latin typeface="游明朝"/>
            <a:ea typeface="游明朝"/>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170815</xdr:rowOff>
    </xdr:from>
    <xdr:to>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8445"/>
    <xdr:sp macro="" textlink="">
      <xdr:nvSpPr>
        <xdr:cNvPr id="318" name="定員管理の状況最小値テキスト"/>
        <xdr:cNvSpPr txBox="1"/>
      </xdr:nvSpPr>
      <xdr:spPr>
        <a:xfrm>
          <a:off x="17106900" y="1141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125095</xdr:rowOff>
    </xdr:from>
    <xdr:to>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86360</xdr:rowOff>
    </xdr:from>
    <xdr:ext cx="762000" cy="258445"/>
    <xdr:sp macro="" textlink="">
      <xdr:nvSpPr>
        <xdr:cNvPr id="320" name="定員管理の状況最大値テキスト"/>
        <xdr:cNvSpPr txBox="1"/>
      </xdr:nvSpPr>
      <xdr:spPr>
        <a:xfrm>
          <a:off x="17106900"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170815</xdr:rowOff>
    </xdr:from>
    <xdr:to>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170815</xdr:rowOff>
    </xdr:from>
    <xdr:to>
      <xdr:col>81</xdr:col>
      <xdr:colOff>44450</xdr:colOff>
      <xdr:row>59</xdr:row>
      <xdr:rowOff>1270</xdr:rowOff>
    </xdr:to>
    <xdr:cxnSp macro="">
      <xdr:nvCxnSpPr>
        <xdr:cNvPr id="322" name="直線コネクタ 321"/>
        <xdr:cNvCxnSpPr/>
      </xdr:nvCxnSpPr>
      <xdr:spPr>
        <a:xfrm flipV="1">
          <a:off x="16179800" y="101149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5080</xdr:rowOff>
    </xdr:from>
    <xdr:ext cx="762000" cy="259080"/>
    <xdr:sp macro="" textlink="">
      <xdr:nvSpPr>
        <xdr:cNvPr id="323" name="定員管理の状況平均値テキスト"/>
        <xdr:cNvSpPr txBox="1"/>
      </xdr:nvSpPr>
      <xdr:spPr>
        <a:xfrm>
          <a:off x="17106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33020</xdr:rowOff>
    </xdr:from>
    <xdr:to>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167005</xdr:rowOff>
    </xdr:from>
    <xdr:to>
      <xdr:col>77</xdr:col>
      <xdr:colOff>44450</xdr:colOff>
      <xdr:row>59</xdr:row>
      <xdr:rowOff>1270</xdr:rowOff>
    </xdr:to>
    <xdr:cxnSp macro="">
      <xdr:nvCxnSpPr>
        <xdr:cNvPr id="325" name="直線コネクタ 324"/>
        <xdr:cNvCxnSpPr/>
      </xdr:nvCxnSpPr>
      <xdr:spPr>
        <a:xfrm>
          <a:off x="15290800" y="10111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22860</xdr:rowOff>
    </xdr:from>
    <xdr:to>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109220</xdr:rowOff>
    </xdr:from>
    <xdr:ext cx="736600" cy="258445"/>
    <xdr:sp macro="" textlink="">
      <xdr:nvSpPr>
        <xdr:cNvPr id="327" name="テキスト ボックス 326"/>
        <xdr:cNvSpPr txBox="1"/>
      </xdr:nvSpPr>
      <xdr:spPr>
        <a:xfrm>
          <a:off x="15798800" y="10567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161290</xdr:rowOff>
    </xdr:from>
    <xdr:to>
      <xdr:col>72</xdr:col>
      <xdr:colOff>203200</xdr:colOff>
      <xdr:row>58</xdr:row>
      <xdr:rowOff>167005</xdr:rowOff>
    </xdr:to>
    <xdr:cxnSp macro="">
      <xdr:nvCxnSpPr>
        <xdr:cNvPr id="328" name="直線コネクタ 327"/>
        <xdr:cNvCxnSpPr/>
      </xdr:nvCxnSpPr>
      <xdr:spPr>
        <a:xfrm>
          <a:off x="14401800" y="10105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125095</xdr:rowOff>
    </xdr:from>
    <xdr:to>
      <xdr:col>73</xdr:col>
      <xdr:colOff>44450</xdr:colOff>
      <xdr:row>60</xdr:row>
      <xdr:rowOff>55245</xdr:rowOff>
    </xdr:to>
    <xdr:sp macro="" textlink="">
      <xdr:nvSpPr>
        <xdr:cNvPr id="329" name="フローチャート: 判断 328"/>
        <xdr:cNvSpPr/>
      </xdr:nvSpPr>
      <xdr:spPr>
        <a:xfrm>
          <a:off x="15240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40640</xdr:rowOff>
    </xdr:from>
    <xdr:ext cx="762000" cy="258445"/>
    <xdr:sp macro="" textlink="">
      <xdr:nvSpPr>
        <xdr:cNvPr id="330" name="テキスト ボックス 329"/>
        <xdr:cNvSpPr txBox="1"/>
      </xdr:nvSpPr>
      <xdr:spPr>
        <a:xfrm>
          <a:off x="14909800" y="1032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161290</xdr:rowOff>
    </xdr:from>
    <xdr:to>
      <xdr:col>68</xdr:col>
      <xdr:colOff>152400</xdr:colOff>
      <xdr:row>58</xdr:row>
      <xdr:rowOff>161290</xdr:rowOff>
    </xdr:to>
    <xdr:cxnSp macro="">
      <xdr:nvCxnSpPr>
        <xdr:cNvPr id="331" name="直線コネクタ 330"/>
        <xdr:cNvCxnSpPr/>
      </xdr:nvCxnSpPr>
      <xdr:spPr>
        <a:xfrm>
          <a:off x="13512800" y="10105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69850</xdr:rowOff>
    </xdr:from>
    <xdr:to>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156210</xdr:rowOff>
    </xdr:from>
    <xdr:ext cx="762000" cy="258445"/>
    <xdr:sp macro="" textlink="">
      <xdr:nvSpPr>
        <xdr:cNvPr id="333" name="テキスト ボックス 332"/>
        <xdr:cNvSpPr txBox="1"/>
      </xdr:nvSpPr>
      <xdr:spPr>
        <a:xfrm>
          <a:off x="14020800" y="10443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74930</xdr:rowOff>
    </xdr:from>
    <xdr:to>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9080"/>
    <xdr:sp macro="" textlink="">
      <xdr:nvSpPr>
        <xdr:cNvPr id="335" name="テキスト ボックス 334"/>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120650</xdr:rowOff>
    </xdr:from>
    <xdr:to>
      <xdr:col>81</xdr:col>
      <xdr:colOff>95250</xdr:colOff>
      <xdr:row>59</xdr:row>
      <xdr:rowOff>50165</xdr:rowOff>
    </xdr:to>
    <xdr:sp macro="" textlink="">
      <xdr:nvSpPr>
        <xdr:cNvPr id="341" name="楕円 340"/>
        <xdr:cNvSpPr/>
      </xdr:nvSpPr>
      <xdr:spPr>
        <a:xfrm>
          <a:off x="169672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41275</xdr:rowOff>
    </xdr:from>
    <xdr:ext cx="762000" cy="258445"/>
    <xdr:sp macro="" textlink="">
      <xdr:nvSpPr>
        <xdr:cNvPr id="342" name="定員管理の状況該当値テキスト"/>
        <xdr:cNvSpPr txBox="1"/>
      </xdr:nvSpPr>
      <xdr:spPr>
        <a:xfrm>
          <a:off x="17106900" y="998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121920</xdr:rowOff>
    </xdr:from>
    <xdr:to>
      <xdr:col>77</xdr:col>
      <xdr:colOff>95250</xdr:colOff>
      <xdr:row>59</xdr:row>
      <xdr:rowOff>52070</xdr:rowOff>
    </xdr:to>
    <xdr:sp macro="" textlink="">
      <xdr:nvSpPr>
        <xdr:cNvPr id="343" name="楕円 342"/>
        <xdr:cNvSpPr/>
      </xdr:nvSpPr>
      <xdr:spPr>
        <a:xfrm>
          <a:off x="1612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62230</xdr:rowOff>
    </xdr:from>
    <xdr:ext cx="736600" cy="259080"/>
    <xdr:sp macro="" textlink="">
      <xdr:nvSpPr>
        <xdr:cNvPr id="344" name="テキスト ボックス 343"/>
        <xdr:cNvSpPr txBox="1"/>
      </xdr:nvSpPr>
      <xdr:spPr>
        <a:xfrm>
          <a:off x="15798800" y="983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116205</xdr:rowOff>
    </xdr:from>
    <xdr:to>
      <xdr:col>73</xdr:col>
      <xdr:colOff>44450</xdr:colOff>
      <xdr:row>59</xdr:row>
      <xdr:rowOff>46355</xdr:rowOff>
    </xdr:to>
    <xdr:sp macro="" textlink="">
      <xdr:nvSpPr>
        <xdr:cNvPr id="345" name="楕円 344"/>
        <xdr:cNvSpPr/>
      </xdr:nvSpPr>
      <xdr:spPr>
        <a:xfrm>
          <a:off x="15240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56515</xdr:rowOff>
    </xdr:from>
    <xdr:ext cx="762000" cy="258445"/>
    <xdr:sp macro="" textlink="">
      <xdr:nvSpPr>
        <xdr:cNvPr id="346" name="テキスト ボックス 345"/>
        <xdr:cNvSpPr txBox="1"/>
      </xdr:nvSpPr>
      <xdr:spPr>
        <a:xfrm>
          <a:off x="14909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110490</xdr:rowOff>
    </xdr:from>
    <xdr:to>
      <xdr:col>68</xdr:col>
      <xdr:colOff>203200</xdr:colOff>
      <xdr:row>59</xdr:row>
      <xdr:rowOff>40640</xdr:rowOff>
    </xdr:to>
    <xdr:sp macro="" textlink="">
      <xdr:nvSpPr>
        <xdr:cNvPr id="347" name="楕円 346"/>
        <xdr:cNvSpPr/>
      </xdr:nvSpPr>
      <xdr:spPr>
        <a:xfrm>
          <a:off x="1435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50800</xdr:rowOff>
    </xdr:from>
    <xdr:ext cx="762000" cy="259080"/>
    <xdr:sp macro="" textlink="">
      <xdr:nvSpPr>
        <xdr:cNvPr id="348" name="テキスト ボックス 347"/>
        <xdr:cNvSpPr txBox="1"/>
      </xdr:nvSpPr>
      <xdr:spPr>
        <a:xfrm>
          <a:off x="14020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110490</xdr:rowOff>
    </xdr:from>
    <xdr:to>
      <xdr:col>64</xdr:col>
      <xdr:colOff>152400</xdr:colOff>
      <xdr:row>59</xdr:row>
      <xdr:rowOff>40640</xdr:rowOff>
    </xdr:to>
    <xdr:sp macro="" textlink="">
      <xdr:nvSpPr>
        <xdr:cNvPr id="349" name="楕円 348"/>
        <xdr:cNvSpPr/>
      </xdr:nvSpPr>
      <xdr:spPr>
        <a:xfrm>
          <a:off x="1346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50800</xdr:rowOff>
    </xdr:from>
    <xdr:ext cx="762000" cy="259080"/>
    <xdr:sp macro="" textlink="">
      <xdr:nvSpPr>
        <xdr:cNvPr id="350" name="テキスト ボックス 349"/>
        <xdr:cNvSpPr txBox="1"/>
      </xdr:nvSpPr>
      <xdr:spPr>
        <a:xfrm>
          <a:off x="1313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游明朝"/>
              <a:ea typeface="游明朝"/>
              <a:cs typeface="+mn-cs"/>
            </a:rPr>
            <a:t>　実質公債費比率は、前年度と比較して0.1</a:t>
          </a:r>
          <a:r>
            <a:rPr lang="ja-JP" altLang="en-US" sz="900">
              <a:solidFill>
                <a:schemeClr val="dk1"/>
              </a:solidFill>
              <a:effectLst/>
              <a:latin typeface="游明朝"/>
              <a:ea typeface="游明朝"/>
              <a:cs typeface="+mn-cs"/>
            </a:rPr>
            <a:t>ポイント下降</a:t>
          </a:r>
          <a:r>
            <a:rPr lang="ja-JP" altLang="ja-JP" sz="900">
              <a:solidFill>
                <a:schemeClr val="dk1"/>
              </a:solidFill>
              <a:effectLst/>
              <a:latin typeface="游明朝"/>
              <a:ea typeface="游明朝"/>
              <a:cs typeface="+mn-cs"/>
            </a:rPr>
            <a:t>した2.</a:t>
          </a:r>
          <a:r>
            <a:rPr lang="en-US" altLang="ja-JP" sz="900">
              <a:solidFill>
                <a:schemeClr val="dk1"/>
              </a:solidFill>
              <a:effectLst/>
              <a:latin typeface="游明朝"/>
              <a:ea typeface="游明朝"/>
              <a:cs typeface="+mn-cs"/>
            </a:rPr>
            <a:t>7</a:t>
          </a:r>
          <a:r>
            <a:rPr lang="ja-JP" altLang="ja-JP" sz="900">
              <a:solidFill>
                <a:schemeClr val="dk1"/>
              </a:solidFill>
              <a:effectLst/>
              <a:latin typeface="游明朝"/>
              <a:ea typeface="游明朝"/>
              <a:cs typeface="+mn-cs"/>
            </a:rPr>
            <a:t>％となった。</a:t>
          </a:r>
          <a:endParaRPr lang="ja-JP" altLang="ja-JP" sz="900">
            <a:effectLst/>
            <a:latin typeface="游明朝"/>
            <a:ea typeface="游明朝"/>
          </a:endParaRPr>
        </a:p>
        <a:p>
          <a:r>
            <a:rPr lang="ja-JP" altLang="ja-JP" sz="900">
              <a:solidFill>
                <a:schemeClr val="dk1"/>
              </a:solidFill>
              <a:effectLst/>
              <a:latin typeface="游明朝"/>
              <a:ea typeface="游明朝"/>
              <a:cs typeface="+mn-cs"/>
            </a:rPr>
            <a:t>分子では元利償還金の額が</a:t>
          </a:r>
          <a:r>
            <a:rPr lang="en-US" altLang="ja-JP" sz="900">
              <a:solidFill>
                <a:schemeClr val="dk1"/>
              </a:solidFill>
              <a:effectLst/>
              <a:latin typeface="游明朝"/>
              <a:ea typeface="游明朝"/>
              <a:cs typeface="+mn-cs"/>
            </a:rPr>
            <a:t>7,880</a:t>
          </a:r>
          <a:r>
            <a:rPr lang="ja-JP" altLang="en-US" sz="900">
              <a:solidFill>
                <a:schemeClr val="dk1"/>
              </a:solidFill>
              <a:effectLst/>
              <a:latin typeface="游明朝"/>
              <a:ea typeface="游明朝"/>
              <a:cs typeface="+mn-cs"/>
            </a:rPr>
            <a:t>千円増加したものの</a:t>
          </a:r>
          <a:r>
            <a:rPr lang="ja-JP" altLang="ja-JP" sz="900">
              <a:solidFill>
                <a:schemeClr val="dk1"/>
              </a:solidFill>
              <a:effectLst/>
              <a:latin typeface="游明朝"/>
              <a:ea typeface="游明朝"/>
              <a:cs typeface="+mn-cs"/>
            </a:rPr>
            <a:t>、</a:t>
          </a:r>
          <a:r>
            <a:rPr lang="ja-JP" altLang="en-US" sz="900">
              <a:solidFill>
                <a:schemeClr val="dk1"/>
              </a:solidFill>
              <a:effectLst/>
              <a:latin typeface="游明朝"/>
              <a:ea typeface="游明朝"/>
              <a:cs typeface="+mn-cs"/>
            </a:rPr>
            <a:t>元利償還金に準ずる金額が減少し、また、都市基盤整備の進捗により都市計画税充当可能額が増加したことから、分子全体で△</a:t>
          </a:r>
          <a:r>
            <a:rPr lang="en-US" altLang="ja-JP" sz="900">
              <a:solidFill>
                <a:schemeClr val="dk1"/>
              </a:solidFill>
              <a:effectLst/>
              <a:latin typeface="游明朝"/>
              <a:ea typeface="游明朝"/>
              <a:cs typeface="+mn-cs"/>
            </a:rPr>
            <a:t>40,787</a:t>
          </a:r>
          <a:r>
            <a:rPr lang="ja-JP" altLang="en-US" sz="900">
              <a:solidFill>
                <a:schemeClr val="dk1"/>
              </a:solidFill>
              <a:effectLst/>
              <a:latin typeface="游明朝"/>
              <a:ea typeface="游明朝"/>
              <a:cs typeface="+mn-cs"/>
            </a:rPr>
            <a:t>千円となった。</a:t>
          </a:r>
          <a:endParaRPr lang="en-US" altLang="ja-JP" sz="900">
            <a:solidFill>
              <a:schemeClr val="dk1"/>
            </a:solidFill>
            <a:effectLst/>
            <a:latin typeface="游明朝"/>
            <a:ea typeface="游明朝"/>
            <a:cs typeface="+mn-cs"/>
          </a:endParaRPr>
        </a:p>
        <a:p>
          <a:r>
            <a:rPr lang="ja-JP" altLang="en-US" sz="900">
              <a:solidFill>
                <a:schemeClr val="dk1"/>
              </a:solidFill>
              <a:effectLst/>
              <a:latin typeface="游明朝"/>
              <a:ea typeface="游明朝"/>
              <a:cs typeface="+mn-cs"/>
            </a:rPr>
            <a:t>　更には、分母となる</a:t>
          </a:r>
          <a:r>
            <a:rPr lang="ja-JP" altLang="ja-JP" sz="900">
              <a:solidFill>
                <a:schemeClr val="dk1"/>
              </a:solidFill>
              <a:effectLst/>
              <a:latin typeface="游明朝"/>
              <a:ea typeface="游明朝"/>
              <a:cs typeface="+mn-cs"/>
            </a:rPr>
            <a:t>標準税収入額等</a:t>
          </a:r>
          <a:r>
            <a:rPr lang="ja-JP" altLang="en-US" sz="900">
              <a:solidFill>
                <a:schemeClr val="dk1"/>
              </a:solidFill>
              <a:effectLst/>
              <a:latin typeface="游明朝"/>
              <a:ea typeface="游明朝"/>
              <a:cs typeface="+mn-cs"/>
            </a:rPr>
            <a:t>が前年度に比べ</a:t>
          </a:r>
          <a:r>
            <a:rPr lang="en-US" altLang="ja-JP" sz="900">
              <a:solidFill>
                <a:schemeClr val="dk1"/>
              </a:solidFill>
              <a:effectLst/>
              <a:latin typeface="游明朝"/>
              <a:ea typeface="游明朝"/>
              <a:cs typeface="+mn-cs"/>
            </a:rPr>
            <a:t>143,437</a:t>
          </a:r>
          <a:r>
            <a:rPr lang="ja-JP" altLang="en-US" sz="900">
              <a:solidFill>
                <a:schemeClr val="dk1"/>
              </a:solidFill>
              <a:effectLst/>
              <a:latin typeface="游明朝"/>
              <a:ea typeface="游明朝"/>
              <a:cs typeface="+mn-cs"/>
            </a:rPr>
            <a:t>千円</a:t>
          </a:r>
          <a:r>
            <a:rPr lang="ja-JP" altLang="ja-JP" sz="900">
              <a:solidFill>
                <a:schemeClr val="dk1"/>
              </a:solidFill>
              <a:effectLst/>
              <a:latin typeface="游明朝"/>
              <a:ea typeface="游明朝"/>
              <a:cs typeface="+mn-cs"/>
            </a:rPr>
            <a:t>増加</a:t>
          </a:r>
          <a:r>
            <a:rPr lang="ja-JP" altLang="en-US" sz="900">
              <a:solidFill>
                <a:schemeClr val="dk1"/>
              </a:solidFill>
              <a:effectLst/>
              <a:latin typeface="游明朝"/>
              <a:ea typeface="游明朝"/>
              <a:cs typeface="+mn-cs"/>
            </a:rPr>
            <a:t>したことも大きな要因として挙げられる。</a:t>
          </a:r>
          <a:endParaRPr lang="en-US" altLang="ja-JP" sz="900">
            <a:solidFill>
              <a:schemeClr val="dk1"/>
            </a:solidFill>
            <a:effectLst/>
            <a:latin typeface="游明朝"/>
            <a:ea typeface="游明朝"/>
            <a:cs typeface="+mn-cs"/>
          </a:endParaRPr>
        </a:p>
        <a:p>
          <a:r>
            <a:rPr lang="ja-JP" altLang="en-US" sz="900">
              <a:solidFill>
                <a:schemeClr val="dk1"/>
              </a:solidFill>
              <a:effectLst/>
              <a:latin typeface="游明朝"/>
              <a:ea typeface="游明朝"/>
              <a:cs typeface="+mn-cs"/>
            </a:rPr>
            <a:t>　現状は類似団体平均・全国平均・県内平均を下回っているが、平成</a:t>
          </a:r>
          <a:r>
            <a:rPr lang="en-US" altLang="ja-JP" sz="900">
              <a:solidFill>
                <a:schemeClr val="dk1"/>
              </a:solidFill>
              <a:effectLst/>
              <a:latin typeface="游明朝"/>
              <a:ea typeface="游明朝"/>
              <a:cs typeface="+mn-cs"/>
            </a:rPr>
            <a:t>27</a:t>
          </a:r>
          <a:r>
            <a:rPr lang="ja-JP" altLang="en-US" sz="900">
              <a:solidFill>
                <a:schemeClr val="dk1"/>
              </a:solidFill>
              <a:effectLst/>
              <a:latin typeface="游明朝"/>
              <a:ea typeface="游明朝"/>
              <a:cs typeface="+mn-cs"/>
            </a:rPr>
            <a:t>年度に新たに建設した小学校の元金償還が平成</a:t>
          </a:r>
          <a:r>
            <a:rPr lang="en-US" altLang="ja-JP" sz="900">
              <a:solidFill>
                <a:schemeClr val="dk1"/>
              </a:solidFill>
              <a:effectLst/>
              <a:latin typeface="游明朝"/>
              <a:ea typeface="游明朝"/>
              <a:cs typeface="+mn-cs"/>
            </a:rPr>
            <a:t>31</a:t>
          </a:r>
          <a:r>
            <a:rPr lang="ja-JP" altLang="en-US" sz="900">
              <a:solidFill>
                <a:schemeClr val="dk1"/>
              </a:solidFill>
              <a:effectLst/>
              <a:latin typeface="游明朝"/>
              <a:ea typeface="游明朝"/>
              <a:cs typeface="+mn-cs"/>
            </a:rPr>
            <a:t>年度から大きく増加するなど、今後は比率が悪化するものと見込んでいるため、</a:t>
          </a:r>
          <a:r>
            <a:rPr lang="ja-JP" altLang="ja-JP" sz="900">
              <a:solidFill>
                <a:schemeClr val="dk1"/>
              </a:solidFill>
              <a:effectLst/>
              <a:latin typeface="游明朝"/>
              <a:ea typeface="游明朝"/>
              <a:cs typeface="+mn-cs"/>
            </a:rPr>
            <a:t>将来世代に過度な負担を残さないよう、計画的かつ安定的な財政運営</a:t>
          </a:r>
          <a:r>
            <a:rPr lang="ja-JP" altLang="en-US" sz="900">
              <a:solidFill>
                <a:schemeClr val="dk1"/>
              </a:solidFill>
              <a:effectLst/>
              <a:latin typeface="游明朝"/>
              <a:ea typeface="游明朝"/>
              <a:cs typeface="+mn-cs"/>
            </a:rPr>
            <a:t>が必要である</a:t>
          </a:r>
          <a:r>
            <a:rPr lang="ja-JP" altLang="ja-JP" sz="900">
              <a:solidFill>
                <a:schemeClr val="dk1"/>
              </a:solidFill>
              <a:effectLst/>
              <a:latin typeface="游明朝"/>
              <a:ea typeface="游明朝"/>
              <a:cs typeface="+mn-cs"/>
            </a:rPr>
            <a:t>。</a:t>
          </a:r>
          <a:endParaRPr lang="ja-JP" altLang="ja-JP" sz="900">
            <a:effectLst/>
            <a:latin typeface="游明朝"/>
            <a:ea typeface="游明朝"/>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22860</xdr:rowOff>
    </xdr:to>
    <xdr:cxnSp macro="">
      <xdr:nvCxnSpPr>
        <xdr:cNvPr id="377" name="直線コネクタ 376"/>
        <xdr:cNvCxnSpPr/>
      </xdr:nvCxnSpPr>
      <xdr:spPr>
        <a:xfrm flipV="1">
          <a:off x="17018000" y="623189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166370</xdr:rowOff>
    </xdr:from>
    <xdr:ext cx="762000" cy="258445"/>
    <xdr:sp macro="" textlink="">
      <xdr:nvSpPr>
        <xdr:cNvPr id="378" name="公債費負担の状況最小値テキスト"/>
        <xdr:cNvSpPr txBox="1"/>
      </xdr:nvSpPr>
      <xdr:spPr>
        <a:xfrm>
          <a:off x="17106900" y="771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22860</xdr:rowOff>
    </xdr:from>
    <xdr:to>
      <xdr:col>81</xdr:col>
      <xdr:colOff>133350</xdr:colOff>
      <xdr:row>45</xdr:row>
      <xdr:rowOff>22860</xdr:rowOff>
    </xdr:to>
    <xdr:cxnSp macro="">
      <xdr:nvCxnSpPr>
        <xdr:cNvPr id="379" name="直線コネクタ 378"/>
        <xdr:cNvCxnSpPr/>
      </xdr:nvCxnSpPr>
      <xdr:spPr>
        <a:xfrm>
          <a:off x="16929100" y="773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8445"/>
    <xdr:sp macro="" textlink="">
      <xdr:nvSpPr>
        <xdr:cNvPr id="380" name="公債費負担の状況最大値テキスト"/>
        <xdr:cNvSpPr txBox="1"/>
      </xdr:nvSpPr>
      <xdr:spPr>
        <a:xfrm>
          <a:off x="17106900" y="597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81" name="直線コネクタ 380"/>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6350</xdr:rowOff>
    </xdr:from>
    <xdr:to>
      <xdr:col>81</xdr:col>
      <xdr:colOff>44450</xdr:colOff>
      <xdr:row>38</xdr:row>
      <xdr:rowOff>16510</xdr:rowOff>
    </xdr:to>
    <xdr:cxnSp macro="">
      <xdr:nvCxnSpPr>
        <xdr:cNvPr id="382" name="直線コネクタ 381"/>
        <xdr:cNvCxnSpPr/>
      </xdr:nvCxnSpPr>
      <xdr:spPr>
        <a:xfrm flipV="1">
          <a:off x="16179800" y="6521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96520</xdr:rowOff>
    </xdr:from>
    <xdr:ext cx="762000" cy="259080"/>
    <xdr:sp macro="" textlink="">
      <xdr:nvSpPr>
        <xdr:cNvPr id="383" name="公債費負担の状況平均値テキスト"/>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6350</xdr:rowOff>
    </xdr:from>
    <xdr:to>
      <xdr:col>77</xdr:col>
      <xdr:colOff>44450</xdr:colOff>
      <xdr:row>38</xdr:row>
      <xdr:rowOff>16510</xdr:rowOff>
    </xdr:to>
    <xdr:cxnSp macro="">
      <xdr:nvCxnSpPr>
        <xdr:cNvPr id="385" name="直線コネクタ 384"/>
        <xdr:cNvCxnSpPr/>
      </xdr:nvCxnSpPr>
      <xdr:spPr>
        <a:xfrm>
          <a:off x="15290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6" name="フローチャート: 判断 385"/>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87" name="テキスト ボックス 386"/>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6350</xdr:rowOff>
    </xdr:from>
    <xdr:to>
      <xdr:col>72</xdr:col>
      <xdr:colOff>203200</xdr:colOff>
      <xdr:row>38</xdr:row>
      <xdr:rowOff>16510</xdr:rowOff>
    </xdr:to>
    <xdr:cxnSp macro="">
      <xdr:nvCxnSpPr>
        <xdr:cNvPr id="388" name="直線コネクタ 387"/>
        <xdr:cNvCxnSpPr/>
      </xdr:nvCxnSpPr>
      <xdr:spPr>
        <a:xfrm flipV="1">
          <a:off x="144018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9" name="フローチャート: 判断 388"/>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114300</xdr:rowOff>
    </xdr:from>
    <xdr:ext cx="762000" cy="259080"/>
    <xdr:sp macro="" textlink="">
      <xdr:nvSpPr>
        <xdr:cNvPr id="390" name="テキスト ボックス 389"/>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16510</xdr:rowOff>
    </xdr:from>
    <xdr:to>
      <xdr:col>68</xdr:col>
      <xdr:colOff>152400</xdr:colOff>
      <xdr:row>38</xdr:row>
      <xdr:rowOff>54610</xdr:rowOff>
    </xdr:to>
    <xdr:cxnSp macro="">
      <xdr:nvCxnSpPr>
        <xdr:cNvPr id="391" name="直線コネクタ 390"/>
        <xdr:cNvCxnSpPr/>
      </xdr:nvCxnSpPr>
      <xdr:spPr>
        <a:xfrm flipV="1">
          <a:off x="13512800" y="6531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2" name="フローチャート: 判断 391"/>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3" name="テキスト ボックス 392"/>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107315</xdr:rowOff>
    </xdr:from>
    <xdr:to>
      <xdr:col>64</xdr:col>
      <xdr:colOff>152400</xdr:colOff>
      <xdr:row>42</xdr:row>
      <xdr:rowOff>37465</xdr:rowOff>
    </xdr:to>
    <xdr:sp macro="" textlink="">
      <xdr:nvSpPr>
        <xdr:cNvPr id="394" name="フローチャート: 判断 393"/>
        <xdr:cNvSpPr/>
      </xdr:nvSpPr>
      <xdr:spPr>
        <a:xfrm>
          <a:off x="13462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22225</xdr:rowOff>
    </xdr:from>
    <xdr:ext cx="762000" cy="258445"/>
    <xdr:sp macro="" textlink="">
      <xdr:nvSpPr>
        <xdr:cNvPr id="395" name="テキスト ボックス 394"/>
        <xdr:cNvSpPr txBox="1"/>
      </xdr:nvSpPr>
      <xdr:spPr>
        <a:xfrm>
          <a:off x="13131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127000</xdr:rowOff>
    </xdr:from>
    <xdr:to>
      <xdr:col>81</xdr:col>
      <xdr:colOff>95250</xdr:colOff>
      <xdr:row>38</xdr:row>
      <xdr:rowOff>57150</xdr:rowOff>
    </xdr:to>
    <xdr:sp macro="" textlink="">
      <xdr:nvSpPr>
        <xdr:cNvPr id="401" name="楕円 400"/>
        <xdr:cNvSpPr/>
      </xdr:nvSpPr>
      <xdr:spPr>
        <a:xfrm>
          <a:off x="169672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143510</xdr:rowOff>
    </xdr:from>
    <xdr:ext cx="762000" cy="258445"/>
    <xdr:sp macro="" textlink="">
      <xdr:nvSpPr>
        <xdr:cNvPr id="402" name="公債費負担の状況該当値テキスト"/>
        <xdr:cNvSpPr txBox="1"/>
      </xdr:nvSpPr>
      <xdr:spPr>
        <a:xfrm>
          <a:off x="17106900" y="631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137160</xdr:rowOff>
    </xdr:from>
    <xdr:to>
      <xdr:col>77</xdr:col>
      <xdr:colOff>95250</xdr:colOff>
      <xdr:row>38</xdr:row>
      <xdr:rowOff>67310</xdr:rowOff>
    </xdr:to>
    <xdr:sp macro="" textlink="">
      <xdr:nvSpPr>
        <xdr:cNvPr id="403" name="楕円 402"/>
        <xdr:cNvSpPr/>
      </xdr:nvSpPr>
      <xdr:spPr>
        <a:xfrm>
          <a:off x="16129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77470</xdr:rowOff>
    </xdr:from>
    <xdr:ext cx="736600" cy="258445"/>
    <xdr:sp macro="" textlink="">
      <xdr:nvSpPr>
        <xdr:cNvPr id="404" name="テキスト ボックス 403"/>
        <xdr:cNvSpPr txBox="1"/>
      </xdr:nvSpPr>
      <xdr:spPr>
        <a:xfrm>
          <a:off x="15798800" y="6249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127000</xdr:rowOff>
    </xdr:from>
    <xdr:to>
      <xdr:col>73</xdr:col>
      <xdr:colOff>44450</xdr:colOff>
      <xdr:row>38</xdr:row>
      <xdr:rowOff>57150</xdr:rowOff>
    </xdr:to>
    <xdr:sp macro="" textlink="">
      <xdr:nvSpPr>
        <xdr:cNvPr id="405" name="楕円 404"/>
        <xdr:cNvSpPr/>
      </xdr:nvSpPr>
      <xdr:spPr>
        <a:xfrm>
          <a:off x="15240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67310</xdr:rowOff>
    </xdr:from>
    <xdr:ext cx="762000" cy="259080"/>
    <xdr:sp macro="" textlink="">
      <xdr:nvSpPr>
        <xdr:cNvPr id="406" name="テキスト ボックス 405"/>
        <xdr:cNvSpPr txBox="1"/>
      </xdr:nvSpPr>
      <xdr:spPr>
        <a:xfrm>
          <a:off x="149098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137160</xdr:rowOff>
    </xdr:from>
    <xdr:to>
      <xdr:col>68</xdr:col>
      <xdr:colOff>203200</xdr:colOff>
      <xdr:row>38</xdr:row>
      <xdr:rowOff>67310</xdr:rowOff>
    </xdr:to>
    <xdr:sp macro="" textlink="">
      <xdr:nvSpPr>
        <xdr:cNvPr id="407" name="楕円 406"/>
        <xdr:cNvSpPr/>
      </xdr:nvSpPr>
      <xdr:spPr>
        <a:xfrm>
          <a:off x="14351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77470</xdr:rowOff>
    </xdr:from>
    <xdr:ext cx="762000" cy="258445"/>
    <xdr:sp macro="" textlink="">
      <xdr:nvSpPr>
        <xdr:cNvPr id="408" name="テキスト ボックス 407"/>
        <xdr:cNvSpPr txBox="1"/>
      </xdr:nvSpPr>
      <xdr:spPr>
        <a:xfrm>
          <a:off x="14020800" y="6249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3810</xdr:rowOff>
    </xdr:from>
    <xdr:to>
      <xdr:col>64</xdr:col>
      <xdr:colOff>152400</xdr:colOff>
      <xdr:row>38</xdr:row>
      <xdr:rowOff>105410</xdr:rowOff>
    </xdr:to>
    <xdr:sp macro="" textlink="">
      <xdr:nvSpPr>
        <xdr:cNvPr id="409" name="楕円 408"/>
        <xdr:cNvSpPr/>
      </xdr:nvSpPr>
      <xdr:spPr>
        <a:xfrm>
          <a:off x="13462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115570</xdr:rowOff>
    </xdr:from>
    <xdr:ext cx="762000" cy="259080"/>
    <xdr:sp macro="" textlink="">
      <xdr:nvSpPr>
        <xdr:cNvPr id="410" name="テキスト ボックス 409"/>
        <xdr:cNvSpPr txBox="1"/>
      </xdr:nvSpPr>
      <xdr:spPr>
        <a:xfrm>
          <a:off x="13131800" y="628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00">
              <a:solidFill>
                <a:schemeClr val="dk1"/>
              </a:solidFill>
              <a:effectLst/>
              <a:latin typeface="游明朝"/>
              <a:ea typeface="游明朝"/>
              <a:cs typeface="+mn-cs"/>
            </a:rPr>
            <a:t>　将来負担比率は前年度と比較して</a:t>
          </a:r>
          <a:r>
            <a:rPr lang="en-US" altLang="ja-JP" sz="1000">
              <a:solidFill>
                <a:schemeClr val="dk1"/>
              </a:solidFill>
              <a:effectLst/>
              <a:latin typeface="游明朝"/>
              <a:ea typeface="游明朝"/>
              <a:cs typeface="+mn-cs"/>
            </a:rPr>
            <a:t>4.1</a:t>
          </a:r>
          <a:r>
            <a:rPr lang="ja-JP" altLang="en-US" sz="1000">
              <a:solidFill>
                <a:schemeClr val="dk1"/>
              </a:solidFill>
              <a:effectLst/>
              <a:latin typeface="游明朝"/>
              <a:ea typeface="游明朝"/>
              <a:cs typeface="+mn-cs"/>
            </a:rPr>
            <a:t>ポイント増加</a:t>
          </a:r>
          <a:r>
            <a:rPr lang="ja-JP" altLang="ja-JP" sz="1000">
              <a:solidFill>
                <a:schemeClr val="dk1"/>
              </a:solidFill>
              <a:effectLst/>
              <a:latin typeface="游明朝"/>
              <a:ea typeface="游明朝"/>
              <a:cs typeface="+mn-cs"/>
            </a:rPr>
            <a:t>した</a:t>
          </a:r>
          <a:r>
            <a:rPr lang="en-US" altLang="ja-JP" sz="1000">
              <a:solidFill>
                <a:schemeClr val="dk1"/>
              </a:solidFill>
              <a:effectLst/>
              <a:latin typeface="游明朝"/>
              <a:ea typeface="游明朝"/>
              <a:cs typeface="+mn-cs"/>
            </a:rPr>
            <a:t>61.2</a:t>
          </a:r>
          <a:r>
            <a:rPr lang="ja-JP" altLang="ja-JP" sz="1000">
              <a:solidFill>
                <a:schemeClr val="dk1"/>
              </a:solidFill>
              <a:effectLst/>
              <a:latin typeface="游明朝"/>
              <a:ea typeface="游明朝"/>
              <a:cs typeface="+mn-cs"/>
            </a:rPr>
            <a:t>％となった。</a:t>
          </a:r>
          <a:r>
            <a:rPr lang="ja-JP" altLang="en-US" sz="1000">
              <a:solidFill>
                <a:schemeClr val="dk1"/>
              </a:solidFill>
              <a:effectLst/>
              <a:latin typeface="游明朝"/>
              <a:ea typeface="游明朝"/>
              <a:cs typeface="+mn-cs"/>
            </a:rPr>
            <a:t>類似団体平均・全国平均・埼玉県平均を大きく上回っている。</a:t>
          </a:r>
          <a:endParaRPr lang="en-US" altLang="ja-JP" sz="1000">
            <a:solidFill>
              <a:schemeClr val="dk1"/>
            </a:solidFill>
            <a:effectLst/>
            <a:latin typeface="游明朝"/>
            <a:ea typeface="游明朝"/>
            <a:cs typeface="+mn-cs"/>
          </a:endParaRPr>
        </a:p>
        <a:p>
          <a:r>
            <a:rPr lang="ja-JP" altLang="en-US" sz="1000">
              <a:solidFill>
                <a:schemeClr val="dk1"/>
              </a:solidFill>
              <a:effectLst/>
              <a:latin typeface="游明朝"/>
              <a:ea typeface="游明朝"/>
              <a:cs typeface="+mn-cs"/>
            </a:rPr>
            <a:t>　主な要因としては、区画整理事業等の都市基盤整備の推進により地方債による将来負担額が増加していることや、不交付団体であることから臨時財政対策債の発行額が皆減し、将来負担額から差し引く元利償還金等に係る基準財政需要額参入見込額が大幅に減少していることが考えられる。</a:t>
          </a:r>
          <a:endParaRPr lang="en-US" altLang="ja-JP" sz="1000">
            <a:solidFill>
              <a:schemeClr val="dk1"/>
            </a:solidFill>
            <a:effectLst/>
            <a:latin typeface="游明朝"/>
            <a:ea typeface="游明朝"/>
            <a:cs typeface="+mn-cs"/>
          </a:endParaRPr>
        </a:p>
        <a:p>
          <a:r>
            <a:rPr lang="ja-JP" altLang="en-US" sz="1000">
              <a:solidFill>
                <a:schemeClr val="dk1"/>
              </a:solidFill>
              <a:effectLst/>
              <a:latin typeface="游明朝"/>
              <a:ea typeface="游明朝"/>
              <a:cs typeface="+mn-cs"/>
            </a:rPr>
            <a:t>　</a:t>
          </a:r>
          <a:r>
            <a:rPr lang="ja-JP" altLang="ja-JP" sz="1000">
              <a:solidFill>
                <a:schemeClr val="dk1"/>
              </a:solidFill>
              <a:effectLst/>
              <a:latin typeface="游明朝"/>
              <a:ea typeface="游明朝"/>
              <a:cs typeface="+mn-cs"/>
            </a:rPr>
            <a:t>今後について</a:t>
          </a:r>
          <a:r>
            <a:rPr lang="ja-JP" altLang="en-US" sz="1000">
              <a:solidFill>
                <a:schemeClr val="dk1"/>
              </a:solidFill>
              <a:effectLst/>
              <a:latin typeface="游明朝"/>
              <a:ea typeface="游明朝"/>
              <a:cs typeface="+mn-cs"/>
            </a:rPr>
            <a:t>は</a:t>
          </a:r>
          <a:r>
            <a:rPr lang="ja-JP" altLang="ja-JP" sz="1000">
              <a:solidFill>
                <a:schemeClr val="dk1"/>
              </a:solidFill>
              <a:effectLst/>
              <a:latin typeface="游明朝"/>
              <a:ea typeface="游明朝"/>
              <a:cs typeface="+mn-cs"/>
            </a:rPr>
            <a:t>将来世代に過度な負担を残さないよう、計画的</a:t>
          </a:r>
          <a:r>
            <a:rPr lang="ja-JP" altLang="en-US" sz="1000">
              <a:solidFill>
                <a:schemeClr val="dk1"/>
              </a:solidFill>
              <a:effectLst/>
              <a:latin typeface="游明朝"/>
              <a:ea typeface="游明朝"/>
              <a:cs typeface="+mn-cs"/>
            </a:rPr>
            <a:t>な地方債の借入れを行い</a:t>
          </a:r>
          <a:r>
            <a:rPr lang="ja-JP" altLang="ja-JP" sz="1000">
              <a:solidFill>
                <a:schemeClr val="dk1"/>
              </a:solidFill>
              <a:effectLst/>
              <a:latin typeface="游明朝"/>
              <a:ea typeface="游明朝"/>
              <a:cs typeface="+mn-cs"/>
            </a:rPr>
            <a:t>、将来負担の低減に努める。</a:t>
          </a:r>
          <a:endParaRPr lang="ja-JP" altLang="ja-JP" sz="1000">
            <a:effectLst/>
            <a:latin typeface="游明朝"/>
            <a:ea typeface="游明朝"/>
          </a:endParaRPr>
        </a:p>
      </xdr:txBody>
    </xdr:sp>
    <xdr:clientData/>
  </xdr:twoCellAnchor>
  <xdr:oneCellAnchor>
    <xdr:from>
      <xdr:col>61</xdr:col>
      <xdr:colOff>6350</xdr:colOff>
      <xdr:row>10</xdr:row>
      <xdr:rowOff>63500</xdr:rowOff>
    </xdr:from>
    <xdr:ext cx="298450" cy="224790"/>
    <xdr:sp macro="" textlink="">
      <xdr:nvSpPr>
        <xdr:cNvPr id="424" name="テキスト ボックス 42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8" name="テキスト ボックス 42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0" name="テキスト ボックス 42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87630</xdr:rowOff>
    </xdr:to>
    <xdr:cxnSp macro="">
      <xdr:nvCxnSpPr>
        <xdr:cNvPr id="439" name="直線コネクタ 438"/>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59690</xdr:rowOff>
    </xdr:from>
    <xdr:ext cx="762000" cy="259080"/>
    <xdr:sp macro="" textlink="">
      <xdr:nvSpPr>
        <xdr:cNvPr id="440"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87630</xdr:rowOff>
    </xdr:from>
    <xdr:to>
      <xdr:col>81</xdr:col>
      <xdr:colOff>133350</xdr:colOff>
      <xdr:row>21</xdr:row>
      <xdr:rowOff>87630</xdr:rowOff>
    </xdr:to>
    <xdr:cxnSp macro="">
      <xdr:nvCxnSpPr>
        <xdr:cNvPr id="441" name="直線コネクタ 440"/>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86995</xdr:rowOff>
    </xdr:from>
    <xdr:to>
      <xdr:col>81</xdr:col>
      <xdr:colOff>44450</xdr:colOff>
      <xdr:row>16</xdr:row>
      <xdr:rowOff>120650</xdr:rowOff>
    </xdr:to>
    <xdr:cxnSp macro="">
      <xdr:nvCxnSpPr>
        <xdr:cNvPr id="444" name="直線コネクタ 443"/>
        <xdr:cNvCxnSpPr/>
      </xdr:nvCxnSpPr>
      <xdr:spPr>
        <a:xfrm>
          <a:off x="16179800" y="28301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7620</xdr:rowOff>
    </xdr:from>
    <xdr:ext cx="762000" cy="258445"/>
    <xdr:sp macro="" textlink="">
      <xdr:nvSpPr>
        <xdr:cNvPr id="445" name="将来負担の状況平均値テキスト"/>
        <xdr:cNvSpPr txBox="1"/>
      </xdr:nvSpPr>
      <xdr:spPr>
        <a:xfrm>
          <a:off x="17106900" y="24079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162560</xdr:rowOff>
    </xdr:from>
    <xdr:to>
      <xdr:col>81</xdr:col>
      <xdr:colOff>95250</xdr:colOff>
      <xdr:row>15</xdr:row>
      <xdr:rowOff>92710</xdr:rowOff>
    </xdr:to>
    <xdr:sp macro="" textlink="">
      <xdr:nvSpPr>
        <xdr:cNvPr id="446" name="フローチャート: 判断 445"/>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86995</xdr:rowOff>
    </xdr:from>
    <xdr:to>
      <xdr:col>77</xdr:col>
      <xdr:colOff>44450</xdr:colOff>
      <xdr:row>16</xdr:row>
      <xdr:rowOff>93345</xdr:rowOff>
    </xdr:to>
    <xdr:cxnSp macro="">
      <xdr:nvCxnSpPr>
        <xdr:cNvPr id="447" name="直線コネクタ 446"/>
        <xdr:cNvCxnSpPr/>
      </xdr:nvCxnSpPr>
      <xdr:spPr>
        <a:xfrm flipV="1">
          <a:off x="15290800" y="28301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121285</xdr:rowOff>
    </xdr:from>
    <xdr:ext cx="736600" cy="258445"/>
    <xdr:sp macro="" textlink="">
      <xdr:nvSpPr>
        <xdr:cNvPr id="449" name="テキスト ボックス 448"/>
        <xdr:cNvSpPr txBox="1"/>
      </xdr:nvSpPr>
      <xdr:spPr>
        <a:xfrm>
          <a:off x="15798800" y="23501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85090</xdr:rowOff>
    </xdr:from>
    <xdr:to>
      <xdr:col>72</xdr:col>
      <xdr:colOff>203200</xdr:colOff>
      <xdr:row>16</xdr:row>
      <xdr:rowOff>93345</xdr:rowOff>
    </xdr:to>
    <xdr:cxnSp macro="">
      <xdr:nvCxnSpPr>
        <xdr:cNvPr id="450" name="直線コネクタ 449"/>
        <xdr:cNvCxnSpPr/>
      </xdr:nvCxnSpPr>
      <xdr:spPr>
        <a:xfrm>
          <a:off x="14401800" y="265684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18415</xdr:rowOff>
    </xdr:from>
    <xdr:to>
      <xdr:col>73</xdr:col>
      <xdr:colOff>44450</xdr:colOff>
      <xdr:row>15</xdr:row>
      <xdr:rowOff>120650</xdr:rowOff>
    </xdr:to>
    <xdr:sp macro="" textlink="">
      <xdr:nvSpPr>
        <xdr:cNvPr id="451" name="フローチャート: 判断 450"/>
        <xdr:cNvSpPr/>
      </xdr:nvSpPr>
      <xdr:spPr>
        <a:xfrm>
          <a:off x="15240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130175</xdr:rowOff>
    </xdr:from>
    <xdr:ext cx="762000" cy="259080"/>
    <xdr:sp macro="" textlink="">
      <xdr:nvSpPr>
        <xdr:cNvPr id="452" name="テキスト ボックス 451"/>
        <xdr:cNvSpPr txBox="1"/>
      </xdr:nvSpPr>
      <xdr:spPr>
        <a:xfrm>
          <a:off x="149098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85090</xdr:rowOff>
    </xdr:from>
    <xdr:to>
      <xdr:col>68</xdr:col>
      <xdr:colOff>152400</xdr:colOff>
      <xdr:row>15</xdr:row>
      <xdr:rowOff>132080</xdr:rowOff>
    </xdr:to>
    <xdr:cxnSp macro="">
      <xdr:nvCxnSpPr>
        <xdr:cNvPr id="453" name="直線コネクタ 452"/>
        <xdr:cNvCxnSpPr/>
      </xdr:nvCxnSpPr>
      <xdr:spPr>
        <a:xfrm flipV="1">
          <a:off x="13512800" y="26568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4" name="フローチャート: 判断 453"/>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32385</xdr:rowOff>
    </xdr:from>
    <xdr:ext cx="762000" cy="258445"/>
    <xdr:sp macro="" textlink="">
      <xdr:nvSpPr>
        <xdr:cNvPr id="455" name="テキスト ボックス 454"/>
        <xdr:cNvSpPr txBox="1"/>
      </xdr:nvSpPr>
      <xdr:spPr>
        <a:xfrm>
          <a:off x="14020800" y="277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6" name="フローチャート: 判断 455"/>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67310</xdr:rowOff>
    </xdr:from>
    <xdr:ext cx="762000" cy="259080"/>
    <xdr:sp macro="" textlink="">
      <xdr:nvSpPr>
        <xdr:cNvPr id="457" name="テキスト ボックス 456"/>
        <xdr:cNvSpPr txBox="1"/>
      </xdr:nvSpPr>
      <xdr:spPr>
        <a:xfrm>
          <a:off x="13131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69215</xdr:rowOff>
    </xdr:from>
    <xdr:to>
      <xdr:col>81</xdr:col>
      <xdr:colOff>95250</xdr:colOff>
      <xdr:row>16</xdr:row>
      <xdr:rowOff>170815</xdr:rowOff>
    </xdr:to>
    <xdr:sp macro="" textlink="">
      <xdr:nvSpPr>
        <xdr:cNvPr id="463" name="楕円 462"/>
        <xdr:cNvSpPr/>
      </xdr:nvSpPr>
      <xdr:spPr>
        <a:xfrm>
          <a:off x="16967200" y="28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41275</xdr:rowOff>
    </xdr:from>
    <xdr:ext cx="762000" cy="258445"/>
    <xdr:sp macro="" textlink="">
      <xdr:nvSpPr>
        <xdr:cNvPr id="464" name="将来負担の状況該当値テキスト"/>
        <xdr:cNvSpPr txBox="1"/>
      </xdr:nvSpPr>
      <xdr:spPr>
        <a:xfrm>
          <a:off x="17106900" y="278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36195</xdr:rowOff>
    </xdr:from>
    <xdr:to>
      <xdr:col>77</xdr:col>
      <xdr:colOff>95250</xdr:colOff>
      <xdr:row>16</xdr:row>
      <xdr:rowOff>137795</xdr:rowOff>
    </xdr:to>
    <xdr:sp macro="" textlink="">
      <xdr:nvSpPr>
        <xdr:cNvPr id="465" name="楕円 464"/>
        <xdr:cNvSpPr/>
      </xdr:nvSpPr>
      <xdr:spPr>
        <a:xfrm>
          <a:off x="16129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122555</xdr:rowOff>
    </xdr:from>
    <xdr:ext cx="736600" cy="258445"/>
    <xdr:sp macro="" textlink="">
      <xdr:nvSpPr>
        <xdr:cNvPr id="466" name="テキスト ボックス 465"/>
        <xdr:cNvSpPr txBox="1"/>
      </xdr:nvSpPr>
      <xdr:spPr>
        <a:xfrm>
          <a:off x="15798800" y="2865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42545</xdr:rowOff>
    </xdr:from>
    <xdr:to>
      <xdr:col>73</xdr:col>
      <xdr:colOff>44450</xdr:colOff>
      <xdr:row>16</xdr:row>
      <xdr:rowOff>144145</xdr:rowOff>
    </xdr:to>
    <xdr:sp macro="" textlink="">
      <xdr:nvSpPr>
        <xdr:cNvPr id="467" name="楕円 466"/>
        <xdr:cNvSpPr/>
      </xdr:nvSpPr>
      <xdr:spPr>
        <a:xfrm>
          <a:off x="15240000" y="27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128905</xdr:rowOff>
    </xdr:from>
    <xdr:ext cx="762000" cy="259080"/>
    <xdr:sp macro="" textlink="">
      <xdr:nvSpPr>
        <xdr:cNvPr id="468" name="テキスト ボックス 467"/>
        <xdr:cNvSpPr txBox="1"/>
      </xdr:nvSpPr>
      <xdr:spPr>
        <a:xfrm>
          <a:off x="14909800" y="287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34290</xdr:rowOff>
    </xdr:from>
    <xdr:to>
      <xdr:col>68</xdr:col>
      <xdr:colOff>203200</xdr:colOff>
      <xdr:row>15</xdr:row>
      <xdr:rowOff>135890</xdr:rowOff>
    </xdr:to>
    <xdr:sp macro="" textlink="">
      <xdr:nvSpPr>
        <xdr:cNvPr id="469" name="楕円 468"/>
        <xdr:cNvSpPr/>
      </xdr:nvSpPr>
      <xdr:spPr>
        <a:xfrm>
          <a:off x="1435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146050</xdr:rowOff>
    </xdr:from>
    <xdr:ext cx="762000" cy="258445"/>
    <xdr:sp macro="" textlink="">
      <xdr:nvSpPr>
        <xdr:cNvPr id="470" name="テキスト ボックス 469"/>
        <xdr:cNvSpPr txBox="1"/>
      </xdr:nvSpPr>
      <xdr:spPr>
        <a:xfrm>
          <a:off x="14020800" y="237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81280</xdr:rowOff>
    </xdr:from>
    <xdr:to>
      <xdr:col>64</xdr:col>
      <xdr:colOff>152400</xdr:colOff>
      <xdr:row>16</xdr:row>
      <xdr:rowOff>11430</xdr:rowOff>
    </xdr:to>
    <xdr:sp macro="" textlink="">
      <xdr:nvSpPr>
        <xdr:cNvPr id="471" name="楕円 470"/>
        <xdr:cNvSpPr/>
      </xdr:nvSpPr>
      <xdr:spPr>
        <a:xfrm>
          <a:off x="13462000" y="26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72" name="テキスト ボックス 471"/>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050">
              <a:solidFill>
                <a:schemeClr val="dk1"/>
              </a:solidFill>
              <a:effectLst/>
              <a:latin typeface="游明朝"/>
              <a:ea typeface="游明朝"/>
              <a:cs typeface="+mn-cs"/>
            </a:rPr>
            <a:t>　人件費について、前年度から0.</a:t>
          </a:r>
          <a:r>
            <a:rPr lang="en-US" altLang="ja-JP" sz="1050">
              <a:solidFill>
                <a:schemeClr val="dk1"/>
              </a:solidFill>
              <a:effectLst/>
              <a:latin typeface="游明朝"/>
              <a:ea typeface="游明朝"/>
              <a:cs typeface="+mn-cs"/>
            </a:rPr>
            <a:t>6</a:t>
          </a:r>
          <a:r>
            <a:rPr lang="ja-JP" altLang="ja-JP" sz="1050">
              <a:solidFill>
                <a:schemeClr val="dk1"/>
              </a:solidFill>
              <a:effectLst/>
              <a:latin typeface="游明朝"/>
              <a:ea typeface="游明朝"/>
              <a:cs typeface="+mn-cs"/>
            </a:rPr>
            <a:t>ポイント上昇した</a:t>
          </a:r>
          <a:r>
            <a:rPr lang="en-US" altLang="ja-JP" sz="1050">
              <a:solidFill>
                <a:schemeClr val="dk1"/>
              </a:solidFill>
              <a:effectLst/>
              <a:latin typeface="游明朝"/>
              <a:ea typeface="游明朝"/>
              <a:cs typeface="+mn-cs"/>
            </a:rPr>
            <a:t>22.4</a:t>
          </a:r>
          <a:r>
            <a:rPr lang="ja-JP" altLang="ja-JP" sz="1050">
              <a:solidFill>
                <a:schemeClr val="dk1"/>
              </a:solidFill>
              <a:effectLst/>
              <a:latin typeface="游明朝"/>
              <a:ea typeface="游明朝"/>
              <a:cs typeface="+mn-cs"/>
            </a:rPr>
            <a:t>％となった。</a:t>
          </a:r>
          <a:r>
            <a:rPr lang="ja-JP" altLang="en-US" sz="1050">
              <a:solidFill>
                <a:schemeClr val="dk1"/>
              </a:solidFill>
              <a:effectLst/>
              <a:latin typeface="游明朝"/>
              <a:ea typeface="游明朝"/>
              <a:cs typeface="+mn-cs"/>
            </a:rPr>
            <a:t>増加の主な要因は給料表、各種手当の改正及び職員数の増加によるものである。</a:t>
          </a:r>
          <a:endParaRPr lang="en-US" altLang="ja-JP" sz="105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050">
              <a:solidFill>
                <a:schemeClr val="dk1"/>
              </a:solidFill>
              <a:effectLst/>
              <a:latin typeface="游明朝"/>
              <a:ea typeface="游明朝"/>
              <a:cs typeface="+mn-cs"/>
            </a:rPr>
            <a:t>　しかし</a:t>
          </a:r>
          <a:r>
            <a:rPr lang="ja-JP" altLang="ja-JP" sz="1050">
              <a:solidFill>
                <a:schemeClr val="dk1"/>
              </a:solidFill>
              <a:effectLst/>
              <a:latin typeface="游明朝"/>
              <a:ea typeface="游明朝"/>
              <a:cs typeface="+mn-cs"/>
            </a:rPr>
            <a:t>本市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endParaRPr lang="ja-JP" altLang="ja-JP" sz="1050">
            <a:effectLst/>
            <a:latin typeface="游明朝"/>
            <a:ea typeface="游明朝"/>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43180</xdr:rowOff>
    </xdr:to>
    <xdr:cxnSp macro="">
      <xdr:nvCxnSpPr>
        <xdr:cNvPr id="66" name="直線コネクタ 65"/>
        <xdr:cNvCxnSpPr/>
      </xdr:nvCxnSpPr>
      <xdr:spPr>
        <a:xfrm>
          <a:off x="3987800" y="61696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168910</xdr:rowOff>
    </xdr:to>
    <xdr:cxnSp macro="">
      <xdr:nvCxnSpPr>
        <xdr:cNvPr id="69" name="直線コネクタ 68"/>
        <xdr:cNvCxnSpPr/>
      </xdr:nvCxnSpPr>
      <xdr:spPr>
        <a:xfrm>
          <a:off x="3098800" y="6101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147320</xdr:rowOff>
    </xdr:from>
    <xdr:ext cx="735965" cy="259080"/>
    <xdr:sp macro="" textlink="">
      <xdr:nvSpPr>
        <xdr:cNvPr id="71" name="テキスト ボックス 70"/>
        <xdr:cNvSpPr txBox="1"/>
      </xdr:nvSpPr>
      <xdr:spPr>
        <a:xfrm>
          <a:off x="3606800" y="6319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36</xdr:row>
      <xdr:rowOff>35560</xdr:rowOff>
    </xdr:to>
    <xdr:cxnSp macro="">
      <xdr:nvCxnSpPr>
        <xdr:cNvPr id="72" name="直線コネクタ 71"/>
        <xdr:cNvCxnSpPr/>
      </xdr:nvCxnSpPr>
      <xdr:spPr>
        <a:xfrm flipV="1">
          <a:off x="2209800" y="6101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29210</xdr:rowOff>
    </xdr:from>
    <xdr:ext cx="762000" cy="258445"/>
    <xdr:sp macro="" textlink="">
      <xdr:nvSpPr>
        <xdr:cNvPr id="74" name="テキスト ボックス 73"/>
        <xdr:cNvSpPr txBox="1"/>
      </xdr:nvSpPr>
      <xdr:spPr>
        <a:xfrm>
          <a:off x="27178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161290</xdr:rowOff>
    </xdr:from>
    <xdr:to>
      <xdr:col>11</xdr:col>
      <xdr:colOff>9525</xdr:colOff>
      <xdr:row>36</xdr:row>
      <xdr:rowOff>35560</xdr:rowOff>
    </xdr:to>
    <xdr:cxnSp macro="">
      <xdr:nvCxnSpPr>
        <xdr:cNvPr id="75" name="直線コネクタ 74"/>
        <xdr:cNvCxnSpPr/>
      </xdr:nvCxnSpPr>
      <xdr:spPr>
        <a:xfrm>
          <a:off x="1320800" y="6162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1365" cy="259080"/>
    <xdr:sp macro="" textlink="">
      <xdr:nvSpPr>
        <xdr:cNvPr id="77" name="テキスト ボックス 76"/>
        <xdr:cNvSpPr txBox="1"/>
      </xdr:nvSpPr>
      <xdr:spPr>
        <a:xfrm>
          <a:off x="1828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61365" cy="259080"/>
    <xdr:sp macro="" textlink="">
      <xdr:nvSpPr>
        <xdr:cNvPr id="79" name="テキスト ボックス 78"/>
        <xdr:cNvSpPr txBox="1"/>
      </xdr:nvSpPr>
      <xdr:spPr>
        <a:xfrm>
          <a:off x="93980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8890</xdr:rowOff>
    </xdr:from>
    <xdr:ext cx="762000" cy="258445"/>
    <xdr:sp macro="" textlink="">
      <xdr:nvSpPr>
        <xdr:cNvPr id="86" name="人件費該当値テキスト"/>
        <xdr:cNvSpPr txBox="1"/>
      </xdr:nvSpPr>
      <xdr:spPr>
        <a:xfrm>
          <a:off x="4914900" y="600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58420</xdr:rowOff>
    </xdr:from>
    <xdr:ext cx="735965" cy="259080"/>
    <xdr:sp macro="" textlink="">
      <xdr:nvSpPr>
        <xdr:cNvPr id="88" name="テキスト ボックス 87"/>
        <xdr:cNvSpPr txBox="1"/>
      </xdr:nvSpPr>
      <xdr:spPr>
        <a:xfrm>
          <a:off x="3606800" y="5887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61365" cy="259080"/>
    <xdr:sp macro="" textlink="">
      <xdr:nvSpPr>
        <xdr:cNvPr id="92" name="テキスト ボックス 91"/>
        <xdr:cNvSpPr txBox="1"/>
      </xdr:nvSpPr>
      <xdr:spPr>
        <a:xfrm>
          <a:off x="1828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50800</xdr:rowOff>
    </xdr:from>
    <xdr:ext cx="761365" cy="259080"/>
    <xdr:sp macro="" textlink="">
      <xdr:nvSpPr>
        <xdr:cNvPr id="94" name="テキスト ボックス 93"/>
        <xdr:cNvSpPr txBox="1"/>
      </xdr:nvSpPr>
      <xdr:spPr>
        <a:xfrm>
          <a:off x="939800" y="588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游明朝"/>
              <a:ea typeface="游明朝"/>
              <a:cs typeface="+mn-cs"/>
            </a:rPr>
            <a:t>　物件費について、前年度から</a:t>
          </a:r>
          <a:r>
            <a:rPr lang="en-US" altLang="ja-JP" sz="1200">
              <a:solidFill>
                <a:schemeClr val="dk1"/>
              </a:solidFill>
              <a:effectLst/>
              <a:latin typeface="游明朝"/>
              <a:ea typeface="游明朝"/>
              <a:cs typeface="+mn-cs"/>
            </a:rPr>
            <a:t>1.3</a:t>
          </a:r>
          <a:r>
            <a:rPr lang="ja-JP" altLang="ja-JP" sz="1200">
              <a:solidFill>
                <a:schemeClr val="dk1"/>
              </a:solidFill>
              <a:effectLst/>
              <a:latin typeface="游明朝"/>
              <a:ea typeface="游明朝"/>
              <a:cs typeface="+mn-cs"/>
            </a:rPr>
            <a:t>ポイント</a:t>
          </a:r>
          <a:r>
            <a:rPr lang="ja-JP" altLang="en-US" sz="1200">
              <a:solidFill>
                <a:schemeClr val="dk1"/>
              </a:solidFill>
              <a:effectLst/>
              <a:latin typeface="游明朝"/>
              <a:ea typeface="游明朝"/>
              <a:cs typeface="+mn-cs"/>
            </a:rPr>
            <a:t>下降</a:t>
          </a:r>
          <a:r>
            <a:rPr lang="ja-JP" altLang="ja-JP" sz="1200">
              <a:solidFill>
                <a:schemeClr val="dk1"/>
              </a:solidFill>
              <a:effectLst/>
              <a:latin typeface="游明朝"/>
              <a:ea typeface="游明朝"/>
              <a:cs typeface="+mn-cs"/>
            </a:rPr>
            <a:t>した</a:t>
          </a:r>
          <a:r>
            <a:rPr lang="en-US" altLang="ja-JP" sz="1200">
              <a:solidFill>
                <a:schemeClr val="dk1"/>
              </a:solidFill>
              <a:effectLst/>
              <a:latin typeface="游明朝"/>
              <a:ea typeface="游明朝"/>
              <a:cs typeface="+mn-cs"/>
            </a:rPr>
            <a:t>25.2</a:t>
          </a:r>
          <a:r>
            <a:rPr lang="ja-JP" altLang="ja-JP" sz="1200">
              <a:solidFill>
                <a:schemeClr val="dk1"/>
              </a:solidFill>
              <a:effectLst/>
              <a:latin typeface="游明朝"/>
              <a:ea typeface="游明朝"/>
              <a:cs typeface="+mn-cs"/>
            </a:rPr>
            <a:t>％となった。本市の物件費の比率は類似団体等各数値を大きく上回っている。これは、これまで人件費の抑制のため公共施設の指定管理者制度の活用や事務の効率化を図るためのシステム導入などを推進してきたことが要因である。今後は委託事業の精査、見直しを行うことにより、物件費の抑制に努める。</a:t>
          </a:r>
          <a:endParaRPr lang="ja-JP" altLang="ja-JP" sz="1200">
            <a:effectLst/>
            <a:latin typeface="游明朝"/>
            <a:ea typeface="游明朝"/>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147955</xdr:rowOff>
    </xdr:from>
    <xdr:to>
      <xdr:col>82</xdr:col>
      <xdr:colOff>107950</xdr:colOff>
      <xdr:row>20</xdr:row>
      <xdr:rowOff>58420</xdr:rowOff>
    </xdr:to>
    <xdr:cxnSp macro="">
      <xdr:nvCxnSpPr>
        <xdr:cNvPr id="124" name="直線コネクタ 123"/>
        <xdr:cNvCxnSpPr/>
      </xdr:nvCxnSpPr>
      <xdr:spPr>
        <a:xfrm flipV="1">
          <a:off x="16510000" y="237680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8445"/>
    <xdr:sp macro="" textlink="">
      <xdr:nvSpPr>
        <xdr:cNvPr id="125" name="物件費最小値テキスト"/>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6" name="直線コネクタ 125"/>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63500</xdr:rowOff>
    </xdr:from>
    <xdr:ext cx="762000" cy="258445"/>
    <xdr:sp macro="" textlink="">
      <xdr:nvSpPr>
        <xdr:cNvPr id="127" name="物件費最大値テキスト"/>
        <xdr:cNvSpPr txBox="1"/>
      </xdr:nvSpPr>
      <xdr:spPr>
        <a:xfrm>
          <a:off x="16598900" y="2120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147955</xdr:rowOff>
    </xdr:from>
    <xdr:to>
      <xdr:col>82</xdr:col>
      <xdr:colOff>196850</xdr:colOff>
      <xdr:row>13</xdr:row>
      <xdr:rowOff>147955</xdr:rowOff>
    </xdr:to>
    <xdr:cxnSp macro="">
      <xdr:nvCxnSpPr>
        <xdr:cNvPr id="128" name="直線コネクタ 127"/>
        <xdr:cNvCxnSpPr/>
      </xdr:nvCxnSpPr>
      <xdr:spPr>
        <a:xfrm>
          <a:off x="16421100" y="237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143510</xdr:rowOff>
    </xdr:to>
    <xdr:cxnSp macro="">
      <xdr:nvCxnSpPr>
        <xdr:cNvPr id="129" name="直線コネクタ 128"/>
        <xdr:cNvCxnSpPr/>
      </xdr:nvCxnSpPr>
      <xdr:spPr>
        <a:xfrm flipV="1">
          <a:off x="15671800" y="348742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163195</xdr:rowOff>
    </xdr:from>
    <xdr:ext cx="762000" cy="259080"/>
    <xdr:sp macro="" textlink="">
      <xdr:nvSpPr>
        <xdr:cNvPr id="130" name="物件費平均値テキスト"/>
        <xdr:cNvSpPr txBox="1"/>
      </xdr:nvSpPr>
      <xdr:spPr>
        <a:xfrm>
          <a:off x="16598900" y="2563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146685</xdr:rowOff>
    </xdr:from>
    <xdr:to>
      <xdr:col>82</xdr:col>
      <xdr:colOff>158750</xdr:colOff>
      <xdr:row>16</xdr:row>
      <xdr:rowOff>76835</xdr:rowOff>
    </xdr:to>
    <xdr:sp macro="" textlink="">
      <xdr:nvSpPr>
        <xdr:cNvPr id="131" name="フローチャート: 判断 130"/>
        <xdr:cNvSpPr/>
      </xdr:nvSpPr>
      <xdr:spPr>
        <a:xfrm>
          <a:off x="16459200" y="27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38735</xdr:rowOff>
    </xdr:from>
    <xdr:to>
      <xdr:col>78</xdr:col>
      <xdr:colOff>69850</xdr:colOff>
      <xdr:row>20</xdr:row>
      <xdr:rowOff>143510</xdr:rowOff>
    </xdr:to>
    <xdr:cxnSp macro="">
      <xdr:nvCxnSpPr>
        <xdr:cNvPr id="132" name="直線コネクタ 131"/>
        <xdr:cNvCxnSpPr/>
      </xdr:nvCxnSpPr>
      <xdr:spPr>
        <a:xfrm>
          <a:off x="14782800" y="34677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127000</xdr:rowOff>
    </xdr:from>
    <xdr:to>
      <xdr:col>78</xdr:col>
      <xdr:colOff>120650</xdr:colOff>
      <xdr:row>16</xdr:row>
      <xdr:rowOff>57150</xdr:rowOff>
    </xdr:to>
    <xdr:sp macro="" textlink="">
      <xdr:nvSpPr>
        <xdr:cNvPr id="133" name="フローチャート: 判断 132"/>
        <xdr:cNvSpPr/>
      </xdr:nvSpPr>
      <xdr:spPr>
        <a:xfrm>
          <a:off x="15621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67310</xdr:rowOff>
    </xdr:from>
    <xdr:ext cx="736600" cy="259080"/>
    <xdr:sp macro="" textlink="">
      <xdr:nvSpPr>
        <xdr:cNvPr id="134" name="テキスト ボックス 133"/>
        <xdr:cNvSpPr txBox="1"/>
      </xdr:nvSpPr>
      <xdr:spPr>
        <a:xfrm>
          <a:off x="15290800" y="246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38735</xdr:rowOff>
    </xdr:from>
    <xdr:to>
      <xdr:col>73</xdr:col>
      <xdr:colOff>180975</xdr:colOff>
      <xdr:row>20</xdr:row>
      <xdr:rowOff>104140</xdr:rowOff>
    </xdr:to>
    <xdr:cxnSp macro="">
      <xdr:nvCxnSpPr>
        <xdr:cNvPr id="135" name="直線コネクタ 134"/>
        <xdr:cNvCxnSpPr/>
      </xdr:nvCxnSpPr>
      <xdr:spPr>
        <a:xfrm flipV="1">
          <a:off x="13893800" y="34677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40640</xdr:rowOff>
    </xdr:from>
    <xdr:to>
      <xdr:col>74</xdr:col>
      <xdr:colOff>31750</xdr:colOff>
      <xdr:row>16</xdr:row>
      <xdr:rowOff>141605</xdr:rowOff>
    </xdr:to>
    <xdr:sp macro="" textlink="">
      <xdr:nvSpPr>
        <xdr:cNvPr id="136" name="フローチャート: 判断 135"/>
        <xdr:cNvSpPr/>
      </xdr:nvSpPr>
      <xdr:spPr>
        <a:xfrm>
          <a:off x="14732000" y="2783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151765</xdr:rowOff>
    </xdr:from>
    <xdr:ext cx="762000" cy="259080"/>
    <xdr:sp macro="" textlink="">
      <xdr:nvSpPr>
        <xdr:cNvPr id="137" name="テキスト ボックス 136"/>
        <xdr:cNvSpPr txBox="1"/>
      </xdr:nvSpPr>
      <xdr:spPr>
        <a:xfrm>
          <a:off x="14401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104140</xdr:rowOff>
    </xdr:from>
    <xdr:to>
      <xdr:col>69</xdr:col>
      <xdr:colOff>92075</xdr:colOff>
      <xdr:row>20</xdr:row>
      <xdr:rowOff>117475</xdr:rowOff>
    </xdr:to>
    <xdr:cxnSp macro="">
      <xdr:nvCxnSpPr>
        <xdr:cNvPr id="138" name="直線コネクタ 137"/>
        <xdr:cNvCxnSpPr/>
      </xdr:nvCxnSpPr>
      <xdr:spPr>
        <a:xfrm flipV="1">
          <a:off x="13004800" y="35331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xdr:rowOff>
    </xdr:from>
    <xdr:to>
      <xdr:col>69</xdr:col>
      <xdr:colOff>142875</xdr:colOff>
      <xdr:row>16</xdr:row>
      <xdr:rowOff>102870</xdr:rowOff>
    </xdr:to>
    <xdr:sp macro="" textlink="">
      <xdr:nvSpPr>
        <xdr:cNvPr id="139" name="フローチャート: 判断 138"/>
        <xdr:cNvSpPr/>
      </xdr:nvSpPr>
      <xdr:spPr>
        <a:xfrm>
          <a:off x="13843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113030</xdr:rowOff>
    </xdr:from>
    <xdr:ext cx="761365" cy="259080"/>
    <xdr:sp macro="" textlink="">
      <xdr:nvSpPr>
        <xdr:cNvPr id="140" name="テキスト ボックス 139"/>
        <xdr:cNvSpPr txBox="1"/>
      </xdr:nvSpPr>
      <xdr:spPr>
        <a:xfrm>
          <a:off x="13512800" y="2513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127000</xdr:rowOff>
    </xdr:from>
    <xdr:to>
      <xdr:col>65</xdr:col>
      <xdr:colOff>53975</xdr:colOff>
      <xdr:row>16</xdr:row>
      <xdr:rowOff>57150</xdr:rowOff>
    </xdr:to>
    <xdr:sp macro="" textlink="">
      <xdr:nvSpPr>
        <xdr:cNvPr id="141" name="フローチャート: 判断 140"/>
        <xdr:cNvSpPr/>
      </xdr:nvSpPr>
      <xdr:spPr>
        <a:xfrm>
          <a:off x="12954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67310</xdr:rowOff>
    </xdr:from>
    <xdr:ext cx="762000" cy="259080"/>
    <xdr:sp macro="" textlink="">
      <xdr:nvSpPr>
        <xdr:cNvPr id="142" name="テキスト ボックス 141"/>
        <xdr:cNvSpPr txBox="1"/>
      </xdr:nvSpPr>
      <xdr:spPr>
        <a:xfrm>
          <a:off x="12623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8" name="楕円 147"/>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87630</xdr:rowOff>
    </xdr:from>
    <xdr:ext cx="762000" cy="258445"/>
    <xdr:sp macro="" textlink="">
      <xdr:nvSpPr>
        <xdr:cNvPr id="149" name="物件費該当値テキスト"/>
        <xdr:cNvSpPr txBox="1"/>
      </xdr:nvSpPr>
      <xdr:spPr>
        <a:xfrm>
          <a:off x="16598900" y="3345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92710</xdr:rowOff>
    </xdr:from>
    <xdr:to>
      <xdr:col>78</xdr:col>
      <xdr:colOff>120650</xdr:colOff>
      <xdr:row>21</xdr:row>
      <xdr:rowOff>22860</xdr:rowOff>
    </xdr:to>
    <xdr:sp macro="" textlink="">
      <xdr:nvSpPr>
        <xdr:cNvPr id="150" name="楕円 149"/>
        <xdr:cNvSpPr/>
      </xdr:nvSpPr>
      <xdr:spPr>
        <a:xfrm>
          <a:off x="15621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7620</xdr:rowOff>
    </xdr:from>
    <xdr:ext cx="736600" cy="258445"/>
    <xdr:sp macro="" textlink="">
      <xdr:nvSpPr>
        <xdr:cNvPr id="151" name="テキスト ボックス 150"/>
        <xdr:cNvSpPr txBox="1"/>
      </xdr:nvSpPr>
      <xdr:spPr>
        <a:xfrm>
          <a:off x="15290800" y="3608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159385</xdr:rowOff>
    </xdr:from>
    <xdr:to>
      <xdr:col>74</xdr:col>
      <xdr:colOff>31750</xdr:colOff>
      <xdr:row>20</xdr:row>
      <xdr:rowOff>89535</xdr:rowOff>
    </xdr:to>
    <xdr:sp macro="" textlink="">
      <xdr:nvSpPr>
        <xdr:cNvPr id="152" name="楕円 151"/>
        <xdr:cNvSpPr/>
      </xdr:nvSpPr>
      <xdr:spPr>
        <a:xfrm>
          <a:off x="14732000" y="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74930</xdr:rowOff>
    </xdr:from>
    <xdr:ext cx="762000" cy="258445"/>
    <xdr:sp macro="" textlink="">
      <xdr:nvSpPr>
        <xdr:cNvPr id="153" name="テキスト ボックス 152"/>
        <xdr:cNvSpPr txBox="1"/>
      </xdr:nvSpPr>
      <xdr:spPr>
        <a:xfrm>
          <a:off x="14401800" y="350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4" name="楕円 153"/>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139700</xdr:rowOff>
    </xdr:from>
    <xdr:ext cx="761365" cy="259080"/>
    <xdr:sp macro="" textlink="">
      <xdr:nvSpPr>
        <xdr:cNvPr id="155" name="テキスト ボックス 154"/>
        <xdr:cNvSpPr txBox="1"/>
      </xdr:nvSpPr>
      <xdr:spPr>
        <a:xfrm>
          <a:off x="13512800" y="356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66675</xdr:rowOff>
    </xdr:from>
    <xdr:to>
      <xdr:col>65</xdr:col>
      <xdr:colOff>53975</xdr:colOff>
      <xdr:row>20</xdr:row>
      <xdr:rowOff>168275</xdr:rowOff>
    </xdr:to>
    <xdr:sp macro="" textlink="">
      <xdr:nvSpPr>
        <xdr:cNvPr id="156" name="楕円 155"/>
        <xdr:cNvSpPr/>
      </xdr:nvSpPr>
      <xdr:spPr>
        <a:xfrm>
          <a:off x="12954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153035</xdr:rowOff>
    </xdr:from>
    <xdr:ext cx="762000" cy="259080"/>
    <xdr:sp macro="" textlink="">
      <xdr:nvSpPr>
        <xdr:cNvPr id="157" name="テキスト ボックス 156"/>
        <xdr:cNvSpPr txBox="1"/>
      </xdr:nvSpPr>
      <xdr:spPr>
        <a:xfrm>
          <a:off x="12623800" y="358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950">
              <a:solidFill>
                <a:schemeClr val="dk1"/>
              </a:solidFill>
              <a:effectLst/>
              <a:latin typeface="游明朝"/>
              <a:ea typeface="游明朝"/>
              <a:cs typeface="+mn-cs"/>
            </a:rPr>
            <a:t>　扶助費について、前年度から0.</a:t>
          </a:r>
          <a:r>
            <a:rPr lang="en-US" altLang="ja-JP" sz="950">
              <a:solidFill>
                <a:schemeClr val="dk1"/>
              </a:solidFill>
              <a:effectLst/>
              <a:latin typeface="游明朝"/>
              <a:ea typeface="游明朝"/>
              <a:cs typeface="+mn-cs"/>
            </a:rPr>
            <a:t>4</a:t>
          </a:r>
          <a:r>
            <a:rPr lang="ja-JP" altLang="ja-JP" sz="950">
              <a:solidFill>
                <a:schemeClr val="dk1"/>
              </a:solidFill>
              <a:effectLst/>
              <a:latin typeface="游明朝"/>
              <a:ea typeface="游明朝"/>
              <a:cs typeface="+mn-cs"/>
            </a:rPr>
            <a:t>ポイント上昇した</a:t>
          </a:r>
          <a:r>
            <a:rPr lang="en-US" altLang="ja-JP" sz="950">
              <a:solidFill>
                <a:schemeClr val="dk1"/>
              </a:solidFill>
              <a:effectLst/>
              <a:latin typeface="游明朝"/>
              <a:ea typeface="游明朝"/>
              <a:cs typeface="+mn-cs"/>
            </a:rPr>
            <a:t>14.0</a:t>
          </a:r>
          <a:r>
            <a:rPr lang="ja-JP" altLang="ja-JP" sz="950">
              <a:solidFill>
                <a:schemeClr val="dk1"/>
              </a:solidFill>
              <a:effectLst/>
              <a:latin typeface="游明朝"/>
              <a:ea typeface="游明朝"/>
              <a:cs typeface="+mn-cs"/>
            </a:rPr>
            <a:t>％となった。本市</a:t>
          </a:r>
          <a:r>
            <a:rPr lang="ja-JP" altLang="en-US" sz="950">
              <a:solidFill>
                <a:schemeClr val="dk1"/>
              </a:solidFill>
              <a:effectLst/>
              <a:latin typeface="游明朝"/>
              <a:ea typeface="游明朝"/>
              <a:cs typeface="+mn-cs"/>
            </a:rPr>
            <a:t>の特徴として子育て世帯が多いことから、</a:t>
          </a:r>
          <a:r>
            <a:rPr lang="ja-JP" altLang="ja-JP" sz="950">
              <a:solidFill>
                <a:schemeClr val="dk1"/>
              </a:solidFill>
              <a:effectLst/>
              <a:latin typeface="游明朝"/>
              <a:ea typeface="游明朝"/>
              <a:cs typeface="+mn-cs"/>
            </a:rPr>
            <a:t>子ども・子育て支援施策を重点的に行って</a:t>
          </a:r>
          <a:r>
            <a:rPr lang="ja-JP" altLang="en-US" sz="950">
              <a:solidFill>
                <a:schemeClr val="dk1"/>
              </a:solidFill>
              <a:effectLst/>
              <a:latin typeface="游明朝"/>
              <a:ea typeface="游明朝"/>
              <a:cs typeface="+mn-cs"/>
            </a:rPr>
            <a:t>おり、</a:t>
          </a:r>
          <a:r>
            <a:rPr lang="ja-JP" altLang="ja-JP" sz="950">
              <a:solidFill>
                <a:schemeClr val="dk1"/>
              </a:solidFill>
              <a:effectLst/>
              <a:latin typeface="游明朝"/>
              <a:ea typeface="游明朝"/>
              <a:cs typeface="+mn-cs"/>
            </a:rPr>
            <a:t>保育園待機児童解消</a:t>
          </a:r>
          <a:r>
            <a:rPr lang="ja-JP" altLang="en-US" sz="950">
              <a:solidFill>
                <a:schemeClr val="dk1"/>
              </a:solidFill>
              <a:effectLst/>
              <a:latin typeface="游明朝"/>
              <a:ea typeface="游明朝"/>
              <a:cs typeface="+mn-cs"/>
            </a:rPr>
            <a:t>に向けた児童福祉費が年々増加していることが主な要因である。</a:t>
          </a:r>
          <a:endParaRPr lang="en-US" altLang="ja-JP" sz="95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950">
              <a:solidFill>
                <a:schemeClr val="dk1"/>
              </a:solidFill>
              <a:effectLst/>
              <a:latin typeface="游明朝"/>
              <a:ea typeface="游明朝"/>
              <a:cs typeface="+mn-cs"/>
            </a:rPr>
            <a:t>　また、</a:t>
          </a:r>
          <a:r>
            <a:rPr lang="ja-JP" altLang="ja-JP" sz="950">
              <a:solidFill>
                <a:schemeClr val="dk1"/>
              </a:solidFill>
              <a:effectLst/>
              <a:latin typeface="游明朝"/>
              <a:ea typeface="游明朝"/>
              <a:cs typeface="+mn-cs"/>
            </a:rPr>
            <a:t>社会保障関連経費</a:t>
          </a:r>
          <a:r>
            <a:rPr lang="ja-JP" altLang="en-US" sz="950">
              <a:solidFill>
                <a:schemeClr val="dk1"/>
              </a:solidFill>
              <a:effectLst/>
              <a:latin typeface="游明朝"/>
              <a:ea typeface="游明朝"/>
              <a:cs typeface="+mn-cs"/>
            </a:rPr>
            <a:t>も全体的に</a:t>
          </a:r>
          <a:r>
            <a:rPr lang="ja-JP" altLang="ja-JP" sz="950">
              <a:solidFill>
                <a:schemeClr val="dk1"/>
              </a:solidFill>
              <a:effectLst/>
              <a:latin typeface="游明朝"/>
              <a:ea typeface="游明朝"/>
              <a:cs typeface="+mn-cs"/>
            </a:rPr>
            <a:t>逓増していることから、扶助費の大幅な削減は難しい</a:t>
          </a:r>
          <a:r>
            <a:rPr lang="ja-JP" altLang="en-US" sz="950">
              <a:solidFill>
                <a:schemeClr val="dk1"/>
              </a:solidFill>
              <a:effectLst/>
              <a:latin typeface="游明朝"/>
              <a:ea typeface="游明朝"/>
              <a:cs typeface="+mn-cs"/>
            </a:rPr>
            <a:t>が、</a:t>
          </a:r>
          <a:r>
            <a:rPr lang="ja-JP" altLang="ja-JP" sz="950">
              <a:solidFill>
                <a:schemeClr val="dk1"/>
              </a:solidFill>
              <a:effectLst/>
              <a:latin typeface="游明朝"/>
              <a:ea typeface="游明朝"/>
              <a:cs typeface="+mn-cs"/>
            </a:rPr>
            <a:t>平成</a:t>
          </a:r>
          <a:r>
            <a:rPr lang="en-US" altLang="ja-JP" sz="950">
              <a:solidFill>
                <a:schemeClr val="dk1"/>
              </a:solidFill>
              <a:effectLst/>
              <a:latin typeface="游明朝"/>
              <a:ea typeface="游明朝"/>
              <a:cs typeface="+mn-cs"/>
            </a:rPr>
            <a:t>31</a:t>
          </a:r>
          <a:r>
            <a:rPr lang="ja-JP" altLang="ja-JP" sz="950">
              <a:solidFill>
                <a:schemeClr val="dk1"/>
              </a:solidFill>
              <a:effectLst/>
              <a:latin typeface="游明朝"/>
              <a:ea typeface="游明朝"/>
              <a:cs typeface="+mn-cs"/>
            </a:rPr>
            <a:t>年度に</a:t>
          </a:r>
          <a:r>
            <a:rPr lang="ja-JP" altLang="ja-JP" sz="950" b="0" i="0" baseline="0">
              <a:solidFill>
                <a:schemeClr val="dk1"/>
              </a:solidFill>
              <a:effectLst/>
              <a:latin typeface="游明朝"/>
              <a:ea typeface="游明朝"/>
              <a:cs typeface="+mn-cs"/>
            </a:rPr>
            <a:t>第二次和光市行政改革推進計画における取組事項として</a:t>
          </a:r>
          <a:r>
            <a:rPr lang="ja-JP" altLang="en-US" sz="950" b="0" i="0" baseline="0">
              <a:solidFill>
                <a:schemeClr val="dk1"/>
              </a:solidFill>
              <a:effectLst/>
              <a:latin typeface="游明朝"/>
              <a:ea typeface="游明朝"/>
              <a:cs typeface="+mn-cs"/>
            </a:rPr>
            <a:t>扶助事業の見直しを行うことから、</a:t>
          </a:r>
          <a:r>
            <a:rPr lang="ja-JP" altLang="ja-JP" sz="950" b="0" i="0" baseline="0">
              <a:solidFill>
                <a:schemeClr val="dk1"/>
              </a:solidFill>
              <a:effectLst/>
              <a:latin typeface="游明朝"/>
              <a:ea typeface="游明朝"/>
              <a:cs typeface="+mn-cs"/>
            </a:rPr>
            <a:t>今後</a:t>
          </a:r>
          <a:r>
            <a:rPr lang="ja-JP" altLang="en-US" sz="950" b="0" i="0" baseline="0">
              <a:solidFill>
                <a:schemeClr val="dk1"/>
              </a:solidFill>
              <a:effectLst/>
              <a:latin typeface="游明朝"/>
              <a:ea typeface="游明朝"/>
              <a:cs typeface="+mn-cs"/>
            </a:rPr>
            <a:t>は財政を圧迫する上昇傾向に歯止めをかけるよう努める</a:t>
          </a:r>
          <a:r>
            <a:rPr lang="ja-JP" altLang="ja-JP" sz="950" b="0" i="0" baseline="0">
              <a:solidFill>
                <a:schemeClr val="dk1"/>
              </a:solidFill>
              <a:effectLst/>
              <a:latin typeface="游明朝"/>
              <a:ea typeface="游明朝"/>
              <a:cs typeface="+mn-cs"/>
            </a:rPr>
            <a:t>。</a:t>
          </a:r>
          <a:endParaRPr lang="ja-JP" altLang="ja-JP" sz="950">
            <a:effectLst/>
            <a:latin typeface="游明朝"/>
            <a:ea typeface="游明朝"/>
          </a:endParaRPr>
        </a:p>
        <a:p>
          <a:pPr marL="0" marR="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9" name="テキスト ボックス 178"/>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1" name="テキスト ボックス 180"/>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5" name="直線コネクタ 184"/>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114300</xdr:rowOff>
    </xdr:from>
    <xdr:ext cx="762000" cy="259080"/>
    <xdr:sp macro="" textlink="">
      <xdr:nvSpPr>
        <xdr:cNvPr id="186"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7" name="直線コネクタ 186"/>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125730</xdr:rowOff>
    </xdr:from>
    <xdr:ext cx="762000" cy="259080"/>
    <xdr:sp macro="" textlink="">
      <xdr:nvSpPr>
        <xdr:cNvPr id="188"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9" name="直線コネクタ 188"/>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56</xdr:row>
      <xdr:rowOff>165100</xdr:rowOff>
    </xdr:to>
    <xdr:cxnSp macro="">
      <xdr:nvCxnSpPr>
        <xdr:cNvPr id="190" name="直線コネクタ 189"/>
        <xdr:cNvCxnSpPr/>
      </xdr:nvCxnSpPr>
      <xdr:spPr>
        <a:xfrm>
          <a:off x="3987800" y="97358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762000" cy="259080"/>
    <xdr:sp macro="" textlink="">
      <xdr:nvSpPr>
        <xdr:cNvPr id="191"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2" name="フローチャート: 判断 191"/>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134620</xdr:rowOff>
    </xdr:to>
    <xdr:cxnSp macro="">
      <xdr:nvCxnSpPr>
        <xdr:cNvPr id="193" name="直線コネクタ 192"/>
        <xdr:cNvCxnSpPr/>
      </xdr:nvCxnSpPr>
      <xdr:spPr>
        <a:xfrm>
          <a:off x="3098800" y="96901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4" name="フローチャート: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100330</xdr:rowOff>
    </xdr:from>
    <xdr:ext cx="735965" cy="258445"/>
    <xdr:sp macro="" textlink="">
      <xdr:nvSpPr>
        <xdr:cNvPr id="195" name="テキスト ボックス 194"/>
        <xdr:cNvSpPr txBox="1"/>
      </xdr:nvSpPr>
      <xdr:spPr>
        <a:xfrm>
          <a:off x="3606800" y="9187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73660</xdr:rowOff>
    </xdr:from>
    <xdr:to>
      <xdr:col>15</xdr:col>
      <xdr:colOff>98425</xdr:colOff>
      <xdr:row>56</xdr:row>
      <xdr:rowOff>88900</xdr:rowOff>
    </xdr:to>
    <xdr:cxnSp macro="">
      <xdr:nvCxnSpPr>
        <xdr:cNvPr id="196" name="直線コネクタ 195"/>
        <xdr:cNvCxnSpPr/>
      </xdr:nvCxnSpPr>
      <xdr:spPr>
        <a:xfrm>
          <a:off x="2209800" y="9674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118110</xdr:rowOff>
    </xdr:from>
    <xdr:to>
      <xdr:col>15</xdr:col>
      <xdr:colOff>149225</xdr:colOff>
      <xdr:row>56</xdr:row>
      <xdr:rowOff>48260</xdr:rowOff>
    </xdr:to>
    <xdr:sp macro="" textlink="">
      <xdr:nvSpPr>
        <xdr:cNvPr id="197" name="フローチャート: 判断 196"/>
        <xdr:cNvSpPr/>
      </xdr:nvSpPr>
      <xdr:spPr>
        <a:xfrm>
          <a:off x="3048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58420</xdr:rowOff>
    </xdr:from>
    <xdr:ext cx="762000" cy="259080"/>
    <xdr:sp macro="" textlink="">
      <xdr:nvSpPr>
        <xdr:cNvPr id="198" name="テキスト ボックス 197"/>
        <xdr:cNvSpPr txBox="1"/>
      </xdr:nvSpPr>
      <xdr:spPr>
        <a:xfrm>
          <a:off x="2717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73660</xdr:rowOff>
    </xdr:from>
    <xdr:to>
      <xdr:col>11</xdr:col>
      <xdr:colOff>9525</xdr:colOff>
      <xdr:row>56</xdr:row>
      <xdr:rowOff>119380</xdr:rowOff>
    </xdr:to>
    <xdr:cxnSp macro="">
      <xdr:nvCxnSpPr>
        <xdr:cNvPr id="199" name="直線コネクタ 198"/>
        <xdr:cNvCxnSpPr/>
      </xdr:nvCxnSpPr>
      <xdr:spPr>
        <a:xfrm flipV="1">
          <a:off x="1320800" y="9674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200" name="フローチャート: 判断 199"/>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100330</xdr:rowOff>
    </xdr:from>
    <xdr:ext cx="761365" cy="258445"/>
    <xdr:sp macro="" textlink="">
      <xdr:nvSpPr>
        <xdr:cNvPr id="201" name="テキスト ボックス 200"/>
        <xdr:cNvSpPr txBox="1"/>
      </xdr:nvSpPr>
      <xdr:spPr>
        <a:xfrm>
          <a:off x="1828800" y="9187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69850</xdr:rowOff>
    </xdr:from>
    <xdr:ext cx="761365" cy="259080"/>
    <xdr:sp macro="" textlink="">
      <xdr:nvSpPr>
        <xdr:cNvPr id="203" name="テキスト ボックス 202"/>
        <xdr:cNvSpPr txBox="1"/>
      </xdr:nvSpPr>
      <xdr:spPr>
        <a:xfrm>
          <a:off x="939800" y="915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86360</xdr:rowOff>
    </xdr:from>
    <xdr:ext cx="762000" cy="258445"/>
    <xdr:sp macro="" textlink="">
      <xdr:nvSpPr>
        <xdr:cNvPr id="210" name="扶助費該当値テキスト"/>
        <xdr:cNvSpPr txBox="1"/>
      </xdr:nvSpPr>
      <xdr:spPr>
        <a:xfrm>
          <a:off x="491490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11" name="楕円 210"/>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170180</xdr:rowOff>
    </xdr:from>
    <xdr:ext cx="735965" cy="259080"/>
    <xdr:sp macro="" textlink="">
      <xdr:nvSpPr>
        <xdr:cNvPr id="212" name="テキスト ボックス 211"/>
        <xdr:cNvSpPr txBox="1"/>
      </xdr:nvSpPr>
      <xdr:spPr>
        <a:xfrm>
          <a:off x="3606800" y="977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214" name="テキスト ボックス 213"/>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5" name="楕円 214"/>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109220</xdr:rowOff>
    </xdr:from>
    <xdr:ext cx="761365" cy="258445"/>
    <xdr:sp macro="" textlink="">
      <xdr:nvSpPr>
        <xdr:cNvPr id="216" name="テキスト ボックス 215"/>
        <xdr:cNvSpPr txBox="1"/>
      </xdr:nvSpPr>
      <xdr:spPr>
        <a:xfrm>
          <a:off x="1828800" y="9710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7" name="楕円 216"/>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154940</xdr:rowOff>
    </xdr:from>
    <xdr:ext cx="761365" cy="258445"/>
    <xdr:sp macro="" textlink="">
      <xdr:nvSpPr>
        <xdr:cNvPr id="218" name="テキスト ボックス 217"/>
        <xdr:cNvSpPr txBox="1"/>
      </xdr:nvSpPr>
      <xdr:spPr>
        <a:xfrm>
          <a:off x="939800" y="9756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游明朝"/>
              <a:ea typeface="游明朝"/>
              <a:cs typeface="+mn-cs"/>
            </a:rPr>
            <a:t>　その他について、前年度と比較して概ね横ばいの7.</a:t>
          </a:r>
          <a:r>
            <a:rPr lang="en-US" altLang="ja-JP" sz="1300">
              <a:solidFill>
                <a:schemeClr val="dk1"/>
              </a:solidFill>
              <a:effectLst/>
              <a:latin typeface="游明朝"/>
              <a:ea typeface="游明朝"/>
              <a:cs typeface="+mn-cs"/>
            </a:rPr>
            <a:t>5</a:t>
          </a:r>
          <a:r>
            <a:rPr lang="ja-JP" altLang="ja-JP" sz="1300">
              <a:solidFill>
                <a:schemeClr val="dk1"/>
              </a:solidFill>
              <a:effectLst/>
              <a:latin typeface="游明朝"/>
              <a:ea typeface="游明朝"/>
              <a:cs typeface="+mn-cs"/>
            </a:rPr>
            <a:t>％となった。その他のうち繰出金について、後期高齢者医療特別会計及び介護保険特別会計への繰出金が前年度に比べ増加している。本市の比率は類似団体等各数値を大きく下回っているが、今後も適正化に留意する。</a:t>
          </a:r>
          <a:endParaRPr lang="ja-JP" altLang="ja-JP" sz="1300">
            <a:effectLst/>
            <a:latin typeface="游明朝"/>
            <a:ea typeface="游明朝"/>
          </a:endParaRP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130175</xdr:rowOff>
    </xdr:to>
    <xdr:cxnSp macro="">
      <xdr:nvCxnSpPr>
        <xdr:cNvPr id="248" name="直線コネクタ 247"/>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102235</xdr:rowOff>
    </xdr:from>
    <xdr:ext cx="762000" cy="258445"/>
    <xdr:sp macro="" textlink="">
      <xdr:nvSpPr>
        <xdr:cNvPr id="249"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130175</xdr:rowOff>
    </xdr:from>
    <xdr:to>
      <xdr:col>82</xdr:col>
      <xdr:colOff>196850</xdr:colOff>
      <xdr:row>60</xdr:row>
      <xdr:rowOff>130175</xdr:rowOff>
    </xdr:to>
    <xdr:cxnSp macro="">
      <xdr:nvCxnSpPr>
        <xdr:cNvPr id="250" name="直線コネクタ 249"/>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51" name="その他最大値テキスト"/>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76200</xdr:rowOff>
    </xdr:from>
    <xdr:to>
      <xdr:col>82</xdr:col>
      <xdr:colOff>107950</xdr:colOff>
      <xdr:row>53</xdr:row>
      <xdr:rowOff>102235</xdr:rowOff>
    </xdr:to>
    <xdr:cxnSp macro="">
      <xdr:nvCxnSpPr>
        <xdr:cNvPr id="253" name="直線コネクタ 252"/>
        <xdr:cNvCxnSpPr/>
      </xdr:nvCxnSpPr>
      <xdr:spPr>
        <a:xfrm>
          <a:off x="15671800" y="91630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19050</xdr:rowOff>
    </xdr:from>
    <xdr:ext cx="762000" cy="258445"/>
    <xdr:sp macro="" textlink="">
      <xdr:nvSpPr>
        <xdr:cNvPr id="254" name="その他平均値テキスト"/>
        <xdr:cNvSpPr txBox="1"/>
      </xdr:nvSpPr>
      <xdr:spPr>
        <a:xfrm>
          <a:off x="16598900" y="9620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5" name="フローチャート: 判断 254"/>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63500</xdr:rowOff>
    </xdr:from>
    <xdr:to>
      <xdr:col>78</xdr:col>
      <xdr:colOff>69850</xdr:colOff>
      <xdr:row>53</xdr:row>
      <xdr:rowOff>76200</xdr:rowOff>
    </xdr:to>
    <xdr:cxnSp macro="">
      <xdr:nvCxnSpPr>
        <xdr:cNvPr id="256" name="直線コネクタ 255"/>
        <xdr:cNvCxnSpPr/>
      </xdr:nvCxnSpPr>
      <xdr:spPr>
        <a:xfrm>
          <a:off x="14782800" y="9150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33655</xdr:rowOff>
    </xdr:from>
    <xdr:to>
      <xdr:col>78</xdr:col>
      <xdr:colOff>120650</xdr:colOff>
      <xdr:row>56</xdr:row>
      <xdr:rowOff>135255</xdr:rowOff>
    </xdr:to>
    <xdr:sp macro="" textlink="">
      <xdr:nvSpPr>
        <xdr:cNvPr id="257" name="フローチャート: 判断 256"/>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120650</xdr:rowOff>
    </xdr:from>
    <xdr:ext cx="736600" cy="258445"/>
    <xdr:sp macro="" textlink="">
      <xdr:nvSpPr>
        <xdr:cNvPr id="258" name="テキスト ボックス 257"/>
        <xdr:cNvSpPr txBox="1"/>
      </xdr:nvSpPr>
      <xdr:spPr>
        <a:xfrm>
          <a:off x="15290800" y="9721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63500</xdr:rowOff>
    </xdr:from>
    <xdr:to>
      <xdr:col>73</xdr:col>
      <xdr:colOff>180975</xdr:colOff>
      <xdr:row>53</xdr:row>
      <xdr:rowOff>69850</xdr:rowOff>
    </xdr:to>
    <xdr:cxnSp macro="">
      <xdr:nvCxnSpPr>
        <xdr:cNvPr id="259" name="直線コネクタ 258"/>
        <xdr:cNvCxnSpPr/>
      </xdr:nvCxnSpPr>
      <xdr:spPr>
        <a:xfrm flipV="1">
          <a:off x="13893800" y="9150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153035</xdr:rowOff>
    </xdr:from>
    <xdr:to>
      <xdr:col>74</xdr:col>
      <xdr:colOff>31750</xdr:colOff>
      <xdr:row>56</xdr:row>
      <xdr:rowOff>83185</xdr:rowOff>
    </xdr:to>
    <xdr:sp macro="" textlink="">
      <xdr:nvSpPr>
        <xdr:cNvPr id="260" name="フローチャート: 判断 259"/>
        <xdr:cNvSpPr/>
      </xdr:nvSpPr>
      <xdr:spPr>
        <a:xfrm>
          <a:off x="14732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67945</xdr:rowOff>
    </xdr:from>
    <xdr:ext cx="762000" cy="258445"/>
    <xdr:sp macro="" textlink="">
      <xdr:nvSpPr>
        <xdr:cNvPr id="261" name="テキスト ボックス 260"/>
        <xdr:cNvSpPr txBox="1"/>
      </xdr:nvSpPr>
      <xdr:spPr>
        <a:xfrm>
          <a:off x="14401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56515</xdr:rowOff>
    </xdr:from>
    <xdr:to>
      <xdr:col>69</xdr:col>
      <xdr:colOff>92075</xdr:colOff>
      <xdr:row>53</xdr:row>
      <xdr:rowOff>69850</xdr:rowOff>
    </xdr:to>
    <xdr:cxnSp macro="">
      <xdr:nvCxnSpPr>
        <xdr:cNvPr id="262" name="直線コネクタ 261"/>
        <xdr:cNvCxnSpPr/>
      </xdr:nvCxnSpPr>
      <xdr:spPr>
        <a:xfrm>
          <a:off x="13004800" y="91433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146685</xdr:rowOff>
    </xdr:from>
    <xdr:to>
      <xdr:col>69</xdr:col>
      <xdr:colOff>142875</xdr:colOff>
      <xdr:row>56</xdr:row>
      <xdr:rowOff>76835</xdr:rowOff>
    </xdr:to>
    <xdr:sp macro="" textlink="">
      <xdr:nvSpPr>
        <xdr:cNvPr id="263" name="フローチャート: 判断 262"/>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61595</xdr:rowOff>
    </xdr:from>
    <xdr:ext cx="761365" cy="259080"/>
    <xdr:sp macro="" textlink="">
      <xdr:nvSpPr>
        <xdr:cNvPr id="264" name="テキスト ボックス 263"/>
        <xdr:cNvSpPr txBox="1"/>
      </xdr:nvSpPr>
      <xdr:spPr>
        <a:xfrm>
          <a:off x="13512800" y="9662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48260</xdr:rowOff>
    </xdr:from>
    <xdr:ext cx="762000" cy="259080"/>
    <xdr:sp macro="" textlink="">
      <xdr:nvSpPr>
        <xdr:cNvPr id="266" name="テキスト ボックス 265"/>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53</xdr:row>
      <xdr:rowOff>52070</xdr:rowOff>
    </xdr:from>
    <xdr:to>
      <xdr:col>82</xdr:col>
      <xdr:colOff>158750</xdr:colOff>
      <xdr:row>53</xdr:row>
      <xdr:rowOff>153035</xdr:rowOff>
    </xdr:to>
    <xdr:sp macro="" textlink="">
      <xdr:nvSpPr>
        <xdr:cNvPr id="272" name="楕円 271"/>
        <xdr:cNvSpPr/>
      </xdr:nvSpPr>
      <xdr:spPr>
        <a:xfrm>
          <a:off x="164592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132080</xdr:rowOff>
    </xdr:from>
    <xdr:ext cx="762000" cy="258445"/>
    <xdr:sp macro="" textlink="">
      <xdr:nvSpPr>
        <xdr:cNvPr id="273" name="その他該当値テキスト"/>
        <xdr:cNvSpPr txBox="1"/>
      </xdr:nvSpPr>
      <xdr:spPr>
        <a:xfrm>
          <a:off x="16598900" y="9047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25400</xdr:rowOff>
    </xdr:from>
    <xdr:to>
      <xdr:col>78</xdr:col>
      <xdr:colOff>120650</xdr:colOff>
      <xdr:row>53</xdr:row>
      <xdr:rowOff>127000</xdr:rowOff>
    </xdr:to>
    <xdr:sp macro="" textlink="">
      <xdr:nvSpPr>
        <xdr:cNvPr id="274" name="楕円 273"/>
        <xdr:cNvSpPr/>
      </xdr:nvSpPr>
      <xdr:spPr>
        <a:xfrm>
          <a:off x="15621000" y="91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137160</xdr:rowOff>
    </xdr:from>
    <xdr:ext cx="736600" cy="259080"/>
    <xdr:sp macro="" textlink="">
      <xdr:nvSpPr>
        <xdr:cNvPr id="275" name="テキスト ボックス 274"/>
        <xdr:cNvSpPr txBox="1"/>
      </xdr:nvSpPr>
      <xdr:spPr>
        <a:xfrm>
          <a:off x="15290800" y="888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12700</xdr:rowOff>
    </xdr:from>
    <xdr:to>
      <xdr:col>74</xdr:col>
      <xdr:colOff>31750</xdr:colOff>
      <xdr:row>53</xdr:row>
      <xdr:rowOff>114300</xdr:rowOff>
    </xdr:to>
    <xdr:sp macro="" textlink="">
      <xdr:nvSpPr>
        <xdr:cNvPr id="276" name="楕円 275"/>
        <xdr:cNvSpPr/>
      </xdr:nvSpPr>
      <xdr:spPr>
        <a:xfrm>
          <a:off x="147320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124460</xdr:rowOff>
    </xdr:from>
    <xdr:ext cx="762000" cy="259080"/>
    <xdr:sp macro="" textlink="">
      <xdr:nvSpPr>
        <xdr:cNvPr id="277" name="テキスト ボックス 276"/>
        <xdr:cNvSpPr txBox="1"/>
      </xdr:nvSpPr>
      <xdr:spPr>
        <a:xfrm>
          <a:off x="14401800" y="886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8" name="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130810</xdr:rowOff>
    </xdr:from>
    <xdr:ext cx="761365" cy="259080"/>
    <xdr:sp macro="" textlink="">
      <xdr:nvSpPr>
        <xdr:cNvPr id="279" name="テキスト ボックス 278"/>
        <xdr:cNvSpPr txBox="1"/>
      </xdr:nvSpPr>
      <xdr:spPr>
        <a:xfrm>
          <a:off x="13512800"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6350</xdr:rowOff>
    </xdr:from>
    <xdr:to>
      <xdr:col>65</xdr:col>
      <xdr:colOff>53975</xdr:colOff>
      <xdr:row>53</xdr:row>
      <xdr:rowOff>107315</xdr:rowOff>
    </xdr:to>
    <xdr:sp macro="" textlink="">
      <xdr:nvSpPr>
        <xdr:cNvPr id="280" name="楕円 279"/>
        <xdr:cNvSpPr/>
      </xdr:nvSpPr>
      <xdr:spPr>
        <a:xfrm>
          <a:off x="12954000" y="9093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117475</xdr:rowOff>
    </xdr:from>
    <xdr:ext cx="762000" cy="259080"/>
    <xdr:sp macro="" textlink="">
      <xdr:nvSpPr>
        <xdr:cNvPr id="281" name="テキスト ボックス 280"/>
        <xdr:cNvSpPr txBox="1"/>
      </xdr:nvSpPr>
      <xdr:spPr>
        <a:xfrm>
          <a:off x="12623800" y="886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游明朝"/>
              <a:ea typeface="游明朝"/>
              <a:cs typeface="+mn-cs"/>
            </a:rPr>
            <a:t>　補助費等について、前年度から</a:t>
          </a:r>
          <a:r>
            <a:rPr lang="en-US" altLang="ja-JP" sz="1100">
              <a:solidFill>
                <a:schemeClr val="dk1"/>
              </a:solidFill>
              <a:effectLst/>
              <a:latin typeface="游明朝"/>
              <a:ea typeface="游明朝"/>
              <a:cs typeface="+mn-cs"/>
            </a:rPr>
            <a:t>1</a:t>
          </a:r>
          <a:r>
            <a:rPr lang="ja-JP" altLang="ja-JP" sz="1100">
              <a:solidFill>
                <a:schemeClr val="dk1"/>
              </a:solidFill>
              <a:effectLst/>
              <a:latin typeface="游明朝"/>
              <a:ea typeface="游明朝"/>
              <a:cs typeface="+mn-cs"/>
            </a:rPr>
            <a:t>.3ポイント上昇した</a:t>
          </a:r>
          <a:r>
            <a:rPr lang="en-US" altLang="ja-JP" sz="1100">
              <a:solidFill>
                <a:schemeClr val="dk1"/>
              </a:solidFill>
              <a:effectLst/>
              <a:latin typeface="游明朝"/>
              <a:ea typeface="游明朝"/>
              <a:cs typeface="+mn-cs"/>
            </a:rPr>
            <a:t>10.2</a:t>
          </a:r>
          <a:r>
            <a:rPr lang="ja-JP" altLang="ja-JP" sz="1100">
              <a:solidFill>
                <a:schemeClr val="dk1"/>
              </a:solidFill>
              <a:effectLst/>
              <a:latin typeface="游明朝"/>
              <a:ea typeface="游明朝"/>
              <a:cs typeface="+mn-cs"/>
            </a:rPr>
            <a:t>％となった。比率はほぼ横ばいで推移しており、今後も「和光市健全な財政運営に関する条例」に基づき、補助金の公益性について見直しを行い、補助費等の適正化に努める。</a:t>
          </a:r>
          <a:endParaRPr lang="en-US" altLang="ja-JP" sz="11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游明朝"/>
              <a:ea typeface="游明朝"/>
              <a:cs typeface="+mn-cs"/>
            </a:rPr>
            <a:t>　なお、平成</a:t>
          </a:r>
          <a:r>
            <a:rPr lang="en-US" altLang="ja-JP" sz="1100">
              <a:solidFill>
                <a:schemeClr val="dk1"/>
              </a:solidFill>
              <a:effectLst/>
              <a:latin typeface="游明朝"/>
              <a:ea typeface="游明朝"/>
              <a:cs typeface="+mn-cs"/>
            </a:rPr>
            <a:t>31</a:t>
          </a:r>
          <a:r>
            <a:rPr lang="ja-JP" altLang="en-US" sz="1100">
              <a:solidFill>
                <a:schemeClr val="dk1"/>
              </a:solidFill>
              <a:effectLst/>
              <a:latin typeface="游明朝"/>
              <a:ea typeface="游明朝"/>
              <a:cs typeface="+mn-cs"/>
            </a:rPr>
            <a:t>年度に</a:t>
          </a:r>
          <a:r>
            <a:rPr lang="ja-JP" altLang="en-US" sz="1100" b="0" i="0" u="none" strike="noStrike" baseline="0" smtClean="0">
              <a:solidFill>
                <a:schemeClr val="dk1"/>
              </a:solidFill>
              <a:latin typeface="游明朝"/>
              <a:ea typeface="游明朝"/>
              <a:cs typeface="+mn-cs"/>
            </a:rPr>
            <a:t>第二次和光市行政改革推進計画における取組事項として補助事業の見直しを行い、今後さらなる改善に努める。</a:t>
          </a:r>
          <a:endParaRPr lang="ja-JP" altLang="ja-JP" sz="1100">
            <a:effectLst/>
            <a:latin typeface="游明朝"/>
            <a:ea typeface="游明朝"/>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111125</xdr:rowOff>
    </xdr:from>
    <xdr:to>
      <xdr:col>82</xdr:col>
      <xdr:colOff>107950</xdr:colOff>
      <xdr:row>39</xdr:row>
      <xdr:rowOff>88265</xdr:rowOff>
    </xdr:to>
    <xdr:cxnSp macro="">
      <xdr:nvCxnSpPr>
        <xdr:cNvPr id="306" name="直線コネクタ 305"/>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7"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8" name="直線コネクタ 307"/>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26035</xdr:rowOff>
    </xdr:from>
    <xdr:ext cx="762000" cy="259080"/>
    <xdr:sp macro="" textlink="">
      <xdr:nvSpPr>
        <xdr:cNvPr id="309"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111125</xdr:rowOff>
    </xdr:from>
    <xdr:to>
      <xdr:col>82</xdr:col>
      <xdr:colOff>196850</xdr:colOff>
      <xdr:row>33</xdr:row>
      <xdr:rowOff>111125</xdr:rowOff>
    </xdr:to>
    <xdr:cxnSp macro="">
      <xdr:nvCxnSpPr>
        <xdr:cNvPr id="310" name="直線コネクタ 309"/>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36</xdr:row>
      <xdr:rowOff>21590</xdr:rowOff>
    </xdr:to>
    <xdr:cxnSp macro="">
      <xdr:nvCxnSpPr>
        <xdr:cNvPr id="311" name="直線コネクタ 310"/>
        <xdr:cNvCxnSpPr/>
      </xdr:nvCxnSpPr>
      <xdr:spPr>
        <a:xfrm>
          <a:off x="15671800" y="61347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145415</xdr:rowOff>
    </xdr:from>
    <xdr:ext cx="762000" cy="258445"/>
    <xdr:sp macro="" textlink="">
      <xdr:nvSpPr>
        <xdr:cNvPr id="312" name="補助費等平均値テキスト"/>
        <xdr:cNvSpPr txBox="1"/>
      </xdr:nvSpPr>
      <xdr:spPr>
        <a:xfrm>
          <a:off x="16598900" y="59747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128905</xdr:rowOff>
    </xdr:from>
    <xdr:to>
      <xdr:col>82</xdr:col>
      <xdr:colOff>158750</xdr:colOff>
      <xdr:row>36</xdr:row>
      <xdr:rowOff>59055</xdr:rowOff>
    </xdr:to>
    <xdr:sp macro="" textlink="">
      <xdr:nvSpPr>
        <xdr:cNvPr id="313" name="フローチャート: 判断 312"/>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120650</xdr:rowOff>
    </xdr:from>
    <xdr:to>
      <xdr:col>78</xdr:col>
      <xdr:colOff>69850</xdr:colOff>
      <xdr:row>35</xdr:row>
      <xdr:rowOff>133985</xdr:rowOff>
    </xdr:to>
    <xdr:cxnSp macro="">
      <xdr:nvCxnSpPr>
        <xdr:cNvPr id="314" name="直線コネクタ 313"/>
        <xdr:cNvCxnSpPr/>
      </xdr:nvCxnSpPr>
      <xdr:spPr>
        <a:xfrm>
          <a:off x="14782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124460</xdr:rowOff>
    </xdr:from>
    <xdr:to>
      <xdr:col>78</xdr:col>
      <xdr:colOff>120650</xdr:colOff>
      <xdr:row>36</xdr:row>
      <xdr:rowOff>54610</xdr:rowOff>
    </xdr:to>
    <xdr:sp macro="" textlink="">
      <xdr:nvSpPr>
        <xdr:cNvPr id="315" name="フローチャート: 判断 314"/>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39370</xdr:rowOff>
    </xdr:from>
    <xdr:ext cx="736600" cy="259080"/>
    <xdr:sp macro="" textlink="">
      <xdr:nvSpPr>
        <xdr:cNvPr id="316" name="テキスト ボックス 315"/>
        <xdr:cNvSpPr txBox="1"/>
      </xdr:nvSpPr>
      <xdr:spPr>
        <a:xfrm>
          <a:off x="15290800" y="6211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120650</xdr:rowOff>
    </xdr:from>
    <xdr:to>
      <xdr:col>73</xdr:col>
      <xdr:colOff>180975</xdr:colOff>
      <xdr:row>35</xdr:row>
      <xdr:rowOff>166370</xdr:rowOff>
    </xdr:to>
    <xdr:cxnSp macro="">
      <xdr:nvCxnSpPr>
        <xdr:cNvPr id="317" name="直線コネクタ 316"/>
        <xdr:cNvCxnSpPr/>
      </xdr:nvCxnSpPr>
      <xdr:spPr>
        <a:xfrm flipV="1">
          <a:off x="13893800" y="6121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16510</xdr:rowOff>
    </xdr:from>
    <xdr:to>
      <xdr:col>74</xdr:col>
      <xdr:colOff>31750</xdr:colOff>
      <xdr:row>36</xdr:row>
      <xdr:rowOff>118110</xdr:rowOff>
    </xdr:to>
    <xdr:sp macro="" textlink="">
      <xdr:nvSpPr>
        <xdr:cNvPr id="318" name="フローチャート: 判断 317"/>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102870</xdr:rowOff>
    </xdr:from>
    <xdr:ext cx="762000" cy="259080"/>
    <xdr:sp macro="" textlink="">
      <xdr:nvSpPr>
        <xdr:cNvPr id="319" name="テキスト ボックス 318"/>
        <xdr:cNvSpPr txBox="1"/>
      </xdr:nvSpPr>
      <xdr:spPr>
        <a:xfrm>
          <a:off x="14401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166370</xdr:rowOff>
    </xdr:from>
    <xdr:to>
      <xdr:col>69</xdr:col>
      <xdr:colOff>92075</xdr:colOff>
      <xdr:row>35</xdr:row>
      <xdr:rowOff>166370</xdr:rowOff>
    </xdr:to>
    <xdr:cxnSp macro="">
      <xdr:nvCxnSpPr>
        <xdr:cNvPr id="320" name="直線コネクタ 319"/>
        <xdr:cNvCxnSpPr/>
      </xdr:nvCxnSpPr>
      <xdr:spPr>
        <a:xfrm>
          <a:off x="13004800" y="6167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147320</xdr:rowOff>
    </xdr:from>
    <xdr:to>
      <xdr:col>69</xdr:col>
      <xdr:colOff>142875</xdr:colOff>
      <xdr:row>36</xdr:row>
      <xdr:rowOff>77470</xdr:rowOff>
    </xdr:to>
    <xdr:sp macro="" textlink="">
      <xdr:nvSpPr>
        <xdr:cNvPr id="321" name="フローチャート: 判断 320"/>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62230</xdr:rowOff>
    </xdr:from>
    <xdr:ext cx="761365" cy="259080"/>
    <xdr:sp macro="" textlink="">
      <xdr:nvSpPr>
        <xdr:cNvPr id="322" name="テキスト ボックス 321"/>
        <xdr:cNvSpPr txBox="1"/>
      </xdr:nvSpPr>
      <xdr:spPr>
        <a:xfrm>
          <a:off x="13512800" y="623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3" name="フローチャート: 判断 322"/>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62230</xdr:rowOff>
    </xdr:from>
    <xdr:ext cx="762000" cy="259080"/>
    <xdr:sp macro="" textlink="">
      <xdr:nvSpPr>
        <xdr:cNvPr id="324" name="テキスト ボックス 323"/>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142240</xdr:rowOff>
    </xdr:from>
    <xdr:to>
      <xdr:col>82</xdr:col>
      <xdr:colOff>158750</xdr:colOff>
      <xdr:row>36</xdr:row>
      <xdr:rowOff>72390</xdr:rowOff>
    </xdr:to>
    <xdr:sp macro="" textlink="">
      <xdr:nvSpPr>
        <xdr:cNvPr id="330" name="楕円 329"/>
        <xdr:cNvSpPr/>
      </xdr:nvSpPr>
      <xdr:spPr>
        <a:xfrm>
          <a:off x="164592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114300</xdr:rowOff>
    </xdr:from>
    <xdr:ext cx="762000" cy="259080"/>
    <xdr:sp macro="" textlink="">
      <xdr:nvSpPr>
        <xdr:cNvPr id="331" name="補助費等該当値テキスト"/>
        <xdr:cNvSpPr txBox="1"/>
      </xdr:nvSpPr>
      <xdr:spPr>
        <a:xfrm>
          <a:off x="16598900" y="611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32" name="楕円 331"/>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33" name="テキスト ボックス 332"/>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69215</xdr:rowOff>
    </xdr:from>
    <xdr:to>
      <xdr:col>74</xdr:col>
      <xdr:colOff>31750</xdr:colOff>
      <xdr:row>35</xdr:row>
      <xdr:rowOff>170815</xdr:rowOff>
    </xdr:to>
    <xdr:sp macro="" textlink="">
      <xdr:nvSpPr>
        <xdr:cNvPr id="334" name="楕円 333"/>
        <xdr:cNvSpPr/>
      </xdr:nvSpPr>
      <xdr:spPr>
        <a:xfrm>
          <a:off x="14732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9525</xdr:rowOff>
    </xdr:from>
    <xdr:ext cx="762000" cy="258445"/>
    <xdr:sp macro="" textlink="">
      <xdr:nvSpPr>
        <xdr:cNvPr id="335" name="テキスト ボックス 334"/>
        <xdr:cNvSpPr txBox="1"/>
      </xdr:nvSpPr>
      <xdr:spPr>
        <a:xfrm>
          <a:off x="14401800" y="583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114935</xdr:rowOff>
    </xdr:from>
    <xdr:to>
      <xdr:col>69</xdr:col>
      <xdr:colOff>142875</xdr:colOff>
      <xdr:row>36</xdr:row>
      <xdr:rowOff>45085</xdr:rowOff>
    </xdr:to>
    <xdr:sp macro="" textlink="">
      <xdr:nvSpPr>
        <xdr:cNvPr id="336" name="楕円 335"/>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61365" cy="258445"/>
    <xdr:sp macro="" textlink="">
      <xdr:nvSpPr>
        <xdr:cNvPr id="337" name="テキスト ボックス 336"/>
        <xdr:cNvSpPr txBox="1"/>
      </xdr:nvSpPr>
      <xdr:spPr>
        <a:xfrm>
          <a:off x="13512800" y="5884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38" name="楕円 337"/>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55245</xdr:rowOff>
    </xdr:from>
    <xdr:ext cx="762000" cy="258445"/>
    <xdr:sp macro="" textlink="">
      <xdr:nvSpPr>
        <xdr:cNvPr id="339" name="テキスト ボックス 338"/>
        <xdr:cNvSpPr txBox="1"/>
      </xdr:nvSpPr>
      <xdr:spPr>
        <a:xfrm>
          <a:off x="12623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900">
              <a:solidFill>
                <a:schemeClr val="dk1"/>
              </a:solidFill>
              <a:effectLst/>
              <a:latin typeface="游明朝"/>
              <a:ea typeface="游明朝"/>
              <a:cs typeface="+mn-cs"/>
            </a:rPr>
            <a:t>　公債費について、前年度から0.</a:t>
          </a:r>
          <a:r>
            <a:rPr lang="en-US" altLang="ja-JP" sz="900">
              <a:solidFill>
                <a:schemeClr val="dk1"/>
              </a:solidFill>
              <a:effectLst/>
              <a:latin typeface="游明朝"/>
              <a:ea typeface="游明朝"/>
              <a:cs typeface="+mn-cs"/>
            </a:rPr>
            <a:t>1</a:t>
          </a:r>
          <a:r>
            <a:rPr lang="ja-JP" altLang="ja-JP" sz="900">
              <a:solidFill>
                <a:schemeClr val="dk1"/>
              </a:solidFill>
              <a:effectLst/>
              <a:latin typeface="游明朝"/>
              <a:ea typeface="游明朝"/>
              <a:cs typeface="+mn-cs"/>
            </a:rPr>
            <a:t>ポイント下降した10.</a:t>
          </a:r>
          <a:r>
            <a:rPr lang="en-US" altLang="ja-JP" sz="900">
              <a:solidFill>
                <a:schemeClr val="dk1"/>
              </a:solidFill>
              <a:effectLst/>
              <a:latin typeface="游明朝"/>
              <a:ea typeface="游明朝"/>
              <a:cs typeface="+mn-cs"/>
            </a:rPr>
            <a:t>2</a:t>
          </a:r>
          <a:r>
            <a:rPr lang="ja-JP" altLang="ja-JP" sz="900">
              <a:solidFill>
                <a:schemeClr val="dk1"/>
              </a:solidFill>
              <a:effectLst/>
              <a:latin typeface="游明朝"/>
              <a:ea typeface="游明朝"/>
              <a:cs typeface="+mn-cs"/>
            </a:rPr>
            <a:t>％となった。</a:t>
          </a:r>
          <a:r>
            <a:rPr lang="ja-JP" altLang="en-US" sz="900">
              <a:solidFill>
                <a:schemeClr val="dk1"/>
              </a:solidFill>
              <a:effectLst/>
              <a:latin typeface="游明朝"/>
              <a:ea typeface="游明朝"/>
              <a:cs typeface="+mn-cs"/>
            </a:rPr>
            <a:t>主な要因は、平成</a:t>
          </a:r>
          <a:r>
            <a:rPr lang="en-US" altLang="ja-JP" sz="900">
              <a:solidFill>
                <a:schemeClr val="dk1"/>
              </a:solidFill>
              <a:effectLst/>
              <a:latin typeface="游明朝"/>
              <a:ea typeface="游明朝"/>
              <a:cs typeface="+mn-cs"/>
            </a:rPr>
            <a:t>4</a:t>
          </a:r>
          <a:r>
            <a:rPr lang="ja-JP" altLang="en-US" sz="900">
              <a:solidFill>
                <a:schemeClr val="dk1"/>
              </a:solidFill>
              <a:effectLst/>
              <a:latin typeface="游明朝"/>
              <a:ea typeface="游明朝"/>
              <a:cs typeface="+mn-cs"/>
            </a:rPr>
            <a:t>年度に借り入れた新庁舎建設に係る公債費の償還が終えたことが挙げられる。</a:t>
          </a:r>
          <a:endParaRPr lang="en-US" altLang="ja-JP" sz="9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900">
              <a:solidFill>
                <a:schemeClr val="dk1"/>
              </a:solidFill>
              <a:effectLst/>
              <a:latin typeface="游明朝"/>
              <a:ea typeface="游明朝"/>
              <a:cs typeface="+mn-cs"/>
            </a:rPr>
            <a:t>　現状では類似団体平均等に対して低い水準を保っているが、平成</a:t>
          </a:r>
          <a:r>
            <a:rPr lang="en-US" altLang="ja-JP" sz="900">
              <a:solidFill>
                <a:schemeClr val="dk1"/>
              </a:solidFill>
              <a:effectLst/>
              <a:latin typeface="游明朝"/>
              <a:ea typeface="游明朝"/>
              <a:cs typeface="+mn-cs"/>
            </a:rPr>
            <a:t>27</a:t>
          </a:r>
          <a:r>
            <a:rPr lang="ja-JP" altLang="en-US" sz="900">
              <a:solidFill>
                <a:schemeClr val="dk1"/>
              </a:solidFill>
              <a:effectLst/>
              <a:latin typeface="游明朝"/>
              <a:ea typeface="游明朝"/>
              <a:cs typeface="+mn-cs"/>
            </a:rPr>
            <a:t>年度に新設した学校建設に係る元金償還が平成</a:t>
          </a:r>
          <a:r>
            <a:rPr lang="en-US" altLang="ja-JP" sz="900">
              <a:solidFill>
                <a:schemeClr val="dk1"/>
              </a:solidFill>
              <a:effectLst/>
              <a:latin typeface="游明朝"/>
              <a:ea typeface="游明朝"/>
              <a:cs typeface="+mn-cs"/>
            </a:rPr>
            <a:t>31</a:t>
          </a:r>
          <a:r>
            <a:rPr lang="ja-JP" altLang="en-US" sz="900">
              <a:solidFill>
                <a:schemeClr val="dk1"/>
              </a:solidFill>
              <a:effectLst/>
              <a:latin typeface="游明朝"/>
              <a:ea typeface="游明朝"/>
              <a:cs typeface="+mn-cs"/>
            </a:rPr>
            <a:t>年度から大幅に増加することから、今後は公債費の増加が見込まれる。</a:t>
          </a:r>
          <a:endParaRPr lang="en-US" altLang="ja-JP" sz="9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900">
              <a:solidFill>
                <a:schemeClr val="dk1"/>
              </a:solidFill>
              <a:effectLst/>
              <a:latin typeface="游明朝"/>
              <a:ea typeface="游明朝"/>
              <a:cs typeface="+mn-cs"/>
            </a:rPr>
            <a:t>　</a:t>
          </a:r>
          <a:r>
            <a:rPr lang="ja-JP" altLang="ja-JP" sz="900">
              <a:solidFill>
                <a:schemeClr val="dk1"/>
              </a:solidFill>
              <a:effectLst/>
              <a:latin typeface="游明朝"/>
              <a:ea typeface="游明朝"/>
              <a:cs typeface="+mn-cs"/>
            </a:rPr>
            <a:t>今後は公共施設の更新や区画整理事業等、普通建設事業による地方債残高の増加が</a:t>
          </a:r>
          <a:r>
            <a:rPr lang="ja-JP" altLang="en-US" sz="900">
              <a:solidFill>
                <a:schemeClr val="dk1"/>
              </a:solidFill>
              <a:effectLst/>
              <a:latin typeface="游明朝"/>
              <a:ea typeface="游明朝"/>
              <a:cs typeface="+mn-cs"/>
            </a:rPr>
            <a:t>さらに</a:t>
          </a:r>
          <a:r>
            <a:rPr lang="ja-JP" altLang="ja-JP" sz="900">
              <a:solidFill>
                <a:schemeClr val="dk1"/>
              </a:solidFill>
              <a:effectLst/>
              <a:latin typeface="游明朝"/>
              <a:ea typeface="游明朝"/>
              <a:cs typeface="+mn-cs"/>
            </a:rPr>
            <a:t>見込まれるが、元金償還額と地方債発行額のバランスに留意し、地方債残高の抑制に努める。</a:t>
          </a:r>
          <a:endParaRPr lang="ja-JP" altLang="ja-JP" sz="900">
            <a:effectLst/>
            <a:latin typeface="游明朝"/>
            <a:ea typeface="游明朝"/>
          </a:endParaRPr>
        </a:p>
      </xdr:txBody>
    </xdr:sp>
    <xdr:clientData/>
  </xdr:twoCellAnchor>
  <xdr:oneCellAnchor>
    <xdr:from>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7365" cy="258445"/>
    <xdr:sp macro="" textlink="">
      <xdr:nvSpPr>
        <xdr:cNvPr id="355" name="テキスト ボックス 354"/>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7" name="テキスト ボックス 35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7365" cy="258445"/>
    <xdr:sp macro="" textlink="">
      <xdr:nvSpPr>
        <xdr:cNvPr id="359" name="テキスト ボックス 358"/>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1" name="テキスト ボックス 360"/>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156210</xdr:rowOff>
    </xdr:from>
    <xdr:ext cx="762000" cy="258445"/>
    <xdr:sp macro="" textlink="">
      <xdr:nvSpPr>
        <xdr:cNvPr id="364" name="公債費最小値テキスト"/>
        <xdr:cNvSpPr txBox="1"/>
      </xdr:nvSpPr>
      <xdr:spPr>
        <a:xfrm>
          <a:off x="49149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8445"/>
    <xdr:sp macro="" textlink="">
      <xdr:nvSpPr>
        <xdr:cNvPr id="366"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24130</xdr:rowOff>
    </xdr:from>
    <xdr:to>
      <xdr:col>24</xdr:col>
      <xdr:colOff>25400</xdr:colOff>
      <xdr:row>74</xdr:row>
      <xdr:rowOff>29845</xdr:rowOff>
    </xdr:to>
    <xdr:cxnSp macro="">
      <xdr:nvCxnSpPr>
        <xdr:cNvPr id="368" name="直線コネクタ 367"/>
        <xdr:cNvCxnSpPr/>
      </xdr:nvCxnSpPr>
      <xdr:spPr>
        <a:xfrm flipV="1">
          <a:off x="3987800" y="127114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69"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0" name="フローチャート: 判断 369"/>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29845</xdr:rowOff>
    </xdr:from>
    <xdr:to>
      <xdr:col>19</xdr:col>
      <xdr:colOff>187325</xdr:colOff>
      <xdr:row>74</xdr:row>
      <xdr:rowOff>58420</xdr:rowOff>
    </xdr:to>
    <xdr:cxnSp macro="">
      <xdr:nvCxnSpPr>
        <xdr:cNvPr id="371" name="直線コネクタ 370"/>
        <xdr:cNvCxnSpPr/>
      </xdr:nvCxnSpPr>
      <xdr:spPr>
        <a:xfrm flipV="1">
          <a:off x="3098800" y="12717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2" name="フローチャート: 判断 371"/>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8255</xdr:rowOff>
    </xdr:from>
    <xdr:ext cx="735965" cy="258445"/>
    <xdr:sp macro="" textlink="">
      <xdr:nvSpPr>
        <xdr:cNvPr id="373" name="テキスト ボックス 372"/>
        <xdr:cNvSpPr txBox="1"/>
      </xdr:nvSpPr>
      <xdr:spPr>
        <a:xfrm>
          <a:off x="3606800" y="132099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58420</xdr:rowOff>
    </xdr:from>
    <xdr:to>
      <xdr:col>15</xdr:col>
      <xdr:colOff>98425</xdr:colOff>
      <xdr:row>74</xdr:row>
      <xdr:rowOff>64135</xdr:rowOff>
    </xdr:to>
    <xdr:cxnSp macro="">
      <xdr:nvCxnSpPr>
        <xdr:cNvPr id="374" name="直線コネクタ 373"/>
        <xdr:cNvCxnSpPr/>
      </xdr:nvCxnSpPr>
      <xdr:spPr>
        <a:xfrm flipV="1">
          <a:off x="2209800" y="12745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87630</xdr:rowOff>
    </xdr:from>
    <xdr:to>
      <xdr:col>15</xdr:col>
      <xdr:colOff>149225</xdr:colOff>
      <xdr:row>76</xdr:row>
      <xdr:rowOff>17780</xdr:rowOff>
    </xdr:to>
    <xdr:sp macro="" textlink="">
      <xdr:nvSpPr>
        <xdr:cNvPr id="375" name="フローチャート: 判断 374"/>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2540</xdr:rowOff>
    </xdr:from>
    <xdr:ext cx="762000" cy="259080"/>
    <xdr:sp macro="" textlink="">
      <xdr:nvSpPr>
        <xdr:cNvPr id="376" name="テキスト ボックス 375"/>
        <xdr:cNvSpPr txBox="1"/>
      </xdr:nvSpPr>
      <xdr:spPr>
        <a:xfrm>
          <a:off x="2717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58420</xdr:rowOff>
    </xdr:from>
    <xdr:to>
      <xdr:col>11</xdr:col>
      <xdr:colOff>9525</xdr:colOff>
      <xdr:row>74</xdr:row>
      <xdr:rowOff>64135</xdr:rowOff>
    </xdr:to>
    <xdr:cxnSp macro="">
      <xdr:nvCxnSpPr>
        <xdr:cNvPr id="377" name="直線コネクタ 376"/>
        <xdr:cNvCxnSpPr/>
      </xdr:nvCxnSpPr>
      <xdr:spPr>
        <a:xfrm>
          <a:off x="1320800" y="12745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8" name="フローチャート: 判断 377"/>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133985</xdr:rowOff>
    </xdr:from>
    <xdr:ext cx="761365" cy="258445"/>
    <xdr:sp macro="" textlink="">
      <xdr:nvSpPr>
        <xdr:cNvPr id="379" name="テキスト ボックス 378"/>
        <xdr:cNvSpPr txBox="1"/>
      </xdr:nvSpPr>
      <xdr:spPr>
        <a:xfrm>
          <a:off x="1828800" y="13164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380" name="フローチャート: 判断 379"/>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139700</xdr:rowOff>
    </xdr:from>
    <xdr:ext cx="761365" cy="259080"/>
    <xdr:sp macro="" textlink="">
      <xdr:nvSpPr>
        <xdr:cNvPr id="381" name="テキスト ボックス 380"/>
        <xdr:cNvSpPr txBox="1"/>
      </xdr:nvSpPr>
      <xdr:spPr>
        <a:xfrm>
          <a:off x="939800" y="1316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4" name="テキスト ボックス 38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144780</xdr:rowOff>
    </xdr:from>
    <xdr:to>
      <xdr:col>24</xdr:col>
      <xdr:colOff>76200</xdr:colOff>
      <xdr:row>74</xdr:row>
      <xdr:rowOff>74930</xdr:rowOff>
    </xdr:to>
    <xdr:sp macro="" textlink="">
      <xdr:nvSpPr>
        <xdr:cNvPr id="387" name="楕円 386"/>
        <xdr:cNvSpPr/>
      </xdr:nvSpPr>
      <xdr:spPr>
        <a:xfrm>
          <a:off x="4775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53340</xdr:rowOff>
    </xdr:from>
    <xdr:ext cx="762000" cy="258445"/>
    <xdr:sp macro="" textlink="">
      <xdr:nvSpPr>
        <xdr:cNvPr id="388" name="公債費該当値テキスト"/>
        <xdr:cNvSpPr txBox="1"/>
      </xdr:nvSpPr>
      <xdr:spPr>
        <a:xfrm>
          <a:off x="4914900" y="12569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150495</xdr:rowOff>
    </xdr:from>
    <xdr:to>
      <xdr:col>20</xdr:col>
      <xdr:colOff>38100</xdr:colOff>
      <xdr:row>74</xdr:row>
      <xdr:rowOff>80645</xdr:rowOff>
    </xdr:to>
    <xdr:sp macro="" textlink="">
      <xdr:nvSpPr>
        <xdr:cNvPr id="389" name="楕円 388"/>
        <xdr:cNvSpPr/>
      </xdr:nvSpPr>
      <xdr:spPr>
        <a:xfrm>
          <a:off x="3937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90805</xdr:rowOff>
    </xdr:from>
    <xdr:ext cx="735965" cy="258445"/>
    <xdr:sp macro="" textlink="">
      <xdr:nvSpPr>
        <xdr:cNvPr id="390" name="テキスト ボックス 389"/>
        <xdr:cNvSpPr txBox="1"/>
      </xdr:nvSpPr>
      <xdr:spPr>
        <a:xfrm>
          <a:off x="3606800" y="12435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1" name="楕円 390"/>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119380</xdr:rowOff>
    </xdr:from>
    <xdr:ext cx="762000" cy="259080"/>
    <xdr:sp macro="" textlink="">
      <xdr:nvSpPr>
        <xdr:cNvPr id="392" name="テキスト ボックス 391"/>
        <xdr:cNvSpPr txBox="1"/>
      </xdr:nvSpPr>
      <xdr:spPr>
        <a:xfrm>
          <a:off x="2717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3" name="楕円 392"/>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125095</xdr:rowOff>
    </xdr:from>
    <xdr:ext cx="761365" cy="258445"/>
    <xdr:sp macro="" textlink="">
      <xdr:nvSpPr>
        <xdr:cNvPr id="394" name="テキスト ボックス 393"/>
        <xdr:cNvSpPr txBox="1"/>
      </xdr:nvSpPr>
      <xdr:spPr>
        <a:xfrm>
          <a:off x="1828800" y="12469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5" name="楕円 394"/>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119380</xdr:rowOff>
    </xdr:from>
    <xdr:ext cx="761365" cy="259080"/>
    <xdr:sp macro="" textlink="">
      <xdr:nvSpPr>
        <xdr:cNvPr id="396" name="テキスト ボックス 395"/>
        <xdr:cNvSpPr txBox="1"/>
      </xdr:nvSpPr>
      <xdr:spPr>
        <a:xfrm>
          <a:off x="939800" y="1246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000">
              <a:solidFill>
                <a:schemeClr val="dk1"/>
              </a:solidFill>
              <a:effectLst/>
              <a:latin typeface="游明朝"/>
              <a:ea typeface="游明朝"/>
              <a:cs typeface="+mn-cs"/>
            </a:rPr>
            <a:t>　</a:t>
          </a:r>
          <a:r>
            <a:rPr kumimoji="0" lang="ja-JP" altLang="ja-JP" sz="1000" b="0" i="0" u="none" strike="noStrike" kern="0" cap="none" spc="0" normalizeH="0" baseline="0" noProof="0">
              <a:ln>
                <a:noFill/>
              </a:ln>
              <a:solidFill>
                <a:prstClr val="black"/>
              </a:solidFill>
              <a:effectLst/>
              <a:uLnTx/>
              <a:uFillTx/>
              <a:latin typeface="游明朝"/>
              <a:ea typeface="游明朝"/>
              <a:cs typeface="+mn-cs"/>
            </a:rPr>
            <a:t>公債費以外について、前年度から</a:t>
          </a:r>
          <a:r>
            <a:rPr kumimoji="0" lang="en-US" altLang="ja-JP" sz="1000" b="0" i="0" u="none" strike="noStrike" kern="0" cap="none" spc="0" normalizeH="0" baseline="0" noProof="0">
              <a:ln>
                <a:noFill/>
              </a:ln>
              <a:solidFill>
                <a:prstClr val="black"/>
              </a:solidFill>
              <a:effectLst/>
              <a:uLnTx/>
              <a:uFillTx/>
              <a:latin typeface="游明朝"/>
              <a:ea typeface="游明朝"/>
              <a:cs typeface="+mn-cs"/>
            </a:rPr>
            <a:t>1.4</a:t>
          </a:r>
          <a:r>
            <a:rPr kumimoji="0" lang="ja-JP" altLang="ja-JP" sz="1000" b="0" i="0" u="none" strike="noStrike" kern="0" cap="none" spc="0" normalizeH="0" baseline="0" noProof="0">
              <a:ln>
                <a:noFill/>
              </a:ln>
              <a:solidFill>
                <a:prstClr val="black"/>
              </a:solidFill>
              <a:effectLst/>
              <a:uLnTx/>
              <a:uFillTx/>
              <a:latin typeface="游明朝"/>
              <a:ea typeface="游明朝"/>
              <a:cs typeface="+mn-cs"/>
            </a:rPr>
            <a:t>ポイント上昇した</a:t>
          </a:r>
          <a:r>
            <a:rPr kumimoji="0" lang="en-US" altLang="ja-JP" sz="1000" b="0" i="0" u="none" strike="noStrike" kern="0" cap="none" spc="0" normalizeH="0" baseline="0" noProof="0">
              <a:ln>
                <a:noFill/>
              </a:ln>
              <a:solidFill>
                <a:prstClr val="black"/>
              </a:solidFill>
              <a:effectLst/>
              <a:uLnTx/>
              <a:uFillTx/>
              <a:latin typeface="游明朝"/>
              <a:ea typeface="游明朝"/>
              <a:cs typeface="+mn-cs"/>
            </a:rPr>
            <a:t>79.3</a:t>
          </a:r>
          <a:r>
            <a:rPr kumimoji="0" lang="ja-JP" altLang="ja-JP" sz="1000" b="0" i="0" u="none" strike="noStrike" kern="0" cap="none" spc="0" normalizeH="0" baseline="0" noProof="0">
              <a:ln>
                <a:noFill/>
              </a:ln>
              <a:solidFill>
                <a:prstClr val="black"/>
              </a:solidFill>
              <a:effectLst/>
              <a:uLnTx/>
              <a:uFillTx/>
              <a:latin typeface="游明朝"/>
              <a:ea typeface="游明朝"/>
              <a:cs typeface="+mn-cs"/>
            </a:rPr>
            <a:t>％となった。</a:t>
          </a:r>
          <a:endParaRPr lang="en-US" altLang="ja-JP" sz="10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000">
              <a:solidFill>
                <a:schemeClr val="dk1"/>
              </a:solidFill>
              <a:effectLst/>
              <a:latin typeface="游明朝"/>
              <a:ea typeface="游明朝"/>
              <a:cs typeface="+mn-cs"/>
            </a:rPr>
            <a:t>　経常収支比率は、類似団体・全国・埼玉県平均を下回っているが、公債費以外の数値では、全ての平均を大きく上回っており、当市では公債費が他自治体に比べ低水準でありながら、他の経費が突出して多いということが判る。</a:t>
          </a:r>
          <a:endParaRPr lang="en-US" altLang="ja-JP" sz="10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000">
              <a:solidFill>
                <a:schemeClr val="dk1"/>
              </a:solidFill>
              <a:effectLst/>
              <a:latin typeface="游明朝"/>
              <a:ea typeface="游明朝"/>
              <a:cs typeface="+mn-cs"/>
            </a:rPr>
            <a:t>　今後は公債費も増加することが見込まれることから、</a:t>
          </a:r>
          <a:r>
            <a:rPr lang="ja-JP" altLang="ja-JP" sz="1000">
              <a:solidFill>
                <a:schemeClr val="dk1"/>
              </a:solidFill>
              <a:effectLst/>
              <a:latin typeface="游明朝"/>
              <a:ea typeface="游明朝"/>
              <a:cs typeface="+mn-cs"/>
            </a:rPr>
            <a:t>物件費等の経常事業の見直しや扶助費や補助費の適正化に努め、比率の改善を図る。</a:t>
          </a:r>
          <a:endParaRPr lang="ja-JP" altLang="ja-JP" sz="1000">
            <a:effectLst/>
            <a:latin typeface="游明朝"/>
            <a:ea typeface="游明朝"/>
          </a:endParaRPr>
        </a:p>
      </xdr:txBody>
    </xdr:sp>
    <xdr:clientData/>
  </xdr:twoCellAnchor>
  <xdr:oneCellAnchor>
    <xdr:from>
      <xdr:col>62</xdr:col>
      <xdr:colOff>6350</xdr:colOff>
      <xdr:row>69</xdr:row>
      <xdr:rowOff>107950</xdr:rowOff>
    </xdr:from>
    <xdr:ext cx="297815" cy="225425"/>
    <xdr:sp macro="" textlink="">
      <xdr:nvSpPr>
        <xdr:cNvPr id="408" name="テキスト ボックス 40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0" name="テキスト ボックス 40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2" name="テキスト ボックス 41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4" name="テキスト ボックス 41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6" name="テキスト ボックス 41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8" name="テキスト ボックス 41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63500</xdr:rowOff>
    </xdr:from>
    <xdr:to>
      <xdr:col>82</xdr:col>
      <xdr:colOff>107950</xdr:colOff>
      <xdr:row>80</xdr:row>
      <xdr:rowOff>63500</xdr:rowOff>
    </xdr:to>
    <xdr:cxnSp macro="">
      <xdr:nvCxnSpPr>
        <xdr:cNvPr id="422" name="直線コネクタ 421"/>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34925</xdr:rowOff>
    </xdr:from>
    <xdr:ext cx="762000" cy="259080"/>
    <xdr:sp macro="" textlink="">
      <xdr:nvSpPr>
        <xdr:cNvPr id="423"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63500</xdr:rowOff>
    </xdr:from>
    <xdr:to>
      <xdr:col>82</xdr:col>
      <xdr:colOff>196850</xdr:colOff>
      <xdr:row>80</xdr:row>
      <xdr:rowOff>63500</xdr:rowOff>
    </xdr:to>
    <xdr:cxnSp macro="">
      <xdr:nvCxnSpPr>
        <xdr:cNvPr id="424" name="直線コネクタ 423"/>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149225</xdr:rowOff>
    </xdr:from>
    <xdr:ext cx="762000" cy="259080"/>
    <xdr:sp macro="" textlink="">
      <xdr:nvSpPr>
        <xdr:cNvPr id="425"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63500</xdr:rowOff>
    </xdr:from>
    <xdr:to>
      <xdr:col>82</xdr:col>
      <xdr:colOff>196850</xdr:colOff>
      <xdr:row>74</xdr:row>
      <xdr:rowOff>63500</xdr:rowOff>
    </xdr:to>
    <xdr:cxnSp macro="">
      <xdr:nvCxnSpPr>
        <xdr:cNvPr id="426" name="直線コネクタ 425"/>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31115</xdr:rowOff>
    </xdr:from>
    <xdr:to>
      <xdr:col>82</xdr:col>
      <xdr:colOff>107950</xdr:colOff>
      <xdr:row>78</xdr:row>
      <xdr:rowOff>95250</xdr:rowOff>
    </xdr:to>
    <xdr:cxnSp macro="">
      <xdr:nvCxnSpPr>
        <xdr:cNvPr id="427" name="直線コネクタ 426"/>
        <xdr:cNvCxnSpPr/>
      </xdr:nvCxnSpPr>
      <xdr:spPr>
        <a:xfrm>
          <a:off x="15671800" y="134042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120650</xdr:rowOff>
    </xdr:from>
    <xdr:ext cx="762000" cy="258445"/>
    <xdr:sp macro="" textlink="">
      <xdr:nvSpPr>
        <xdr:cNvPr id="428" name="公債費以外平均値テキスト"/>
        <xdr:cNvSpPr txBox="1"/>
      </xdr:nvSpPr>
      <xdr:spPr>
        <a:xfrm>
          <a:off x="16598900" y="12979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103505</xdr:rowOff>
    </xdr:from>
    <xdr:to>
      <xdr:col>82</xdr:col>
      <xdr:colOff>158750</xdr:colOff>
      <xdr:row>77</xdr:row>
      <xdr:rowOff>33655</xdr:rowOff>
    </xdr:to>
    <xdr:sp macro="" textlink="">
      <xdr:nvSpPr>
        <xdr:cNvPr id="429" name="フローチャート: 判断 428"/>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38100</xdr:rowOff>
    </xdr:from>
    <xdr:to>
      <xdr:col>78</xdr:col>
      <xdr:colOff>69850</xdr:colOff>
      <xdr:row>78</xdr:row>
      <xdr:rowOff>31115</xdr:rowOff>
    </xdr:to>
    <xdr:cxnSp macro="">
      <xdr:nvCxnSpPr>
        <xdr:cNvPr id="430" name="直線コネクタ 429"/>
        <xdr:cNvCxnSpPr/>
      </xdr:nvCxnSpPr>
      <xdr:spPr>
        <a:xfrm>
          <a:off x="14782800" y="132397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62230</xdr:rowOff>
    </xdr:from>
    <xdr:to>
      <xdr:col>78</xdr:col>
      <xdr:colOff>120650</xdr:colOff>
      <xdr:row>76</xdr:row>
      <xdr:rowOff>163830</xdr:rowOff>
    </xdr:to>
    <xdr:sp macro="" textlink="">
      <xdr:nvSpPr>
        <xdr:cNvPr id="431" name="フローチャート: 判断 430"/>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xdr:rowOff>
    </xdr:from>
    <xdr:ext cx="736600" cy="259080"/>
    <xdr:sp macro="" textlink="">
      <xdr:nvSpPr>
        <xdr:cNvPr id="432" name="テキスト ボックス 431"/>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38100</xdr:rowOff>
    </xdr:from>
    <xdr:to>
      <xdr:col>73</xdr:col>
      <xdr:colOff>180975</xdr:colOff>
      <xdr:row>78</xdr:row>
      <xdr:rowOff>17780</xdr:rowOff>
    </xdr:to>
    <xdr:cxnSp macro="">
      <xdr:nvCxnSpPr>
        <xdr:cNvPr id="433" name="直線コネクタ 432"/>
        <xdr:cNvCxnSpPr/>
      </xdr:nvCxnSpPr>
      <xdr:spPr>
        <a:xfrm flipV="1">
          <a:off x="13893800" y="132397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4" name="フローチャート: 判断 433"/>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xdr:rowOff>
    </xdr:from>
    <xdr:ext cx="762000" cy="259080"/>
    <xdr:sp macro="" textlink="">
      <xdr:nvSpPr>
        <xdr:cNvPr id="435" name="テキスト ボックス 434"/>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17780</xdr:rowOff>
    </xdr:from>
    <xdr:to>
      <xdr:col>69</xdr:col>
      <xdr:colOff>92075</xdr:colOff>
      <xdr:row>78</xdr:row>
      <xdr:rowOff>17780</xdr:rowOff>
    </xdr:to>
    <xdr:cxnSp macro="">
      <xdr:nvCxnSpPr>
        <xdr:cNvPr id="436" name="直線コネクタ 435"/>
        <xdr:cNvCxnSpPr/>
      </xdr:nvCxnSpPr>
      <xdr:spPr>
        <a:xfrm>
          <a:off x="13004800" y="1339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7" name="フローチャート: 判断 436"/>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61365" cy="259080"/>
    <xdr:sp macro="" textlink="">
      <xdr:nvSpPr>
        <xdr:cNvPr id="438" name="テキスト ボックス 437"/>
        <xdr:cNvSpPr txBox="1"/>
      </xdr:nvSpPr>
      <xdr:spPr>
        <a:xfrm>
          <a:off x="13512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9" name="フローチャート: 判断 438"/>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165100</xdr:rowOff>
    </xdr:from>
    <xdr:ext cx="762000" cy="259080"/>
    <xdr:sp macro="" textlink="">
      <xdr:nvSpPr>
        <xdr:cNvPr id="440" name="テキスト ボックス 439"/>
        <xdr:cNvSpPr txBox="1"/>
      </xdr:nvSpPr>
      <xdr:spPr>
        <a:xfrm>
          <a:off x="12623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44450</xdr:rowOff>
    </xdr:from>
    <xdr:to>
      <xdr:col>82</xdr:col>
      <xdr:colOff>158750</xdr:colOff>
      <xdr:row>78</xdr:row>
      <xdr:rowOff>146050</xdr:rowOff>
    </xdr:to>
    <xdr:sp macro="" textlink="">
      <xdr:nvSpPr>
        <xdr:cNvPr id="446" name="楕円 445"/>
        <xdr:cNvSpPr/>
      </xdr:nvSpPr>
      <xdr:spPr>
        <a:xfrm>
          <a:off x="164592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16510</xdr:rowOff>
    </xdr:from>
    <xdr:ext cx="762000" cy="259080"/>
    <xdr:sp macro="" textlink="">
      <xdr:nvSpPr>
        <xdr:cNvPr id="447" name="公債費以外該当値テキスト"/>
        <xdr:cNvSpPr txBox="1"/>
      </xdr:nvSpPr>
      <xdr:spPr>
        <a:xfrm>
          <a:off x="165989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151765</xdr:rowOff>
    </xdr:from>
    <xdr:to>
      <xdr:col>78</xdr:col>
      <xdr:colOff>120650</xdr:colOff>
      <xdr:row>78</xdr:row>
      <xdr:rowOff>81915</xdr:rowOff>
    </xdr:to>
    <xdr:sp macro="" textlink="">
      <xdr:nvSpPr>
        <xdr:cNvPr id="448" name="楕円 447"/>
        <xdr:cNvSpPr/>
      </xdr:nvSpPr>
      <xdr:spPr>
        <a:xfrm>
          <a:off x="15621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66675</xdr:rowOff>
    </xdr:from>
    <xdr:ext cx="736600" cy="258445"/>
    <xdr:sp macro="" textlink="">
      <xdr:nvSpPr>
        <xdr:cNvPr id="449" name="テキスト ボックス 448"/>
        <xdr:cNvSpPr txBox="1"/>
      </xdr:nvSpPr>
      <xdr:spPr>
        <a:xfrm>
          <a:off x="15290800" y="1343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158750</xdr:rowOff>
    </xdr:from>
    <xdr:to>
      <xdr:col>74</xdr:col>
      <xdr:colOff>31750</xdr:colOff>
      <xdr:row>77</xdr:row>
      <xdr:rowOff>88900</xdr:rowOff>
    </xdr:to>
    <xdr:sp macro="" textlink="">
      <xdr:nvSpPr>
        <xdr:cNvPr id="450" name="楕円 449"/>
        <xdr:cNvSpPr/>
      </xdr:nvSpPr>
      <xdr:spPr>
        <a:xfrm>
          <a:off x="14732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99060</xdr:rowOff>
    </xdr:from>
    <xdr:ext cx="762000" cy="258445"/>
    <xdr:sp macro="" textlink="">
      <xdr:nvSpPr>
        <xdr:cNvPr id="451" name="テキスト ボックス 450"/>
        <xdr:cNvSpPr txBox="1"/>
      </xdr:nvSpPr>
      <xdr:spPr>
        <a:xfrm>
          <a:off x="14401800" y="12957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137795</xdr:rowOff>
    </xdr:from>
    <xdr:to>
      <xdr:col>69</xdr:col>
      <xdr:colOff>142875</xdr:colOff>
      <xdr:row>78</xdr:row>
      <xdr:rowOff>67945</xdr:rowOff>
    </xdr:to>
    <xdr:sp macro="" textlink="">
      <xdr:nvSpPr>
        <xdr:cNvPr id="452" name="楕円 451"/>
        <xdr:cNvSpPr/>
      </xdr:nvSpPr>
      <xdr:spPr>
        <a:xfrm>
          <a:off x="13843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52705</xdr:rowOff>
    </xdr:from>
    <xdr:ext cx="761365" cy="258445"/>
    <xdr:sp macro="" textlink="">
      <xdr:nvSpPr>
        <xdr:cNvPr id="453" name="テキスト ボックス 452"/>
        <xdr:cNvSpPr txBox="1"/>
      </xdr:nvSpPr>
      <xdr:spPr>
        <a:xfrm>
          <a:off x="13512800" y="13425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137795</xdr:rowOff>
    </xdr:from>
    <xdr:to>
      <xdr:col>65</xdr:col>
      <xdr:colOff>53975</xdr:colOff>
      <xdr:row>78</xdr:row>
      <xdr:rowOff>67945</xdr:rowOff>
    </xdr:to>
    <xdr:sp macro="" textlink="">
      <xdr:nvSpPr>
        <xdr:cNvPr id="454" name="楕円 453"/>
        <xdr:cNvSpPr/>
      </xdr:nvSpPr>
      <xdr:spPr>
        <a:xfrm>
          <a:off x="12954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52705</xdr:rowOff>
    </xdr:from>
    <xdr:ext cx="762000" cy="258445"/>
    <xdr:sp macro="" textlink="">
      <xdr:nvSpPr>
        <xdr:cNvPr id="455" name="テキスト ボックス 454"/>
        <xdr:cNvSpPr txBox="1"/>
      </xdr:nvSpPr>
      <xdr:spPr>
        <a:xfrm>
          <a:off x="12623800" y="1342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埼玉県和光市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160655</xdr:rowOff>
    </xdr:from>
    <xdr:to>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81915</xdr:rowOff>
    </xdr:from>
    <xdr:ext cx="761365" cy="259080"/>
    <xdr:sp macro="" textlink="">
      <xdr:nvSpPr>
        <xdr:cNvPr id="48" name="人口1人当たり決算額の推移最小値テキスト130"/>
        <xdr:cNvSpPr txBox="1"/>
      </xdr:nvSpPr>
      <xdr:spPr>
        <a:xfrm>
          <a:off x="5740400" y="3387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109855</xdr:rowOff>
    </xdr:from>
    <xdr:to>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75565</xdr:rowOff>
    </xdr:from>
    <xdr:ext cx="761365" cy="258445"/>
    <xdr:sp macro="" textlink="">
      <xdr:nvSpPr>
        <xdr:cNvPr id="50" name="人口1人当たり決算額の推移最大値テキスト130"/>
        <xdr:cNvSpPr txBox="1"/>
      </xdr:nvSpPr>
      <xdr:spPr>
        <a:xfrm>
          <a:off x="5740400" y="1837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160655</xdr:rowOff>
    </xdr:from>
    <xdr:to>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65405</xdr:rowOff>
    </xdr:from>
    <xdr:to>
      <xdr:col>29</xdr:col>
      <xdr:colOff>127000</xdr:colOff>
      <xdr:row>19</xdr:row>
      <xdr:rowOff>88900</xdr:rowOff>
    </xdr:to>
    <xdr:cxnSp macro="">
      <xdr:nvCxnSpPr>
        <xdr:cNvPr id="52" name="直線コネクタ 51"/>
        <xdr:cNvCxnSpPr/>
      </xdr:nvCxnSpPr>
      <xdr:spPr>
        <a:xfrm flipV="1">
          <a:off x="5003800" y="3370580"/>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85090</xdr:rowOff>
    </xdr:from>
    <xdr:ext cx="761365" cy="259080"/>
    <xdr:sp macro="" textlink="">
      <xdr:nvSpPr>
        <xdr:cNvPr id="53" name="人口1人当たり決算額の推移平均値テキスト130"/>
        <xdr:cNvSpPr txBox="1"/>
      </xdr:nvSpPr>
      <xdr:spPr>
        <a:xfrm>
          <a:off x="5740400" y="27044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88900</xdr:rowOff>
    </xdr:from>
    <xdr:to>
      <xdr:col>26</xdr:col>
      <xdr:colOff>50800</xdr:colOff>
      <xdr:row>19</xdr:row>
      <xdr:rowOff>91440</xdr:rowOff>
    </xdr:to>
    <xdr:cxnSp macro="">
      <xdr:nvCxnSpPr>
        <xdr:cNvPr id="55" name="直線コネクタ 54"/>
        <xdr:cNvCxnSpPr/>
      </xdr:nvCxnSpPr>
      <xdr:spPr>
        <a:xfrm flipV="1">
          <a:off x="4305300" y="33940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84455</xdr:rowOff>
    </xdr:from>
    <xdr:to>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24765</xdr:rowOff>
    </xdr:from>
    <xdr:ext cx="736600" cy="259080"/>
    <xdr:sp macro="" textlink="">
      <xdr:nvSpPr>
        <xdr:cNvPr id="57" name="テキスト ボックス 56"/>
        <xdr:cNvSpPr txBox="1"/>
      </xdr:nvSpPr>
      <xdr:spPr>
        <a:xfrm>
          <a:off x="4622800" y="2644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91440</xdr:rowOff>
    </xdr:from>
    <xdr:to>
      <xdr:col>22</xdr:col>
      <xdr:colOff>114300</xdr:colOff>
      <xdr:row>19</xdr:row>
      <xdr:rowOff>99695</xdr:rowOff>
    </xdr:to>
    <xdr:cxnSp macro="">
      <xdr:nvCxnSpPr>
        <xdr:cNvPr id="58" name="直線コネクタ 57"/>
        <xdr:cNvCxnSpPr/>
      </xdr:nvCxnSpPr>
      <xdr:spPr>
        <a:xfrm flipV="1">
          <a:off x="3606800" y="339661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153670</xdr:rowOff>
    </xdr:from>
    <xdr:to>
      <xdr:col>22</xdr:col>
      <xdr:colOff>165100</xdr:colOff>
      <xdr:row>18</xdr:row>
      <xdr:rowOff>83820</xdr:rowOff>
    </xdr:to>
    <xdr:sp macro="" textlink="">
      <xdr:nvSpPr>
        <xdr:cNvPr id="59" name="フローチャート: 判断 58"/>
        <xdr:cNvSpPr/>
      </xdr:nvSpPr>
      <xdr:spPr>
        <a:xfrm>
          <a:off x="42545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93980</xdr:rowOff>
    </xdr:from>
    <xdr:ext cx="762000" cy="259080"/>
    <xdr:sp macro="" textlink="">
      <xdr:nvSpPr>
        <xdr:cNvPr id="60" name="テキスト ボックス 59"/>
        <xdr:cNvSpPr txBox="1"/>
      </xdr:nvSpPr>
      <xdr:spPr>
        <a:xfrm>
          <a:off x="3924300" y="288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99695</xdr:rowOff>
    </xdr:from>
    <xdr:to>
      <xdr:col>18</xdr:col>
      <xdr:colOff>177800</xdr:colOff>
      <xdr:row>19</xdr:row>
      <xdr:rowOff>132080</xdr:rowOff>
    </xdr:to>
    <xdr:cxnSp macro="">
      <xdr:nvCxnSpPr>
        <xdr:cNvPr id="61" name="直線コネクタ 60"/>
        <xdr:cNvCxnSpPr/>
      </xdr:nvCxnSpPr>
      <xdr:spPr>
        <a:xfrm flipV="1">
          <a:off x="2908300" y="340487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47625</xdr:rowOff>
    </xdr:from>
    <xdr:to>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159385</xdr:rowOff>
    </xdr:from>
    <xdr:ext cx="762000" cy="258445"/>
    <xdr:sp macro="" textlink="">
      <xdr:nvSpPr>
        <xdr:cNvPr id="63" name="テキスト ボックス 62"/>
        <xdr:cNvSpPr txBox="1"/>
      </xdr:nvSpPr>
      <xdr:spPr>
        <a:xfrm>
          <a:off x="32258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69850</xdr:rowOff>
    </xdr:from>
    <xdr:to>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10160</xdr:rowOff>
    </xdr:from>
    <xdr:ext cx="762000" cy="259080"/>
    <xdr:sp macro="" textlink="">
      <xdr:nvSpPr>
        <xdr:cNvPr id="65" name="テキスト ボックス 64"/>
        <xdr:cNvSpPr txBox="1"/>
      </xdr:nvSpPr>
      <xdr:spPr>
        <a:xfrm>
          <a:off x="25273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14605</xdr:rowOff>
    </xdr:from>
    <xdr:to>
      <xdr:col>29</xdr:col>
      <xdr:colOff>177800</xdr:colOff>
      <xdr:row>19</xdr:row>
      <xdr:rowOff>116205</xdr:rowOff>
    </xdr:to>
    <xdr:sp macro="" textlink="">
      <xdr:nvSpPr>
        <xdr:cNvPr id="71" name="楕円 70"/>
        <xdr:cNvSpPr/>
      </xdr:nvSpPr>
      <xdr:spPr>
        <a:xfrm>
          <a:off x="5600700" y="331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94615</xdr:rowOff>
    </xdr:from>
    <xdr:ext cx="761365" cy="259080"/>
    <xdr:sp macro="" textlink="">
      <xdr:nvSpPr>
        <xdr:cNvPr id="72" name="人口1人当たり決算額の推移該当値テキスト130"/>
        <xdr:cNvSpPr txBox="1"/>
      </xdr:nvSpPr>
      <xdr:spPr>
        <a:xfrm>
          <a:off x="5740400" y="3228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54,673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38100</xdr:rowOff>
    </xdr:from>
    <xdr:to>
      <xdr:col>26</xdr:col>
      <xdr:colOff>101600</xdr:colOff>
      <xdr:row>19</xdr:row>
      <xdr:rowOff>139700</xdr:rowOff>
    </xdr:to>
    <xdr:sp macro="" textlink="">
      <xdr:nvSpPr>
        <xdr:cNvPr id="73" name="楕円 72"/>
        <xdr:cNvSpPr/>
      </xdr:nvSpPr>
      <xdr:spPr>
        <a:xfrm>
          <a:off x="4953000" y="33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124460</xdr:rowOff>
    </xdr:from>
    <xdr:ext cx="736600" cy="259080"/>
    <xdr:sp macro="" textlink="">
      <xdr:nvSpPr>
        <xdr:cNvPr id="74" name="テキスト ボックス 73"/>
        <xdr:cNvSpPr txBox="1"/>
      </xdr:nvSpPr>
      <xdr:spPr>
        <a:xfrm>
          <a:off x="4622800" y="3429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40640</xdr:rowOff>
    </xdr:from>
    <xdr:to>
      <xdr:col>22</xdr:col>
      <xdr:colOff>165100</xdr:colOff>
      <xdr:row>19</xdr:row>
      <xdr:rowOff>142240</xdr:rowOff>
    </xdr:to>
    <xdr:sp macro="" textlink="">
      <xdr:nvSpPr>
        <xdr:cNvPr id="75" name="楕円 74"/>
        <xdr:cNvSpPr/>
      </xdr:nvSpPr>
      <xdr:spPr>
        <a:xfrm>
          <a:off x="4254500" y="33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127000</xdr:rowOff>
    </xdr:from>
    <xdr:ext cx="762000" cy="259080"/>
    <xdr:sp macro="" textlink="">
      <xdr:nvSpPr>
        <xdr:cNvPr id="76" name="テキスト ボックス 75"/>
        <xdr:cNvSpPr txBox="1"/>
      </xdr:nvSpPr>
      <xdr:spPr>
        <a:xfrm>
          <a:off x="3924300" y="343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48895</xdr:rowOff>
    </xdr:from>
    <xdr:to>
      <xdr:col>19</xdr:col>
      <xdr:colOff>38100</xdr:colOff>
      <xdr:row>19</xdr:row>
      <xdr:rowOff>150495</xdr:rowOff>
    </xdr:to>
    <xdr:sp macro="" textlink="">
      <xdr:nvSpPr>
        <xdr:cNvPr id="77" name="楕円 76"/>
        <xdr:cNvSpPr/>
      </xdr:nvSpPr>
      <xdr:spPr>
        <a:xfrm>
          <a:off x="3556000" y="335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135255</xdr:rowOff>
    </xdr:from>
    <xdr:ext cx="762000" cy="258445"/>
    <xdr:sp macro="" textlink="">
      <xdr:nvSpPr>
        <xdr:cNvPr id="78" name="テキスト ボックス 77"/>
        <xdr:cNvSpPr txBox="1"/>
      </xdr:nvSpPr>
      <xdr:spPr>
        <a:xfrm>
          <a:off x="3225800" y="344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80645</xdr:rowOff>
    </xdr:from>
    <xdr:to>
      <xdr:col>15</xdr:col>
      <xdr:colOff>101600</xdr:colOff>
      <xdr:row>20</xdr:row>
      <xdr:rowOff>10795</xdr:rowOff>
    </xdr:to>
    <xdr:sp macro="" textlink="">
      <xdr:nvSpPr>
        <xdr:cNvPr id="79" name="楕円 78"/>
        <xdr:cNvSpPr/>
      </xdr:nvSpPr>
      <xdr:spPr>
        <a:xfrm>
          <a:off x="2857500" y="33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167005</xdr:rowOff>
    </xdr:from>
    <xdr:ext cx="762000" cy="258445"/>
    <xdr:sp macro="" textlink="">
      <xdr:nvSpPr>
        <xdr:cNvPr id="80" name="テキスト ボックス 79"/>
        <xdr:cNvSpPr txBox="1"/>
      </xdr:nvSpPr>
      <xdr:spPr>
        <a:xfrm>
          <a:off x="2527300" y="347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50,637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29845</xdr:rowOff>
    </xdr:from>
    <xdr:to>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27305</xdr:rowOff>
    </xdr:from>
    <xdr:ext cx="761365" cy="258445"/>
    <xdr:sp macro="" textlink="">
      <xdr:nvSpPr>
        <xdr:cNvPr id="108" name="人口1人当たり決算額の推移最小値テキスト445"/>
        <xdr:cNvSpPr txBox="1"/>
      </xdr:nvSpPr>
      <xdr:spPr>
        <a:xfrm>
          <a:off x="5740400" y="7494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55245</xdr:rowOff>
    </xdr:from>
    <xdr:to>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115570</xdr:rowOff>
    </xdr:from>
    <xdr:ext cx="761365" cy="259715"/>
    <xdr:sp macro="" textlink="">
      <xdr:nvSpPr>
        <xdr:cNvPr id="110" name="人口1人当たり決算額の推移最大値テキスト445"/>
        <xdr:cNvSpPr txBox="1"/>
      </xdr:nvSpPr>
      <xdr:spPr>
        <a:xfrm>
          <a:off x="5740400" y="60401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29845</xdr:rowOff>
    </xdr:from>
    <xdr:to>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255270</xdr:rowOff>
    </xdr:from>
    <xdr:to>
      <xdr:col>29</xdr:col>
      <xdr:colOff>127000</xdr:colOff>
      <xdr:row>37</xdr:row>
      <xdr:rowOff>267335</xdr:rowOff>
    </xdr:to>
    <xdr:cxnSp macro="">
      <xdr:nvCxnSpPr>
        <xdr:cNvPr id="112" name="直線コネクタ 111"/>
        <xdr:cNvCxnSpPr/>
      </xdr:nvCxnSpPr>
      <xdr:spPr>
        <a:xfrm>
          <a:off x="5003800" y="737997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246380</xdr:rowOff>
    </xdr:from>
    <xdr:ext cx="761365" cy="258445"/>
    <xdr:sp macro="" textlink="">
      <xdr:nvSpPr>
        <xdr:cNvPr id="113" name="人口1人当たり決算額の推移平均値テキスト445"/>
        <xdr:cNvSpPr txBox="1"/>
      </xdr:nvSpPr>
      <xdr:spPr>
        <a:xfrm>
          <a:off x="5740400" y="6856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58420</xdr:rowOff>
    </xdr:from>
    <xdr:to>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220345</xdr:rowOff>
    </xdr:from>
    <xdr:to>
      <xdr:col>26</xdr:col>
      <xdr:colOff>50800</xdr:colOff>
      <xdr:row>37</xdr:row>
      <xdr:rowOff>255270</xdr:rowOff>
    </xdr:to>
    <xdr:cxnSp macro="">
      <xdr:nvCxnSpPr>
        <xdr:cNvPr id="115" name="直線コネクタ 114"/>
        <xdr:cNvCxnSpPr/>
      </xdr:nvCxnSpPr>
      <xdr:spPr>
        <a:xfrm>
          <a:off x="4305300" y="734504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53975</xdr:rowOff>
    </xdr:from>
    <xdr:to>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165100</xdr:rowOff>
    </xdr:from>
    <xdr:ext cx="736600" cy="259080"/>
    <xdr:sp macro="" textlink="">
      <xdr:nvSpPr>
        <xdr:cNvPr id="117" name="テキスト ボックス 116"/>
        <xdr:cNvSpPr txBox="1"/>
      </xdr:nvSpPr>
      <xdr:spPr>
        <a:xfrm>
          <a:off x="4622800" y="677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220345</xdr:rowOff>
    </xdr:from>
    <xdr:to>
      <xdr:col>22</xdr:col>
      <xdr:colOff>114300</xdr:colOff>
      <xdr:row>37</xdr:row>
      <xdr:rowOff>266065</xdr:rowOff>
    </xdr:to>
    <xdr:cxnSp macro="">
      <xdr:nvCxnSpPr>
        <xdr:cNvPr id="118" name="直線コネクタ 117"/>
        <xdr:cNvCxnSpPr/>
      </xdr:nvCxnSpPr>
      <xdr:spPr>
        <a:xfrm flipV="1">
          <a:off x="3606800" y="734504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26670</xdr:rowOff>
    </xdr:from>
    <xdr:to>
      <xdr:col>22</xdr:col>
      <xdr:colOff>165100</xdr:colOff>
      <xdr:row>37</xdr:row>
      <xdr:rowOff>128905</xdr:rowOff>
    </xdr:to>
    <xdr:sp macro="" textlink="">
      <xdr:nvSpPr>
        <xdr:cNvPr id="119" name="フローチャート: 判断 118"/>
        <xdr:cNvSpPr/>
      </xdr:nvSpPr>
      <xdr:spPr>
        <a:xfrm>
          <a:off x="42545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310515</xdr:rowOff>
    </xdr:from>
    <xdr:ext cx="762000" cy="259080"/>
    <xdr:sp macro="" textlink="">
      <xdr:nvSpPr>
        <xdr:cNvPr id="120" name="テキスト ボックス 119"/>
        <xdr:cNvSpPr txBox="1"/>
      </xdr:nvSpPr>
      <xdr:spPr>
        <a:xfrm>
          <a:off x="3924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266065</xdr:rowOff>
    </xdr:from>
    <xdr:to>
      <xdr:col>18</xdr:col>
      <xdr:colOff>177800</xdr:colOff>
      <xdr:row>37</xdr:row>
      <xdr:rowOff>269240</xdr:rowOff>
    </xdr:to>
    <xdr:cxnSp macro="">
      <xdr:nvCxnSpPr>
        <xdr:cNvPr id="121" name="直線コネクタ 120"/>
        <xdr:cNvCxnSpPr/>
      </xdr:nvCxnSpPr>
      <xdr:spPr>
        <a:xfrm flipV="1">
          <a:off x="2908300" y="739076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112395</xdr:rowOff>
    </xdr:from>
    <xdr:to>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224790</xdr:rowOff>
    </xdr:from>
    <xdr:ext cx="762000" cy="258445"/>
    <xdr:sp macro="" textlink="">
      <xdr:nvSpPr>
        <xdr:cNvPr id="123" name="テキスト ボックス 122"/>
        <xdr:cNvSpPr txBox="1"/>
      </xdr:nvSpPr>
      <xdr:spPr>
        <a:xfrm>
          <a:off x="3225800" y="683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67310</xdr:rowOff>
    </xdr:from>
    <xdr:to>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179070</xdr:rowOff>
    </xdr:from>
    <xdr:ext cx="762000" cy="258445"/>
    <xdr:sp macro="" textlink="">
      <xdr:nvSpPr>
        <xdr:cNvPr id="125" name="テキスト ボックス 124"/>
        <xdr:cNvSpPr txBox="1"/>
      </xdr:nvSpPr>
      <xdr:spPr>
        <a:xfrm>
          <a:off x="2527300" y="678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217805</xdr:rowOff>
    </xdr:from>
    <xdr:to>
      <xdr:col>29</xdr:col>
      <xdr:colOff>177800</xdr:colOff>
      <xdr:row>37</xdr:row>
      <xdr:rowOff>318770</xdr:rowOff>
    </xdr:to>
    <xdr:sp macro="" textlink="">
      <xdr:nvSpPr>
        <xdr:cNvPr id="131" name="楕円 130"/>
        <xdr:cNvSpPr/>
      </xdr:nvSpPr>
      <xdr:spPr>
        <a:xfrm>
          <a:off x="5600700" y="7342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189865</xdr:rowOff>
    </xdr:from>
    <xdr:ext cx="761365" cy="258445"/>
    <xdr:sp macro="" textlink="">
      <xdr:nvSpPr>
        <xdr:cNvPr id="132" name="人口1人当たり決算額の推移該当値テキスト445"/>
        <xdr:cNvSpPr txBox="1"/>
      </xdr:nvSpPr>
      <xdr:spPr>
        <a:xfrm>
          <a:off x="5740400" y="731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205740</xdr:rowOff>
    </xdr:from>
    <xdr:to>
      <xdr:col>26</xdr:col>
      <xdr:colOff>101600</xdr:colOff>
      <xdr:row>37</xdr:row>
      <xdr:rowOff>306705</xdr:rowOff>
    </xdr:to>
    <xdr:sp macro="" textlink="">
      <xdr:nvSpPr>
        <xdr:cNvPr id="133" name="楕円 132"/>
        <xdr:cNvSpPr/>
      </xdr:nvSpPr>
      <xdr:spPr>
        <a:xfrm>
          <a:off x="4953000" y="7330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292100</xdr:rowOff>
    </xdr:from>
    <xdr:ext cx="736600" cy="258445"/>
    <xdr:sp macro="" textlink="">
      <xdr:nvSpPr>
        <xdr:cNvPr id="134" name="テキスト ボックス 133"/>
        <xdr:cNvSpPr txBox="1"/>
      </xdr:nvSpPr>
      <xdr:spPr>
        <a:xfrm>
          <a:off x="4622800" y="7416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169545</xdr:rowOff>
    </xdr:from>
    <xdr:to>
      <xdr:col>22</xdr:col>
      <xdr:colOff>165100</xdr:colOff>
      <xdr:row>37</xdr:row>
      <xdr:rowOff>271780</xdr:rowOff>
    </xdr:to>
    <xdr:sp macro="" textlink="">
      <xdr:nvSpPr>
        <xdr:cNvPr id="135" name="楕円 134"/>
        <xdr:cNvSpPr/>
      </xdr:nvSpPr>
      <xdr:spPr>
        <a:xfrm>
          <a:off x="4254500" y="72942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255270</xdr:rowOff>
    </xdr:from>
    <xdr:ext cx="762000" cy="259080"/>
    <xdr:sp macro="" textlink="">
      <xdr:nvSpPr>
        <xdr:cNvPr id="136" name="テキスト ボックス 135"/>
        <xdr:cNvSpPr txBox="1"/>
      </xdr:nvSpPr>
      <xdr:spPr>
        <a:xfrm>
          <a:off x="3924300" y="737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215265</xdr:rowOff>
    </xdr:from>
    <xdr:to>
      <xdr:col>19</xdr:col>
      <xdr:colOff>38100</xdr:colOff>
      <xdr:row>37</xdr:row>
      <xdr:rowOff>317500</xdr:rowOff>
    </xdr:to>
    <xdr:sp macro="" textlink="">
      <xdr:nvSpPr>
        <xdr:cNvPr id="137" name="楕円 136"/>
        <xdr:cNvSpPr/>
      </xdr:nvSpPr>
      <xdr:spPr>
        <a:xfrm>
          <a:off x="3556000" y="73399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300990</xdr:rowOff>
    </xdr:from>
    <xdr:ext cx="762000" cy="259080"/>
    <xdr:sp macro="" textlink="">
      <xdr:nvSpPr>
        <xdr:cNvPr id="138" name="テキスト ボックス 137"/>
        <xdr:cNvSpPr txBox="1"/>
      </xdr:nvSpPr>
      <xdr:spPr>
        <a:xfrm>
          <a:off x="3225800" y="742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217805</xdr:rowOff>
    </xdr:from>
    <xdr:to>
      <xdr:col>15</xdr:col>
      <xdr:colOff>101600</xdr:colOff>
      <xdr:row>37</xdr:row>
      <xdr:rowOff>320040</xdr:rowOff>
    </xdr:to>
    <xdr:sp macro="" textlink="">
      <xdr:nvSpPr>
        <xdr:cNvPr id="139" name="楕円 138"/>
        <xdr:cNvSpPr/>
      </xdr:nvSpPr>
      <xdr:spPr>
        <a:xfrm>
          <a:off x="2857500" y="7342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305435</xdr:rowOff>
    </xdr:from>
    <xdr:ext cx="762000" cy="258445"/>
    <xdr:sp macro="" textlink="">
      <xdr:nvSpPr>
        <xdr:cNvPr id="140" name="テキスト ボックス 139"/>
        <xdr:cNvSpPr txBox="1"/>
      </xdr:nvSpPr>
      <xdr:spPr>
        <a:xfrm>
          <a:off x="2527300" y="743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1270</xdr:rowOff>
    </xdr:from>
    <xdr:to>
      <xdr:col>24</xdr:col>
      <xdr:colOff>63500</xdr:colOff>
      <xdr:row>39</xdr:row>
      <xdr:rowOff>22225</xdr:rowOff>
    </xdr:to>
    <xdr:cxnSp macro="">
      <xdr:nvCxnSpPr>
        <xdr:cNvPr id="63" name="直線コネクタ 62"/>
        <xdr:cNvCxnSpPr/>
      </xdr:nvCxnSpPr>
      <xdr:spPr>
        <a:xfrm flipV="1">
          <a:off x="3797300" y="66878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49530</xdr:rowOff>
    </xdr:from>
    <xdr:ext cx="534670" cy="259080"/>
    <xdr:sp macro="" textlink="">
      <xdr:nvSpPr>
        <xdr:cNvPr id="64" name="人件費平均値テキスト"/>
        <xdr:cNvSpPr txBox="1"/>
      </xdr:nvSpPr>
      <xdr:spPr>
        <a:xfrm>
          <a:off x="4686300" y="605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26670</xdr:rowOff>
    </xdr:from>
    <xdr:to>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22225</xdr:rowOff>
    </xdr:from>
    <xdr:to>
      <xdr:col>19</xdr:col>
      <xdr:colOff>177800</xdr:colOff>
      <xdr:row>39</xdr:row>
      <xdr:rowOff>25400</xdr:rowOff>
    </xdr:to>
    <xdr:cxnSp macro="">
      <xdr:nvCxnSpPr>
        <xdr:cNvPr id="66" name="直線コネクタ 65"/>
        <xdr:cNvCxnSpPr/>
      </xdr:nvCxnSpPr>
      <xdr:spPr>
        <a:xfrm flipV="1">
          <a:off x="2908300" y="6708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151130</xdr:rowOff>
    </xdr:from>
    <xdr:ext cx="534035" cy="259080"/>
    <xdr:sp macro="" textlink="">
      <xdr:nvSpPr>
        <xdr:cNvPr id="68" name="テキスト ボックス 67"/>
        <xdr:cNvSpPr txBox="1"/>
      </xdr:nvSpPr>
      <xdr:spPr>
        <a:xfrm>
          <a:off x="3529965" y="598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17780</xdr:rowOff>
    </xdr:from>
    <xdr:to>
      <xdr:col>15</xdr:col>
      <xdr:colOff>50800</xdr:colOff>
      <xdr:row>39</xdr:row>
      <xdr:rowOff>25400</xdr:rowOff>
    </xdr:to>
    <xdr:cxnSp macro="">
      <xdr:nvCxnSpPr>
        <xdr:cNvPr id="69" name="直線コネクタ 68"/>
        <xdr:cNvCxnSpPr/>
      </xdr:nvCxnSpPr>
      <xdr:spPr>
        <a:xfrm>
          <a:off x="2019300" y="6704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95250</xdr:rowOff>
    </xdr:from>
    <xdr:to>
      <xdr:col>15</xdr:col>
      <xdr:colOff>101600</xdr:colOff>
      <xdr:row>38</xdr:row>
      <xdr:rowOff>25400</xdr:rowOff>
    </xdr:to>
    <xdr:sp macro="" textlink="">
      <xdr:nvSpPr>
        <xdr:cNvPr id="70" name="フローチャート: 判断 69"/>
        <xdr:cNvSpPr/>
      </xdr:nvSpPr>
      <xdr:spPr>
        <a:xfrm>
          <a:off x="2857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41910</xdr:rowOff>
    </xdr:from>
    <xdr:ext cx="534035" cy="258445"/>
    <xdr:sp macro="" textlink="">
      <xdr:nvSpPr>
        <xdr:cNvPr id="71" name="テキスト ボックス 70"/>
        <xdr:cNvSpPr txBox="1"/>
      </xdr:nvSpPr>
      <xdr:spPr>
        <a:xfrm>
          <a:off x="2640965" y="621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17780</xdr:rowOff>
    </xdr:from>
    <xdr:to>
      <xdr:col>10</xdr:col>
      <xdr:colOff>114300</xdr:colOff>
      <xdr:row>39</xdr:row>
      <xdr:rowOff>48895</xdr:rowOff>
    </xdr:to>
    <xdr:cxnSp macro="">
      <xdr:nvCxnSpPr>
        <xdr:cNvPr id="72" name="直線コネクタ 71"/>
        <xdr:cNvCxnSpPr/>
      </xdr:nvCxnSpPr>
      <xdr:spPr>
        <a:xfrm flipV="1">
          <a:off x="1130300" y="67043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99060</xdr:rowOff>
    </xdr:from>
    <xdr:ext cx="534035" cy="258445"/>
    <xdr:sp macro="" textlink="">
      <xdr:nvSpPr>
        <xdr:cNvPr id="74" name="テキスト ボックス 73"/>
        <xdr:cNvSpPr txBox="1"/>
      </xdr:nvSpPr>
      <xdr:spPr>
        <a:xfrm>
          <a:off x="1751965" y="609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158750</xdr:rowOff>
    </xdr:from>
    <xdr:to>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105410</xdr:rowOff>
    </xdr:from>
    <xdr:ext cx="534035" cy="259080"/>
    <xdr:sp macro="" textlink="">
      <xdr:nvSpPr>
        <xdr:cNvPr id="76" name="テキスト ボックス 75"/>
        <xdr:cNvSpPr txBox="1"/>
      </xdr:nvSpPr>
      <xdr:spPr>
        <a:xfrm>
          <a:off x="862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121920</xdr:rowOff>
    </xdr:from>
    <xdr:to>
      <xdr:col>24</xdr:col>
      <xdr:colOff>114300</xdr:colOff>
      <xdr:row>39</xdr:row>
      <xdr:rowOff>52070</xdr:rowOff>
    </xdr:to>
    <xdr:sp macro="" textlink="">
      <xdr:nvSpPr>
        <xdr:cNvPr id="82" name="楕円 81"/>
        <xdr:cNvSpPr/>
      </xdr:nvSpPr>
      <xdr:spPr>
        <a:xfrm>
          <a:off x="4584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36830</xdr:rowOff>
    </xdr:from>
    <xdr:ext cx="534670" cy="259080"/>
    <xdr:sp macro="" textlink="">
      <xdr:nvSpPr>
        <xdr:cNvPr id="83" name="人件費該当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143510</xdr:rowOff>
    </xdr:from>
    <xdr:to>
      <xdr:col>20</xdr:col>
      <xdr:colOff>38100</xdr:colOff>
      <xdr:row>39</xdr:row>
      <xdr:rowOff>73025</xdr:rowOff>
    </xdr:to>
    <xdr:sp macro="" textlink="">
      <xdr:nvSpPr>
        <xdr:cNvPr id="84" name="楕円 83"/>
        <xdr:cNvSpPr/>
      </xdr:nvSpPr>
      <xdr:spPr>
        <a:xfrm>
          <a:off x="3746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64135</xdr:rowOff>
    </xdr:from>
    <xdr:ext cx="534035" cy="258445"/>
    <xdr:sp macro="" textlink="">
      <xdr:nvSpPr>
        <xdr:cNvPr id="85" name="テキスト ボックス 84"/>
        <xdr:cNvSpPr txBox="1"/>
      </xdr:nvSpPr>
      <xdr:spPr>
        <a:xfrm>
          <a:off x="3529965" y="6750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146050</xdr:rowOff>
    </xdr:from>
    <xdr:to>
      <xdr:col>15</xdr:col>
      <xdr:colOff>101600</xdr:colOff>
      <xdr:row>39</xdr:row>
      <xdr:rowOff>76200</xdr:rowOff>
    </xdr:to>
    <xdr:sp macro="" textlink="">
      <xdr:nvSpPr>
        <xdr:cNvPr id="86" name="楕円 85"/>
        <xdr:cNvSpPr/>
      </xdr:nvSpPr>
      <xdr:spPr>
        <a:xfrm>
          <a:off x="2857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67310</xdr:rowOff>
    </xdr:from>
    <xdr:ext cx="534035" cy="259080"/>
    <xdr:sp macro="" textlink="">
      <xdr:nvSpPr>
        <xdr:cNvPr id="87" name="テキスト ボックス 86"/>
        <xdr:cNvSpPr txBox="1"/>
      </xdr:nvSpPr>
      <xdr:spPr>
        <a:xfrm>
          <a:off x="2640965" y="675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138430</xdr:rowOff>
    </xdr:from>
    <xdr:to>
      <xdr:col>10</xdr:col>
      <xdr:colOff>165100</xdr:colOff>
      <xdr:row>39</xdr:row>
      <xdr:rowOff>68580</xdr:rowOff>
    </xdr:to>
    <xdr:sp macro="" textlink="">
      <xdr:nvSpPr>
        <xdr:cNvPr id="88" name="楕円 87"/>
        <xdr:cNvSpPr/>
      </xdr:nvSpPr>
      <xdr:spPr>
        <a:xfrm>
          <a:off x="1968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59690</xdr:rowOff>
    </xdr:from>
    <xdr:ext cx="534035" cy="259080"/>
    <xdr:sp macro="" textlink="">
      <xdr:nvSpPr>
        <xdr:cNvPr id="89" name="テキスト ボックス 88"/>
        <xdr:cNvSpPr txBox="1"/>
      </xdr:nvSpPr>
      <xdr:spPr>
        <a:xfrm>
          <a:off x="1751965" y="674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169545</xdr:rowOff>
    </xdr:from>
    <xdr:to>
      <xdr:col>6</xdr:col>
      <xdr:colOff>38100</xdr:colOff>
      <xdr:row>39</xdr:row>
      <xdr:rowOff>99695</xdr:rowOff>
    </xdr:to>
    <xdr:sp macro="" textlink="">
      <xdr:nvSpPr>
        <xdr:cNvPr id="90" name="楕円 89"/>
        <xdr:cNvSpPr/>
      </xdr:nvSpPr>
      <xdr:spPr>
        <a:xfrm>
          <a:off x="1079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90805</xdr:rowOff>
    </xdr:from>
    <xdr:ext cx="534035" cy="258445"/>
    <xdr:sp macro="" textlink="">
      <xdr:nvSpPr>
        <xdr:cNvPr id="91" name="テキスト ボックス 90"/>
        <xdr:cNvSpPr txBox="1"/>
      </xdr:nvSpPr>
      <xdr:spPr>
        <a:xfrm>
          <a:off x="862965" y="677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8445"/>
    <xdr:sp macro="" textlink="">
      <xdr:nvSpPr>
        <xdr:cNvPr id="110" name="テキスト ボックス 109"/>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52070</xdr:rowOff>
    </xdr:from>
    <xdr:ext cx="534670" cy="258445"/>
    <xdr:sp macro="" textlink="">
      <xdr:nvSpPr>
        <xdr:cNvPr id="119" name="物件費最小値テキスト"/>
        <xdr:cNvSpPr txBox="1"/>
      </xdr:nvSpPr>
      <xdr:spPr>
        <a:xfrm>
          <a:off x="4686300" y="9996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48260</xdr:rowOff>
    </xdr:from>
    <xdr:to>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155575</xdr:rowOff>
    </xdr:from>
    <xdr:to>
      <xdr:col>24</xdr:col>
      <xdr:colOff>63500</xdr:colOff>
      <xdr:row>56</xdr:row>
      <xdr:rowOff>7620</xdr:rowOff>
    </xdr:to>
    <xdr:cxnSp macro="">
      <xdr:nvCxnSpPr>
        <xdr:cNvPr id="123" name="直線コネクタ 122"/>
        <xdr:cNvCxnSpPr/>
      </xdr:nvCxnSpPr>
      <xdr:spPr>
        <a:xfrm>
          <a:off x="3797300" y="958532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64770</xdr:rowOff>
    </xdr:from>
    <xdr:ext cx="534670" cy="258445"/>
    <xdr:sp macro="" textlink="">
      <xdr:nvSpPr>
        <xdr:cNvPr id="124" name="物件費平均値テキスト"/>
        <xdr:cNvSpPr txBox="1"/>
      </xdr:nvSpPr>
      <xdr:spPr>
        <a:xfrm>
          <a:off x="4686300" y="93230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41910</xdr:rowOff>
    </xdr:from>
    <xdr:to>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153035</xdr:rowOff>
    </xdr:from>
    <xdr:to>
      <xdr:col>19</xdr:col>
      <xdr:colOff>177800</xdr:colOff>
      <xdr:row>55</xdr:row>
      <xdr:rowOff>155575</xdr:rowOff>
    </xdr:to>
    <xdr:cxnSp macro="">
      <xdr:nvCxnSpPr>
        <xdr:cNvPr id="126" name="直線コネクタ 125"/>
        <xdr:cNvCxnSpPr/>
      </xdr:nvCxnSpPr>
      <xdr:spPr>
        <a:xfrm>
          <a:off x="2908300" y="9582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71755</xdr:rowOff>
    </xdr:from>
    <xdr:to>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18415</xdr:rowOff>
    </xdr:from>
    <xdr:ext cx="534035" cy="258445"/>
    <xdr:sp macro="" textlink="">
      <xdr:nvSpPr>
        <xdr:cNvPr id="128" name="テキスト ボックス 127"/>
        <xdr:cNvSpPr txBox="1"/>
      </xdr:nvSpPr>
      <xdr:spPr>
        <a:xfrm>
          <a:off x="3529965" y="927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153035</xdr:rowOff>
    </xdr:from>
    <xdr:to>
      <xdr:col>15</xdr:col>
      <xdr:colOff>50800</xdr:colOff>
      <xdr:row>55</xdr:row>
      <xdr:rowOff>158750</xdr:rowOff>
    </xdr:to>
    <xdr:cxnSp macro="">
      <xdr:nvCxnSpPr>
        <xdr:cNvPr id="129" name="直線コネクタ 128"/>
        <xdr:cNvCxnSpPr/>
      </xdr:nvCxnSpPr>
      <xdr:spPr>
        <a:xfrm flipV="1">
          <a:off x="2019300" y="9582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30" name="フローチャート: 判断 129"/>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34035" cy="259080"/>
    <xdr:sp macro="" textlink="">
      <xdr:nvSpPr>
        <xdr:cNvPr id="131" name="テキスト ボックス 130"/>
        <xdr:cNvSpPr txBox="1"/>
      </xdr:nvSpPr>
      <xdr:spPr>
        <a:xfrm>
          <a:off x="2640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158750</xdr:rowOff>
    </xdr:from>
    <xdr:to>
      <xdr:col>10</xdr:col>
      <xdr:colOff>114300</xdr:colOff>
      <xdr:row>56</xdr:row>
      <xdr:rowOff>25400</xdr:rowOff>
    </xdr:to>
    <xdr:cxnSp macro="">
      <xdr:nvCxnSpPr>
        <xdr:cNvPr id="132" name="直線コネクタ 131"/>
        <xdr:cNvCxnSpPr/>
      </xdr:nvCxnSpPr>
      <xdr:spPr>
        <a:xfrm flipV="1">
          <a:off x="1130300" y="958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130175</xdr:rowOff>
    </xdr:from>
    <xdr:to>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52070</xdr:rowOff>
    </xdr:from>
    <xdr:ext cx="534035" cy="258445"/>
    <xdr:sp macro="" textlink="">
      <xdr:nvSpPr>
        <xdr:cNvPr id="134" name="テキスト ボックス 133"/>
        <xdr:cNvSpPr txBox="1"/>
      </xdr:nvSpPr>
      <xdr:spPr>
        <a:xfrm>
          <a:off x="1751965" y="965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122555</xdr:rowOff>
    </xdr:from>
    <xdr:to>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69215</xdr:rowOff>
    </xdr:from>
    <xdr:ext cx="534035" cy="259080"/>
    <xdr:sp macro="" textlink="">
      <xdr:nvSpPr>
        <xdr:cNvPr id="136" name="テキスト ボックス 135"/>
        <xdr:cNvSpPr txBox="1"/>
      </xdr:nvSpPr>
      <xdr:spPr>
        <a:xfrm>
          <a:off x="862965" y="9327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42" name="楕円 141"/>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106680</xdr:rowOff>
    </xdr:from>
    <xdr:ext cx="534670" cy="259080"/>
    <xdr:sp macro="" textlink="">
      <xdr:nvSpPr>
        <xdr:cNvPr id="143" name="物件費該当値テキスト"/>
        <xdr:cNvSpPr txBox="1"/>
      </xdr:nvSpPr>
      <xdr:spPr>
        <a:xfrm>
          <a:off x="4686300" y="9536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104775</xdr:rowOff>
    </xdr:from>
    <xdr:to>
      <xdr:col>20</xdr:col>
      <xdr:colOff>38100</xdr:colOff>
      <xdr:row>56</xdr:row>
      <xdr:rowOff>34925</xdr:rowOff>
    </xdr:to>
    <xdr:sp macro="" textlink="">
      <xdr:nvSpPr>
        <xdr:cNvPr id="144" name="楕円 143"/>
        <xdr:cNvSpPr/>
      </xdr:nvSpPr>
      <xdr:spPr>
        <a:xfrm>
          <a:off x="3746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26035</xdr:rowOff>
    </xdr:from>
    <xdr:ext cx="534035" cy="259080"/>
    <xdr:sp macro="" textlink="">
      <xdr:nvSpPr>
        <xdr:cNvPr id="145" name="テキスト ボックス 144"/>
        <xdr:cNvSpPr txBox="1"/>
      </xdr:nvSpPr>
      <xdr:spPr>
        <a:xfrm>
          <a:off x="3529965" y="9627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102235</xdr:rowOff>
    </xdr:from>
    <xdr:to>
      <xdr:col>15</xdr:col>
      <xdr:colOff>101600</xdr:colOff>
      <xdr:row>56</xdr:row>
      <xdr:rowOff>32385</xdr:rowOff>
    </xdr:to>
    <xdr:sp macro="" textlink="">
      <xdr:nvSpPr>
        <xdr:cNvPr id="146" name="楕円 145"/>
        <xdr:cNvSpPr/>
      </xdr:nvSpPr>
      <xdr:spPr>
        <a:xfrm>
          <a:off x="2857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48895</xdr:rowOff>
    </xdr:from>
    <xdr:ext cx="534035" cy="259080"/>
    <xdr:sp macro="" textlink="">
      <xdr:nvSpPr>
        <xdr:cNvPr id="147" name="テキスト ボックス 146"/>
        <xdr:cNvSpPr txBox="1"/>
      </xdr:nvSpPr>
      <xdr:spPr>
        <a:xfrm>
          <a:off x="2640965" y="930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107950</xdr:rowOff>
    </xdr:from>
    <xdr:to>
      <xdr:col>10</xdr:col>
      <xdr:colOff>165100</xdr:colOff>
      <xdr:row>56</xdr:row>
      <xdr:rowOff>38100</xdr:rowOff>
    </xdr:to>
    <xdr:sp macro="" textlink="">
      <xdr:nvSpPr>
        <xdr:cNvPr id="148" name="楕円 147"/>
        <xdr:cNvSpPr/>
      </xdr:nvSpPr>
      <xdr:spPr>
        <a:xfrm>
          <a:off x="1968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54610</xdr:rowOff>
    </xdr:from>
    <xdr:ext cx="534035" cy="258445"/>
    <xdr:sp macro="" textlink="">
      <xdr:nvSpPr>
        <xdr:cNvPr id="149" name="テキスト ボックス 148"/>
        <xdr:cNvSpPr txBox="1"/>
      </xdr:nvSpPr>
      <xdr:spPr>
        <a:xfrm>
          <a:off x="1751965" y="9312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146050</xdr:rowOff>
    </xdr:from>
    <xdr:to>
      <xdr:col>6</xdr:col>
      <xdr:colOff>38100</xdr:colOff>
      <xdr:row>56</xdr:row>
      <xdr:rowOff>76200</xdr:rowOff>
    </xdr:to>
    <xdr:sp macro="" textlink="">
      <xdr:nvSpPr>
        <xdr:cNvPr id="150" name="楕円 149"/>
        <xdr:cNvSpPr/>
      </xdr:nvSpPr>
      <xdr:spPr>
        <a:xfrm>
          <a:off x="1079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67310</xdr:rowOff>
    </xdr:from>
    <xdr:ext cx="534035" cy="259080"/>
    <xdr:sp macro="" textlink="">
      <xdr:nvSpPr>
        <xdr:cNvPr id="151" name="テキスト ボックス 150"/>
        <xdr:cNvSpPr txBox="1"/>
      </xdr:nvSpPr>
      <xdr:spPr>
        <a:xfrm>
          <a:off x="862965" y="9668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80645</xdr:rowOff>
    </xdr:from>
    <xdr:to>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80645</xdr:rowOff>
    </xdr:from>
    <xdr:to>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114935</xdr:rowOff>
    </xdr:from>
    <xdr:to>
      <xdr:col>24</xdr:col>
      <xdr:colOff>63500</xdr:colOff>
      <xdr:row>78</xdr:row>
      <xdr:rowOff>117475</xdr:rowOff>
    </xdr:to>
    <xdr:cxnSp macro="">
      <xdr:nvCxnSpPr>
        <xdr:cNvPr id="178" name="直線コネクタ 177"/>
        <xdr:cNvCxnSpPr/>
      </xdr:nvCxnSpPr>
      <xdr:spPr>
        <a:xfrm flipV="1">
          <a:off x="3797300" y="134880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100330</xdr:rowOff>
    </xdr:from>
    <xdr:ext cx="469900" cy="258445"/>
    <xdr:sp macro="" textlink="">
      <xdr:nvSpPr>
        <xdr:cNvPr id="179" name="維持補修費平均値テキスト"/>
        <xdr:cNvSpPr txBox="1"/>
      </xdr:nvSpPr>
      <xdr:spPr>
        <a:xfrm>
          <a:off x="4686300" y="131305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117475</xdr:rowOff>
    </xdr:from>
    <xdr:to>
      <xdr:col>19</xdr:col>
      <xdr:colOff>177800</xdr:colOff>
      <xdr:row>78</xdr:row>
      <xdr:rowOff>121920</xdr:rowOff>
    </xdr:to>
    <xdr:cxnSp macro="">
      <xdr:nvCxnSpPr>
        <xdr:cNvPr id="181" name="直線コネクタ 180"/>
        <xdr:cNvCxnSpPr/>
      </xdr:nvCxnSpPr>
      <xdr:spPr>
        <a:xfrm flipV="1">
          <a:off x="2908300" y="134905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106680</xdr:rowOff>
    </xdr:from>
    <xdr:to>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53340</xdr:rowOff>
    </xdr:from>
    <xdr:ext cx="469265" cy="258445"/>
    <xdr:sp macro="" textlink="">
      <xdr:nvSpPr>
        <xdr:cNvPr id="183" name="テキスト ボックス 182"/>
        <xdr:cNvSpPr txBox="1"/>
      </xdr:nvSpPr>
      <xdr:spPr>
        <a:xfrm>
          <a:off x="3562350" y="1308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121920</xdr:rowOff>
    </xdr:from>
    <xdr:to>
      <xdr:col>15</xdr:col>
      <xdr:colOff>50800</xdr:colOff>
      <xdr:row>78</xdr:row>
      <xdr:rowOff>121920</xdr:rowOff>
    </xdr:to>
    <xdr:cxnSp macro="">
      <xdr:nvCxnSpPr>
        <xdr:cNvPr id="184" name="直線コネクタ 183"/>
        <xdr:cNvCxnSpPr/>
      </xdr:nvCxnSpPr>
      <xdr:spPr>
        <a:xfrm>
          <a:off x="2019300" y="13495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xdr:rowOff>
    </xdr:from>
    <xdr:to>
      <xdr:col>15</xdr:col>
      <xdr:colOff>101600</xdr:colOff>
      <xdr:row>78</xdr:row>
      <xdr:rowOff>113665</xdr:rowOff>
    </xdr:to>
    <xdr:sp macro="" textlink="">
      <xdr:nvSpPr>
        <xdr:cNvPr id="185" name="フローチャート: 判断 184"/>
        <xdr:cNvSpPr/>
      </xdr:nvSpPr>
      <xdr:spPr>
        <a:xfrm>
          <a:off x="28575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130175</xdr:rowOff>
    </xdr:from>
    <xdr:ext cx="469265" cy="259080"/>
    <xdr:sp macro="" textlink="">
      <xdr:nvSpPr>
        <xdr:cNvPr id="186" name="テキスト ボックス 185"/>
        <xdr:cNvSpPr txBox="1"/>
      </xdr:nvSpPr>
      <xdr:spPr>
        <a:xfrm>
          <a:off x="2673350" y="13160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121920</xdr:rowOff>
    </xdr:from>
    <xdr:to>
      <xdr:col>10</xdr:col>
      <xdr:colOff>114300</xdr:colOff>
      <xdr:row>78</xdr:row>
      <xdr:rowOff>121920</xdr:rowOff>
    </xdr:to>
    <xdr:cxnSp macro="">
      <xdr:nvCxnSpPr>
        <xdr:cNvPr id="187" name="直線コネクタ 186"/>
        <xdr:cNvCxnSpPr/>
      </xdr:nvCxnSpPr>
      <xdr:spPr>
        <a:xfrm>
          <a:off x="1130300" y="13495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156210</xdr:rowOff>
    </xdr:from>
    <xdr:to>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102870</xdr:rowOff>
    </xdr:from>
    <xdr:ext cx="469265" cy="259080"/>
    <xdr:sp macro="" textlink="">
      <xdr:nvSpPr>
        <xdr:cNvPr id="189" name="テキスト ボックス 188"/>
        <xdr:cNvSpPr txBox="1"/>
      </xdr:nvSpPr>
      <xdr:spPr>
        <a:xfrm>
          <a:off x="1784350"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107315</xdr:rowOff>
    </xdr:from>
    <xdr:ext cx="469265" cy="259080"/>
    <xdr:sp macro="" textlink="">
      <xdr:nvSpPr>
        <xdr:cNvPr id="191" name="テキスト ボックス 190"/>
        <xdr:cNvSpPr txBox="1"/>
      </xdr:nvSpPr>
      <xdr:spPr>
        <a:xfrm>
          <a:off x="895350" y="13137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64135</xdr:rowOff>
    </xdr:from>
    <xdr:to>
      <xdr:col>24</xdr:col>
      <xdr:colOff>114300</xdr:colOff>
      <xdr:row>78</xdr:row>
      <xdr:rowOff>166370</xdr:rowOff>
    </xdr:to>
    <xdr:sp macro="" textlink="">
      <xdr:nvSpPr>
        <xdr:cNvPr id="197" name="楕円 196"/>
        <xdr:cNvSpPr/>
      </xdr:nvSpPr>
      <xdr:spPr>
        <a:xfrm>
          <a:off x="4584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198" name="維持補修費該当値テキスト"/>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66675</xdr:rowOff>
    </xdr:from>
    <xdr:to>
      <xdr:col>20</xdr:col>
      <xdr:colOff>38100</xdr:colOff>
      <xdr:row>78</xdr:row>
      <xdr:rowOff>168275</xdr:rowOff>
    </xdr:to>
    <xdr:sp macro="" textlink="">
      <xdr:nvSpPr>
        <xdr:cNvPr id="199" name="楕円 198"/>
        <xdr:cNvSpPr/>
      </xdr:nvSpPr>
      <xdr:spPr>
        <a:xfrm>
          <a:off x="3746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159385</xdr:rowOff>
    </xdr:from>
    <xdr:ext cx="378460" cy="258445"/>
    <xdr:sp macro="" textlink="">
      <xdr:nvSpPr>
        <xdr:cNvPr id="200" name="テキスト ボックス 199"/>
        <xdr:cNvSpPr txBox="1"/>
      </xdr:nvSpPr>
      <xdr:spPr>
        <a:xfrm>
          <a:off x="3608070" y="13532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71120</xdr:rowOff>
    </xdr:from>
    <xdr:to>
      <xdr:col>15</xdr:col>
      <xdr:colOff>101600</xdr:colOff>
      <xdr:row>79</xdr:row>
      <xdr:rowOff>1270</xdr:rowOff>
    </xdr:to>
    <xdr:sp macro="" textlink="">
      <xdr:nvSpPr>
        <xdr:cNvPr id="201" name="楕円 200"/>
        <xdr:cNvSpPr/>
      </xdr:nvSpPr>
      <xdr:spPr>
        <a:xfrm>
          <a:off x="2857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163830</xdr:rowOff>
    </xdr:from>
    <xdr:ext cx="378460" cy="259080"/>
    <xdr:sp macro="" textlink="">
      <xdr:nvSpPr>
        <xdr:cNvPr id="202" name="テキスト ボックス 201"/>
        <xdr:cNvSpPr txBox="1"/>
      </xdr:nvSpPr>
      <xdr:spPr>
        <a:xfrm>
          <a:off x="2719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71120</xdr:rowOff>
    </xdr:from>
    <xdr:to>
      <xdr:col>10</xdr:col>
      <xdr:colOff>165100</xdr:colOff>
      <xdr:row>79</xdr:row>
      <xdr:rowOff>1270</xdr:rowOff>
    </xdr:to>
    <xdr:sp macro="" textlink="">
      <xdr:nvSpPr>
        <xdr:cNvPr id="203" name="楕円 202"/>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163830</xdr:rowOff>
    </xdr:from>
    <xdr:ext cx="378460" cy="259080"/>
    <xdr:sp macro="" textlink="">
      <xdr:nvSpPr>
        <xdr:cNvPr id="204" name="テキスト ボックス 203"/>
        <xdr:cNvSpPr txBox="1"/>
      </xdr:nvSpPr>
      <xdr:spPr>
        <a:xfrm>
          <a:off x="1830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71120</xdr:rowOff>
    </xdr:from>
    <xdr:to>
      <xdr:col>6</xdr:col>
      <xdr:colOff>38100</xdr:colOff>
      <xdr:row>79</xdr:row>
      <xdr:rowOff>1270</xdr:rowOff>
    </xdr:to>
    <xdr:sp macro="" textlink="">
      <xdr:nvSpPr>
        <xdr:cNvPr id="205" name="楕円 204"/>
        <xdr:cNvSpPr/>
      </xdr:nvSpPr>
      <xdr:spPr>
        <a:xfrm>
          <a:off x="1079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163830</xdr:rowOff>
    </xdr:from>
    <xdr:ext cx="378460" cy="259080"/>
    <xdr:sp macro="" textlink="">
      <xdr:nvSpPr>
        <xdr:cNvPr id="206" name="テキスト ボックス 205"/>
        <xdr:cNvSpPr txBox="1"/>
      </xdr:nvSpPr>
      <xdr:spPr>
        <a:xfrm>
          <a:off x="941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127000</xdr:rowOff>
    </xdr:from>
    <xdr:to>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53975</xdr:rowOff>
    </xdr:from>
    <xdr:to>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127000</xdr:rowOff>
    </xdr:from>
    <xdr:to>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24765</xdr:rowOff>
    </xdr:from>
    <xdr:to>
      <xdr:col>24</xdr:col>
      <xdr:colOff>63500</xdr:colOff>
      <xdr:row>97</xdr:row>
      <xdr:rowOff>83185</xdr:rowOff>
    </xdr:to>
    <xdr:cxnSp macro="">
      <xdr:nvCxnSpPr>
        <xdr:cNvPr id="236" name="直線コネクタ 235"/>
        <xdr:cNvCxnSpPr/>
      </xdr:nvCxnSpPr>
      <xdr:spPr>
        <a:xfrm flipV="1">
          <a:off x="3797300" y="1665541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34670" cy="258445"/>
    <xdr:sp macro="" textlink="">
      <xdr:nvSpPr>
        <xdr:cNvPr id="237" name="扶助費平均値テキスト"/>
        <xdr:cNvSpPr txBox="1"/>
      </xdr:nvSpPr>
      <xdr:spPr>
        <a:xfrm>
          <a:off x="4686300" y="16354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83185</xdr:rowOff>
    </xdr:from>
    <xdr:to>
      <xdr:col>19</xdr:col>
      <xdr:colOff>177800</xdr:colOff>
      <xdr:row>97</xdr:row>
      <xdr:rowOff>160655</xdr:rowOff>
    </xdr:to>
    <xdr:cxnSp macro="">
      <xdr:nvCxnSpPr>
        <xdr:cNvPr id="239" name="直線コネクタ 238"/>
        <xdr:cNvCxnSpPr/>
      </xdr:nvCxnSpPr>
      <xdr:spPr>
        <a:xfrm flipV="1">
          <a:off x="2908300" y="167138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78105</xdr:rowOff>
    </xdr:from>
    <xdr:to>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24765</xdr:rowOff>
    </xdr:from>
    <xdr:ext cx="534035" cy="259080"/>
    <xdr:sp macro="" textlink="">
      <xdr:nvSpPr>
        <xdr:cNvPr id="241" name="テキスト ボックス 240"/>
        <xdr:cNvSpPr txBox="1"/>
      </xdr:nvSpPr>
      <xdr:spPr>
        <a:xfrm>
          <a:off x="3529965" y="16312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160655</xdr:rowOff>
    </xdr:from>
    <xdr:to>
      <xdr:col>15</xdr:col>
      <xdr:colOff>50800</xdr:colOff>
      <xdr:row>98</xdr:row>
      <xdr:rowOff>69215</xdr:rowOff>
    </xdr:to>
    <xdr:cxnSp macro="">
      <xdr:nvCxnSpPr>
        <xdr:cNvPr id="242" name="直線コネクタ 241"/>
        <xdr:cNvCxnSpPr/>
      </xdr:nvCxnSpPr>
      <xdr:spPr>
        <a:xfrm flipV="1">
          <a:off x="2019300" y="167913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34035" cy="259080"/>
    <xdr:sp macro="" textlink="">
      <xdr:nvSpPr>
        <xdr:cNvPr id="244" name="テキスト ボックス 243"/>
        <xdr:cNvSpPr txBox="1"/>
      </xdr:nvSpPr>
      <xdr:spPr>
        <a:xfrm>
          <a:off x="2640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69215</xdr:rowOff>
    </xdr:from>
    <xdr:to>
      <xdr:col>10</xdr:col>
      <xdr:colOff>114300</xdr:colOff>
      <xdr:row>98</xdr:row>
      <xdr:rowOff>130175</xdr:rowOff>
    </xdr:to>
    <xdr:cxnSp macro="">
      <xdr:nvCxnSpPr>
        <xdr:cNvPr id="245" name="直線コネクタ 244"/>
        <xdr:cNvCxnSpPr/>
      </xdr:nvCxnSpPr>
      <xdr:spPr>
        <a:xfrm flipV="1">
          <a:off x="1130300" y="1687131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62230</xdr:rowOff>
    </xdr:from>
    <xdr:to>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8890</xdr:rowOff>
    </xdr:from>
    <xdr:ext cx="534035" cy="258445"/>
    <xdr:sp macro="" textlink="">
      <xdr:nvSpPr>
        <xdr:cNvPr id="247" name="テキスト ボックス 246"/>
        <xdr:cNvSpPr txBox="1"/>
      </xdr:nvSpPr>
      <xdr:spPr>
        <a:xfrm>
          <a:off x="1751965" y="16468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139700</xdr:rowOff>
    </xdr:from>
    <xdr:to>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86360</xdr:rowOff>
    </xdr:from>
    <xdr:ext cx="534035" cy="258445"/>
    <xdr:sp macro="" textlink="">
      <xdr:nvSpPr>
        <xdr:cNvPr id="249" name="テキスト ボックス 248"/>
        <xdr:cNvSpPr txBox="1"/>
      </xdr:nvSpPr>
      <xdr:spPr>
        <a:xfrm>
          <a:off x="862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55" name="楕円 254"/>
        <xdr:cNvSpPr/>
      </xdr:nvSpPr>
      <xdr:spPr>
        <a:xfrm>
          <a:off x="45847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123825</xdr:rowOff>
    </xdr:from>
    <xdr:ext cx="534670" cy="258445"/>
    <xdr:sp macro="" textlink="">
      <xdr:nvSpPr>
        <xdr:cNvPr id="256" name="扶助費該当値テキスト"/>
        <xdr:cNvSpPr txBox="1"/>
      </xdr:nvSpPr>
      <xdr:spPr>
        <a:xfrm>
          <a:off x="4686300" y="16583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32385</xdr:rowOff>
    </xdr:from>
    <xdr:to>
      <xdr:col>20</xdr:col>
      <xdr:colOff>38100</xdr:colOff>
      <xdr:row>97</xdr:row>
      <xdr:rowOff>133985</xdr:rowOff>
    </xdr:to>
    <xdr:sp macro="" textlink="">
      <xdr:nvSpPr>
        <xdr:cNvPr id="257" name="楕円 256"/>
        <xdr:cNvSpPr/>
      </xdr:nvSpPr>
      <xdr:spPr>
        <a:xfrm>
          <a:off x="3746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125095</xdr:rowOff>
    </xdr:from>
    <xdr:ext cx="534035" cy="258445"/>
    <xdr:sp macro="" textlink="">
      <xdr:nvSpPr>
        <xdr:cNvPr id="258" name="テキスト ボックス 257"/>
        <xdr:cNvSpPr txBox="1"/>
      </xdr:nvSpPr>
      <xdr:spPr>
        <a:xfrm>
          <a:off x="3529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109855</xdr:rowOff>
    </xdr:from>
    <xdr:to>
      <xdr:col>15</xdr:col>
      <xdr:colOff>101600</xdr:colOff>
      <xdr:row>98</xdr:row>
      <xdr:rowOff>40640</xdr:rowOff>
    </xdr:to>
    <xdr:sp macro="" textlink="">
      <xdr:nvSpPr>
        <xdr:cNvPr id="259" name="楕円 258"/>
        <xdr:cNvSpPr/>
      </xdr:nvSpPr>
      <xdr:spPr>
        <a:xfrm>
          <a:off x="2857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31115</xdr:rowOff>
    </xdr:from>
    <xdr:ext cx="534035" cy="258445"/>
    <xdr:sp macro="" textlink="">
      <xdr:nvSpPr>
        <xdr:cNvPr id="260" name="テキスト ボックス 259"/>
        <xdr:cNvSpPr txBox="1"/>
      </xdr:nvSpPr>
      <xdr:spPr>
        <a:xfrm>
          <a:off x="2640965" y="1683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18415</xdr:rowOff>
    </xdr:from>
    <xdr:to>
      <xdr:col>10</xdr:col>
      <xdr:colOff>165100</xdr:colOff>
      <xdr:row>98</xdr:row>
      <xdr:rowOff>120650</xdr:rowOff>
    </xdr:to>
    <xdr:sp macro="" textlink="">
      <xdr:nvSpPr>
        <xdr:cNvPr id="261" name="楕円 260"/>
        <xdr:cNvSpPr/>
      </xdr:nvSpPr>
      <xdr:spPr>
        <a:xfrm>
          <a:off x="1968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111125</xdr:rowOff>
    </xdr:from>
    <xdr:ext cx="534035" cy="258445"/>
    <xdr:sp macro="" textlink="">
      <xdr:nvSpPr>
        <xdr:cNvPr id="262" name="テキスト ボックス 261"/>
        <xdr:cNvSpPr txBox="1"/>
      </xdr:nvSpPr>
      <xdr:spPr>
        <a:xfrm>
          <a:off x="1751965" y="1691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79375</xdr:rowOff>
    </xdr:from>
    <xdr:to>
      <xdr:col>6</xdr:col>
      <xdr:colOff>38100</xdr:colOff>
      <xdr:row>99</xdr:row>
      <xdr:rowOff>9525</xdr:rowOff>
    </xdr:to>
    <xdr:sp macro="" textlink="">
      <xdr:nvSpPr>
        <xdr:cNvPr id="263" name="楕円 262"/>
        <xdr:cNvSpPr/>
      </xdr:nvSpPr>
      <xdr:spPr>
        <a:xfrm>
          <a:off x="1079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635</xdr:rowOff>
    </xdr:from>
    <xdr:ext cx="534035" cy="259080"/>
    <xdr:sp macro="" textlink="">
      <xdr:nvSpPr>
        <xdr:cNvPr id="264" name="テキスト ボックス 263"/>
        <xdr:cNvSpPr txBox="1"/>
      </xdr:nvSpPr>
      <xdr:spPr>
        <a:xfrm>
          <a:off x="862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5" name="テキスト ボックス 274"/>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9" name="テキスト ボックス 278"/>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3" name="テキスト ボックス 282"/>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5" name="テキスト ボックス 284"/>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7" name="テキスト ボックス 286"/>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9" name="テキスト ボックス 28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169545</xdr:rowOff>
    </xdr:from>
    <xdr:to>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133985</xdr:rowOff>
    </xdr:from>
    <xdr:to>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169545</xdr:rowOff>
    </xdr:from>
    <xdr:to>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149225</xdr:rowOff>
    </xdr:from>
    <xdr:to>
      <xdr:col>55</xdr:col>
      <xdr:colOff>0</xdr:colOff>
      <xdr:row>39</xdr:row>
      <xdr:rowOff>5080</xdr:rowOff>
    </xdr:to>
    <xdr:cxnSp macro="">
      <xdr:nvCxnSpPr>
        <xdr:cNvPr id="296" name="直線コネクタ 295"/>
        <xdr:cNvCxnSpPr/>
      </xdr:nvCxnSpPr>
      <xdr:spPr>
        <a:xfrm flipV="1">
          <a:off x="9639300" y="66643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96520</xdr:rowOff>
    </xdr:from>
    <xdr:ext cx="534670" cy="259080"/>
    <xdr:sp macro="" textlink="">
      <xdr:nvSpPr>
        <xdr:cNvPr id="297" name="補助費等平均値テキスト"/>
        <xdr:cNvSpPr txBox="1"/>
      </xdr:nvSpPr>
      <xdr:spPr>
        <a:xfrm>
          <a:off x="1052830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134620</xdr:rowOff>
    </xdr:from>
    <xdr:to>
      <xdr:col>50</xdr:col>
      <xdr:colOff>114300</xdr:colOff>
      <xdr:row>39</xdr:row>
      <xdr:rowOff>5080</xdr:rowOff>
    </xdr:to>
    <xdr:cxnSp macro="">
      <xdr:nvCxnSpPr>
        <xdr:cNvPr id="299" name="直線コネクタ 298"/>
        <xdr:cNvCxnSpPr/>
      </xdr:nvCxnSpPr>
      <xdr:spPr>
        <a:xfrm>
          <a:off x="8750300" y="66497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81280</xdr:rowOff>
    </xdr:from>
    <xdr:to>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27940</xdr:rowOff>
    </xdr:from>
    <xdr:ext cx="534035" cy="259080"/>
    <xdr:sp macro="" textlink="">
      <xdr:nvSpPr>
        <xdr:cNvPr id="301" name="テキスト ボックス 300"/>
        <xdr:cNvSpPr txBox="1"/>
      </xdr:nvSpPr>
      <xdr:spPr>
        <a:xfrm>
          <a:off x="9371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134620</xdr:rowOff>
    </xdr:from>
    <xdr:to>
      <xdr:col>45</xdr:col>
      <xdr:colOff>177800</xdr:colOff>
      <xdr:row>38</xdr:row>
      <xdr:rowOff>155575</xdr:rowOff>
    </xdr:to>
    <xdr:cxnSp macro="">
      <xdr:nvCxnSpPr>
        <xdr:cNvPr id="302" name="直線コネクタ 301"/>
        <xdr:cNvCxnSpPr/>
      </xdr:nvCxnSpPr>
      <xdr:spPr>
        <a:xfrm flipV="1">
          <a:off x="7861300" y="66497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110490</xdr:rowOff>
    </xdr:from>
    <xdr:to>
      <xdr:col>46</xdr:col>
      <xdr:colOff>38100</xdr:colOff>
      <xdr:row>38</xdr:row>
      <xdr:rowOff>40640</xdr:rowOff>
    </xdr:to>
    <xdr:sp macro="" textlink="">
      <xdr:nvSpPr>
        <xdr:cNvPr id="303" name="フローチャート: 判断 302"/>
        <xdr:cNvSpPr/>
      </xdr:nvSpPr>
      <xdr:spPr>
        <a:xfrm>
          <a:off x="8699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57150</xdr:rowOff>
    </xdr:from>
    <xdr:ext cx="534035" cy="259080"/>
    <xdr:sp macro="" textlink="">
      <xdr:nvSpPr>
        <xdr:cNvPr id="304" name="テキスト ボックス 303"/>
        <xdr:cNvSpPr txBox="1"/>
      </xdr:nvSpPr>
      <xdr:spPr>
        <a:xfrm>
          <a:off x="8482965" y="622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155575</xdr:rowOff>
    </xdr:from>
    <xdr:to>
      <xdr:col>41</xdr:col>
      <xdr:colOff>50800</xdr:colOff>
      <xdr:row>39</xdr:row>
      <xdr:rowOff>86360</xdr:rowOff>
    </xdr:to>
    <xdr:cxnSp macro="">
      <xdr:nvCxnSpPr>
        <xdr:cNvPr id="305" name="直線コネクタ 304"/>
        <xdr:cNvCxnSpPr/>
      </xdr:nvCxnSpPr>
      <xdr:spPr>
        <a:xfrm flipV="1">
          <a:off x="6972300" y="66706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19685</xdr:rowOff>
    </xdr:from>
    <xdr:ext cx="534035" cy="258445"/>
    <xdr:sp macro="" textlink="">
      <xdr:nvSpPr>
        <xdr:cNvPr id="307" name="テキスト ボックス 306"/>
        <xdr:cNvSpPr txBox="1"/>
      </xdr:nvSpPr>
      <xdr:spPr>
        <a:xfrm>
          <a:off x="7593965" y="619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19050</xdr:rowOff>
    </xdr:from>
    <xdr:to>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137160</xdr:rowOff>
    </xdr:from>
    <xdr:ext cx="534035" cy="259080"/>
    <xdr:sp macro="" textlink="">
      <xdr:nvSpPr>
        <xdr:cNvPr id="309" name="テキスト ボックス 308"/>
        <xdr:cNvSpPr txBox="1"/>
      </xdr:nvSpPr>
      <xdr:spPr>
        <a:xfrm>
          <a:off x="6704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98425</xdr:rowOff>
    </xdr:from>
    <xdr:to>
      <xdr:col>55</xdr:col>
      <xdr:colOff>50800</xdr:colOff>
      <xdr:row>39</xdr:row>
      <xdr:rowOff>29210</xdr:rowOff>
    </xdr:to>
    <xdr:sp macro="" textlink="">
      <xdr:nvSpPr>
        <xdr:cNvPr id="315" name="楕円 314"/>
        <xdr:cNvSpPr/>
      </xdr:nvSpPr>
      <xdr:spPr>
        <a:xfrm>
          <a:off x="104267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76835</xdr:rowOff>
    </xdr:from>
    <xdr:ext cx="534670" cy="258445"/>
    <xdr:sp macro="" textlink="">
      <xdr:nvSpPr>
        <xdr:cNvPr id="316" name="補助費等該当値テキスト"/>
        <xdr:cNvSpPr txBox="1"/>
      </xdr:nvSpPr>
      <xdr:spPr>
        <a:xfrm>
          <a:off x="10528300" y="659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125730</xdr:rowOff>
    </xdr:from>
    <xdr:to>
      <xdr:col>50</xdr:col>
      <xdr:colOff>165100</xdr:colOff>
      <xdr:row>39</xdr:row>
      <xdr:rowOff>55880</xdr:rowOff>
    </xdr:to>
    <xdr:sp macro="" textlink="">
      <xdr:nvSpPr>
        <xdr:cNvPr id="317" name="楕円 316"/>
        <xdr:cNvSpPr/>
      </xdr:nvSpPr>
      <xdr:spPr>
        <a:xfrm>
          <a:off x="9588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46990</xdr:rowOff>
    </xdr:from>
    <xdr:ext cx="534035" cy="259080"/>
    <xdr:sp macro="" textlink="">
      <xdr:nvSpPr>
        <xdr:cNvPr id="318" name="テキスト ボックス 317"/>
        <xdr:cNvSpPr txBox="1"/>
      </xdr:nvSpPr>
      <xdr:spPr>
        <a:xfrm>
          <a:off x="9371965" y="6733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83820</xdr:rowOff>
    </xdr:from>
    <xdr:to>
      <xdr:col>46</xdr:col>
      <xdr:colOff>38100</xdr:colOff>
      <xdr:row>39</xdr:row>
      <xdr:rowOff>13970</xdr:rowOff>
    </xdr:to>
    <xdr:sp macro="" textlink="">
      <xdr:nvSpPr>
        <xdr:cNvPr id="319" name="楕円 318"/>
        <xdr:cNvSpPr/>
      </xdr:nvSpPr>
      <xdr:spPr>
        <a:xfrm>
          <a:off x="8699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6350</xdr:rowOff>
    </xdr:from>
    <xdr:ext cx="534035" cy="258445"/>
    <xdr:sp macro="" textlink="">
      <xdr:nvSpPr>
        <xdr:cNvPr id="320" name="テキスト ボックス 319"/>
        <xdr:cNvSpPr txBox="1"/>
      </xdr:nvSpPr>
      <xdr:spPr>
        <a:xfrm>
          <a:off x="8482965" y="669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104775</xdr:rowOff>
    </xdr:from>
    <xdr:to>
      <xdr:col>41</xdr:col>
      <xdr:colOff>101600</xdr:colOff>
      <xdr:row>39</xdr:row>
      <xdr:rowOff>34925</xdr:rowOff>
    </xdr:to>
    <xdr:sp macro="" textlink="">
      <xdr:nvSpPr>
        <xdr:cNvPr id="321" name="楕円 320"/>
        <xdr:cNvSpPr/>
      </xdr:nvSpPr>
      <xdr:spPr>
        <a:xfrm>
          <a:off x="7810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26035</xdr:rowOff>
    </xdr:from>
    <xdr:ext cx="534035" cy="259080"/>
    <xdr:sp macro="" textlink="">
      <xdr:nvSpPr>
        <xdr:cNvPr id="322" name="テキスト ボックス 321"/>
        <xdr:cNvSpPr txBox="1"/>
      </xdr:nvSpPr>
      <xdr:spPr>
        <a:xfrm>
          <a:off x="7593965" y="671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34925</xdr:rowOff>
    </xdr:from>
    <xdr:to>
      <xdr:col>36</xdr:col>
      <xdr:colOff>165100</xdr:colOff>
      <xdr:row>39</xdr:row>
      <xdr:rowOff>136525</xdr:rowOff>
    </xdr:to>
    <xdr:sp macro="" textlink="">
      <xdr:nvSpPr>
        <xdr:cNvPr id="323" name="楕円 322"/>
        <xdr:cNvSpPr/>
      </xdr:nvSpPr>
      <xdr:spPr>
        <a:xfrm>
          <a:off x="692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127635</xdr:rowOff>
    </xdr:from>
    <xdr:ext cx="534035" cy="259080"/>
    <xdr:sp macro="" textlink="">
      <xdr:nvSpPr>
        <xdr:cNvPr id="324" name="テキスト ボックス 323"/>
        <xdr:cNvSpPr txBox="1"/>
      </xdr:nvSpPr>
      <xdr:spPr>
        <a:xfrm>
          <a:off x="6704965" y="681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6" name="テキスト ボックス 33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8" name="テキスト ボックス 337"/>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2" name="テキスト ボックス 341"/>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4" name="テキスト ボックス 34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6" name="テキスト ボックス 345"/>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83820</xdr:rowOff>
    </xdr:from>
    <xdr:to>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100330</xdr:rowOff>
    </xdr:from>
    <xdr:to>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30480</xdr:rowOff>
    </xdr:from>
    <xdr:ext cx="598805" cy="258445"/>
    <xdr:sp macro="" textlink="">
      <xdr:nvSpPr>
        <xdr:cNvPr id="353" name="普通建設事業費最大値テキスト"/>
        <xdr:cNvSpPr txBox="1"/>
      </xdr:nvSpPr>
      <xdr:spPr>
        <a:xfrm>
          <a:off x="10528300" y="8260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83820</xdr:rowOff>
    </xdr:from>
    <xdr:to>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104775</xdr:rowOff>
    </xdr:from>
    <xdr:to>
      <xdr:col>55</xdr:col>
      <xdr:colOff>0</xdr:colOff>
      <xdr:row>56</xdr:row>
      <xdr:rowOff>132080</xdr:rowOff>
    </xdr:to>
    <xdr:cxnSp macro="">
      <xdr:nvCxnSpPr>
        <xdr:cNvPr id="355" name="直線コネクタ 354"/>
        <xdr:cNvCxnSpPr/>
      </xdr:nvCxnSpPr>
      <xdr:spPr>
        <a:xfrm>
          <a:off x="9639300" y="97059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159385</xdr:rowOff>
    </xdr:from>
    <xdr:ext cx="534670" cy="258445"/>
    <xdr:sp macro="" textlink="">
      <xdr:nvSpPr>
        <xdr:cNvPr id="356" name="普通建設事業費平均値テキスト"/>
        <xdr:cNvSpPr txBox="1"/>
      </xdr:nvSpPr>
      <xdr:spPr>
        <a:xfrm>
          <a:off x="10528300" y="9246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136525</xdr:rowOff>
    </xdr:from>
    <xdr:to>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133350</xdr:rowOff>
    </xdr:from>
    <xdr:to>
      <xdr:col>50</xdr:col>
      <xdr:colOff>114300</xdr:colOff>
      <xdr:row>56</xdr:row>
      <xdr:rowOff>104775</xdr:rowOff>
    </xdr:to>
    <xdr:cxnSp macro="">
      <xdr:nvCxnSpPr>
        <xdr:cNvPr id="358" name="直線コネクタ 357"/>
        <xdr:cNvCxnSpPr/>
      </xdr:nvCxnSpPr>
      <xdr:spPr>
        <a:xfrm>
          <a:off x="8750300" y="9220200"/>
          <a:ext cx="889000"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xdr:rowOff>
    </xdr:from>
    <xdr:to>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119380</xdr:rowOff>
    </xdr:from>
    <xdr:ext cx="534035" cy="259080"/>
    <xdr:sp macro="" textlink="">
      <xdr:nvSpPr>
        <xdr:cNvPr id="360" name="テキスト ボックス 359"/>
        <xdr:cNvSpPr txBox="1"/>
      </xdr:nvSpPr>
      <xdr:spPr>
        <a:xfrm>
          <a:off x="9371965" y="920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133350</xdr:rowOff>
    </xdr:from>
    <xdr:to>
      <xdr:col>45</xdr:col>
      <xdr:colOff>177800</xdr:colOff>
      <xdr:row>57</xdr:row>
      <xdr:rowOff>88900</xdr:rowOff>
    </xdr:to>
    <xdr:cxnSp macro="">
      <xdr:nvCxnSpPr>
        <xdr:cNvPr id="361" name="直線コネクタ 360"/>
        <xdr:cNvCxnSpPr/>
      </xdr:nvCxnSpPr>
      <xdr:spPr>
        <a:xfrm flipV="1">
          <a:off x="7861300" y="9220200"/>
          <a:ext cx="8890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47625</xdr:rowOff>
    </xdr:from>
    <xdr:to>
      <xdr:col>46</xdr:col>
      <xdr:colOff>38100</xdr:colOff>
      <xdr:row>56</xdr:row>
      <xdr:rowOff>149225</xdr:rowOff>
    </xdr:to>
    <xdr:sp macro="" textlink="">
      <xdr:nvSpPr>
        <xdr:cNvPr id="362" name="フローチャート: 判断 361"/>
        <xdr:cNvSpPr/>
      </xdr:nvSpPr>
      <xdr:spPr>
        <a:xfrm>
          <a:off x="8699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140335</xdr:rowOff>
    </xdr:from>
    <xdr:ext cx="534035" cy="259080"/>
    <xdr:sp macro="" textlink="">
      <xdr:nvSpPr>
        <xdr:cNvPr id="363" name="テキスト ボックス 362"/>
        <xdr:cNvSpPr txBox="1"/>
      </xdr:nvSpPr>
      <xdr:spPr>
        <a:xfrm>
          <a:off x="8482965" y="9741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44450</xdr:rowOff>
    </xdr:from>
    <xdr:to>
      <xdr:col>41</xdr:col>
      <xdr:colOff>50800</xdr:colOff>
      <xdr:row>57</xdr:row>
      <xdr:rowOff>88900</xdr:rowOff>
    </xdr:to>
    <xdr:cxnSp macro="">
      <xdr:nvCxnSpPr>
        <xdr:cNvPr id="364" name="直線コネクタ 363"/>
        <xdr:cNvCxnSpPr/>
      </xdr:nvCxnSpPr>
      <xdr:spPr>
        <a:xfrm>
          <a:off x="6972300" y="98171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12700</xdr:rowOff>
    </xdr:from>
    <xdr:to>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130810</xdr:rowOff>
    </xdr:from>
    <xdr:ext cx="534035" cy="259080"/>
    <xdr:sp macro="" textlink="">
      <xdr:nvSpPr>
        <xdr:cNvPr id="366" name="テキスト ボックス 365"/>
        <xdr:cNvSpPr txBox="1"/>
      </xdr:nvSpPr>
      <xdr:spPr>
        <a:xfrm>
          <a:off x="7593965" y="921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37465</xdr:rowOff>
    </xdr:from>
    <xdr:to>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155575</xdr:rowOff>
    </xdr:from>
    <xdr:ext cx="534035" cy="258445"/>
    <xdr:sp macro="" textlink="">
      <xdr:nvSpPr>
        <xdr:cNvPr id="368" name="テキスト ボックス 367"/>
        <xdr:cNvSpPr txBox="1"/>
      </xdr:nvSpPr>
      <xdr:spPr>
        <a:xfrm>
          <a:off x="6704965" y="924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74" name="楕円 373"/>
        <xdr:cNvSpPr/>
      </xdr:nvSpPr>
      <xdr:spPr>
        <a:xfrm>
          <a:off x="10426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59690</xdr:rowOff>
    </xdr:from>
    <xdr:ext cx="534670" cy="259080"/>
    <xdr:sp macro="" textlink="">
      <xdr:nvSpPr>
        <xdr:cNvPr id="375" name="普通建設事業費該当値テキスト"/>
        <xdr:cNvSpPr txBox="1"/>
      </xdr:nvSpPr>
      <xdr:spPr>
        <a:xfrm>
          <a:off x="1052830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53975</xdr:rowOff>
    </xdr:from>
    <xdr:to>
      <xdr:col>50</xdr:col>
      <xdr:colOff>165100</xdr:colOff>
      <xdr:row>56</xdr:row>
      <xdr:rowOff>155575</xdr:rowOff>
    </xdr:to>
    <xdr:sp macro="" textlink="">
      <xdr:nvSpPr>
        <xdr:cNvPr id="376" name="楕円 375"/>
        <xdr:cNvSpPr/>
      </xdr:nvSpPr>
      <xdr:spPr>
        <a:xfrm>
          <a:off x="9588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146685</xdr:rowOff>
    </xdr:from>
    <xdr:ext cx="534035" cy="258445"/>
    <xdr:sp macro="" textlink="">
      <xdr:nvSpPr>
        <xdr:cNvPr id="377" name="テキスト ボックス 376"/>
        <xdr:cNvSpPr txBox="1"/>
      </xdr:nvSpPr>
      <xdr:spPr>
        <a:xfrm>
          <a:off x="9371965" y="9747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82550</xdr:rowOff>
    </xdr:from>
    <xdr:to>
      <xdr:col>46</xdr:col>
      <xdr:colOff>38100</xdr:colOff>
      <xdr:row>54</xdr:row>
      <xdr:rowOff>12700</xdr:rowOff>
    </xdr:to>
    <xdr:sp macro="" textlink="">
      <xdr:nvSpPr>
        <xdr:cNvPr id="378" name="楕円 377"/>
        <xdr:cNvSpPr/>
      </xdr:nvSpPr>
      <xdr:spPr>
        <a:xfrm>
          <a:off x="86995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29210</xdr:rowOff>
    </xdr:from>
    <xdr:ext cx="534035" cy="258445"/>
    <xdr:sp macro="" textlink="">
      <xdr:nvSpPr>
        <xdr:cNvPr id="379" name="テキスト ボックス 378"/>
        <xdr:cNvSpPr txBox="1"/>
      </xdr:nvSpPr>
      <xdr:spPr>
        <a:xfrm>
          <a:off x="8482965" y="8944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38100</xdr:rowOff>
    </xdr:from>
    <xdr:to>
      <xdr:col>41</xdr:col>
      <xdr:colOff>101600</xdr:colOff>
      <xdr:row>57</xdr:row>
      <xdr:rowOff>139700</xdr:rowOff>
    </xdr:to>
    <xdr:sp macro="" textlink="">
      <xdr:nvSpPr>
        <xdr:cNvPr id="380" name="楕円 379"/>
        <xdr:cNvSpPr/>
      </xdr:nvSpPr>
      <xdr:spPr>
        <a:xfrm>
          <a:off x="7810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130810</xdr:rowOff>
    </xdr:from>
    <xdr:ext cx="534035" cy="259080"/>
    <xdr:sp macro="" textlink="">
      <xdr:nvSpPr>
        <xdr:cNvPr id="381" name="テキスト ボックス 380"/>
        <xdr:cNvSpPr txBox="1"/>
      </xdr:nvSpPr>
      <xdr:spPr>
        <a:xfrm>
          <a:off x="7593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165100</xdr:rowOff>
    </xdr:from>
    <xdr:to>
      <xdr:col>36</xdr:col>
      <xdr:colOff>165100</xdr:colOff>
      <xdr:row>57</xdr:row>
      <xdr:rowOff>95250</xdr:rowOff>
    </xdr:to>
    <xdr:sp macro="" textlink="">
      <xdr:nvSpPr>
        <xdr:cNvPr id="382" name="楕円 381"/>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86995</xdr:rowOff>
    </xdr:from>
    <xdr:ext cx="534035" cy="258445"/>
    <xdr:sp macro="" textlink="">
      <xdr:nvSpPr>
        <xdr:cNvPr id="383" name="テキスト ボックス 382"/>
        <xdr:cNvSpPr txBox="1"/>
      </xdr:nvSpPr>
      <xdr:spPr>
        <a:xfrm>
          <a:off x="6704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5" name="テキスト ボックス 39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7" name="テキスト ボックス 396"/>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401" name="テキスト ボックス 400"/>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995" cy="258445"/>
    <xdr:sp macro="" textlink="">
      <xdr:nvSpPr>
        <xdr:cNvPr id="403" name="テキスト ボックス 402"/>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405" name="テキスト ボックス 404"/>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7" name="テキスト ボックス 40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8445"/>
    <xdr:sp macro="" textlink="">
      <xdr:nvSpPr>
        <xdr:cNvPr id="410" name="普通建設事業費 （ うち新規整備　）最小値テキスト"/>
        <xdr:cNvSpPr txBox="1"/>
      </xdr:nvSpPr>
      <xdr:spPr>
        <a:xfrm>
          <a:off x="10528300" y="136442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120650</xdr:rowOff>
    </xdr:from>
    <xdr:to>
      <xdr:col>55</xdr:col>
      <xdr:colOff>0</xdr:colOff>
      <xdr:row>78</xdr:row>
      <xdr:rowOff>163195</xdr:rowOff>
    </xdr:to>
    <xdr:cxnSp macro="">
      <xdr:nvCxnSpPr>
        <xdr:cNvPr id="414" name="直線コネクタ 413"/>
        <xdr:cNvCxnSpPr/>
      </xdr:nvCxnSpPr>
      <xdr:spPr>
        <a:xfrm flipV="1">
          <a:off x="9639300" y="134937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46990</xdr:rowOff>
    </xdr:from>
    <xdr:ext cx="534670" cy="259080"/>
    <xdr:sp macro="" textlink="">
      <xdr:nvSpPr>
        <xdr:cNvPr id="415" name="普通建設事業費 （ うち新規整備　）平均値テキスト"/>
        <xdr:cNvSpPr txBox="1"/>
      </xdr:nvSpPr>
      <xdr:spPr>
        <a:xfrm>
          <a:off x="10528300" y="13248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24130</xdr:rowOff>
    </xdr:from>
    <xdr:to>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91440</xdr:rowOff>
    </xdr:from>
    <xdr:to>
      <xdr:col>50</xdr:col>
      <xdr:colOff>114300</xdr:colOff>
      <xdr:row>78</xdr:row>
      <xdr:rowOff>163195</xdr:rowOff>
    </xdr:to>
    <xdr:cxnSp macro="">
      <xdr:nvCxnSpPr>
        <xdr:cNvPr id="417" name="直線コネクタ 416"/>
        <xdr:cNvCxnSpPr/>
      </xdr:nvCxnSpPr>
      <xdr:spPr>
        <a:xfrm>
          <a:off x="8750300" y="12950190"/>
          <a:ext cx="889000" cy="586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166370</xdr:rowOff>
    </xdr:from>
    <xdr:to>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112395</xdr:rowOff>
    </xdr:from>
    <xdr:ext cx="534035" cy="258445"/>
    <xdr:sp macro="" textlink="">
      <xdr:nvSpPr>
        <xdr:cNvPr id="419" name="テキスト ボックス 418"/>
        <xdr:cNvSpPr txBox="1"/>
      </xdr:nvSpPr>
      <xdr:spPr>
        <a:xfrm>
          <a:off x="9371965" y="13142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91440</xdr:rowOff>
    </xdr:from>
    <xdr:to>
      <xdr:col>45</xdr:col>
      <xdr:colOff>177800</xdr:colOff>
      <xdr:row>79</xdr:row>
      <xdr:rowOff>38735</xdr:rowOff>
    </xdr:to>
    <xdr:cxnSp macro="">
      <xdr:nvCxnSpPr>
        <xdr:cNvPr id="420" name="直線コネクタ 419"/>
        <xdr:cNvCxnSpPr/>
      </xdr:nvCxnSpPr>
      <xdr:spPr>
        <a:xfrm flipV="1">
          <a:off x="7861300" y="12950190"/>
          <a:ext cx="889000" cy="633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21" name="フローチャート: 判断 420"/>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98425</xdr:rowOff>
    </xdr:from>
    <xdr:ext cx="534035" cy="258445"/>
    <xdr:sp macro="" textlink="">
      <xdr:nvSpPr>
        <xdr:cNvPr id="422" name="テキスト ボックス 421"/>
        <xdr:cNvSpPr txBox="1"/>
      </xdr:nvSpPr>
      <xdr:spPr>
        <a:xfrm>
          <a:off x="8482965" y="13471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32385</xdr:rowOff>
    </xdr:from>
    <xdr:ext cx="534035" cy="258445"/>
    <xdr:sp macro="" textlink="">
      <xdr:nvSpPr>
        <xdr:cNvPr id="424" name="テキスト ボックス 423"/>
        <xdr:cNvSpPr txBox="1"/>
      </xdr:nvSpPr>
      <xdr:spPr>
        <a:xfrm>
          <a:off x="7593965" y="1306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69850</xdr:rowOff>
    </xdr:from>
    <xdr:to>
      <xdr:col>55</xdr:col>
      <xdr:colOff>50800</xdr:colOff>
      <xdr:row>78</xdr:row>
      <xdr:rowOff>171450</xdr:rowOff>
    </xdr:to>
    <xdr:sp macro="" textlink="">
      <xdr:nvSpPr>
        <xdr:cNvPr id="430" name="楕円 429"/>
        <xdr:cNvSpPr/>
      </xdr:nvSpPr>
      <xdr:spPr>
        <a:xfrm>
          <a:off x="10426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48260</xdr:rowOff>
    </xdr:from>
    <xdr:ext cx="534670" cy="259080"/>
    <xdr:sp macro="" textlink="">
      <xdr:nvSpPr>
        <xdr:cNvPr id="431" name="普通建設事業費 （ うち新規整備　）該当値テキスト"/>
        <xdr:cNvSpPr txBox="1"/>
      </xdr:nvSpPr>
      <xdr:spPr>
        <a:xfrm>
          <a:off x="10528300" y="13421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112395</xdr:rowOff>
    </xdr:from>
    <xdr:to>
      <xdr:col>50</xdr:col>
      <xdr:colOff>165100</xdr:colOff>
      <xdr:row>79</xdr:row>
      <xdr:rowOff>42545</xdr:rowOff>
    </xdr:to>
    <xdr:sp macro="" textlink="">
      <xdr:nvSpPr>
        <xdr:cNvPr id="432" name="楕円 431"/>
        <xdr:cNvSpPr/>
      </xdr:nvSpPr>
      <xdr:spPr>
        <a:xfrm>
          <a:off x="9588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33655</xdr:rowOff>
    </xdr:from>
    <xdr:ext cx="469265" cy="258445"/>
    <xdr:sp macro="" textlink="">
      <xdr:nvSpPr>
        <xdr:cNvPr id="433" name="テキスト ボックス 432"/>
        <xdr:cNvSpPr txBox="1"/>
      </xdr:nvSpPr>
      <xdr:spPr>
        <a:xfrm>
          <a:off x="9404350" y="1357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40640</xdr:rowOff>
    </xdr:from>
    <xdr:to>
      <xdr:col>46</xdr:col>
      <xdr:colOff>38100</xdr:colOff>
      <xdr:row>75</xdr:row>
      <xdr:rowOff>142240</xdr:rowOff>
    </xdr:to>
    <xdr:sp macro="" textlink="">
      <xdr:nvSpPr>
        <xdr:cNvPr id="434" name="楕円 433"/>
        <xdr:cNvSpPr/>
      </xdr:nvSpPr>
      <xdr:spPr>
        <a:xfrm>
          <a:off x="8699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158750</xdr:rowOff>
    </xdr:from>
    <xdr:ext cx="534035" cy="259080"/>
    <xdr:sp macro="" textlink="">
      <xdr:nvSpPr>
        <xdr:cNvPr id="435" name="テキスト ボックス 434"/>
        <xdr:cNvSpPr txBox="1"/>
      </xdr:nvSpPr>
      <xdr:spPr>
        <a:xfrm>
          <a:off x="8482965" y="1267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159385</xdr:rowOff>
    </xdr:from>
    <xdr:to>
      <xdr:col>41</xdr:col>
      <xdr:colOff>101600</xdr:colOff>
      <xdr:row>79</xdr:row>
      <xdr:rowOff>89535</xdr:rowOff>
    </xdr:to>
    <xdr:sp macro="" textlink="">
      <xdr:nvSpPr>
        <xdr:cNvPr id="436" name="楕円 435"/>
        <xdr:cNvSpPr/>
      </xdr:nvSpPr>
      <xdr:spPr>
        <a:xfrm>
          <a:off x="781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80645</xdr:rowOff>
    </xdr:from>
    <xdr:ext cx="469265" cy="259080"/>
    <xdr:sp macro="" textlink="">
      <xdr:nvSpPr>
        <xdr:cNvPr id="437" name="テキスト ボックス 436"/>
        <xdr:cNvSpPr txBox="1"/>
      </xdr:nvSpPr>
      <xdr:spPr>
        <a:xfrm>
          <a:off x="7626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9" name="テキスト ボックス 44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3" name="テキスト ボックス 45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7" name="テキスト ボックス 45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8890</xdr:rowOff>
    </xdr:from>
    <xdr:to>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8890</xdr:rowOff>
    </xdr:from>
    <xdr:to>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41910</xdr:rowOff>
    </xdr:from>
    <xdr:to>
      <xdr:col>55</xdr:col>
      <xdr:colOff>0</xdr:colOff>
      <xdr:row>98</xdr:row>
      <xdr:rowOff>52070</xdr:rowOff>
    </xdr:to>
    <xdr:cxnSp macro="">
      <xdr:nvCxnSpPr>
        <xdr:cNvPr id="466" name="直線コネクタ 465"/>
        <xdr:cNvCxnSpPr/>
      </xdr:nvCxnSpPr>
      <xdr:spPr>
        <a:xfrm flipV="1">
          <a:off x="9639300" y="168440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36830</xdr:rowOff>
    </xdr:from>
    <xdr:ext cx="534670" cy="259080"/>
    <xdr:sp macro="" textlink="">
      <xdr:nvSpPr>
        <xdr:cNvPr id="467" name="普通建設事業費 （ うち更新整備　）平均値テキスト"/>
        <xdr:cNvSpPr txBox="1"/>
      </xdr:nvSpPr>
      <xdr:spPr>
        <a:xfrm>
          <a:off x="10528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13970</xdr:rowOff>
    </xdr:from>
    <xdr:to>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115570</xdr:rowOff>
    </xdr:to>
    <xdr:cxnSp macro="">
      <xdr:nvCxnSpPr>
        <xdr:cNvPr id="469" name="直線コネクタ 468"/>
        <xdr:cNvCxnSpPr/>
      </xdr:nvCxnSpPr>
      <xdr:spPr>
        <a:xfrm flipV="1">
          <a:off x="8750300" y="168541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65405</xdr:rowOff>
    </xdr:from>
    <xdr:to>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12065</xdr:rowOff>
    </xdr:from>
    <xdr:ext cx="534035" cy="259080"/>
    <xdr:sp macro="" textlink="">
      <xdr:nvSpPr>
        <xdr:cNvPr id="471" name="テキスト ボックス 470"/>
        <xdr:cNvSpPr txBox="1"/>
      </xdr:nvSpPr>
      <xdr:spPr>
        <a:xfrm>
          <a:off x="9371965"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78740</xdr:rowOff>
    </xdr:from>
    <xdr:to>
      <xdr:col>45</xdr:col>
      <xdr:colOff>177800</xdr:colOff>
      <xdr:row>98</xdr:row>
      <xdr:rowOff>115570</xdr:rowOff>
    </xdr:to>
    <xdr:cxnSp macro="">
      <xdr:nvCxnSpPr>
        <xdr:cNvPr id="472" name="直線コネクタ 471"/>
        <xdr:cNvCxnSpPr/>
      </xdr:nvCxnSpPr>
      <xdr:spPr>
        <a:xfrm>
          <a:off x="7861300" y="168808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113030</xdr:rowOff>
    </xdr:from>
    <xdr:to>
      <xdr:col>46</xdr:col>
      <xdr:colOff>38100</xdr:colOff>
      <xdr:row>98</xdr:row>
      <xdr:rowOff>43180</xdr:rowOff>
    </xdr:to>
    <xdr:sp macro="" textlink="">
      <xdr:nvSpPr>
        <xdr:cNvPr id="473" name="フローチャート: 判断 472"/>
        <xdr:cNvSpPr/>
      </xdr:nvSpPr>
      <xdr:spPr>
        <a:xfrm>
          <a:off x="8699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59690</xdr:rowOff>
    </xdr:from>
    <xdr:ext cx="534035" cy="259080"/>
    <xdr:sp macro="" textlink="">
      <xdr:nvSpPr>
        <xdr:cNvPr id="474" name="テキスト ボックス 473"/>
        <xdr:cNvSpPr txBox="1"/>
      </xdr:nvSpPr>
      <xdr:spPr>
        <a:xfrm>
          <a:off x="8482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127000</xdr:rowOff>
    </xdr:from>
    <xdr:ext cx="534035" cy="259080"/>
    <xdr:sp macro="" textlink="">
      <xdr:nvSpPr>
        <xdr:cNvPr id="476" name="テキスト ボックス 475"/>
        <xdr:cNvSpPr txBox="1"/>
      </xdr:nvSpPr>
      <xdr:spPr>
        <a:xfrm>
          <a:off x="7593965" y="1641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162560</xdr:rowOff>
    </xdr:from>
    <xdr:to>
      <xdr:col>55</xdr:col>
      <xdr:colOff>50800</xdr:colOff>
      <xdr:row>98</xdr:row>
      <xdr:rowOff>92710</xdr:rowOff>
    </xdr:to>
    <xdr:sp macro="" textlink="">
      <xdr:nvSpPr>
        <xdr:cNvPr id="482" name="楕円 481"/>
        <xdr:cNvSpPr/>
      </xdr:nvSpPr>
      <xdr:spPr>
        <a:xfrm>
          <a:off x="10426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140970</xdr:rowOff>
    </xdr:from>
    <xdr:ext cx="534670" cy="259080"/>
    <xdr:sp macro="" textlink="">
      <xdr:nvSpPr>
        <xdr:cNvPr id="483" name="普通建設事業費 （ うち更新整備　）該当値テキスト"/>
        <xdr:cNvSpPr txBox="1"/>
      </xdr:nvSpPr>
      <xdr:spPr>
        <a:xfrm>
          <a:off x="10528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84" name="楕円 483"/>
        <xdr:cNvSpPr/>
      </xdr:nvSpPr>
      <xdr:spPr>
        <a:xfrm>
          <a:off x="958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4035" cy="259080"/>
    <xdr:sp macro="" textlink="">
      <xdr:nvSpPr>
        <xdr:cNvPr id="485" name="テキスト ボックス 484"/>
        <xdr:cNvSpPr txBox="1"/>
      </xdr:nvSpPr>
      <xdr:spPr>
        <a:xfrm>
          <a:off x="9371965" y="1689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64770</xdr:rowOff>
    </xdr:from>
    <xdr:to>
      <xdr:col>46</xdr:col>
      <xdr:colOff>38100</xdr:colOff>
      <xdr:row>98</xdr:row>
      <xdr:rowOff>166370</xdr:rowOff>
    </xdr:to>
    <xdr:sp macro="" textlink="">
      <xdr:nvSpPr>
        <xdr:cNvPr id="486" name="楕円 485"/>
        <xdr:cNvSpPr/>
      </xdr:nvSpPr>
      <xdr:spPr>
        <a:xfrm>
          <a:off x="869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157480</xdr:rowOff>
    </xdr:from>
    <xdr:ext cx="469265" cy="258445"/>
    <xdr:sp macro="" textlink="">
      <xdr:nvSpPr>
        <xdr:cNvPr id="487" name="テキスト ボックス 486"/>
        <xdr:cNvSpPr txBox="1"/>
      </xdr:nvSpPr>
      <xdr:spPr>
        <a:xfrm>
          <a:off x="8515350" y="1695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27940</xdr:rowOff>
    </xdr:from>
    <xdr:to>
      <xdr:col>41</xdr:col>
      <xdr:colOff>101600</xdr:colOff>
      <xdr:row>98</xdr:row>
      <xdr:rowOff>129540</xdr:rowOff>
    </xdr:to>
    <xdr:sp macro="" textlink="">
      <xdr:nvSpPr>
        <xdr:cNvPr id="488" name="楕円 487"/>
        <xdr:cNvSpPr/>
      </xdr:nvSpPr>
      <xdr:spPr>
        <a:xfrm>
          <a:off x="7810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120650</xdr:rowOff>
    </xdr:from>
    <xdr:ext cx="534035" cy="258445"/>
    <xdr:sp macro="" textlink="">
      <xdr:nvSpPr>
        <xdr:cNvPr id="489" name="テキスト ボックス 488"/>
        <xdr:cNvSpPr txBox="1"/>
      </xdr:nvSpPr>
      <xdr:spPr>
        <a:xfrm>
          <a:off x="7593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501" name="テキスト ボックス 500"/>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3" name="テキスト ボックス 502"/>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7" name="テキスト ボックス 506"/>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11" name="テキスト ボックス 510"/>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121285</xdr:rowOff>
    </xdr:from>
    <xdr:to>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121285</xdr:rowOff>
    </xdr:from>
    <xdr:to>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10795</xdr:rowOff>
    </xdr:from>
    <xdr:ext cx="469900" cy="258445"/>
    <xdr:sp macro="" textlink="">
      <xdr:nvSpPr>
        <xdr:cNvPr id="521" name="災害復旧事業費平均値テキスト"/>
        <xdr:cNvSpPr txBox="1"/>
      </xdr:nvSpPr>
      <xdr:spPr>
        <a:xfrm>
          <a:off x="16370300" y="6525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9265" cy="258445"/>
    <xdr:sp macro="" textlink="">
      <xdr:nvSpPr>
        <xdr:cNvPr id="525" name="テキスト ボックス 524"/>
        <xdr:cNvSpPr txBox="1"/>
      </xdr:nvSpPr>
      <xdr:spPr>
        <a:xfrm>
          <a:off x="15246350" y="646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6" name="直線コネクタ 525"/>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41275</xdr:rowOff>
    </xdr:from>
    <xdr:to>
      <xdr:col>76</xdr:col>
      <xdr:colOff>165100</xdr:colOff>
      <xdr:row>39</xdr:row>
      <xdr:rowOff>143510</xdr:rowOff>
    </xdr:to>
    <xdr:sp macro="" textlink="">
      <xdr:nvSpPr>
        <xdr:cNvPr id="527" name="フローチャート: 判断 526"/>
        <xdr:cNvSpPr/>
      </xdr:nvSpPr>
      <xdr:spPr>
        <a:xfrm>
          <a:off x="14541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159385</xdr:rowOff>
    </xdr:from>
    <xdr:ext cx="378460" cy="258445"/>
    <xdr:sp macro="" textlink="">
      <xdr:nvSpPr>
        <xdr:cNvPr id="528" name="テキスト ボックス 527"/>
        <xdr:cNvSpPr txBox="1"/>
      </xdr:nvSpPr>
      <xdr:spPr>
        <a:xfrm>
          <a:off x="14403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29" name="直線コネクタ 528"/>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156210</xdr:rowOff>
    </xdr:from>
    <xdr:to>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102870</xdr:rowOff>
    </xdr:from>
    <xdr:ext cx="469265" cy="259080"/>
    <xdr:sp macro="" textlink="">
      <xdr:nvSpPr>
        <xdr:cNvPr id="531" name="テキスト ボックス 530"/>
        <xdr:cNvSpPr txBox="1"/>
      </xdr:nvSpPr>
      <xdr:spPr>
        <a:xfrm>
          <a:off x="13468350" y="644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151130</xdr:rowOff>
    </xdr:from>
    <xdr:to>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97790</xdr:rowOff>
    </xdr:from>
    <xdr:ext cx="469265" cy="258445"/>
    <xdr:sp macro="" textlink="">
      <xdr:nvSpPr>
        <xdr:cNvPr id="533" name="テキスト ボックス 532"/>
        <xdr:cNvSpPr txBox="1"/>
      </xdr:nvSpPr>
      <xdr:spPr>
        <a:xfrm>
          <a:off x="12579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137795</xdr:rowOff>
    </xdr:from>
    <xdr:ext cx="249555" cy="259080"/>
    <xdr:sp macro="" textlink="">
      <xdr:nvSpPr>
        <xdr:cNvPr id="540" name="災害復旧事業費該当値テキスト"/>
        <xdr:cNvSpPr txBox="1"/>
      </xdr:nvSpPr>
      <xdr:spPr>
        <a:xfrm>
          <a:off x="16370300" y="6652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42" name="テキスト ボックス 541"/>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920" cy="259080"/>
    <xdr:sp macro="" textlink="">
      <xdr:nvSpPr>
        <xdr:cNvPr id="544" name="テキスト ボックス 543"/>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5" name="楕円 544"/>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920" cy="259080"/>
    <xdr:sp macro="" textlink="">
      <xdr:nvSpPr>
        <xdr:cNvPr id="546" name="テキスト ボックス 545"/>
        <xdr:cNvSpPr txBox="1"/>
      </xdr:nvSpPr>
      <xdr:spPr>
        <a:xfrm>
          <a:off x="1357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7" name="楕円 546"/>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9080"/>
    <xdr:sp macro="" textlink="">
      <xdr:nvSpPr>
        <xdr:cNvPr id="548" name="テキスト ボックス 547"/>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3" name="テキスト ボックス 61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4445</xdr:rowOff>
    </xdr:from>
    <xdr:to>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6985</xdr:rowOff>
    </xdr:from>
    <xdr:ext cx="534670" cy="258445"/>
    <xdr:sp macro="" textlink="">
      <xdr:nvSpPr>
        <xdr:cNvPr id="622" name="公債費最小値テキスト"/>
        <xdr:cNvSpPr txBox="1"/>
      </xdr:nvSpPr>
      <xdr:spPr>
        <a:xfrm>
          <a:off x="16370300" y="1338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3175</xdr:rowOff>
    </xdr:from>
    <xdr:to>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122555</xdr:rowOff>
    </xdr:from>
    <xdr:ext cx="598805" cy="258445"/>
    <xdr:sp macro="" textlink="">
      <xdr:nvSpPr>
        <xdr:cNvPr id="624" name="公債費最大値テキスト"/>
        <xdr:cNvSpPr txBox="1"/>
      </xdr:nvSpPr>
      <xdr:spPr>
        <a:xfrm>
          <a:off x="16370300" y="11781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4445</xdr:rowOff>
    </xdr:from>
    <xdr:to>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137795</xdr:rowOff>
    </xdr:from>
    <xdr:to>
      <xdr:col>85</xdr:col>
      <xdr:colOff>127000</xdr:colOff>
      <xdr:row>77</xdr:row>
      <xdr:rowOff>137795</xdr:rowOff>
    </xdr:to>
    <xdr:cxnSp macro="">
      <xdr:nvCxnSpPr>
        <xdr:cNvPr id="626" name="直線コネクタ 625"/>
        <xdr:cNvCxnSpPr/>
      </xdr:nvCxnSpPr>
      <xdr:spPr>
        <a:xfrm flipV="1">
          <a:off x="15481300" y="13339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1270</xdr:rowOff>
    </xdr:from>
    <xdr:ext cx="534670" cy="259080"/>
    <xdr:sp macro="" textlink="">
      <xdr:nvSpPr>
        <xdr:cNvPr id="627" name="公債費平均値テキスト"/>
        <xdr:cNvSpPr txBox="1"/>
      </xdr:nvSpPr>
      <xdr:spPr>
        <a:xfrm>
          <a:off x="16370300" y="12688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121920</xdr:rowOff>
    </xdr:from>
    <xdr:to>
      <xdr:col>81</xdr:col>
      <xdr:colOff>50800</xdr:colOff>
      <xdr:row>77</xdr:row>
      <xdr:rowOff>137795</xdr:rowOff>
    </xdr:to>
    <xdr:cxnSp macro="">
      <xdr:nvCxnSpPr>
        <xdr:cNvPr id="629" name="直線コネクタ 628"/>
        <xdr:cNvCxnSpPr/>
      </xdr:nvCxnSpPr>
      <xdr:spPr>
        <a:xfrm>
          <a:off x="14592300" y="13323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147320</xdr:rowOff>
    </xdr:from>
    <xdr:to>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93980</xdr:rowOff>
    </xdr:from>
    <xdr:ext cx="534035" cy="259080"/>
    <xdr:sp macro="" textlink="">
      <xdr:nvSpPr>
        <xdr:cNvPr id="631" name="テキスト ボックス 630"/>
        <xdr:cNvSpPr txBox="1"/>
      </xdr:nvSpPr>
      <xdr:spPr>
        <a:xfrm>
          <a:off x="15213965" y="12609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121920</xdr:rowOff>
    </xdr:from>
    <xdr:to>
      <xdr:col>76</xdr:col>
      <xdr:colOff>114300</xdr:colOff>
      <xdr:row>77</xdr:row>
      <xdr:rowOff>130175</xdr:rowOff>
    </xdr:to>
    <xdr:cxnSp macro="">
      <xdr:nvCxnSpPr>
        <xdr:cNvPr id="632" name="直線コネクタ 631"/>
        <xdr:cNvCxnSpPr/>
      </xdr:nvCxnSpPr>
      <xdr:spPr>
        <a:xfrm flipV="1">
          <a:off x="13703300" y="13323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63500</xdr:rowOff>
    </xdr:from>
    <xdr:to>
      <xdr:col>76</xdr:col>
      <xdr:colOff>165100</xdr:colOff>
      <xdr:row>76</xdr:row>
      <xdr:rowOff>165100</xdr:rowOff>
    </xdr:to>
    <xdr:sp macro="" textlink="">
      <xdr:nvSpPr>
        <xdr:cNvPr id="633" name="フローチャート: 判断 632"/>
        <xdr:cNvSpPr/>
      </xdr:nvSpPr>
      <xdr:spPr>
        <a:xfrm>
          <a:off x="14541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10160</xdr:rowOff>
    </xdr:from>
    <xdr:ext cx="534035" cy="259080"/>
    <xdr:sp macro="" textlink="">
      <xdr:nvSpPr>
        <xdr:cNvPr id="634" name="テキスト ボックス 633"/>
        <xdr:cNvSpPr txBox="1"/>
      </xdr:nvSpPr>
      <xdr:spPr>
        <a:xfrm>
          <a:off x="14324965" y="1286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130175</xdr:rowOff>
    </xdr:from>
    <xdr:to>
      <xdr:col>71</xdr:col>
      <xdr:colOff>177800</xdr:colOff>
      <xdr:row>77</xdr:row>
      <xdr:rowOff>134620</xdr:rowOff>
    </xdr:to>
    <xdr:cxnSp macro="">
      <xdr:nvCxnSpPr>
        <xdr:cNvPr id="635" name="直線コネクタ 634"/>
        <xdr:cNvCxnSpPr/>
      </xdr:nvCxnSpPr>
      <xdr:spPr>
        <a:xfrm flipV="1">
          <a:off x="12814300" y="13331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54610</xdr:rowOff>
    </xdr:from>
    <xdr:ext cx="534035" cy="258445"/>
    <xdr:sp macro="" textlink="">
      <xdr:nvSpPr>
        <xdr:cNvPr id="637" name="テキスト ボックス 636"/>
        <xdr:cNvSpPr txBox="1"/>
      </xdr:nvSpPr>
      <xdr:spPr>
        <a:xfrm>
          <a:off x="13435965" y="12741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57150</xdr:rowOff>
    </xdr:from>
    <xdr:ext cx="534035" cy="259080"/>
    <xdr:sp macro="" textlink="">
      <xdr:nvSpPr>
        <xdr:cNvPr id="639" name="テキスト ボックス 638"/>
        <xdr:cNvSpPr txBox="1"/>
      </xdr:nvSpPr>
      <xdr:spPr>
        <a:xfrm>
          <a:off x="12546965" y="1274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86995</xdr:rowOff>
    </xdr:from>
    <xdr:to>
      <xdr:col>85</xdr:col>
      <xdr:colOff>177800</xdr:colOff>
      <xdr:row>78</xdr:row>
      <xdr:rowOff>17780</xdr:rowOff>
    </xdr:to>
    <xdr:sp macro="" textlink="">
      <xdr:nvSpPr>
        <xdr:cNvPr id="645" name="楕円 644"/>
        <xdr:cNvSpPr/>
      </xdr:nvSpPr>
      <xdr:spPr>
        <a:xfrm>
          <a:off x="16268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xdr:rowOff>
    </xdr:from>
    <xdr:ext cx="534670" cy="259080"/>
    <xdr:sp macro="" textlink="">
      <xdr:nvSpPr>
        <xdr:cNvPr id="646" name="公債費該当値テキスト"/>
        <xdr:cNvSpPr txBox="1"/>
      </xdr:nvSpPr>
      <xdr:spPr>
        <a:xfrm>
          <a:off x="16370300" y="13203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86995</xdr:rowOff>
    </xdr:from>
    <xdr:to>
      <xdr:col>81</xdr:col>
      <xdr:colOff>101600</xdr:colOff>
      <xdr:row>78</xdr:row>
      <xdr:rowOff>17780</xdr:rowOff>
    </xdr:to>
    <xdr:sp macro="" textlink="">
      <xdr:nvSpPr>
        <xdr:cNvPr id="647" name="楕円 646"/>
        <xdr:cNvSpPr/>
      </xdr:nvSpPr>
      <xdr:spPr>
        <a:xfrm>
          <a:off x="1543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8255</xdr:rowOff>
    </xdr:from>
    <xdr:ext cx="534035" cy="258445"/>
    <xdr:sp macro="" textlink="">
      <xdr:nvSpPr>
        <xdr:cNvPr id="648" name="テキスト ボックス 647"/>
        <xdr:cNvSpPr txBox="1"/>
      </xdr:nvSpPr>
      <xdr:spPr>
        <a:xfrm>
          <a:off x="15213965" y="1338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71120</xdr:rowOff>
    </xdr:from>
    <xdr:to>
      <xdr:col>76</xdr:col>
      <xdr:colOff>165100</xdr:colOff>
      <xdr:row>78</xdr:row>
      <xdr:rowOff>1270</xdr:rowOff>
    </xdr:to>
    <xdr:sp macro="" textlink="">
      <xdr:nvSpPr>
        <xdr:cNvPr id="649" name="楕円 648"/>
        <xdr:cNvSpPr/>
      </xdr:nvSpPr>
      <xdr:spPr>
        <a:xfrm>
          <a:off x="14541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164465</xdr:rowOff>
    </xdr:from>
    <xdr:ext cx="534035" cy="259080"/>
    <xdr:sp macro="" textlink="">
      <xdr:nvSpPr>
        <xdr:cNvPr id="650" name="テキスト ボックス 649"/>
        <xdr:cNvSpPr txBox="1"/>
      </xdr:nvSpPr>
      <xdr:spPr>
        <a:xfrm>
          <a:off x="14324965" y="1336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79375</xdr:rowOff>
    </xdr:from>
    <xdr:to>
      <xdr:col>72</xdr:col>
      <xdr:colOff>38100</xdr:colOff>
      <xdr:row>78</xdr:row>
      <xdr:rowOff>9525</xdr:rowOff>
    </xdr:to>
    <xdr:sp macro="" textlink="">
      <xdr:nvSpPr>
        <xdr:cNvPr id="651" name="楕円 650"/>
        <xdr:cNvSpPr/>
      </xdr:nvSpPr>
      <xdr:spPr>
        <a:xfrm>
          <a:off x="13652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635</xdr:rowOff>
    </xdr:from>
    <xdr:ext cx="534035" cy="259080"/>
    <xdr:sp macro="" textlink="">
      <xdr:nvSpPr>
        <xdr:cNvPr id="652" name="テキスト ボックス 651"/>
        <xdr:cNvSpPr txBox="1"/>
      </xdr:nvSpPr>
      <xdr:spPr>
        <a:xfrm>
          <a:off x="13435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83820</xdr:rowOff>
    </xdr:from>
    <xdr:to>
      <xdr:col>67</xdr:col>
      <xdr:colOff>101600</xdr:colOff>
      <xdr:row>78</xdr:row>
      <xdr:rowOff>13970</xdr:rowOff>
    </xdr:to>
    <xdr:sp macro="" textlink="">
      <xdr:nvSpPr>
        <xdr:cNvPr id="653" name="楕円 652"/>
        <xdr:cNvSpPr/>
      </xdr:nvSpPr>
      <xdr:spPr>
        <a:xfrm>
          <a:off x="12763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5080</xdr:rowOff>
    </xdr:from>
    <xdr:ext cx="534035" cy="259080"/>
    <xdr:sp macro="" textlink="">
      <xdr:nvSpPr>
        <xdr:cNvPr id="654" name="テキスト ボックス 653"/>
        <xdr:cNvSpPr txBox="1"/>
      </xdr:nvSpPr>
      <xdr:spPr>
        <a:xfrm>
          <a:off x="12546965" y="1337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8" name="テキスト ボックス 667"/>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70" name="テキスト ボックス 669"/>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2" name="テキスト ボックス 671"/>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4" name="テキスト ボックス 673"/>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534670" cy="258445"/>
    <xdr:sp macro="" textlink="">
      <xdr:nvSpPr>
        <xdr:cNvPr id="679" name="積立金最大値テキスト"/>
        <xdr:cNvSpPr txBox="1"/>
      </xdr:nvSpPr>
      <xdr:spPr>
        <a:xfrm>
          <a:off x="16370300" y="1531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94615</xdr:rowOff>
    </xdr:from>
    <xdr:to>
      <xdr:col>85</xdr:col>
      <xdr:colOff>127000</xdr:colOff>
      <xdr:row>97</xdr:row>
      <xdr:rowOff>124460</xdr:rowOff>
    </xdr:to>
    <xdr:cxnSp macro="">
      <xdr:nvCxnSpPr>
        <xdr:cNvPr id="681" name="直線コネクタ 680"/>
        <xdr:cNvCxnSpPr/>
      </xdr:nvCxnSpPr>
      <xdr:spPr>
        <a:xfrm>
          <a:off x="15481300" y="167252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79375</xdr:rowOff>
    </xdr:from>
    <xdr:ext cx="534670" cy="258445"/>
    <xdr:sp macro="" textlink="">
      <xdr:nvSpPr>
        <xdr:cNvPr id="682" name="積立金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56515</xdr:rowOff>
    </xdr:from>
    <xdr:to>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94615</xdr:rowOff>
    </xdr:from>
    <xdr:to>
      <xdr:col>81</xdr:col>
      <xdr:colOff>50800</xdr:colOff>
      <xdr:row>97</xdr:row>
      <xdr:rowOff>106680</xdr:rowOff>
    </xdr:to>
    <xdr:cxnSp macro="">
      <xdr:nvCxnSpPr>
        <xdr:cNvPr id="684" name="直線コネクタ 683"/>
        <xdr:cNvCxnSpPr/>
      </xdr:nvCxnSpPr>
      <xdr:spPr>
        <a:xfrm flipV="1">
          <a:off x="14592300" y="16725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81915</xdr:rowOff>
    </xdr:from>
    <xdr:to>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29210</xdr:rowOff>
    </xdr:from>
    <xdr:ext cx="534035" cy="258445"/>
    <xdr:sp macro="" textlink="">
      <xdr:nvSpPr>
        <xdr:cNvPr id="686" name="テキスト ボックス 685"/>
        <xdr:cNvSpPr txBox="1"/>
      </xdr:nvSpPr>
      <xdr:spPr>
        <a:xfrm>
          <a:off x="15213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18415</xdr:rowOff>
    </xdr:from>
    <xdr:to>
      <xdr:col>76</xdr:col>
      <xdr:colOff>114300</xdr:colOff>
      <xdr:row>97</xdr:row>
      <xdr:rowOff>106680</xdr:rowOff>
    </xdr:to>
    <xdr:cxnSp macro="">
      <xdr:nvCxnSpPr>
        <xdr:cNvPr id="687" name="直線コネクタ 686"/>
        <xdr:cNvCxnSpPr/>
      </xdr:nvCxnSpPr>
      <xdr:spPr>
        <a:xfrm>
          <a:off x="13703300" y="166490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126365</xdr:rowOff>
    </xdr:from>
    <xdr:to>
      <xdr:col>76</xdr:col>
      <xdr:colOff>165100</xdr:colOff>
      <xdr:row>97</xdr:row>
      <xdr:rowOff>56515</xdr:rowOff>
    </xdr:to>
    <xdr:sp macro="" textlink="">
      <xdr:nvSpPr>
        <xdr:cNvPr id="688" name="フローチャート: 判断 687"/>
        <xdr:cNvSpPr/>
      </xdr:nvSpPr>
      <xdr:spPr>
        <a:xfrm>
          <a:off x="1454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73025</xdr:rowOff>
    </xdr:from>
    <xdr:ext cx="534035" cy="259080"/>
    <xdr:sp macro="" textlink="">
      <xdr:nvSpPr>
        <xdr:cNvPr id="689" name="テキスト ボックス 688"/>
        <xdr:cNvSpPr txBox="1"/>
      </xdr:nvSpPr>
      <xdr:spPr>
        <a:xfrm>
          <a:off x="14324965" y="16360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18415</xdr:rowOff>
    </xdr:from>
    <xdr:to>
      <xdr:col>71</xdr:col>
      <xdr:colOff>177800</xdr:colOff>
      <xdr:row>97</xdr:row>
      <xdr:rowOff>69215</xdr:rowOff>
    </xdr:to>
    <xdr:cxnSp macro="">
      <xdr:nvCxnSpPr>
        <xdr:cNvPr id="690" name="直線コネクタ 689"/>
        <xdr:cNvCxnSpPr/>
      </xdr:nvCxnSpPr>
      <xdr:spPr>
        <a:xfrm flipV="1">
          <a:off x="12814300" y="166490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36830</xdr:rowOff>
    </xdr:from>
    <xdr:to>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154940</xdr:rowOff>
    </xdr:from>
    <xdr:ext cx="534035" cy="258445"/>
    <xdr:sp macro="" textlink="">
      <xdr:nvSpPr>
        <xdr:cNvPr id="692" name="テキスト ボックス 691"/>
        <xdr:cNvSpPr txBox="1"/>
      </xdr:nvSpPr>
      <xdr:spPr>
        <a:xfrm>
          <a:off x="13435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149860</xdr:rowOff>
    </xdr:from>
    <xdr:to>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96520</xdr:rowOff>
    </xdr:from>
    <xdr:ext cx="534035" cy="259080"/>
    <xdr:sp macro="" textlink="">
      <xdr:nvSpPr>
        <xdr:cNvPr id="694" name="テキスト ボックス 693"/>
        <xdr:cNvSpPr txBox="1"/>
      </xdr:nvSpPr>
      <xdr:spPr>
        <a:xfrm>
          <a:off x="12546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700" name="楕円 699"/>
        <xdr:cNvSpPr/>
      </xdr:nvSpPr>
      <xdr:spPr>
        <a:xfrm>
          <a:off x="16268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52070</xdr:rowOff>
    </xdr:from>
    <xdr:ext cx="469900" cy="258445"/>
    <xdr:sp macro="" textlink="">
      <xdr:nvSpPr>
        <xdr:cNvPr id="701" name="積立金該当値テキスト"/>
        <xdr:cNvSpPr txBox="1"/>
      </xdr:nvSpPr>
      <xdr:spPr>
        <a:xfrm>
          <a:off x="16370300" y="16682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43815</xdr:rowOff>
    </xdr:from>
    <xdr:to>
      <xdr:col>81</xdr:col>
      <xdr:colOff>101600</xdr:colOff>
      <xdr:row>97</xdr:row>
      <xdr:rowOff>145415</xdr:rowOff>
    </xdr:to>
    <xdr:sp macro="" textlink="">
      <xdr:nvSpPr>
        <xdr:cNvPr id="702" name="楕円 701"/>
        <xdr:cNvSpPr/>
      </xdr:nvSpPr>
      <xdr:spPr>
        <a:xfrm>
          <a:off x="1543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136525</xdr:rowOff>
    </xdr:from>
    <xdr:ext cx="469265" cy="258445"/>
    <xdr:sp macro="" textlink="">
      <xdr:nvSpPr>
        <xdr:cNvPr id="703" name="テキスト ボックス 702"/>
        <xdr:cNvSpPr txBox="1"/>
      </xdr:nvSpPr>
      <xdr:spPr>
        <a:xfrm>
          <a:off x="15246350" y="16767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55880</xdr:rowOff>
    </xdr:from>
    <xdr:to>
      <xdr:col>76</xdr:col>
      <xdr:colOff>165100</xdr:colOff>
      <xdr:row>97</xdr:row>
      <xdr:rowOff>157480</xdr:rowOff>
    </xdr:to>
    <xdr:sp macro="" textlink="">
      <xdr:nvSpPr>
        <xdr:cNvPr id="704" name="楕円 703"/>
        <xdr:cNvSpPr/>
      </xdr:nvSpPr>
      <xdr:spPr>
        <a:xfrm>
          <a:off x="14541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148590</xdr:rowOff>
    </xdr:from>
    <xdr:ext cx="469265" cy="259080"/>
    <xdr:sp macro="" textlink="">
      <xdr:nvSpPr>
        <xdr:cNvPr id="705" name="テキスト ボックス 704"/>
        <xdr:cNvSpPr txBox="1"/>
      </xdr:nvSpPr>
      <xdr:spPr>
        <a:xfrm>
          <a:off x="14357350" y="1677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139065</xdr:rowOff>
    </xdr:from>
    <xdr:to>
      <xdr:col>72</xdr:col>
      <xdr:colOff>38100</xdr:colOff>
      <xdr:row>97</xdr:row>
      <xdr:rowOff>69215</xdr:rowOff>
    </xdr:to>
    <xdr:sp macro="" textlink="">
      <xdr:nvSpPr>
        <xdr:cNvPr id="706" name="楕円 705"/>
        <xdr:cNvSpPr/>
      </xdr:nvSpPr>
      <xdr:spPr>
        <a:xfrm>
          <a:off x="13652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60325</xdr:rowOff>
    </xdr:from>
    <xdr:ext cx="534035" cy="259080"/>
    <xdr:sp macro="" textlink="">
      <xdr:nvSpPr>
        <xdr:cNvPr id="707" name="テキスト ボックス 706"/>
        <xdr:cNvSpPr txBox="1"/>
      </xdr:nvSpPr>
      <xdr:spPr>
        <a:xfrm>
          <a:off x="134359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18415</xdr:rowOff>
    </xdr:from>
    <xdr:to>
      <xdr:col>67</xdr:col>
      <xdr:colOff>101600</xdr:colOff>
      <xdr:row>97</xdr:row>
      <xdr:rowOff>120650</xdr:rowOff>
    </xdr:to>
    <xdr:sp macro="" textlink="">
      <xdr:nvSpPr>
        <xdr:cNvPr id="708" name="楕円 707"/>
        <xdr:cNvSpPr/>
      </xdr:nvSpPr>
      <xdr:spPr>
        <a:xfrm>
          <a:off x="12763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111125</xdr:rowOff>
    </xdr:from>
    <xdr:ext cx="534035" cy="258445"/>
    <xdr:sp macro="" textlink="">
      <xdr:nvSpPr>
        <xdr:cNvPr id="709" name="テキスト ボックス 708"/>
        <xdr:cNvSpPr txBox="1"/>
      </xdr:nvSpPr>
      <xdr:spPr>
        <a:xfrm>
          <a:off x="12546965" y="1674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3" name="テキスト ボックス 72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5" name="テキスト ボックス 72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7" name="テキスト ボックス 72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157480</xdr:rowOff>
    </xdr:from>
    <xdr:ext cx="534670" cy="258445"/>
    <xdr:sp macro="" textlink="">
      <xdr:nvSpPr>
        <xdr:cNvPr id="736" name="投資及び出資金最大値テキスト"/>
        <xdr:cNvSpPr txBox="1"/>
      </xdr:nvSpPr>
      <xdr:spPr>
        <a:xfrm>
          <a:off x="22212300" y="4958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64770</xdr:rowOff>
    </xdr:from>
    <xdr:ext cx="469265" cy="258445"/>
    <xdr:sp macro="" textlink="">
      <xdr:nvSpPr>
        <xdr:cNvPr id="743" name="テキスト ボックス 742"/>
        <xdr:cNvSpPr txBox="1"/>
      </xdr:nvSpPr>
      <xdr:spPr>
        <a:xfrm>
          <a:off x="21088350" y="6236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57150</xdr:rowOff>
    </xdr:from>
    <xdr:to>
      <xdr:col>107</xdr:col>
      <xdr:colOff>101600</xdr:colOff>
      <xdr:row>38</xdr:row>
      <xdr:rowOff>158750</xdr:rowOff>
    </xdr:to>
    <xdr:sp macro="" textlink="">
      <xdr:nvSpPr>
        <xdr:cNvPr id="745" name="フローチャート: 判断 744"/>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3810</xdr:rowOff>
    </xdr:from>
    <xdr:ext cx="378460" cy="259080"/>
    <xdr:sp macro="" textlink="">
      <xdr:nvSpPr>
        <xdr:cNvPr id="746" name="テキスト ボックス 745"/>
        <xdr:cNvSpPr txBox="1"/>
      </xdr:nvSpPr>
      <xdr:spPr>
        <a:xfrm>
          <a:off x="20245070" y="6347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39370</xdr:rowOff>
    </xdr:from>
    <xdr:to>
      <xdr:col>102</xdr:col>
      <xdr:colOff>114300</xdr:colOff>
      <xdr:row>39</xdr:row>
      <xdr:rowOff>44450</xdr:rowOff>
    </xdr:to>
    <xdr:cxnSp macro="">
      <xdr:nvCxnSpPr>
        <xdr:cNvPr id="747" name="直線コネクタ 746"/>
        <xdr:cNvCxnSpPr/>
      </xdr:nvCxnSpPr>
      <xdr:spPr>
        <a:xfrm>
          <a:off x="18656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125095</xdr:rowOff>
    </xdr:from>
    <xdr:ext cx="469265" cy="258445"/>
    <xdr:sp macro="" textlink="">
      <xdr:nvSpPr>
        <xdr:cNvPr id="749" name="テキスト ボックス 748"/>
        <xdr:cNvSpPr txBox="1"/>
      </xdr:nvSpPr>
      <xdr:spPr>
        <a:xfrm>
          <a:off x="19310350" y="629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69215</xdr:rowOff>
    </xdr:from>
    <xdr:ext cx="469265" cy="259080"/>
    <xdr:sp macro="" textlink="">
      <xdr:nvSpPr>
        <xdr:cNvPr id="751" name="テキスト ボックス 750"/>
        <xdr:cNvSpPr txBox="1"/>
      </xdr:nvSpPr>
      <xdr:spPr>
        <a:xfrm>
          <a:off x="18421350" y="624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65" name="楕円 764"/>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81280</xdr:rowOff>
    </xdr:from>
    <xdr:ext cx="313690" cy="259080"/>
    <xdr:sp macro="" textlink="">
      <xdr:nvSpPr>
        <xdr:cNvPr id="766" name="テキスト ボックス 765"/>
        <xdr:cNvSpPr txBox="1"/>
      </xdr:nvSpPr>
      <xdr:spPr>
        <a:xfrm>
          <a:off x="18499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93980</xdr:rowOff>
    </xdr:from>
    <xdr:to>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8445"/>
    <xdr:sp macro="" textlink="">
      <xdr:nvSpPr>
        <xdr:cNvPr id="793" name="貸付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93980</xdr:rowOff>
    </xdr:from>
    <xdr:to>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144145</xdr:rowOff>
    </xdr:from>
    <xdr:ext cx="469900" cy="258445"/>
    <xdr:sp macro="" textlink="">
      <xdr:nvSpPr>
        <xdr:cNvPr id="796" name="貸付金平均値テキスト"/>
        <xdr:cNvSpPr txBox="1"/>
      </xdr:nvSpPr>
      <xdr:spPr>
        <a:xfrm>
          <a:off x="22212300" y="9745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121285</xdr:rowOff>
    </xdr:from>
    <xdr:to>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55245</xdr:rowOff>
    </xdr:from>
    <xdr:ext cx="469265" cy="258445"/>
    <xdr:sp macro="" textlink="">
      <xdr:nvSpPr>
        <xdr:cNvPr id="800" name="テキスト ボックス 799"/>
        <xdr:cNvSpPr txBox="1"/>
      </xdr:nvSpPr>
      <xdr:spPr>
        <a:xfrm>
          <a:off x="21088350" y="965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66675</xdr:rowOff>
    </xdr:from>
    <xdr:to>
      <xdr:col>107</xdr:col>
      <xdr:colOff>101600</xdr:colOff>
      <xdr:row>58</xdr:row>
      <xdr:rowOff>168275</xdr:rowOff>
    </xdr:to>
    <xdr:sp macro="" textlink="">
      <xdr:nvSpPr>
        <xdr:cNvPr id="802" name="フローチャート: 判断 801"/>
        <xdr:cNvSpPr/>
      </xdr:nvSpPr>
      <xdr:spPr>
        <a:xfrm>
          <a:off x="20383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13335</xdr:rowOff>
    </xdr:from>
    <xdr:ext cx="469265" cy="259080"/>
    <xdr:sp macro="" textlink="">
      <xdr:nvSpPr>
        <xdr:cNvPr id="803" name="テキスト ボックス 802"/>
        <xdr:cNvSpPr txBox="1"/>
      </xdr:nvSpPr>
      <xdr:spPr>
        <a:xfrm>
          <a:off x="20199350" y="9785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109220</xdr:rowOff>
    </xdr:from>
    <xdr:ext cx="469265" cy="258445"/>
    <xdr:sp macro="" textlink="">
      <xdr:nvSpPr>
        <xdr:cNvPr id="806" name="テキスト ボックス 805"/>
        <xdr:cNvSpPr txBox="1"/>
      </xdr:nvSpPr>
      <xdr:spPr>
        <a:xfrm>
          <a:off x="19310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38100</xdr:rowOff>
    </xdr:from>
    <xdr:ext cx="469265" cy="259080"/>
    <xdr:sp macro="" textlink="">
      <xdr:nvSpPr>
        <xdr:cNvPr id="808" name="テキスト ボックス 807"/>
        <xdr:cNvSpPr txBox="1"/>
      </xdr:nvSpPr>
      <xdr:spPr>
        <a:xfrm>
          <a:off x="18421350" y="963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5"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7" name="テキスト ボックス 81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19" name="テキスト ボックス 81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1" name="テキスト ボックス 82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23" name="テキスト ボックス 82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4" name="テキスト ボックス 833"/>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0" name="テキスト ボックス 839"/>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4" name="テキスト ボックス 843"/>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6" name="テキスト ボックス 845"/>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48260</xdr:rowOff>
    </xdr:from>
    <xdr:to>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110490</xdr:rowOff>
    </xdr:from>
    <xdr:to>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166370</xdr:rowOff>
    </xdr:from>
    <xdr:ext cx="534670" cy="258445"/>
    <xdr:sp macro="" textlink="">
      <xdr:nvSpPr>
        <xdr:cNvPr id="851" name="繰出金最大値テキスト"/>
        <xdr:cNvSpPr txBox="1"/>
      </xdr:nvSpPr>
      <xdr:spPr>
        <a:xfrm>
          <a:off x="22212300" y="11996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48260</xdr:rowOff>
    </xdr:from>
    <xdr:to>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110490</xdr:rowOff>
    </xdr:from>
    <xdr:to>
      <xdr:col>116</xdr:col>
      <xdr:colOff>63500</xdr:colOff>
      <xdr:row>78</xdr:row>
      <xdr:rowOff>120650</xdr:rowOff>
    </xdr:to>
    <xdr:cxnSp macro="">
      <xdr:nvCxnSpPr>
        <xdr:cNvPr id="853" name="直線コネクタ 852"/>
        <xdr:cNvCxnSpPr/>
      </xdr:nvCxnSpPr>
      <xdr:spPr>
        <a:xfrm flipV="1">
          <a:off x="21323300" y="134835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128270</xdr:rowOff>
    </xdr:from>
    <xdr:ext cx="534670" cy="259080"/>
    <xdr:sp macro="" textlink="">
      <xdr:nvSpPr>
        <xdr:cNvPr id="854" name="繰出金平均値テキスト"/>
        <xdr:cNvSpPr txBox="1"/>
      </xdr:nvSpPr>
      <xdr:spPr>
        <a:xfrm>
          <a:off x="22212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105410</xdr:rowOff>
    </xdr:from>
    <xdr:to>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120650</xdr:rowOff>
    </xdr:from>
    <xdr:to>
      <xdr:col>111</xdr:col>
      <xdr:colOff>177800</xdr:colOff>
      <xdr:row>78</xdr:row>
      <xdr:rowOff>122555</xdr:rowOff>
    </xdr:to>
    <xdr:cxnSp macro="">
      <xdr:nvCxnSpPr>
        <xdr:cNvPr id="856" name="直線コネクタ 855"/>
        <xdr:cNvCxnSpPr/>
      </xdr:nvCxnSpPr>
      <xdr:spPr>
        <a:xfrm flipV="1">
          <a:off x="20434300" y="13493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94615</xdr:rowOff>
    </xdr:from>
    <xdr:to>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41275</xdr:rowOff>
    </xdr:from>
    <xdr:ext cx="534035" cy="258445"/>
    <xdr:sp macro="" textlink="">
      <xdr:nvSpPr>
        <xdr:cNvPr id="858" name="テキスト ボックス 857"/>
        <xdr:cNvSpPr txBox="1"/>
      </xdr:nvSpPr>
      <xdr:spPr>
        <a:xfrm>
          <a:off x="21055965" y="1272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122555</xdr:rowOff>
    </xdr:from>
    <xdr:to>
      <xdr:col>107</xdr:col>
      <xdr:colOff>50800</xdr:colOff>
      <xdr:row>78</xdr:row>
      <xdr:rowOff>148590</xdr:rowOff>
    </xdr:to>
    <xdr:cxnSp macro="">
      <xdr:nvCxnSpPr>
        <xdr:cNvPr id="859" name="直線コネクタ 858"/>
        <xdr:cNvCxnSpPr/>
      </xdr:nvCxnSpPr>
      <xdr:spPr>
        <a:xfrm flipV="1">
          <a:off x="19545300" y="13495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90805</xdr:rowOff>
    </xdr:from>
    <xdr:to>
      <xdr:col>107</xdr:col>
      <xdr:colOff>101600</xdr:colOff>
      <xdr:row>77</xdr:row>
      <xdr:rowOff>20955</xdr:rowOff>
    </xdr:to>
    <xdr:sp macro="" textlink="">
      <xdr:nvSpPr>
        <xdr:cNvPr id="860" name="フローチャート: 判断 859"/>
        <xdr:cNvSpPr/>
      </xdr:nvSpPr>
      <xdr:spPr>
        <a:xfrm>
          <a:off x="20383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37465</xdr:rowOff>
    </xdr:from>
    <xdr:ext cx="534035" cy="259080"/>
    <xdr:sp macro="" textlink="">
      <xdr:nvSpPr>
        <xdr:cNvPr id="861" name="テキスト ボックス 860"/>
        <xdr:cNvSpPr txBox="1"/>
      </xdr:nvSpPr>
      <xdr:spPr>
        <a:xfrm>
          <a:off x="20166965" y="12896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100965</xdr:rowOff>
    </xdr:from>
    <xdr:to>
      <xdr:col>102</xdr:col>
      <xdr:colOff>114300</xdr:colOff>
      <xdr:row>78</xdr:row>
      <xdr:rowOff>148590</xdr:rowOff>
    </xdr:to>
    <xdr:cxnSp macro="">
      <xdr:nvCxnSpPr>
        <xdr:cNvPr id="862" name="直線コネクタ 861"/>
        <xdr:cNvCxnSpPr/>
      </xdr:nvCxnSpPr>
      <xdr:spPr>
        <a:xfrm>
          <a:off x="18656300" y="134740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21590</xdr:rowOff>
    </xdr:from>
    <xdr:ext cx="534035" cy="259080"/>
    <xdr:sp macro="" textlink="">
      <xdr:nvSpPr>
        <xdr:cNvPr id="864" name="テキスト ボックス 863"/>
        <xdr:cNvSpPr txBox="1"/>
      </xdr:nvSpPr>
      <xdr:spPr>
        <a:xfrm>
          <a:off x="19277965" y="1288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48260</xdr:rowOff>
    </xdr:from>
    <xdr:ext cx="534035" cy="259080"/>
    <xdr:sp macro="" textlink="">
      <xdr:nvSpPr>
        <xdr:cNvPr id="866" name="テキスト ボックス 865"/>
        <xdr:cNvSpPr txBox="1"/>
      </xdr:nvSpPr>
      <xdr:spPr>
        <a:xfrm>
          <a:off x="18388965" y="1290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59690</xdr:rowOff>
    </xdr:from>
    <xdr:to>
      <xdr:col>116</xdr:col>
      <xdr:colOff>114300</xdr:colOff>
      <xdr:row>78</xdr:row>
      <xdr:rowOff>161290</xdr:rowOff>
    </xdr:to>
    <xdr:sp macro="" textlink="">
      <xdr:nvSpPr>
        <xdr:cNvPr id="872" name="楕円 871"/>
        <xdr:cNvSpPr/>
      </xdr:nvSpPr>
      <xdr:spPr>
        <a:xfrm>
          <a:off x="22110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146050</xdr:rowOff>
    </xdr:from>
    <xdr:ext cx="534670" cy="258445"/>
    <xdr:sp macro="" textlink="">
      <xdr:nvSpPr>
        <xdr:cNvPr id="873" name="繰出金該当値テキスト"/>
        <xdr:cNvSpPr txBox="1"/>
      </xdr:nvSpPr>
      <xdr:spPr>
        <a:xfrm>
          <a:off x="22212300" y="13347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69850</xdr:rowOff>
    </xdr:from>
    <xdr:to>
      <xdr:col>112</xdr:col>
      <xdr:colOff>38100</xdr:colOff>
      <xdr:row>79</xdr:row>
      <xdr:rowOff>0</xdr:rowOff>
    </xdr:to>
    <xdr:sp macro="" textlink="">
      <xdr:nvSpPr>
        <xdr:cNvPr id="874" name="楕円 873"/>
        <xdr:cNvSpPr/>
      </xdr:nvSpPr>
      <xdr:spPr>
        <a:xfrm>
          <a:off x="21272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162560</xdr:rowOff>
    </xdr:from>
    <xdr:ext cx="534035" cy="259080"/>
    <xdr:sp macro="" textlink="">
      <xdr:nvSpPr>
        <xdr:cNvPr id="875" name="テキスト ボックス 874"/>
        <xdr:cNvSpPr txBox="1"/>
      </xdr:nvSpPr>
      <xdr:spPr>
        <a:xfrm>
          <a:off x="21055965" y="1353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71755</xdr:rowOff>
    </xdr:from>
    <xdr:to>
      <xdr:col>107</xdr:col>
      <xdr:colOff>101600</xdr:colOff>
      <xdr:row>79</xdr:row>
      <xdr:rowOff>1905</xdr:rowOff>
    </xdr:to>
    <xdr:sp macro="" textlink="">
      <xdr:nvSpPr>
        <xdr:cNvPr id="876" name="楕円 875"/>
        <xdr:cNvSpPr/>
      </xdr:nvSpPr>
      <xdr:spPr>
        <a:xfrm>
          <a:off x="20383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164465</xdr:rowOff>
    </xdr:from>
    <xdr:ext cx="534035" cy="259080"/>
    <xdr:sp macro="" textlink="">
      <xdr:nvSpPr>
        <xdr:cNvPr id="877" name="テキスト ボックス 876"/>
        <xdr:cNvSpPr txBox="1"/>
      </xdr:nvSpPr>
      <xdr:spPr>
        <a:xfrm>
          <a:off x="201669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97790</xdr:rowOff>
    </xdr:from>
    <xdr:to>
      <xdr:col>102</xdr:col>
      <xdr:colOff>165100</xdr:colOff>
      <xdr:row>79</xdr:row>
      <xdr:rowOff>27940</xdr:rowOff>
    </xdr:to>
    <xdr:sp macro="" textlink="">
      <xdr:nvSpPr>
        <xdr:cNvPr id="878" name="楕円 877"/>
        <xdr:cNvSpPr/>
      </xdr:nvSpPr>
      <xdr:spPr>
        <a:xfrm>
          <a:off x="19494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19050</xdr:rowOff>
    </xdr:from>
    <xdr:ext cx="534035" cy="258445"/>
    <xdr:sp macro="" textlink="">
      <xdr:nvSpPr>
        <xdr:cNvPr id="879" name="テキスト ボックス 878"/>
        <xdr:cNvSpPr txBox="1"/>
      </xdr:nvSpPr>
      <xdr:spPr>
        <a:xfrm>
          <a:off x="19277965" y="13563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50165</xdr:rowOff>
    </xdr:from>
    <xdr:to>
      <xdr:col>98</xdr:col>
      <xdr:colOff>38100</xdr:colOff>
      <xdr:row>78</xdr:row>
      <xdr:rowOff>151765</xdr:rowOff>
    </xdr:to>
    <xdr:sp macro="" textlink="">
      <xdr:nvSpPr>
        <xdr:cNvPr id="880" name="楕円 879"/>
        <xdr:cNvSpPr/>
      </xdr:nvSpPr>
      <xdr:spPr>
        <a:xfrm>
          <a:off x="18605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143510</xdr:rowOff>
    </xdr:from>
    <xdr:ext cx="534035" cy="258445"/>
    <xdr:sp macro="" textlink="">
      <xdr:nvSpPr>
        <xdr:cNvPr id="881" name="テキスト ボックス 880"/>
        <xdr:cNvSpPr txBox="1"/>
      </xdr:nvSpPr>
      <xdr:spPr>
        <a:xfrm>
          <a:off x="18388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0" name="テキスト ボックス 889"/>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5" name="テキスト ボックス 894"/>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7" name="テキスト ボックス 906"/>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0" name="テキスト ボックス 909"/>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3" name="テキスト ボックス 912"/>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5" name="テキスト ボックス 914"/>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4" name="テキスト ボックス 923"/>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6" name="テキスト ボックス 925"/>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8" name="テキスト ボックス 927"/>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0" name="テキスト ボックス 929"/>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游明朝"/>
              <a:ea typeface="游明朝"/>
              <a:cs typeface="+mn-cs"/>
            </a:rPr>
            <a:t>　当市の歳出決算総額に対する住民一人当たりの金額は</a:t>
          </a:r>
          <a:r>
            <a:rPr kumimoji="1" lang="en-US" altLang="ja-JP" sz="1200">
              <a:solidFill>
                <a:schemeClr val="dk1"/>
              </a:solidFill>
              <a:effectLst/>
              <a:latin typeface="游明朝"/>
              <a:ea typeface="游明朝"/>
              <a:cs typeface="+mn-cs"/>
            </a:rPr>
            <a:t>317,673</a:t>
          </a:r>
          <a:r>
            <a:rPr kumimoji="1" lang="ja-JP" altLang="en-US" sz="1200">
              <a:solidFill>
                <a:schemeClr val="dk1"/>
              </a:solidFill>
              <a:effectLst/>
              <a:latin typeface="游明朝"/>
              <a:ea typeface="游明朝"/>
              <a:cs typeface="+mn-cs"/>
            </a:rPr>
            <a:t>円となっている。主な構成要素は扶助費（</a:t>
          </a:r>
          <a:r>
            <a:rPr kumimoji="1" lang="en-US" altLang="ja-JP" sz="1200">
              <a:solidFill>
                <a:schemeClr val="dk1"/>
              </a:solidFill>
              <a:effectLst/>
              <a:latin typeface="游明朝"/>
              <a:ea typeface="游明朝"/>
              <a:cs typeface="+mn-cs"/>
            </a:rPr>
            <a:t>88,552</a:t>
          </a:r>
          <a:r>
            <a:rPr kumimoji="1" lang="ja-JP" altLang="en-US" sz="1200">
              <a:solidFill>
                <a:schemeClr val="dk1"/>
              </a:solidFill>
              <a:effectLst/>
              <a:latin typeface="游明朝"/>
              <a:ea typeface="游明朝"/>
              <a:cs typeface="+mn-cs"/>
            </a:rPr>
            <a:t>円）、物件費（</a:t>
          </a:r>
          <a:r>
            <a:rPr kumimoji="1" lang="en-US" altLang="ja-JP" sz="1200">
              <a:solidFill>
                <a:schemeClr val="dk1"/>
              </a:solidFill>
              <a:effectLst/>
              <a:latin typeface="游明朝"/>
              <a:ea typeface="游明朝"/>
              <a:cs typeface="+mn-cs"/>
            </a:rPr>
            <a:t>57,092</a:t>
          </a:r>
          <a:r>
            <a:rPr kumimoji="1" lang="ja-JP" altLang="en-US" sz="1200">
              <a:solidFill>
                <a:schemeClr val="dk1"/>
              </a:solidFill>
              <a:effectLst/>
              <a:latin typeface="游明朝"/>
              <a:ea typeface="游明朝"/>
              <a:cs typeface="+mn-cs"/>
            </a:rPr>
            <a:t>円）、人件費（</a:t>
          </a:r>
          <a:r>
            <a:rPr kumimoji="1" lang="en-US" altLang="ja-JP" sz="1200">
              <a:solidFill>
                <a:schemeClr val="dk1"/>
              </a:solidFill>
              <a:effectLst/>
              <a:latin typeface="游明朝"/>
              <a:ea typeface="游明朝"/>
              <a:cs typeface="+mn-cs"/>
            </a:rPr>
            <a:t>45,963</a:t>
          </a:r>
          <a:r>
            <a:rPr kumimoji="1" lang="ja-JP" altLang="en-US" sz="1200">
              <a:solidFill>
                <a:schemeClr val="dk1"/>
              </a:solidFill>
              <a:effectLst/>
              <a:latin typeface="游明朝"/>
              <a:ea typeface="游明朝"/>
              <a:cs typeface="+mn-cs"/>
            </a:rPr>
            <a:t>円）及び普通建設事業費（</a:t>
          </a:r>
          <a:r>
            <a:rPr kumimoji="1" lang="en-US" altLang="ja-JP" sz="1200">
              <a:solidFill>
                <a:schemeClr val="dk1"/>
              </a:solidFill>
              <a:effectLst/>
              <a:latin typeface="游明朝"/>
              <a:ea typeface="游明朝"/>
              <a:cs typeface="+mn-cs"/>
            </a:rPr>
            <a:t>44,211</a:t>
          </a:r>
          <a:r>
            <a:rPr kumimoji="1" lang="ja-JP" altLang="en-US" sz="1200">
              <a:solidFill>
                <a:schemeClr val="dk1"/>
              </a:solidFill>
              <a:effectLst/>
              <a:latin typeface="游明朝"/>
              <a:ea typeface="游明朝"/>
              <a:cs typeface="+mn-cs"/>
            </a:rPr>
            <a:t>円）である。扶助費については、類似団体・全国平均を下回っているものの、埼玉県平均を上回っている。主な要因としては、都心へアクセスしやすい当市の地理的要因から子育て世帯が多く居住し、小規模事業所を含む保育所等の待機児童が発生していることから、毎年民間保育所等を誘致し、それに係る児童福祉費が増加（前年度比</a:t>
          </a:r>
          <a:r>
            <a:rPr kumimoji="1" lang="en-US" altLang="ja-JP" sz="1200">
              <a:solidFill>
                <a:schemeClr val="dk1"/>
              </a:solidFill>
              <a:effectLst/>
              <a:latin typeface="游明朝"/>
              <a:ea typeface="游明朝"/>
              <a:cs typeface="+mn-cs"/>
            </a:rPr>
            <a:t>+436,599</a:t>
          </a:r>
          <a:r>
            <a:rPr kumimoji="1" lang="ja-JP" altLang="en-US" sz="1200">
              <a:solidFill>
                <a:schemeClr val="dk1"/>
              </a:solidFill>
              <a:effectLst/>
              <a:latin typeface="游明朝"/>
              <a:ea typeface="游明朝"/>
              <a:cs typeface="+mn-cs"/>
            </a:rPr>
            <a:t>千円）していることが挙げられる。</a:t>
          </a:r>
          <a:endParaRPr kumimoji="1" lang="en-US" altLang="ja-JP" sz="12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游明朝"/>
              <a:ea typeface="游明朝"/>
              <a:cs typeface="+mn-cs"/>
            </a:rPr>
            <a:t>　また、物件費についても類似団体・全国平均を下回っているものの、埼玉県内平均を大きく上回っている。主な要因としては、上記同様子育て世帯に係る延長保育や一時預かりなど、地域子ども子育て支援事業費が毎年増加していることが挙げられる。</a:t>
          </a:r>
          <a:endParaRPr kumimoji="1" lang="en-US" altLang="ja-JP" sz="12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游明朝"/>
              <a:ea typeface="游明朝"/>
              <a:cs typeface="+mn-cs"/>
            </a:rPr>
            <a:t>　普通建設事業費については、類似団体及び全国平均を下回っているものの、区画整理事業等の都市基盤整備による、新規整備の普通建設事業費が高い割合となっている。都市基盤整備に係る普通建設事業費は今後も増加することが見込まれることから、その他の投資事業である市内公共施設の老朽化対策等については、和光市公共施設等総合管理計画に基づき、優先順位を明確にした上で適切に対処していく。</a:t>
          </a:r>
          <a:endParaRPr kumimoji="1" lang="en-US" altLang="ja-JP" sz="1200">
            <a:solidFill>
              <a:schemeClr val="dk1"/>
            </a:solidFill>
            <a:effectLst/>
            <a:latin typeface="游明朝"/>
            <a:ea typeface="游明朝"/>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27940</xdr:rowOff>
    </xdr:from>
    <xdr:to>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45085</xdr:rowOff>
    </xdr:from>
    <xdr:to>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146050</xdr:rowOff>
    </xdr:from>
    <xdr:ext cx="469900" cy="258445"/>
    <xdr:sp macro="" textlink="">
      <xdr:nvSpPr>
        <xdr:cNvPr id="57" name="議会費最大値テキスト"/>
        <xdr:cNvSpPr txBox="1"/>
      </xdr:nvSpPr>
      <xdr:spPr>
        <a:xfrm>
          <a:off x="4686300" y="4946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dr:col>23</xdr:col>
      <xdr:colOff>165100</xdr:colOff>
      <xdr:row>30</xdr:row>
      <xdr:rowOff>27940</xdr:rowOff>
    </xdr:from>
    <xdr:to>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43815</xdr:rowOff>
    </xdr:from>
    <xdr:to>
      <xdr:col>24</xdr:col>
      <xdr:colOff>63500</xdr:colOff>
      <xdr:row>37</xdr:row>
      <xdr:rowOff>45085</xdr:rowOff>
    </xdr:to>
    <xdr:cxnSp macro="">
      <xdr:nvCxnSpPr>
        <xdr:cNvPr id="59" name="直線コネクタ 58"/>
        <xdr:cNvCxnSpPr/>
      </xdr:nvCxnSpPr>
      <xdr:spPr>
        <a:xfrm>
          <a:off x="3797300" y="63874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94615</xdr:rowOff>
    </xdr:from>
    <xdr:ext cx="469900" cy="259080"/>
    <xdr:sp macro="" textlink="">
      <xdr:nvSpPr>
        <xdr:cNvPr id="60" name="議会費平均値テキスト"/>
        <xdr:cNvSpPr txBox="1"/>
      </xdr:nvSpPr>
      <xdr:spPr>
        <a:xfrm>
          <a:off x="4686300" y="5752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71755</xdr:rowOff>
    </xdr:from>
    <xdr:to>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37</xdr:row>
      <xdr:rowOff>43815</xdr:rowOff>
    </xdr:to>
    <xdr:cxnSp macro="">
      <xdr:nvCxnSpPr>
        <xdr:cNvPr id="62" name="直線コネクタ 61"/>
        <xdr:cNvCxnSpPr/>
      </xdr:nvCxnSpPr>
      <xdr:spPr>
        <a:xfrm>
          <a:off x="2908300" y="6318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86360</xdr:rowOff>
    </xdr:from>
    <xdr:to>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33020</xdr:rowOff>
    </xdr:from>
    <xdr:ext cx="469265" cy="259080"/>
    <xdr:sp macro="" textlink="">
      <xdr:nvSpPr>
        <xdr:cNvPr id="64" name="テキスト ボックス 63"/>
        <xdr:cNvSpPr txBox="1"/>
      </xdr:nvSpPr>
      <xdr:spPr>
        <a:xfrm>
          <a:off x="356235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146685</xdr:rowOff>
    </xdr:from>
    <xdr:to>
      <xdr:col>15</xdr:col>
      <xdr:colOff>50800</xdr:colOff>
      <xdr:row>37</xdr:row>
      <xdr:rowOff>53975</xdr:rowOff>
    </xdr:to>
    <xdr:cxnSp macro="">
      <xdr:nvCxnSpPr>
        <xdr:cNvPr id="65" name="直線コネクタ 64"/>
        <xdr:cNvCxnSpPr/>
      </xdr:nvCxnSpPr>
      <xdr:spPr>
        <a:xfrm flipV="1">
          <a:off x="2019300" y="63188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18415</xdr:rowOff>
    </xdr:from>
    <xdr:to>
      <xdr:col>15</xdr:col>
      <xdr:colOff>101600</xdr:colOff>
      <xdr:row>34</xdr:row>
      <xdr:rowOff>120650</xdr:rowOff>
    </xdr:to>
    <xdr:sp macro="" textlink="">
      <xdr:nvSpPr>
        <xdr:cNvPr id="66" name="フローチャート: 判断 65"/>
        <xdr:cNvSpPr/>
      </xdr:nvSpPr>
      <xdr:spPr>
        <a:xfrm>
          <a:off x="2857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136525</xdr:rowOff>
    </xdr:from>
    <xdr:ext cx="469265" cy="258445"/>
    <xdr:sp macro="" textlink="">
      <xdr:nvSpPr>
        <xdr:cNvPr id="67" name="テキスト ボックス 66"/>
        <xdr:cNvSpPr txBox="1"/>
      </xdr:nvSpPr>
      <xdr:spPr>
        <a:xfrm>
          <a:off x="2673350" y="562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48895</xdr:rowOff>
    </xdr:from>
    <xdr:to>
      <xdr:col>10</xdr:col>
      <xdr:colOff>114300</xdr:colOff>
      <xdr:row>37</xdr:row>
      <xdr:rowOff>53975</xdr:rowOff>
    </xdr:to>
    <xdr:cxnSp macro="">
      <xdr:nvCxnSpPr>
        <xdr:cNvPr id="68" name="直線コネクタ 67"/>
        <xdr:cNvCxnSpPr/>
      </xdr:nvCxnSpPr>
      <xdr:spPr>
        <a:xfrm>
          <a:off x="1130300" y="63925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23495</xdr:rowOff>
    </xdr:from>
    <xdr:to>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141605</xdr:rowOff>
    </xdr:from>
    <xdr:ext cx="469265" cy="259080"/>
    <xdr:sp macro="" textlink="">
      <xdr:nvSpPr>
        <xdr:cNvPr id="70" name="テキスト ボックス 69"/>
        <xdr:cNvSpPr txBox="1"/>
      </xdr:nvSpPr>
      <xdr:spPr>
        <a:xfrm>
          <a:off x="1784350" y="5628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39370</xdr:rowOff>
    </xdr:from>
    <xdr:to>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157480</xdr:rowOff>
    </xdr:from>
    <xdr:ext cx="469265" cy="258445"/>
    <xdr:sp macro="" textlink="">
      <xdr:nvSpPr>
        <xdr:cNvPr id="72" name="テキスト ボックス 71"/>
        <xdr:cNvSpPr txBox="1"/>
      </xdr:nvSpPr>
      <xdr:spPr>
        <a:xfrm>
          <a:off x="895350" y="5643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95885</xdr:rowOff>
    </xdr:to>
    <xdr:sp macro="" textlink="">
      <xdr:nvSpPr>
        <xdr:cNvPr id="78" name="楕円 77"/>
        <xdr:cNvSpPr/>
      </xdr:nvSpPr>
      <xdr:spPr>
        <a:xfrm>
          <a:off x="45847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80645</xdr:rowOff>
    </xdr:from>
    <xdr:ext cx="469900" cy="259080"/>
    <xdr:sp macro="" textlink="">
      <xdr:nvSpPr>
        <xdr:cNvPr id="79" name="議会費該当値テキスト"/>
        <xdr:cNvSpPr txBox="1"/>
      </xdr:nvSpPr>
      <xdr:spPr>
        <a:xfrm>
          <a:off x="4686300" y="625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80" name="楕円 7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86360</xdr:rowOff>
    </xdr:from>
    <xdr:ext cx="469265" cy="258445"/>
    <xdr:sp macro="" textlink="">
      <xdr:nvSpPr>
        <xdr:cNvPr id="81" name="テキスト ボックス 80"/>
        <xdr:cNvSpPr txBox="1"/>
      </xdr:nvSpPr>
      <xdr:spPr>
        <a:xfrm>
          <a:off x="3562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95885</xdr:rowOff>
    </xdr:from>
    <xdr:to>
      <xdr:col>15</xdr:col>
      <xdr:colOff>101600</xdr:colOff>
      <xdr:row>37</xdr:row>
      <xdr:rowOff>26035</xdr:rowOff>
    </xdr:to>
    <xdr:sp macro="" textlink="">
      <xdr:nvSpPr>
        <xdr:cNvPr id="82" name="楕円 81"/>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17780</xdr:rowOff>
    </xdr:from>
    <xdr:ext cx="469265" cy="258445"/>
    <xdr:sp macro="" textlink="">
      <xdr:nvSpPr>
        <xdr:cNvPr id="83" name="テキスト ボックス 82"/>
        <xdr:cNvSpPr txBox="1"/>
      </xdr:nvSpPr>
      <xdr:spPr>
        <a:xfrm>
          <a:off x="2673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3175</xdr:rowOff>
    </xdr:from>
    <xdr:to>
      <xdr:col>10</xdr:col>
      <xdr:colOff>165100</xdr:colOff>
      <xdr:row>37</xdr:row>
      <xdr:rowOff>104775</xdr:rowOff>
    </xdr:to>
    <xdr:sp macro="" textlink="">
      <xdr:nvSpPr>
        <xdr:cNvPr id="84" name="楕円 83"/>
        <xdr:cNvSpPr/>
      </xdr:nvSpPr>
      <xdr:spPr>
        <a:xfrm>
          <a:off x="1968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95885</xdr:rowOff>
    </xdr:from>
    <xdr:ext cx="469265" cy="259080"/>
    <xdr:sp macro="" textlink="">
      <xdr:nvSpPr>
        <xdr:cNvPr id="85" name="テキスト ボックス 84"/>
        <xdr:cNvSpPr txBox="1"/>
      </xdr:nvSpPr>
      <xdr:spPr>
        <a:xfrm>
          <a:off x="1784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169545</xdr:rowOff>
    </xdr:from>
    <xdr:to>
      <xdr:col>6</xdr:col>
      <xdr:colOff>38100</xdr:colOff>
      <xdr:row>37</xdr:row>
      <xdr:rowOff>99695</xdr:rowOff>
    </xdr:to>
    <xdr:sp macro="" textlink="">
      <xdr:nvSpPr>
        <xdr:cNvPr id="86" name="楕円 85"/>
        <xdr:cNvSpPr/>
      </xdr:nvSpPr>
      <xdr:spPr>
        <a:xfrm>
          <a:off x="1079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90805</xdr:rowOff>
    </xdr:from>
    <xdr:ext cx="469265" cy="258445"/>
    <xdr:sp macro="" textlink="">
      <xdr:nvSpPr>
        <xdr:cNvPr id="87" name="テキスト ボックス 86"/>
        <xdr:cNvSpPr txBox="1"/>
      </xdr:nvSpPr>
      <xdr:spPr>
        <a:xfrm>
          <a:off x="895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65405</xdr:rowOff>
    </xdr:from>
    <xdr:to>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89535</xdr:rowOff>
    </xdr:from>
    <xdr:ext cx="534670" cy="258445"/>
    <xdr:sp macro="" textlink="">
      <xdr:nvSpPr>
        <xdr:cNvPr id="113" name="総務費最小値テキスト"/>
        <xdr:cNvSpPr txBox="1"/>
      </xdr:nvSpPr>
      <xdr:spPr>
        <a:xfrm>
          <a:off x="4686300" y="1020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86360</xdr:rowOff>
    </xdr:from>
    <xdr:to>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dr:col>23</xdr:col>
      <xdr:colOff>165100</xdr:colOff>
      <xdr:row>51</xdr:row>
      <xdr:rowOff>65405</xdr:rowOff>
    </xdr:from>
    <xdr:to>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106045</xdr:rowOff>
    </xdr:from>
    <xdr:to>
      <xdr:col>24</xdr:col>
      <xdr:colOff>63500</xdr:colOff>
      <xdr:row>58</xdr:row>
      <xdr:rowOff>123825</xdr:rowOff>
    </xdr:to>
    <xdr:cxnSp macro="">
      <xdr:nvCxnSpPr>
        <xdr:cNvPr id="117" name="直線コネクタ 116"/>
        <xdr:cNvCxnSpPr/>
      </xdr:nvCxnSpPr>
      <xdr:spPr>
        <a:xfrm flipV="1">
          <a:off x="3797300" y="100501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71120</xdr:rowOff>
    </xdr:from>
    <xdr:ext cx="534670" cy="259080"/>
    <xdr:sp macro="" textlink="">
      <xdr:nvSpPr>
        <xdr:cNvPr id="118" name="総務費平均値テキスト"/>
        <xdr:cNvSpPr txBox="1"/>
      </xdr:nvSpPr>
      <xdr:spPr>
        <a:xfrm>
          <a:off x="4686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69850</xdr:rowOff>
    </xdr:from>
    <xdr:to>
      <xdr:col>19</xdr:col>
      <xdr:colOff>177800</xdr:colOff>
      <xdr:row>58</xdr:row>
      <xdr:rowOff>123825</xdr:rowOff>
    </xdr:to>
    <xdr:cxnSp macro="">
      <xdr:nvCxnSpPr>
        <xdr:cNvPr id="120" name="直線コネクタ 119"/>
        <xdr:cNvCxnSpPr/>
      </xdr:nvCxnSpPr>
      <xdr:spPr>
        <a:xfrm>
          <a:off x="2908300" y="100139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31750</xdr:rowOff>
    </xdr:from>
    <xdr:to>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149860</xdr:rowOff>
    </xdr:from>
    <xdr:ext cx="534035" cy="259080"/>
    <xdr:sp macro="" textlink="">
      <xdr:nvSpPr>
        <xdr:cNvPr id="122" name="テキスト ボックス 121"/>
        <xdr:cNvSpPr txBox="1"/>
      </xdr:nvSpPr>
      <xdr:spPr>
        <a:xfrm>
          <a:off x="3529965" y="940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69850</xdr:rowOff>
    </xdr:from>
    <xdr:to>
      <xdr:col>15</xdr:col>
      <xdr:colOff>50800</xdr:colOff>
      <xdr:row>58</xdr:row>
      <xdr:rowOff>85090</xdr:rowOff>
    </xdr:to>
    <xdr:cxnSp macro="">
      <xdr:nvCxnSpPr>
        <xdr:cNvPr id="123" name="直線コネクタ 122"/>
        <xdr:cNvCxnSpPr/>
      </xdr:nvCxnSpPr>
      <xdr:spPr>
        <a:xfrm flipV="1">
          <a:off x="2019300" y="10013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4" name="フローチャート: 判断 123"/>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167640</xdr:rowOff>
    </xdr:from>
    <xdr:ext cx="534035" cy="258445"/>
    <xdr:sp macro="" textlink="">
      <xdr:nvSpPr>
        <xdr:cNvPr id="125" name="テキスト ボックス 124"/>
        <xdr:cNvSpPr txBox="1"/>
      </xdr:nvSpPr>
      <xdr:spPr>
        <a:xfrm>
          <a:off x="2640965" y="9597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85090</xdr:rowOff>
    </xdr:from>
    <xdr:to>
      <xdr:col>10</xdr:col>
      <xdr:colOff>114300</xdr:colOff>
      <xdr:row>58</xdr:row>
      <xdr:rowOff>151765</xdr:rowOff>
    </xdr:to>
    <xdr:cxnSp macro="">
      <xdr:nvCxnSpPr>
        <xdr:cNvPr id="126" name="直線コネクタ 125"/>
        <xdr:cNvCxnSpPr/>
      </xdr:nvCxnSpPr>
      <xdr:spPr>
        <a:xfrm flipV="1">
          <a:off x="1130300" y="10029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130810</xdr:rowOff>
    </xdr:from>
    <xdr:to>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77470</xdr:rowOff>
    </xdr:from>
    <xdr:ext cx="534035" cy="258445"/>
    <xdr:sp macro="" textlink="">
      <xdr:nvSpPr>
        <xdr:cNvPr id="128" name="テキスト ボックス 127"/>
        <xdr:cNvSpPr txBox="1"/>
      </xdr:nvSpPr>
      <xdr:spPr>
        <a:xfrm>
          <a:off x="1751965" y="950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80010</xdr:rowOff>
    </xdr:from>
    <xdr:to>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26670</xdr:rowOff>
    </xdr:from>
    <xdr:ext cx="534035" cy="259080"/>
    <xdr:sp macro="" textlink="">
      <xdr:nvSpPr>
        <xdr:cNvPr id="130" name="テキスト ボックス 129"/>
        <xdr:cNvSpPr txBox="1"/>
      </xdr:nvSpPr>
      <xdr:spPr>
        <a:xfrm>
          <a:off x="862965" y="945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55245</xdr:rowOff>
    </xdr:from>
    <xdr:to>
      <xdr:col>24</xdr:col>
      <xdr:colOff>114300</xdr:colOff>
      <xdr:row>58</xdr:row>
      <xdr:rowOff>156845</xdr:rowOff>
    </xdr:to>
    <xdr:sp macro="" textlink="">
      <xdr:nvSpPr>
        <xdr:cNvPr id="136" name="楕円 135"/>
        <xdr:cNvSpPr/>
      </xdr:nvSpPr>
      <xdr:spPr>
        <a:xfrm>
          <a:off x="4584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33655</xdr:rowOff>
    </xdr:from>
    <xdr:ext cx="534670" cy="258445"/>
    <xdr:sp macro="" textlink="">
      <xdr:nvSpPr>
        <xdr:cNvPr id="137" name="総務費該当値テキスト"/>
        <xdr:cNvSpPr txBox="1"/>
      </xdr:nvSpPr>
      <xdr:spPr>
        <a:xfrm>
          <a:off x="4686300" y="9977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38" name="楕円 137"/>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166370</xdr:rowOff>
    </xdr:from>
    <xdr:ext cx="534035" cy="258445"/>
    <xdr:sp macro="" textlink="">
      <xdr:nvSpPr>
        <xdr:cNvPr id="139" name="テキスト ボックス 138"/>
        <xdr:cNvSpPr txBox="1"/>
      </xdr:nvSpPr>
      <xdr:spPr>
        <a:xfrm>
          <a:off x="3529965" y="1011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0" name="楕円 139"/>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111760</xdr:rowOff>
    </xdr:from>
    <xdr:ext cx="534035" cy="258445"/>
    <xdr:sp macro="" textlink="">
      <xdr:nvSpPr>
        <xdr:cNvPr id="141" name="テキスト ボックス 140"/>
        <xdr:cNvSpPr txBox="1"/>
      </xdr:nvSpPr>
      <xdr:spPr>
        <a:xfrm>
          <a:off x="2640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34290</xdr:rowOff>
    </xdr:from>
    <xdr:to>
      <xdr:col>10</xdr:col>
      <xdr:colOff>165100</xdr:colOff>
      <xdr:row>58</xdr:row>
      <xdr:rowOff>135890</xdr:rowOff>
    </xdr:to>
    <xdr:sp macro="" textlink="">
      <xdr:nvSpPr>
        <xdr:cNvPr id="142" name="楕円 141"/>
        <xdr:cNvSpPr/>
      </xdr:nvSpPr>
      <xdr:spPr>
        <a:xfrm>
          <a:off x="1968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127000</xdr:rowOff>
    </xdr:from>
    <xdr:ext cx="534035" cy="259080"/>
    <xdr:sp macro="" textlink="">
      <xdr:nvSpPr>
        <xdr:cNvPr id="143" name="テキスト ボックス 142"/>
        <xdr:cNvSpPr txBox="1"/>
      </xdr:nvSpPr>
      <xdr:spPr>
        <a:xfrm>
          <a:off x="1751965" y="1007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100965</xdr:rowOff>
    </xdr:from>
    <xdr:to>
      <xdr:col>6</xdr:col>
      <xdr:colOff>38100</xdr:colOff>
      <xdr:row>59</xdr:row>
      <xdr:rowOff>31115</xdr:rowOff>
    </xdr:to>
    <xdr:sp macro="" textlink="">
      <xdr:nvSpPr>
        <xdr:cNvPr id="144" name="楕円 143"/>
        <xdr:cNvSpPr/>
      </xdr:nvSpPr>
      <xdr:spPr>
        <a:xfrm>
          <a:off x="1079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22225</xdr:rowOff>
    </xdr:from>
    <xdr:ext cx="534035" cy="258445"/>
    <xdr:sp macro="" textlink="">
      <xdr:nvSpPr>
        <xdr:cNvPr id="145" name="テキスト ボックス 144"/>
        <xdr:cNvSpPr txBox="1"/>
      </xdr:nvSpPr>
      <xdr:spPr>
        <a:xfrm>
          <a:off x="862965" y="10137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6" name="テキスト ボックス 155"/>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0" name="テキスト ボックス 159"/>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109220</xdr:rowOff>
    </xdr:from>
    <xdr:to>
      <xdr:col>24</xdr:col>
      <xdr:colOff>62865</xdr:colOff>
      <xdr:row>77</xdr:row>
      <xdr:rowOff>134620</xdr:rowOff>
    </xdr:to>
    <xdr:cxnSp macro="">
      <xdr:nvCxnSpPr>
        <xdr:cNvPr id="172" name="直線コネクタ 171"/>
        <xdr:cNvCxnSpPr/>
      </xdr:nvCxnSpPr>
      <xdr:spPr>
        <a:xfrm flipV="1">
          <a:off x="4633595" y="121107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138430</xdr:rowOff>
    </xdr:from>
    <xdr:ext cx="598805" cy="259080"/>
    <xdr:sp macro="" textlink="">
      <xdr:nvSpPr>
        <xdr:cNvPr id="173" name="民生費最小値テキスト"/>
        <xdr:cNvSpPr txBox="1"/>
      </xdr:nvSpPr>
      <xdr:spPr>
        <a:xfrm>
          <a:off x="4686300" y="1334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134620</xdr:rowOff>
    </xdr:from>
    <xdr:to>
      <xdr:col>24</xdr:col>
      <xdr:colOff>152400</xdr:colOff>
      <xdr:row>77</xdr:row>
      <xdr:rowOff>134620</xdr:rowOff>
    </xdr:to>
    <xdr:cxnSp macro="">
      <xdr:nvCxnSpPr>
        <xdr:cNvPr id="174" name="直線コネクタ 173"/>
        <xdr:cNvCxnSpPr/>
      </xdr:nvCxnSpPr>
      <xdr:spPr>
        <a:xfrm>
          <a:off x="4546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55880</xdr:rowOff>
    </xdr:from>
    <xdr:ext cx="598805" cy="259080"/>
    <xdr:sp macro="" textlink="">
      <xdr:nvSpPr>
        <xdr:cNvPr id="175" name="民生費最大値テキスト"/>
        <xdr:cNvSpPr txBox="1"/>
      </xdr:nvSpPr>
      <xdr:spPr>
        <a:xfrm>
          <a:off x="4686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dr:col>23</xdr:col>
      <xdr:colOff>165100</xdr:colOff>
      <xdr:row>70</xdr:row>
      <xdr:rowOff>109220</xdr:rowOff>
    </xdr:from>
    <xdr:to>
      <xdr:col>24</xdr:col>
      <xdr:colOff>152400</xdr:colOff>
      <xdr:row>70</xdr:row>
      <xdr:rowOff>109220</xdr:rowOff>
    </xdr:to>
    <xdr:cxnSp macro="">
      <xdr:nvCxnSpPr>
        <xdr:cNvPr id="176" name="直線コネクタ 175"/>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52070</xdr:rowOff>
    </xdr:from>
    <xdr:to>
      <xdr:col>24</xdr:col>
      <xdr:colOff>63500</xdr:colOff>
      <xdr:row>76</xdr:row>
      <xdr:rowOff>95885</xdr:rowOff>
    </xdr:to>
    <xdr:cxnSp macro="">
      <xdr:nvCxnSpPr>
        <xdr:cNvPr id="177" name="直線コネクタ 176"/>
        <xdr:cNvCxnSpPr/>
      </xdr:nvCxnSpPr>
      <xdr:spPr>
        <a:xfrm flipV="1">
          <a:off x="3797300" y="130822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113665</xdr:rowOff>
    </xdr:from>
    <xdr:ext cx="598805" cy="258445"/>
    <xdr:sp macro="" textlink="">
      <xdr:nvSpPr>
        <xdr:cNvPr id="178" name="民生費平均値テキスト"/>
        <xdr:cNvSpPr txBox="1"/>
      </xdr:nvSpPr>
      <xdr:spPr>
        <a:xfrm>
          <a:off x="4686300" y="12629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90805</xdr:rowOff>
    </xdr:from>
    <xdr:to>
      <xdr:col>24</xdr:col>
      <xdr:colOff>114300</xdr:colOff>
      <xdr:row>75</xdr:row>
      <xdr:rowOff>20955</xdr:rowOff>
    </xdr:to>
    <xdr:sp macro="" textlink="">
      <xdr:nvSpPr>
        <xdr:cNvPr id="179" name="フローチャート: 判断 178"/>
        <xdr:cNvSpPr/>
      </xdr:nvSpPr>
      <xdr:spPr>
        <a:xfrm>
          <a:off x="4584700" y="127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95885</xdr:rowOff>
    </xdr:from>
    <xdr:to>
      <xdr:col>19</xdr:col>
      <xdr:colOff>177800</xdr:colOff>
      <xdr:row>77</xdr:row>
      <xdr:rowOff>34925</xdr:rowOff>
    </xdr:to>
    <xdr:cxnSp macro="">
      <xdr:nvCxnSpPr>
        <xdr:cNvPr id="180" name="直線コネクタ 179"/>
        <xdr:cNvCxnSpPr/>
      </xdr:nvCxnSpPr>
      <xdr:spPr>
        <a:xfrm flipV="1">
          <a:off x="2908300" y="1312608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128905</xdr:rowOff>
    </xdr:from>
    <xdr:to>
      <xdr:col>20</xdr:col>
      <xdr:colOff>38100</xdr:colOff>
      <xdr:row>75</xdr:row>
      <xdr:rowOff>59055</xdr:rowOff>
    </xdr:to>
    <xdr:sp macro="" textlink="">
      <xdr:nvSpPr>
        <xdr:cNvPr id="181" name="フローチャート: 判断 180"/>
        <xdr:cNvSpPr/>
      </xdr:nvSpPr>
      <xdr:spPr>
        <a:xfrm>
          <a:off x="3746500"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75565</xdr:rowOff>
    </xdr:from>
    <xdr:ext cx="598170" cy="258445"/>
    <xdr:sp macro="" textlink="">
      <xdr:nvSpPr>
        <xdr:cNvPr id="182" name="テキスト ボックス 181"/>
        <xdr:cNvSpPr txBox="1"/>
      </xdr:nvSpPr>
      <xdr:spPr>
        <a:xfrm>
          <a:off x="3497580" y="12591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34925</xdr:rowOff>
    </xdr:from>
    <xdr:to>
      <xdr:col>15</xdr:col>
      <xdr:colOff>50800</xdr:colOff>
      <xdr:row>77</xdr:row>
      <xdr:rowOff>83820</xdr:rowOff>
    </xdr:to>
    <xdr:cxnSp macro="">
      <xdr:nvCxnSpPr>
        <xdr:cNvPr id="183" name="直線コネクタ 182"/>
        <xdr:cNvCxnSpPr/>
      </xdr:nvCxnSpPr>
      <xdr:spPr>
        <a:xfrm flipV="1">
          <a:off x="2019300" y="132365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xdr:rowOff>
    </xdr:from>
    <xdr:to>
      <xdr:col>15</xdr:col>
      <xdr:colOff>101600</xdr:colOff>
      <xdr:row>76</xdr:row>
      <xdr:rowOff>107950</xdr:rowOff>
    </xdr:to>
    <xdr:sp macro="" textlink="">
      <xdr:nvSpPr>
        <xdr:cNvPr id="184" name="フローチャート: 判断 183"/>
        <xdr:cNvSpPr/>
      </xdr:nvSpPr>
      <xdr:spPr>
        <a:xfrm>
          <a:off x="2857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124460</xdr:rowOff>
    </xdr:from>
    <xdr:ext cx="598170" cy="259080"/>
    <xdr:sp macro="" textlink="">
      <xdr:nvSpPr>
        <xdr:cNvPr id="185" name="テキスト ボックス 184"/>
        <xdr:cNvSpPr txBox="1"/>
      </xdr:nvSpPr>
      <xdr:spPr>
        <a:xfrm>
          <a:off x="2608580" y="1281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83820</xdr:rowOff>
    </xdr:from>
    <xdr:to>
      <xdr:col>10</xdr:col>
      <xdr:colOff>114300</xdr:colOff>
      <xdr:row>78</xdr:row>
      <xdr:rowOff>52070</xdr:rowOff>
    </xdr:to>
    <xdr:cxnSp macro="">
      <xdr:nvCxnSpPr>
        <xdr:cNvPr id="186" name="直線コネクタ 185"/>
        <xdr:cNvCxnSpPr/>
      </xdr:nvCxnSpPr>
      <xdr:spPr>
        <a:xfrm flipV="1">
          <a:off x="1130300" y="1328547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143510</xdr:rowOff>
    </xdr:from>
    <xdr:to>
      <xdr:col>10</xdr:col>
      <xdr:colOff>165100</xdr:colOff>
      <xdr:row>76</xdr:row>
      <xdr:rowOff>73660</xdr:rowOff>
    </xdr:to>
    <xdr:sp macro="" textlink="">
      <xdr:nvSpPr>
        <xdr:cNvPr id="187" name="フローチャート: 判断 186"/>
        <xdr:cNvSpPr/>
      </xdr:nvSpPr>
      <xdr:spPr>
        <a:xfrm>
          <a:off x="1968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90170</xdr:rowOff>
    </xdr:from>
    <xdr:ext cx="598170" cy="259080"/>
    <xdr:sp macro="" textlink="">
      <xdr:nvSpPr>
        <xdr:cNvPr id="188" name="テキスト ボックス 187"/>
        <xdr:cNvSpPr txBox="1"/>
      </xdr:nvSpPr>
      <xdr:spPr>
        <a:xfrm>
          <a:off x="1719580" y="12777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43815</xdr:rowOff>
    </xdr:from>
    <xdr:to>
      <xdr:col>6</xdr:col>
      <xdr:colOff>38100</xdr:colOff>
      <xdr:row>76</xdr:row>
      <xdr:rowOff>145415</xdr:rowOff>
    </xdr:to>
    <xdr:sp macro="" textlink="">
      <xdr:nvSpPr>
        <xdr:cNvPr id="189" name="フローチャート: 判断 188"/>
        <xdr:cNvSpPr/>
      </xdr:nvSpPr>
      <xdr:spPr>
        <a:xfrm>
          <a:off x="1079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161925</xdr:rowOff>
    </xdr:from>
    <xdr:ext cx="598170" cy="259080"/>
    <xdr:sp macro="" textlink="">
      <xdr:nvSpPr>
        <xdr:cNvPr id="190" name="テキスト ボックス 189"/>
        <xdr:cNvSpPr txBox="1"/>
      </xdr:nvSpPr>
      <xdr:spPr>
        <a:xfrm>
          <a:off x="830580" y="12849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1270</xdr:rowOff>
    </xdr:from>
    <xdr:to>
      <xdr:col>24</xdr:col>
      <xdr:colOff>114300</xdr:colOff>
      <xdr:row>76</xdr:row>
      <xdr:rowOff>102870</xdr:rowOff>
    </xdr:to>
    <xdr:sp macro="" textlink="">
      <xdr:nvSpPr>
        <xdr:cNvPr id="196" name="楕円 195"/>
        <xdr:cNvSpPr/>
      </xdr:nvSpPr>
      <xdr:spPr>
        <a:xfrm>
          <a:off x="45847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151130</xdr:rowOff>
    </xdr:from>
    <xdr:ext cx="598805" cy="259080"/>
    <xdr:sp macro="" textlink="">
      <xdr:nvSpPr>
        <xdr:cNvPr id="197" name="民生費該当値テキスト"/>
        <xdr:cNvSpPr txBox="1"/>
      </xdr:nvSpPr>
      <xdr:spPr>
        <a:xfrm>
          <a:off x="4686300" y="13009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45085</xdr:rowOff>
    </xdr:from>
    <xdr:to>
      <xdr:col>20</xdr:col>
      <xdr:colOff>38100</xdr:colOff>
      <xdr:row>76</xdr:row>
      <xdr:rowOff>146685</xdr:rowOff>
    </xdr:to>
    <xdr:sp macro="" textlink="">
      <xdr:nvSpPr>
        <xdr:cNvPr id="198" name="楕円 197"/>
        <xdr:cNvSpPr/>
      </xdr:nvSpPr>
      <xdr:spPr>
        <a:xfrm>
          <a:off x="3746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137795</xdr:rowOff>
    </xdr:from>
    <xdr:ext cx="598170" cy="259080"/>
    <xdr:sp macro="" textlink="">
      <xdr:nvSpPr>
        <xdr:cNvPr id="199" name="テキスト ボックス 198"/>
        <xdr:cNvSpPr txBox="1"/>
      </xdr:nvSpPr>
      <xdr:spPr>
        <a:xfrm>
          <a:off x="3497580" y="1316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155575</xdr:rowOff>
    </xdr:from>
    <xdr:to>
      <xdr:col>15</xdr:col>
      <xdr:colOff>101600</xdr:colOff>
      <xdr:row>77</xdr:row>
      <xdr:rowOff>86360</xdr:rowOff>
    </xdr:to>
    <xdr:sp macro="" textlink="">
      <xdr:nvSpPr>
        <xdr:cNvPr id="200" name="楕円 199"/>
        <xdr:cNvSpPr/>
      </xdr:nvSpPr>
      <xdr:spPr>
        <a:xfrm>
          <a:off x="2857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76835</xdr:rowOff>
    </xdr:from>
    <xdr:ext cx="598170" cy="258445"/>
    <xdr:sp macro="" textlink="">
      <xdr:nvSpPr>
        <xdr:cNvPr id="201" name="テキスト ボックス 200"/>
        <xdr:cNvSpPr txBox="1"/>
      </xdr:nvSpPr>
      <xdr:spPr>
        <a:xfrm>
          <a:off x="2608580" y="13278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33020</xdr:rowOff>
    </xdr:from>
    <xdr:to>
      <xdr:col>10</xdr:col>
      <xdr:colOff>165100</xdr:colOff>
      <xdr:row>77</xdr:row>
      <xdr:rowOff>134620</xdr:rowOff>
    </xdr:to>
    <xdr:sp macro="" textlink="">
      <xdr:nvSpPr>
        <xdr:cNvPr id="202" name="楕円 201"/>
        <xdr:cNvSpPr/>
      </xdr:nvSpPr>
      <xdr:spPr>
        <a:xfrm>
          <a:off x="1968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125730</xdr:rowOff>
    </xdr:from>
    <xdr:ext cx="598170" cy="259080"/>
    <xdr:sp macro="" textlink="">
      <xdr:nvSpPr>
        <xdr:cNvPr id="203" name="テキスト ボックス 202"/>
        <xdr:cNvSpPr txBox="1"/>
      </xdr:nvSpPr>
      <xdr:spPr>
        <a:xfrm>
          <a:off x="1719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xdr:rowOff>
    </xdr:from>
    <xdr:to>
      <xdr:col>6</xdr:col>
      <xdr:colOff>38100</xdr:colOff>
      <xdr:row>78</xdr:row>
      <xdr:rowOff>102235</xdr:rowOff>
    </xdr:to>
    <xdr:sp macro="" textlink="">
      <xdr:nvSpPr>
        <xdr:cNvPr id="204" name="楕円 203"/>
        <xdr:cNvSpPr/>
      </xdr:nvSpPr>
      <xdr:spPr>
        <a:xfrm>
          <a:off x="107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93345</xdr:rowOff>
    </xdr:from>
    <xdr:ext cx="598170" cy="259080"/>
    <xdr:sp macro="" textlink="">
      <xdr:nvSpPr>
        <xdr:cNvPr id="205" name="テキスト ボックス 204"/>
        <xdr:cNvSpPr txBox="1"/>
      </xdr:nvSpPr>
      <xdr:spPr>
        <a:xfrm>
          <a:off x="830580" y="13466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7" name="テキスト ボックス 216"/>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xdr:rowOff>
    </xdr:from>
    <xdr:to>
      <xdr:col>24</xdr:col>
      <xdr:colOff>62865</xdr:colOff>
      <xdr:row>97</xdr:row>
      <xdr:rowOff>143510</xdr:rowOff>
    </xdr:to>
    <xdr:cxnSp macro="">
      <xdr:nvCxnSpPr>
        <xdr:cNvPr id="229" name="直線コネクタ 228"/>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8445"/>
    <xdr:sp macro="" textlink="">
      <xdr:nvSpPr>
        <xdr:cNvPr id="230" name="衛生費最小値テキスト"/>
        <xdr:cNvSpPr txBox="1"/>
      </xdr:nvSpPr>
      <xdr:spPr>
        <a:xfrm>
          <a:off x="4686300" y="1677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31" name="直線コネクタ 230"/>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133985</xdr:rowOff>
    </xdr:from>
    <xdr:ext cx="598805" cy="258445"/>
    <xdr:sp macro="" textlink="">
      <xdr:nvSpPr>
        <xdr:cNvPr id="232" name="衛生費最大値テキスト"/>
        <xdr:cNvSpPr txBox="1"/>
      </xdr:nvSpPr>
      <xdr:spPr>
        <a:xfrm>
          <a:off x="4686300" y="15221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dr:col>23</xdr:col>
      <xdr:colOff>165100</xdr:colOff>
      <xdr:row>90</xdr:row>
      <xdr:rowOff>15875</xdr:rowOff>
    </xdr:from>
    <xdr:to>
      <xdr:col>24</xdr:col>
      <xdr:colOff>152400</xdr:colOff>
      <xdr:row>90</xdr:row>
      <xdr:rowOff>15875</xdr:rowOff>
    </xdr:to>
    <xdr:cxnSp macro="">
      <xdr:nvCxnSpPr>
        <xdr:cNvPr id="233" name="直線コネクタ 232"/>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92710</xdr:rowOff>
    </xdr:from>
    <xdr:to>
      <xdr:col>24</xdr:col>
      <xdr:colOff>63500</xdr:colOff>
      <xdr:row>97</xdr:row>
      <xdr:rowOff>97790</xdr:rowOff>
    </xdr:to>
    <xdr:cxnSp macro="">
      <xdr:nvCxnSpPr>
        <xdr:cNvPr id="234" name="直線コネクタ 233"/>
        <xdr:cNvCxnSpPr/>
      </xdr:nvCxnSpPr>
      <xdr:spPr>
        <a:xfrm>
          <a:off x="3797300" y="16723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34290</xdr:rowOff>
    </xdr:from>
    <xdr:ext cx="534670" cy="259080"/>
    <xdr:sp macro="" textlink="">
      <xdr:nvSpPr>
        <xdr:cNvPr id="235"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6" name="フローチャート: 判断 235"/>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92710</xdr:rowOff>
    </xdr:from>
    <xdr:to>
      <xdr:col>19</xdr:col>
      <xdr:colOff>177800</xdr:colOff>
      <xdr:row>97</xdr:row>
      <xdr:rowOff>99060</xdr:rowOff>
    </xdr:to>
    <xdr:cxnSp macro="">
      <xdr:nvCxnSpPr>
        <xdr:cNvPr id="237" name="直線コネクタ 236"/>
        <xdr:cNvCxnSpPr/>
      </xdr:nvCxnSpPr>
      <xdr:spPr>
        <a:xfrm flipV="1">
          <a:off x="2908300" y="16723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8" name="フローチャート: 判断 237"/>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128905</xdr:rowOff>
    </xdr:from>
    <xdr:ext cx="534035" cy="259080"/>
    <xdr:sp macro="" textlink="">
      <xdr:nvSpPr>
        <xdr:cNvPr id="239" name="テキスト ボックス 238"/>
        <xdr:cNvSpPr txBox="1"/>
      </xdr:nvSpPr>
      <xdr:spPr>
        <a:xfrm>
          <a:off x="3529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99060</xdr:rowOff>
    </xdr:from>
    <xdr:to>
      <xdr:col>15</xdr:col>
      <xdr:colOff>50800</xdr:colOff>
      <xdr:row>97</xdr:row>
      <xdr:rowOff>104140</xdr:rowOff>
    </xdr:to>
    <xdr:cxnSp macro="">
      <xdr:nvCxnSpPr>
        <xdr:cNvPr id="240" name="直線コネクタ 239"/>
        <xdr:cNvCxnSpPr/>
      </xdr:nvCxnSpPr>
      <xdr:spPr>
        <a:xfrm flipV="1">
          <a:off x="2019300" y="167297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53975</xdr:rowOff>
    </xdr:from>
    <xdr:ext cx="534035" cy="258445"/>
    <xdr:sp macro="" textlink="">
      <xdr:nvSpPr>
        <xdr:cNvPr id="242" name="テキスト ボックス 241"/>
        <xdr:cNvSpPr txBox="1"/>
      </xdr:nvSpPr>
      <xdr:spPr>
        <a:xfrm>
          <a:off x="2640965" y="16341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104140</xdr:rowOff>
    </xdr:from>
    <xdr:to>
      <xdr:col>10</xdr:col>
      <xdr:colOff>114300</xdr:colOff>
      <xdr:row>97</xdr:row>
      <xdr:rowOff>112395</xdr:rowOff>
    </xdr:to>
    <xdr:cxnSp macro="">
      <xdr:nvCxnSpPr>
        <xdr:cNvPr id="243" name="直線コネクタ 242"/>
        <xdr:cNvCxnSpPr/>
      </xdr:nvCxnSpPr>
      <xdr:spPr>
        <a:xfrm flipV="1">
          <a:off x="1130300" y="167347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41275</xdr:rowOff>
    </xdr:from>
    <xdr:to>
      <xdr:col>10</xdr:col>
      <xdr:colOff>165100</xdr:colOff>
      <xdr:row>96</xdr:row>
      <xdr:rowOff>143510</xdr:rowOff>
    </xdr:to>
    <xdr:sp macro="" textlink="">
      <xdr:nvSpPr>
        <xdr:cNvPr id="244" name="フローチャート: 判断 243"/>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159385</xdr:rowOff>
    </xdr:from>
    <xdr:ext cx="534035" cy="258445"/>
    <xdr:sp macro="" textlink="">
      <xdr:nvSpPr>
        <xdr:cNvPr id="245" name="テキスト ボックス 244"/>
        <xdr:cNvSpPr txBox="1"/>
      </xdr:nvSpPr>
      <xdr:spPr>
        <a:xfrm>
          <a:off x="1751965"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6" name="フローチャート: 判断 245"/>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147320</xdr:rowOff>
    </xdr:from>
    <xdr:ext cx="534035" cy="259080"/>
    <xdr:sp macro="" textlink="">
      <xdr:nvSpPr>
        <xdr:cNvPr id="247" name="テキスト ボックス 246"/>
        <xdr:cNvSpPr txBox="1"/>
      </xdr:nvSpPr>
      <xdr:spPr>
        <a:xfrm>
          <a:off x="862965" y="1626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46355</xdr:rowOff>
    </xdr:from>
    <xdr:to>
      <xdr:col>24</xdr:col>
      <xdr:colOff>114300</xdr:colOff>
      <xdr:row>97</xdr:row>
      <xdr:rowOff>147955</xdr:rowOff>
    </xdr:to>
    <xdr:sp macro="" textlink="">
      <xdr:nvSpPr>
        <xdr:cNvPr id="253" name="楕円 252"/>
        <xdr:cNvSpPr/>
      </xdr:nvSpPr>
      <xdr:spPr>
        <a:xfrm>
          <a:off x="4584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132715</xdr:rowOff>
    </xdr:from>
    <xdr:ext cx="534670" cy="258445"/>
    <xdr:sp macro="" textlink="">
      <xdr:nvSpPr>
        <xdr:cNvPr id="254" name="衛生費該当値テキスト"/>
        <xdr:cNvSpPr txBox="1"/>
      </xdr:nvSpPr>
      <xdr:spPr>
        <a:xfrm>
          <a:off x="4686300" y="1659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41910</xdr:rowOff>
    </xdr:from>
    <xdr:to>
      <xdr:col>20</xdr:col>
      <xdr:colOff>38100</xdr:colOff>
      <xdr:row>97</xdr:row>
      <xdr:rowOff>143510</xdr:rowOff>
    </xdr:to>
    <xdr:sp macro="" textlink="">
      <xdr:nvSpPr>
        <xdr:cNvPr id="255" name="楕円 254"/>
        <xdr:cNvSpPr/>
      </xdr:nvSpPr>
      <xdr:spPr>
        <a:xfrm>
          <a:off x="3746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134620</xdr:rowOff>
    </xdr:from>
    <xdr:ext cx="534035" cy="258445"/>
    <xdr:sp macro="" textlink="">
      <xdr:nvSpPr>
        <xdr:cNvPr id="256" name="テキスト ボックス 255"/>
        <xdr:cNvSpPr txBox="1"/>
      </xdr:nvSpPr>
      <xdr:spPr>
        <a:xfrm>
          <a:off x="3529965" y="16765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48260</xdr:rowOff>
    </xdr:from>
    <xdr:to>
      <xdr:col>15</xdr:col>
      <xdr:colOff>101600</xdr:colOff>
      <xdr:row>97</xdr:row>
      <xdr:rowOff>149860</xdr:rowOff>
    </xdr:to>
    <xdr:sp macro="" textlink="">
      <xdr:nvSpPr>
        <xdr:cNvPr id="257" name="楕円 256"/>
        <xdr:cNvSpPr/>
      </xdr:nvSpPr>
      <xdr:spPr>
        <a:xfrm>
          <a:off x="2857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140970</xdr:rowOff>
    </xdr:from>
    <xdr:ext cx="534035" cy="259080"/>
    <xdr:sp macro="" textlink="">
      <xdr:nvSpPr>
        <xdr:cNvPr id="258" name="テキスト ボックス 257"/>
        <xdr:cNvSpPr txBox="1"/>
      </xdr:nvSpPr>
      <xdr:spPr>
        <a:xfrm>
          <a:off x="2640965" y="1677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53340</xdr:rowOff>
    </xdr:from>
    <xdr:to>
      <xdr:col>10</xdr:col>
      <xdr:colOff>165100</xdr:colOff>
      <xdr:row>97</xdr:row>
      <xdr:rowOff>154940</xdr:rowOff>
    </xdr:to>
    <xdr:sp macro="" textlink="">
      <xdr:nvSpPr>
        <xdr:cNvPr id="259" name="楕円 258"/>
        <xdr:cNvSpPr/>
      </xdr:nvSpPr>
      <xdr:spPr>
        <a:xfrm>
          <a:off x="1968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146050</xdr:rowOff>
    </xdr:from>
    <xdr:ext cx="534035" cy="258445"/>
    <xdr:sp macro="" textlink="">
      <xdr:nvSpPr>
        <xdr:cNvPr id="260" name="テキスト ボックス 259"/>
        <xdr:cNvSpPr txBox="1"/>
      </xdr:nvSpPr>
      <xdr:spPr>
        <a:xfrm>
          <a:off x="1751965" y="1677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61595</xdr:rowOff>
    </xdr:from>
    <xdr:to>
      <xdr:col>6</xdr:col>
      <xdr:colOff>38100</xdr:colOff>
      <xdr:row>97</xdr:row>
      <xdr:rowOff>163195</xdr:rowOff>
    </xdr:to>
    <xdr:sp macro="" textlink="">
      <xdr:nvSpPr>
        <xdr:cNvPr id="261" name="楕円 260"/>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4035" cy="258445"/>
    <xdr:sp macro="" textlink="">
      <xdr:nvSpPr>
        <xdr:cNvPr id="262" name="テキスト ボックス 261"/>
        <xdr:cNvSpPr txBox="1"/>
      </xdr:nvSpPr>
      <xdr:spPr>
        <a:xfrm>
          <a:off x="862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4" name="テキスト ボックス 273"/>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6" name="テキスト ボックス 275"/>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8" name="テキスト ボックス 277"/>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0" name="テキスト ボックス 279"/>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2" name="テキスト ボックス 281"/>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4" name="テキスト ボックス 283"/>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6" name="テキスト ボックス 285"/>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49530</xdr:rowOff>
    </xdr:from>
    <xdr:to>
      <xdr:col>54</xdr:col>
      <xdr:colOff>189865</xdr:colOff>
      <xdr:row>39</xdr:row>
      <xdr:rowOff>99060</xdr:rowOff>
    </xdr:to>
    <xdr:cxnSp macro="">
      <xdr:nvCxnSpPr>
        <xdr:cNvPr id="288" name="直線コネクタ 287"/>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9"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0" name="直線コネクタ 289"/>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469900" cy="258445"/>
    <xdr:sp macro="" textlink="">
      <xdr:nvSpPr>
        <xdr:cNvPr id="291" name="労働費最大値テキスト"/>
        <xdr:cNvSpPr txBox="1"/>
      </xdr:nvSpPr>
      <xdr:spPr>
        <a:xfrm>
          <a:off x="10528300" y="5139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dr:col>54</xdr:col>
      <xdr:colOff>101600</xdr:colOff>
      <xdr:row>31</xdr:row>
      <xdr:rowOff>49530</xdr:rowOff>
    </xdr:from>
    <xdr:to>
      <xdr:col>55</xdr:col>
      <xdr:colOff>88900</xdr:colOff>
      <xdr:row>31</xdr:row>
      <xdr:rowOff>49530</xdr:rowOff>
    </xdr:to>
    <xdr:cxnSp macro="">
      <xdr:nvCxnSpPr>
        <xdr:cNvPr id="292" name="直線コネクタ 291"/>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26670</xdr:rowOff>
    </xdr:to>
    <xdr:cxnSp macro="">
      <xdr:nvCxnSpPr>
        <xdr:cNvPr id="293" name="直線コネクタ 292"/>
        <xdr:cNvCxnSpPr/>
      </xdr:nvCxnSpPr>
      <xdr:spPr>
        <a:xfrm flipV="1">
          <a:off x="9639300" y="6540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138430</xdr:rowOff>
    </xdr:from>
    <xdr:ext cx="378460" cy="259080"/>
    <xdr:sp macro="" textlink="">
      <xdr:nvSpPr>
        <xdr:cNvPr id="294" name="労働費平均値テキスト"/>
        <xdr:cNvSpPr txBox="1"/>
      </xdr:nvSpPr>
      <xdr:spPr>
        <a:xfrm>
          <a:off x="10528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295" name="フローチャート: 判断 294"/>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xdr:rowOff>
    </xdr:from>
    <xdr:to>
      <xdr:col>50</xdr:col>
      <xdr:colOff>114300</xdr:colOff>
      <xdr:row>38</xdr:row>
      <xdr:rowOff>26670</xdr:rowOff>
    </xdr:to>
    <xdr:cxnSp macro="">
      <xdr:nvCxnSpPr>
        <xdr:cNvPr id="296" name="直線コネクタ 295"/>
        <xdr:cNvCxnSpPr/>
      </xdr:nvCxnSpPr>
      <xdr:spPr>
        <a:xfrm>
          <a:off x="8750300" y="65271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150495</xdr:rowOff>
    </xdr:from>
    <xdr:to>
      <xdr:col>50</xdr:col>
      <xdr:colOff>165100</xdr:colOff>
      <xdr:row>38</xdr:row>
      <xdr:rowOff>80645</xdr:rowOff>
    </xdr:to>
    <xdr:sp macro="" textlink="">
      <xdr:nvSpPr>
        <xdr:cNvPr id="297" name="フローチャート: 判断 296"/>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71755</xdr:rowOff>
    </xdr:from>
    <xdr:ext cx="378460" cy="259080"/>
    <xdr:sp macro="" textlink="">
      <xdr:nvSpPr>
        <xdr:cNvPr id="298" name="テキスト ボックス 297"/>
        <xdr:cNvSpPr txBox="1"/>
      </xdr:nvSpPr>
      <xdr:spPr>
        <a:xfrm>
          <a:off x="945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52705</xdr:rowOff>
    </xdr:from>
    <xdr:to>
      <xdr:col>45</xdr:col>
      <xdr:colOff>177800</xdr:colOff>
      <xdr:row>38</xdr:row>
      <xdr:rowOff>12065</xdr:rowOff>
    </xdr:to>
    <xdr:cxnSp macro="">
      <xdr:nvCxnSpPr>
        <xdr:cNvPr id="299" name="直線コネクタ 298"/>
        <xdr:cNvCxnSpPr/>
      </xdr:nvCxnSpPr>
      <xdr:spPr>
        <a:xfrm>
          <a:off x="7861300" y="6224905"/>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160655</xdr:rowOff>
    </xdr:from>
    <xdr:to>
      <xdr:col>46</xdr:col>
      <xdr:colOff>38100</xdr:colOff>
      <xdr:row>38</xdr:row>
      <xdr:rowOff>90805</xdr:rowOff>
    </xdr:to>
    <xdr:sp macro="" textlink="">
      <xdr:nvSpPr>
        <xdr:cNvPr id="300" name="フローチャート: 判断 299"/>
        <xdr:cNvSpPr/>
      </xdr:nvSpPr>
      <xdr:spPr>
        <a:xfrm>
          <a:off x="8699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81915</xdr:rowOff>
    </xdr:from>
    <xdr:ext cx="378460" cy="259080"/>
    <xdr:sp macro="" textlink="">
      <xdr:nvSpPr>
        <xdr:cNvPr id="301" name="テキスト ボックス 300"/>
        <xdr:cNvSpPr txBox="1"/>
      </xdr:nvSpPr>
      <xdr:spPr>
        <a:xfrm>
          <a:off x="8561070" y="6597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52705</xdr:rowOff>
    </xdr:from>
    <xdr:to>
      <xdr:col>41</xdr:col>
      <xdr:colOff>50800</xdr:colOff>
      <xdr:row>36</xdr:row>
      <xdr:rowOff>160020</xdr:rowOff>
    </xdr:to>
    <xdr:cxnSp macro="">
      <xdr:nvCxnSpPr>
        <xdr:cNvPr id="302" name="直線コネクタ 301"/>
        <xdr:cNvCxnSpPr/>
      </xdr:nvCxnSpPr>
      <xdr:spPr>
        <a:xfrm flipV="1">
          <a:off x="6972300" y="62249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303" name="フローチャート: 判断 302"/>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79375</xdr:rowOff>
    </xdr:from>
    <xdr:ext cx="469265" cy="258445"/>
    <xdr:sp macro="" textlink="">
      <xdr:nvSpPr>
        <xdr:cNvPr id="304" name="テキスト ボックス 303"/>
        <xdr:cNvSpPr txBox="1"/>
      </xdr:nvSpPr>
      <xdr:spPr>
        <a:xfrm>
          <a:off x="7626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55245</xdr:rowOff>
    </xdr:from>
    <xdr:to>
      <xdr:col>36</xdr:col>
      <xdr:colOff>165100</xdr:colOff>
      <xdr:row>36</xdr:row>
      <xdr:rowOff>156845</xdr:rowOff>
    </xdr:to>
    <xdr:sp macro="" textlink="">
      <xdr:nvSpPr>
        <xdr:cNvPr id="305" name="フローチャート: 判断 304"/>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1905</xdr:rowOff>
    </xdr:from>
    <xdr:ext cx="469265" cy="259080"/>
    <xdr:sp macro="" textlink="">
      <xdr:nvSpPr>
        <xdr:cNvPr id="306" name="テキスト ボックス 305"/>
        <xdr:cNvSpPr txBox="1"/>
      </xdr:nvSpPr>
      <xdr:spPr>
        <a:xfrm>
          <a:off x="6737350" y="6002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12" name="楕円 311"/>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168910</xdr:rowOff>
    </xdr:from>
    <xdr:ext cx="378460" cy="258445"/>
    <xdr:sp macro="" textlink="">
      <xdr:nvSpPr>
        <xdr:cNvPr id="313" name="労働費該当値テキスト"/>
        <xdr:cNvSpPr txBox="1"/>
      </xdr:nvSpPr>
      <xdr:spPr>
        <a:xfrm>
          <a:off x="10528300" y="63411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147320</xdr:rowOff>
    </xdr:from>
    <xdr:to>
      <xdr:col>50</xdr:col>
      <xdr:colOff>165100</xdr:colOff>
      <xdr:row>38</xdr:row>
      <xdr:rowOff>77470</xdr:rowOff>
    </xdr:to>
    <xdr:sp macro="" textlink="">
      <xdr:nvSpPr>
        <xdr:cNvPr id="314" name="楕円 313"/>
        <xdr:cNvSpPr/>
      </xdr:nvSpPr>
      <xdr:spPr>
        <a:xfrm>
          <a:off x="958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93980</xdr:rowOff>
    </xdr:from>
    <xdr:ext cx="378460" cy="259080"/>
    <xdr:sp macro="" textlink="">
      <xdr:nvSpPr>
        <xdr:cNvPr id="315" name="テキスト ボックス 314"/>
        <xdr:cNvSpPr txBox="1"/>
      </xdr:nvSpPr>
      <xdr:spPr>
        <a:xfrm>
          <a:off x="9450070" y="6266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132715</xdr:rowOff>
    </xdr:from>
    <xdr:to>
      <xdr:col>46</xdr:col>
      <xdr:colOff>38100</xdr:colOff>
      <xdr:row>38</xdr:row>
      <xdr:rowOff>63500</xdr:rowOff>
    </xdr:to>
    <xdr:sp macro="" textlink="">
      <xdr:nvSpPr>
        <xdr:cNvPr id="316" name="楕円 315"/>
        <xdr:cNvSpPr/>
      </xdr:nvSpPr>
      <xdr:spPr>
        <a:xfrm>
          <a:off x="8699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317" name="テキスト ボックス 316"/>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1905</xdr:rowOff>
    </xdr:from>
    <xdr:to>
      <xdr:col>41</xdr:col>
      <xdr:colOff>101600</xdr:colOff>
      <xdr:row>36</xdr:row>
      <xdr:rowOff>103505</xdr:rowOff>
    </xdr:to>
    <xdr:sp macro="" textlink="">
      <xdr:nvSpPr>
        <xdr:cNvPr id="318" name="楕円 317"/>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120650</xdr:rowOff>
    </xdr:from>
    <xdr:ext cx="469265" cy="258445"/>
    <xdr:sp macro="" textlink="">
      <xdr:nvSpPr>
        <xdr:cNvPr id="319" name="テキスト ボックス 318"/>
        <xdr:cNvSpPr txBox="1"/>
      </xdr:nvSpPr>
      <xdr:spPr>
        <a:xfrm>
          <a:off x="7626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109220</xdr:rowOff>
    </xdr:from>
    <xdr:to>
      <xdr:col>36</xdr:col>
      <xdr:colOff>165100</xdr:colOff>
      <xdr:row>37</xdr:row>
      <xdr:rowOff>39370</xdr:rowOff>
    </xdr:to>
    <xdr:sp macro="" textlink="">
      <xdr:nvSpPr>
        <xdr:cNvPr id="320" name="楕円 319"/>
        <xdr:cNvSpPr/>
      </xdr:nvSpPr>
      <xdr:spPr>
        <a:xfrm>
          <a:off x="692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30480</xdr:rowOff>
    </xdr:from>
    <xdr:ext cx="469265" cy="258445"/>
    <xdr:sp macro="" textlink="">
      <xdr:nvSpPr>
        <xdr:cNvPr id="321" name="テキスト ボックス 320"/>
        <xdr:cNvSpPr txBox="1"/>
      </xdr:nvSpPr>
      <xdr:spPr>
        <a:xfrm>
          <a:off x="6737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3" name="テキスト ボックス 332"/>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7" name="テキスト ボックス 336"/>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1" name="テキスト ボックス 340"/>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149860</xdr:rowOff>
    </xdr:from>
    <xdr:to>
      <xdr:col>54</xdr:col>
      <xdr:colOff>189865</xdr:colOff>
      <xdr:row>59</xdr:row>
      <xdr:rowOff>42545</xdr:rowOff>
    </xdr:to>
    <xdr:cxnSp macro="">
      <xdr:nvCxnSpPr>
        <xdr:cNvPr id="345" name="直線コネクタ 344"/>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6"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7" name="直線コネクタ 346"/>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96520</xdr:rowOff>
    </xdr:from>
    <xdr:ext cx="534670" cy="259080"/>
    <xdr:sp macro="" textlink="">
      <xdr:nvSpPr>
        <xdr:cNvPr id="348"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dr:col>54</xdr:col>
      <xdr:colOff>101600</xdr:colOff>
      <xdr:row>49</xdr:row>
      <xdr:rowOff>149860</xdr:rowOff>
    </xdr:from>
    <xdr:to>
      <xdr:col>55</xdr:col>
      <xdr:colOff>88900</xdr:colOff>
      <xdr:row>49</xdr:row>
      <xdr:rowOff>149860</xdr:rowOff>
    </xdr:to>
    <xdr:cxnSp macro="">
      <xdr:nvCxnSpPr>
        <xdr:cNvPr id="349" name="直線コネクタ 348"/>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32385</xdr:rowOff>
    </xdr:from>
    <xdr:to>
      <xdr:col>55</xdr:col>
      <xdr:colOff>0</xdr:colOff>
      <xdr:row>59</xdr:row>
      <xdr:rowOff>33020</xdr:rowOff>
    </xdr:to>
    <xdr:cxnSp macro="">
      <xdr:nvCxnSpPr>
        <xdr:cNvPr id="350" name="直線コネクタ 349"/>
        <xdr:cNvCxnSpPr/>
      </xdr:nvCxnSpPr>
      <xdr:spPr>
        <a:xfrm>
          <a:off x="9639300" y="10147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59055</xdr:rowOff>
    </xdr:from>
    <xdr:ext cx="534670" cy="259080"/>
    <xdr:sp macro="" textlink="">
      <xdr:nvSpPr>
        <xdr:cNvPr id="351" name="農林水産業費平均値テキスト"/>
        <xdr:cNvSpPr txBox="1"/>
      </xdr:nvSpPr>
      <xdr:spPr>
        <a:xfrm>
          <a:off x="10528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52" name="フローチャート: 判断 351"/>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32385</xdr:rowOff>
    </xdr:from>
    <xdr:to>
      <xdr:col>50</xdr:col>
      <xdr:colOff>114300</xdr:colOff>
      <xdr:row>59</xdr:row>
      <xdr:rowOff>33655</xdr:rowOff>
    </xdr:to>
    <xdr:cxnSp macro="">
      <xdr:nvCxnSpPr>
        <xdr:cNvPr id="353" name="直線コネクタ 352"/>
        <xdr:cNvCxnSpPr/>
      </xdr:nvCxnSpPr>
      <xdr:spPr>
        <a:xfrm flipV="1">
          <a:off x="8750300" y="10147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75565</xdr:rowOff>
    </xdr:from>
    <xdr:to>
      <xdr:col>50</xdr:col>
      <xdr:colOff>165100</xdr:colOff>
      <xdr:row>57</xdr:row>
      <xdr:rowOff>6350</xdr:rowOff>
    </xdr:to>
    <xdr:sp macro="" textlink="">
      <xdr:nvSpPr>
        <xdr:cNvPr id="354" name="フローチャート: 判断 353"/>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22225</xdr:rowOff>
    </xdr:from>
    <xdr:ext cx="534035" cy="258445"/>
    <xdr:sp macro="" textlink="">
      <xdr:nvSpPr>
        <xdr:cNvPr id="355" name="テキスト ボックス 354"/>
        <xdr:cNvSpPr txBox="1"/>
      </xdr:nvSpPr>
      <xdr:spPr>
        <a:xfrm>
          <a:off x="9371965" y="945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32385</xdr:rowOff>
    </xdr:from>
    <xdr:to>
      <xdr:col>45</xdr:col>
      <xdr:colOff>177800</xdr:colOff>
      <xdr:row>59</xdr:row>
      <xdr:rowOff>33655</xdr:rowOff>
    </xdr:to>
    <xdr:cxnSp macro="">
      <xdr:nvCxnSpPr>
        <xdr:cNvPr id="356" name="直線コネクタ 355"/>
        <xdr:cNvCxnSpPr/>
      </xdr:nvCxnSpPr>
      <xdr:spPr>
        <a:xfrm>
          <a:off x="7861300" y="10147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46990</xdr:rowOff>
    </xdr:from>
    <xdr:to>
      <xdr:col>46</xdr:col>
      <xdr:colOff>38100</xdr:colOff>
      <xdr:row>58</xdr:row>
      <xdr:rowOff>148590</xdr:rowOff>
    </xdr:to>
    <xdr:sp macro="" textlink="">
      <xdr:nvSpPr>
        <xdr:cNvPr id="357" name="フローチャート: 判断 356"/>
        <xdr:cNvSpPr/>
      </xdr:nvSpPr>
      <xdr:spPr>
        <a:xfrm>
          <a:off x="8699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165100</xdr:rowOff>
    </xdr:from>
    <xdr:ext cx="469265" cy="259080"/>
    <xdr:sp macro="" textlink="">
      <xdr:nvSpPr>
        <xdr:cNvPr id="358" name="テキスト ボックス 357"/>
        <xdr:cNvSpPr txBox="1"/>
      </xdr:nvSpPr>
      <xdr:spPr>
        <a:xfrm>
          <a:off x="8515350" y="9766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32385</xdr:rowOff>
    </xdr:from>
    <xdr:to>
      <xdr:col>41</xdr:col>
      <xdr:colOff>50800</xdr:colOff>
      <xdr:row>59</xdr:row>
      <xdr:rowOff>34290</xdr:rowOff>
    </xdr:to>
    <xdr:cxnSp macro="">
      <xdr:nvCxnSpPr>
        <xdr:cNvPr id="359" name="直線コネクタ 358"/>
        <xdr:cNvCxnSpPr/>
      </xdr:nvCxnSpPr>
      <xdr:spPr>
        <a:xfrm flipV="1">
          <a:off x="6972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60" name="フローチャート: 判断 359"/>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10795</xdr:rowOff>
    </xdr:from>
    <xdr:ext cx="534035" cy="258445"/>
    <xdr:sp macro="" textlink="">
      <xdr:nvSpPr>
        <xdr:cNvPr id="361" name="テキスト ボックス 360"/>
        <xdr:cNvSpPr txBox="1"/>
      </xdr:nvSpPr>
      <xdr:spPr>
        <a:xfrm>
          <a:off x="7593965" y="961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71755</xdr:rowOff>
    </xdr:from>
    <xdr:to>
      <xdr:col>36</xdr:col>
      <xdr:colOff>165100</xdr:colOff>
      <xdr:row>58</xdr:row>
      <xdr:rowOff>1905</xdr:rowOff>
    </xdr:to>
    <xdr:sp macro="" textlink="">
      <xdr:nvSpPr>
        <xdr:cNvPr id="362" name="フローチャート: 判断 361"/>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18415</xdr:rowOff>
    </xdr:from>
    <xdr:ext cx="534035" cy="258445"/>
    <xdr:sp macro="" textlink="">
      <xdr:nvSpPr>
        <xdr:cNvPr id="363" name="テキスト ボックス 362"/>
        <xdr:cNvSpPr txBox="1"/>
      </xdr:nvSpPr>
      <xdr:spPr>
        <a:xfrm>
          <a:off x="6704965" y="961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153670</xdr:rowOff>
    </xdr:from>
    <xdr:to>
      <xdr:col>55</xdr:col>
      <xdr:colOff>50800</xdr:colOff>
      <xdr:row>59</xdr:row>
      <xdr:rowOff>83820</xdr:rowOff>
    </xdr:to>
    <xdr:sp macro="" textlink="">
      <xdr:nvSpPr>
        <xdr:cNvPr id="369" name="楕円 368"/>
        <xdr:cNvSpPr/>
      </xdr:nvSpPr>
      <xdr:spPr>
        <a:xfrm>
          <a:off x="104267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68580</xdr:rowOff>
    </xdr:from>
    <xdr:ext cx="378460" cy="259080"/>
    <xdr:sp macro="" textlink="">
      <xdr:nvSpPr>
        <xdr:cNvPr id="370" name="農林水産業費該当値テキスト"/>
        <xdr:cNvSpPr txBox="1"/>
      </xdr:nvSpPr>
      <xdr:spPr>
        <a:xfrm>
          <a:off x="1052830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153035</xdr:rowOff>
    </xdr:from>
    <xdr:to>
      <xdr:col>50</xdr:col>
      <xdr:colOff>165100</xdr:colOff>
      <xdr:row>59</xdr:row>
      <xdr:rowOff>83185</xdr:rowOff>
    </xdr:to>
    <xdr:sp macro="" textlink="">
      <xdr:nvSpPr>
        <xdr:cNvPr id="371" name="楕円 370"/>
        <xdr:cNvSpPr/>
      </xdr:nvSpPr>
      <xdr:spPr>
        <a:xfrm>
          <a:off x="958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74930</xdr:rowOff>
    </xdr:from>
    <xdr:ext cx="378460" cy="258445"/>
    <xdr:sp macro="" textlink="">
      <xdr:nvSpPr>
        <xdr:cNvPr id="372" name="テキスト ボックス 371"/>
        <xdr:cNvSpPr txBox="1"/>
      </xdr:nvSpPr>
      <xdr:spPr>
        <a:xfrm>
          <a:off x="9450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154940</xdr:rowOff>
    </xdr:from>
    <xdr:to>
      <xdr:col>46</xdr:col>
      <xdr:colOff>38100</xdr:colOff>
      <xdr:row>59</xdr:row>
      <xdr:rowOff>84455</xdr:rowOff>
    </xdr:to>
    <xdr:sp macro="" textlink="">
      <xdr:nvSpPr>
        <xdr:cNvPr id="373" name="楕円 372"/>
        <xdr:cNvSpPr/>
      </xdr:nvSpPr>
      <xdr:spPr>
        <a:xfrm>
          <a:off x="8699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59</xdr:row>
      <xdr:rowOff>75565</xdr:rowOff>
    </xdr:from>
    <xdr:ext cx="378460" cy="258445"/>
    <xdr:sp macro="" textlink="">
      <xdr:nvSpPr>
        <xdr:cNvPr id="374" name="テキスト ボックス 373"/>
        <xdr:cNvSpPr txBox="1"/>
      </xdr:nvSpPr>
      <xdr:spPr>
        <a:xfrm>
          <a:off x="8561070"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153035</xdr:rowOff>
    </xdr:from>
    <xdr:to>
      <xdr:col>41</xdr:col>
      <xdr:colOff>101600</xdr:colOff>
      <xdr:row>59</xdr:row>
      <xdr:rowOff>83185</xdr:rowOff>
    </xdr:to>
    <xdr:sp macro="" textlink="">
      <xdr:nvSpPr>
        <xdr:cNvPr id="375" name="楕円 374"/>
        <xdr:cNvSpPr/>
      </xdr:nvSpPr>
      <xdr:spPr>
        <a:xfrm>
          <a:off x="781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74930</xdr:rowOff>
    </xdr:from>
    <xdr:ext cx="378460" cy="258445"/>
    <xdr:sp macro="" textlink="">
      <xdr:nvSpPr>
        <xdr:cNvPr id="376" name="テキスト ボックス 375"/>
        <xdr:cNvSpPr txBox="1"/>
      </xdr:nvSpPr>
      <xdr:spPr>
        <a:xfrm>
          <a:off x="7672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154940</xdr:rowOff>
    </xdr:from>
    <xdr:to>
      <xdr:col>36</xdr:col>
      <xdr:colOff>165100</xdr:colOff>
      <xdr:row>59</xdr:row>
      <xdr:rowOff>85090</xdr:rowOff>
    </xdr:to>
    <xdr:sp macro="" textlink="">
      <xdr:nvSpPr>
        <xdr:cNvPr id="377" name="楕円 376"/>
        <xdr:cNvSpPr/>
      </xdr:nvSpPr>
      <xdr:spPr>
        <a:xfrm>
          <a:off x="692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76200</xdr:rowOff>
    </xdr:from>
    <xdr:ext cx="378460" cy="258445"/>
    <xdr:sp macro="" textlink="">
      <xdr:nvSpPr>
        <xdr:cNvPr id="378" name="テキスト ボックス 377"/>
        <xdr:cNvSpPr txBox="1"/>
      </xdr:nvSpPr>
      <xdr:spPr>
        <a:xfrm>
          <a:off x="6783070" y="10191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0" name="テキスト ボックス 389"/>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2" name="テキスト ボックス 391"/>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4" name="テキスト ボックス 393"/>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6" name="テキスト ボックス 395"/>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8" name="テキスト ボックス 397"/>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78</xdr:row>
      <xdr:rowOff>120650</xdr:rowOff>
    </xdr:to>
    <xdr:cxnSp macro="">
      <xdr:nvCxnSpPr>
        <xdr:cNvPr id="400" name="直線コネクタ 399"/>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378460" cy="258445"/>
    <xdr:sp macro="" textlink="">
      <xdr:nvSpPr>
        <xdr:cNvPr id="401" name="商工費最小値テキスト"/>
        <xdr:cNvSpPr txBox="1"/>
      </xdr:nvSpPr>
      <xdr:spPr>
        <a:xfrm>
          <a:off x="10528300" y="13496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402" name="直線コネクタ 401"/>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20955</xdr:rowOff>
    </xdr:from>
    <xdr:ext cx="534670" cy="258445"/>
    <xdr:sp macro="" textlink="">
      <xdr:nvSpPr>
        <xdr:cNvPr id="403" name="商工費最大値テキスト"/>
        <xdr:cNvSpPr txBox="1"/>
      </xdr:nvSpPr>
      <xdr:spPr>
        <a:xfrm>
          <a:off x="10528300" y="1185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404" name="直線コネクタ 403"/>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118745</xdr:rowOff>
    </xdr:from>
    <xdr:to>
      <xdr:col>55</xdr:col>
      <xdr:colOff>0</xdr:colOff>
      <xdr:row>78</xdr:row>
      <xdr:rowOff>120650</xdr:rowOff>
    </xdr:to>
    <xdr:cxnSp macro="">
      <xdr:nvCxnSpPr>
        <xdr:cNvPr id="405" name="直線コネクタ 404"/>
        <xdr:cNvCxnSpPr/>
      </xdr:nvCxnSpPr>
      <xdr:spPr>
        <a:xfrm>
          <a:off x="9639300" y="13491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153035</xdr:rowOff>
    </xdr:from>
    <xdr:ext cx="534670" cy="259080"/>
    <xdr:sp macro="" textlink="">
      <xdr:nvSpPr>
        <xdr:cNvPr id="406" name="商工費平均値テキスト"/>
        <xdr:cNvSpPr txBox="1"/>
      </xdr:nvSpPr>
      <xdr:spPr>
        <a:xfrm>
          <a:off x="10528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130175</xdr:rowOff>
    </xdr:from>
    <xdr:to>
      <xdr:col>55</xdr:col>
      <xdr:colOff>50800</xdr:colOff>
      <xdr:row>77</xdr:row>
      <xdr:rowOff>60325</xdr:rowOff>
    </xdr:to>
    <xdr:sp macro="" textlink="">
      <xdr:nvSpPr>
        <xdr:cNvPr id="407" name="フローチャート: 判断 406"/>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99060</xdr:rowOff>
    </xdr:from>
    <xdr:to>
      <xdr:col>50</xdr:col>
      <xdr:colOff>114300</xdr:colOff>
      <xdr:row>78</xdr:row>
      <xdr:rowOff>118745</xdr:rowOff>
    </xdr:to>
    <xdr:cxnSp macro="">
      <xdr:nvCxnSpPr>
        <xdr:cNvPr id="408" name="直線コネクタ 407"/>
        <xdr:cNvCxnSpPr/>
      </xdr:nvCxnSpPr>
      <xdr:spPr>
        <a:xfrm>
          <a:off x="8750300" y="134721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142240</xdr:rowOff>
    </xdr:from>
    <xdr:to>
      <xdr:col>50</xdr:col>
      <xdr:colOff>165100</xdr:colOff>
      <xdr:row>77</xdr:row>
      <xdr:rowOff>72390</xdr:rowOff>
    </xdr:to>
    <xdr:sp macro="" textlink="">
      <xdr:nvSpPr>
        <xdr:cNvPr id="409" name="フローチャート: 判断 408"/>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88900</xdr:rowOff>
    </xdr:from>
    <xdr:ext cx="534035" cy="258445"/>
    <xdr:sp macro="" textlink="">
      <xdr:nvSpPr>
        <xdr:cNvPr id="410" name="テキスト ボックス 409"/>
        <xdr:cNvSpPr txBox="1"/>
      </xdr:nvSpPr>
      <xdr:spPr>
        <a:xfrm>
          <a:off x="9371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99060</xdr:rowOff>
    </xdr:from>
    <xdr:to>
      <xdr:col>45</xdr:col>
      <xdr:colOff>177800</xdr:colOff>
      <xdr:row>78</xdr:row>
      <xdr:rowOff>118745</xdr:rowOff>
    </xdr:to>
    <xdr:cxnSp macro="">
      <xdr:nvCxnSpPr>
        <xdr:cNvPr id="411" name="直線コネクタ 410"/>
        <xdr:cNvCxnSpPr/>
      </xdr:nvCxnSpPr>
      <xdr:spPr>
        <a:xfrm flipV="1">
          <a:off x="7861300" y="134721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118110</xdr:rowOff>
    </xdr:from>
    <xdr:to>
      <xdr:col>46</xdr:col>
      <xdr:colOff>38100</xdr:colOff>
      <xdr:row>78</xdr:row>
      <xdr:rowOff>48260</xdr:rowOff>
    </xdr:to>
    <xdr:sp macro="" textlink="">
      <xdr:nvSpPr>
        <xdr:cNvPr id="412" name="フローチャート: 判断 411"/>
        <xdr:cNvSpPr/>
      </xdr:nvSpPr>
      <xdr:spPr>
        <a:xfrm>
          <a:off x="869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64770</xdr:rowOff>
    </xdr:from>
    <xdr:ext cx="469265" cy="258445"/>
    <xdr:sp macro="" textlink="">
      <xdr:nvSpPr>
        <xdr:cNvPr id="413" name="テキスト ボックス 412"/>
        <xdr:cNvSpPr txBox="1"/>
      </xdr:nvSpPr>
      <xdr:spPr>
        <a:xfrm>
          <a:off x="8515350" y="13094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118745</xdr:rowOff>
    </xdr:from>
    <xdr:to>
      <xdr:col>41</xdr:col>
      <xdr:colOff>50800</xdr:colOff>
      <xdr:row>78</xdr:row>
      <xdr:rowOff>118745</xdr:rowOff>
    </xdr:to>
    <xdr:cxnSp macro="">
      <xdr:nvCxnSpPr>
        <xdr:cNvPr id="414" name="直線コネクタ 413"/>
        <xdr:cNvCxnSpPr/>
      </xdr:nvCxnSpPr>
      <xdr:spPr>
        <a:xfrm flipV="1">
          <a:off x="6972300" y="13491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53975</xdr:rowOff>
    </xdr:from>
    <xdr:to>
      <xdr:col>41</xdr:col>
      <xdr:colOff>101600</xdr:colOff>
      <xdr:row>77</xdr:row>
      <xdr:rowOff>155575</xdr:rowOff>
    </xdr:to>
    <xdr:sp macro="" textlink="">
      <xdr:nvSpPr>
        <xdr:cNvPr id="415" name="フローチャート: 判断 414"/>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635</xdr:rowOff>
    </xdr:from>
    <xdr:ext cx="469265" cy="259080"/>
    <xdr:sp macro="" textlink="">
      <xdr:nvSpPr>
        <xdr:cNvPr id="416" name="テキスト ボックス 415"/>
        <xdr:cNvSpPr txBox="1"/>
      </xdr:nvSpPr>
      <xdr:spPr>
        <a:xfrm>
          <a:off x="7626350" y="13030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63500</xdr:rowOff>
    </xdr:from>
    <xdr:to>
      <xdr:col>36</xdr:col>
      <xdr:colOff>165100</xdr:colOff>
      <xdr:row>77</xdr:row>
      <xdr:rowOff>165100</xdr:rowOff>
    </xdr:to>
    <xdr:sp macro="" textlink="">
      <xdr:nvSpPr>
        <xdr:cNvPr id="417" name="フローチャート: 判断 416"/>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10160</xdr:rowOff>
    </xdr:from>
    <xdr:ext cx="469265" cy="259080"/>
    <xdr:sp macro="" textlink="">
      <xdr:nvSpPr>
        <xdr:cNvPr id="418" name="テキスト ボックス 417"/>
        <xdr:cNvSpPr txBox="1"/>
      </xdr:nvSpPr>
      <xdr:spPr>
        <a:xfrm>
          <a:off x="6737350" y="13040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69215</xdr:rowOff>
    </xdr:from>
    <xdr:to>
      <xdr:col>55</xdr:col>
      <xdr:colOff>50800</xdr:colOff>
      <xdr:row>78</xdr:row>
      <xdr:rowOff>170815</xdr:rowOff>
    </xdr:to>
    <xdr:sp macro="" textlink="">
      <xdr:nvSpPr>
        <xdr:cNvPr id="424" name="楕円 423"/>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155575</xdr:rowOff>
    </xdr:from>
    <xdr:ext cx="378460" cy="258445"/>
    <xdr:sp macro="" textlink="">
      <xdr:nvSpPr>
        <xdr:cNvPr id="425" name="商工費該当値テキスト"/>
        <xdr:cNvSpPr txBox="1"/>
      </xdr:nvSpPr>
      <xdr:spPr>
        <a:xfrm>
          <a:off x="10528300" y="13357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67945</xdr:rowOff>
    </xdr:from>
    <xdr:to>
      <xdr:col>50</xdr:col>
      <xdr:colOff>165100</xdr:colOff>
      <xdr:row>78</xdr:row>
      <xdr:rowOff>169545</xdr:rowOff>
    </xdr:to>
    <xdr:sp macro="" textlink="">
      <xdr:nvSpPr>
        <xdr:cNvPr id="426" name="楕円 425"/>
        <xdr:cNvSpPr/>
      </xdr:nvSpPr>
      <xdr:spPr>
        <a:xfrm>
          <a:off x="9588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78</xdr:row>
      <xdr:rowOff>160655</xdr:rowOff>
    </xdr:from>
    <xdr:ext cx="378460" cy="259080"/>
    <xdr:sp macro="" textlink="">
      <xdr:nvSpPr>
        <xdr:cNvPr id="427" name="テキスト ボックス 426"/>
        <xdr:cNvSpPr txBox="1"/>
      </xdr:nvSpPr>
      <xdr:spPr>
        <a:xfrm>
          <a:off x="9450070" y="13533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48260</xdr:rowOff>
    </xdr:from>
    <xdr:to>
      <xdr:col>46</xdr:col>
      <xdr:colOff>38100</xdr:colOff>
      <xdr:row>78</xdr:row>
      <xdr:rowOff>149860</xdr:rowOff>
    </xdr:to>
    <xdr:sp macro="" textlink="">
      <xdr:nvSpPr>
        <xdr:cNvPr id="428" name="楕円 427"/>
        <xdr:cNvSpPr/>
      </xdr:nvSpPr>
      <xdr:spPr>
        <a:xfrm>
          <a:off x="8699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140970</xdr:rowOff>
    </xdr:from>
    <xdr:ext cx="469265" cy="259080"/>
    <xdr:sp macro="" textlink="">
      <xdr:nvSpPr>
        <xdr:cNvPr id="429" name="テキスト ボックス 428"/>
        <xdr:cNvSpPr txBox="1"/>
      </xdr:nvSpPr>
      <xdr:spPr>
        <a:xfrm>
          <a:off x="8515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169545</xdr:rowOff>
    </xdr:to>
    <xdr:sp macro="" textlink="">
      <xdr:nvSpPr>
        <xdr:cNvPr id="430" name="楕円 429"/>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78</xdr:row>
      <xdr:rowOff>160655</xdr:rowOff>
    </xdr:from>
    <xdr:ext cx="378460" cy="259080"/>
    <xdr:sp macro="" textlink="">
      <xdr:nvSpPr>
        <xdr:cNvPr id="431" name="テキスト ボックス 430"/>
        <xdr:cNvSpPr txBox="1"/>
      </xdr:nvSpPr>
      <xdr:spPr>
        <a:xfrm>
          <a:off x="7672070" y="13533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67945</xdr:rowOff>
    </xdr:from>
    <xdr:to>
      <xdr:col>36</xdr:col>
      <xdr:colOff>165100</xdr:colOff>
      <xdr:row>78</xdr:row>
      <xdr:rowOff>169545</xdr:rowOff>
    </xdr:to>
    <xdr:sp macro="" textlink="">
      <xdr:nvSpPr>
        <xdr:cNvPr id="432" name="楕円 431"/>
        <xdr:cNvSpPr/>
      </xdr:nvSpPr>
      <xdr:spPr>
        <a:xfrm>
          <a:off x="6921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160655</xdr:rowOff>
    </xdr:from>
    <xdr:ext cx="378460" cy="259080"/>
    <xdr:sp macro="" textlink="">
      <xdr:nvSpPr>
        <xdr:cNvPr id="433" name="テキスト ボックス 432"/>
        <xdr:cNvSpPr txBox="1"/>
      </xdr:nvSpPr>
      <xdr:spPr>
        <a:xfrm>
          <a:off x="6783070" y="13533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5" name="テキスト ボックス 444"/>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7" name="テキスト ボックス 446"/>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1" name="テキスト ボックス 450"/>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3" name="テキスト ボックス 452"/>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5"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98</xdr:row>
      <xdr:rowOff>61595</xdr:rowOff>
    </xdr:to>
    <xdr:cxnSp macro="">
      <xdr:nvCxnSpPr>
        <xdr:cNvPr id="459" name="直線コネクタ 458"/>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65405</xdr:rowOff>
    </xdr:from>
    <xdr:ext cx="534670" cy="258445"/>
    <xdr:sp macro="" textlink="">
      <xdr:nvSpPr>
        <xdr:cNvPr id="460" name="土木費最小値テキスト"/>
        <xdr:cNvSpPr txBox="1"/>
      </xdr:nvSpPr>
      <xdr:spPr>
        <a:xfrm>
          <a:off x="10528300" y="16867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61595</xdr:rowOff>
    </xdr:from>
    <xdr:to>
      <xdr:col>55</xdr:col>
      <xdr:colOff>88900</xdr:colOff>
      <xdr:row>98</xdr:row>
      <xdr:rowOff>61595</xdr:rowOff>
    </xdr:to>
    <xdr:cxnSp macro="">
      <xdr:nvCxnSpPr>
        <xdr:cNvPr id="461" name="直線コネクタ 460"/>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8445"/>
    <xdr:sp macro="" textlink="">
      <xdr:nvSpPr>
        <xdr:cNvPr id="462" name="土木費最大値テキスト"/>
        <xdr:cNvSpPr txBox="1"/>
      </xdr:nvSpPr>
      <xdr:spPr>
        <a:xfrm>
          <a:off x="10528300" y="15219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3" name="直線コネクタ 462"/>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106680</xdr:rowOff>
    </xdr:from>
    <xdr:to>
      <xdr:col>55</xdr:col>
      <xdr:colOff>0</xdr:colOff>
      <xdr:row>96</xdr:row>
      <xdr:rowOff>119380</xdr:rowOff>
    </xdr:to>
    <xdr:cxnSp macro="">
      <xdr:nvCxnSpPr>
        <xdr:cNvPr id="464" name="直線コネクタ 463"/>
        <xdr:cNvCxnSpPr/>
      </xdr:nvCxnSpPr>
      <xdr:spPr>
        <a:xfrm flipV="1">
          <a:off x="9639300" y="165658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40640</xdr:rowOff>
    </xdr:from>
    <xdr:ext cx="534670" cy="258445"/>
    <xdr:sp macro="" textlink="">
      <xdr:nvSpPr>
        <xdr:cNvPr id="465" name="土木費平均値テキスト"/>
        <xdr:cNvSpPr txBox="1"/>
      </xdr:nvSpPr>
      <xdr:spPr>
        <a:xfrm>
          <a:off x="10528300" y="163283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17780</xdr:rowOff>
    </xdr:from>
    <xdr:to>
      <xdr:col>55</xdr:col>
      <xdr:colOff>50800</xdr:colOff>
      <xdr:row>96</xdr:row>
      <xdr:rowOff>119380</xdr:rowOff>
    </xdr:to>
    <xdr:sp macro="" textlink="">
      <xdr:nvSpPr>
        <xdr:cNvPr id="466" name="フローチャート: 判断 465"/>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93980</xdr:rowOff>
    </xdr:from>
    <xdr:to>
      <xdr:col>50</xdr:col>
      <xdr:colOff>114300</xdr:colOff>
      <xdr:row>96</xdr:row>
      <xdr:rowOff>119380</xdr:rowOff>
    </xdr:to>
    <xdr:cxnSp macro="">
      <xdr:nvCxnSpPr>
        <xdr:cNvPr id="467" name="直線コネクタ 466"/>
        <xdr:cNvCxnSpPr/>
      </xdr:nvCxnSpPr>
      <xdr:spPr>
        <a:xfrm>
          <a:off x="8750300" y="165531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33655</xdr:rowOff>
    </xdr:from>
    <xdr:to>
      <xdr:col>50</xdr:col>
      <xdr:colOff>165100</xdr:colOff>
      <xdr:row>96</xdr:row>
      <xdr:rowOff>135255</xdr:rowOff>
    </xdr:to>
    <xdr:sp macro="" textlink="">
      <xdr:nvSpPr>
        <xdr:cNvPr id="468" name="フローチャート: 判断 467"/>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151765</xdr:rowOff>
    </xdr:from>
    <xdr:ext cx="534035" cy="259080"/>
    <xdr:sp macro="" textlink="">
      <xdr:nvSpPr>
        <xdr:cNvPr id="469" name="テキスト ボックス 468"/>
        <xdr:cNvSpPr txBox="1"/>
      </xdr:nvSpPr>
      <xdr:spPr>
        <a:xfrm>
          <a:off x="9371965" y="16268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93980</xdr:rowOff>
    </xdr:from>
    <xdr:to>
      <xdr:col>45</xdr:col>
      <xdr:colOff>177800</xdr:colOff>
      <xdr:row>97</xdr:row>
      <xdr:rowOff>29210</xdr:rowOff>
    </xdr:to>
    <xdr:cxnSp macro="">
      <xdr:nvCxnSpPr>
        <xdr:cNvPr id="470" name="直線コネクタ 469"/>
        <xdr:cNvCxnSpPr/>
      </xdr:nvCxnSpPr>
      <xdr:spPr>
        <a:xfrm flipV="1">
          <a:off x="7861300" y="16553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113665</xdr:rowOff>
    </xdr:from>
    <xdr:to>
      <xdr:col>46</xdr:col>
      <xdr:colOff>38100</xdr:colOff>
      <xdr:row>97</xdr:row>
      <xdr:rowOff>43815</xdr:rowOff>
    </xdr:to>
    <xdr:sp macro="" textlink="">
      <xdr:nvSpPr>
        <xdr:cNvPr id="471" name="フローチャート: 判断 470"/>
        <xdr:cNvSpPr/>
      </xdr:nvSpPr>
      <xdr:spPr>
        <a:xfrm>
          <a:off x="8699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34925</xdr:rowOff>
    </xdr:from>
    <xdr:ext cx="534035" cy="259080"/>
    <xdr:sp macro="" textlink="">
      <xdr:nvSpPr>
        <xdr:cNvPr id="472" name="テキスト ボックス 471"/>
        <xdr:cNvSpPr txBox="1"/>
      </xdr:nvSpPr>
      <xdr:spPr>
        <a:xfrm>
          <a:off x="848296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170815</xdr:rowOff>
    </xdr:from>
    <xdr:to>
      <xdr:col>41</xdr:col>
      <xdr:colOff>50800</xdr:colOff>
      <xdr:row>97</xdr:row>
      <xdr:rowOff>29210</xdr:rowOff>
    </xdr:to>
    <xdr:cxnSp macro="">
      <xdr:nvCxnSpPr>
        <xdr:cNvPr id="473" name="直線コネクタ 472"/>
        <xdr:cNvCxnSpPr/>
      </xdr:nvCxnSpPr>
      <xdr:spPr>
        <a:xfrm>
          <a:off x="6972300" y="166300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4" name="フローチャート: 判断 473"/>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168910</xdr:rowOff>
    </xdr:from>
    <xdr:ext cx="534035" cy="258445"/>
    <xdr:sp macro="" textlink="">
      <xdr:nvSpPr>
        <xdr:cNvPr id="475" name="テキスト ボックス 474"/>
        <xdr:cNvSpPr txBox="1"/>
      </xdr:nvSpPr>
      <xdr:spPr>
        <a:xfrm>
          <a:off x="7593965" y="16285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34290</xdr:rowOff>
    </xdr:from>
    <xdr:to>
      <xdr:col>36</xdr:col>
      <xdr:colOff>165100</xdr:colOff>
      <xdr:row>96</xdr:row>
      <xdr:rowOff>135890</xdr:rowOff>
    </xdr:to>
    <xdr:sp macro="" textlink="">
      <xdr:nvSpPr>
        <xdr:cNvPr id="476" name="フローチャート: 判断 475"/>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152400</xdr:rowOff>
    </xdr:from>
    <xdr:ext cx="534035" cy="259080"/>
    <xdr:sp macro="" textlink="">
      <xdr:nvSpPr>
        <xdr:cNvPr id="477" name="テキスト ボックス 476"/>
        <xdr:cNvSpPr txBox="1"/>
      </xdr:nvSpPr>
      <xdr:spPr>
        <a:xfrm>
          <a:off x="670496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83" name="楕円 482"/>
        <xdr:cNvSpPr/>
      </xdr:nvSpPr>
      <xdr:spPr>
        <a:xfrm>
          <a:off x="10426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34290</xdr:rowOff>
    </xdr:from>
    <xdr:ext cx="534670" cy="259080"/>
    <xdr:sp macro="" textlink="">
      <xdr:nvSpPr>
        <xdr:cNvPr id="484" name="土木費該当値テキスト"/>
        <xdr:cNvSpPr txBox="1"/>
      </xdr:nvSpPr>
      <xdr:spPr>
        <a:xfrm>
          <a:off x="10528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68580</xdr:rowOff>
    </xdr:from>
    <xdr:to>
      <xdr:col>50</xdr:col>
      <xdr:colOff>165100</xdr:colOff>
      <xdr:row>96</xdr:row>
      <xdr:rowOff>170180</xdr:rowOff>
    </xdr:to>
    <xdr:sp macro="" textlink="">
      <xdr:nvSpPr>
        <xdr:cNvPr id="485" name="楕円 484"/>
        <xdr:cNvSpPr/>
      </xdr:nvSpPr>
      <xdr:spPr>
        <a:xfrm>
          <a:off x="9588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161290</xdr:rowOff>
    </xdr:from>
    <xdr:ext cx="534035" cy="259080"/>
    <xdr:sp macro="" textlink="">
      <xdr:nvSpPr>
        <xdr:cNvPr id="486" name="テキスト ボックス 485"/>
        <xdr:cNvSpPr txBox="1"/>
      </xdr:nvSpPr>
      <xdr:spPr>
        <a:xfrm>
          <a:off x="9371965" y="1662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43180</xdr:rowOff>
    </xdr:from>
    <xdr:to>
      <xdr:col>46</xdr:col>
      <xdr:colOff>38100</xdr:colOff>
      <xdr:row>96</xdr:row>
      <xdr:rowOff>144780</xdr:rowOff>
    </xdr:to>
    <xdr:sp macro="" textlink="">
      <xdr:nvSpPr>
        <xdr:cNvPr id="487" name="楕円 486"/>
        <xdr:cNvSpPr/>
      </xdr:nvSpPr>
      <xdr:spPr>
        <a:xfrm>
          <a:off x="8699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161290</xdr:rowOff>
    </xdr:from>
    <xdr:ext cx="534035" cy="259080"/>
    <xdr:sp macro="" textlink="">
      <xdr:nvSpPr>
        <xdr:cNvPr id="488" name="テキスト ボックス 487"/>
        <xdr:cNvSpPr txBox="1"/>
      </xdr:nvSpPr>
      <xdr:spPr>
        <a:xfrm>
          <a:off x="84829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149225</xdr:rowOff>
    </xdr:from>
    <xdr:to>
      <xdr:col>41</xdr:col>
      <xdr:colOff>101600</xdr:colOff>
      <xdr:row>97</xdr:row>
      <xdr:rowOff>79375</xdr:rowOff>
    </xdr:to>
    <xdr:sp macro="" textlink="">
      <xdr:nvSpPr>
        <xdr:cNvPr id="489" name="楕円 488"/>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70485</xdr:rowOff>
    </xdr:from>
    <xdr:ext cx="534035" cy="259080"/>
    <xdr:sp macro="" textlink="">
      <xdr:nvSpPr>
        <xdr:cNvPr id="490" name="テキスト ボックス 489"/>
        <xdr:cNvSpPr txBox="1"/>
      </xdr:nvSpPr>
      <xdr:spPr>
        <a:xfrm>
          <a:off x="7593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120650</xdr:rowOff>
    </xdr:from>
    <xdr:to>
      <xdr:col>36</xdr:col>
      <xdr:colOff>165100</xdr:colOff>
      <xdr:row>97</xdr:row>
      <xdr:rowOff>50165</xdr:rowOff>
    </xdr:to>
    <xdr:sp macro="" textlink="">
      <xdr:nvSpPr>
        <xdr:cNvPr id="491" name="楕円 490"/>
        <xdr:cNvSpPr/>
      </xdr:nvSpPr>
      <xdr:spPr>
        <a:xfrm>
          <a:off x="6921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41275</xdr:rowOff>
    </xdr:from>
    <xdr:ext cx="534035" cy="258445"/>
    <xdr:sp macro="" textlink="">
      <xdr:nvSpPr>
        <xdr:cNvPr id="492" name="テキスト ボックス 491"/>
        <xdr:cNvSpPr txBox="1"/>
      </xdr:nvSpPr>
      <xdr:spPr>
        <a:xfrm>
          <a:off x="6704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3" name="テキスト ボックス 502"/>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5" name="テキスト ボックス 504"/>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7" name="テキスト ボックス 50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9" name="テキスト ボックス 50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1" name="テキスト ボックス 51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153670</xdr:rowOff>
    </xdr:from>
    <xdr:to>
      <xdr:col>85</xdr:col>
      <xdr:colOff>126365</xdr:colOff>
      <xdr:row>39</xdr:row>
      <xdr:rowOff>27940</xdr:rowOff>
    </xdr:to>
    <xdr:cxnSp macro="">
      <xdr:nvCxnSpPr>
        <xdr:cNvPr id="515" name="直線コネクタ 514"/>
        <xdr:cNvCxnSpPr/>
      </xdr:nvCxnSpPr>
      <xdr:spPr>
        <a:xfrm flipV="1">
          <a:off x="16317595" y="54686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31750</xdr:rowOff>
    </xdr:from>
    <xdr:ext cx="469900" cy="258445"/>
    <xdr:sp macro="" textlink="">
      <xdr:nvSpPr>
        <xdr:cNvPr id="516" name="消防費最小値テキスト"/>
        <xdr:cNvSpPr txBox="1"/>
      </xdr:nvSpPr>
      <xdr:spPr>
        <a:xfrm>
          <a:off x="16370300" y="671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27940</xdr:rowOff>
    </xdr:from>
    <xdr:to>
      <xdr:col>86</xdr:col>
      <xdr:colOff>25400</xdr:colOff>
      <xdr:row>39</xdr:row>
      <xdr:rowOff>27940</xdr:rowOff>
    </xdr:to>
    <xdr:cxnSp macro="">
      <xdr:nvCxnSpPr>
        <xdr:cNvPr id="517" name="直線コネクタ 516"/>
        <xdr:cNvCxnSpPr/>
      </xdr:nvCxnSpPr>
      <xdr:spPr>
        <a:xfrm>
          <a:off x="16230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100330</xdr:rowOff>
    </xdr:from>
    <xdr:ext cx="534670" cy="258445"/>
    <xdr:sp macro="" textlink="">
      <xdr:nvSpPr>
        <xdr:cNvPr id="518" name="消防費最大値テキスト"/>
        <xdr:cNvSpPr txBox="1"/>
      </xdr:nvSpPr>
      <xdr:spPr>
        <a:xfrm>
          <a:off x="16370300" y="5243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dr:col>85</xdr:col>
      <xdr:colOff>38100</xdr:colOff>
      <xdr:row>31</xdr:row>
      <xdr:rowOff>153670</xdr:rowOff>
    </xdr:from>
    <xdr:to>
      <xdr:col>86</xdr:col>
      <xdr:colOff>25400</xdr:colOff>
      <xdr:row>31</xdr:row>
      <xdr:rowOff>153670</xdr:rowOff>
    </xdr:to>
    <xdr:cxnSp macro="">
      <xdr:nvCxnSpPr>
        <xdr:cNvPr id="519" name="直線コネクタ 518"/>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59690</xdr:rowOff>
    </xdr:from>
    <xdr:to>
      <xdr:col>85</xdr:col>
      <xdr:colOff>127000</xdr:colOff>
      <xdr:row>38</xdr:row>
      <xdr:rowOff>72390</xdr:rowOff>
    </xdr:to>
    <xdr:cxnSp macro="">
      <xdr:nvCxnSpPr>
        <xdr:cNvPr id="520" name="直線コネクタ 519"/>
        <xdr:cNvCxnSpPr/>
      </xdr:nvCxnSpPr>
      <xdr:spPr>
        <a:xfrm>
          <a:off x="15481300" y="65747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54610</xdr:rowOff>
    </xdr:from>
    <xdr:ext cx="534670" cy="258445"/>
    <xdr:sp macro="" textlink="">
      <xdr:nvSpPr>
        <xdr:cNvPr id="521" name="消防費平均値テキスト"/>
        <xdr:cNvSpPr txBox="1"/>
      </xdr:nvSpPr>
      <xdr:spPr>
        <a:xfrm>
          <a:off x="16370300" y="60553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522" name="フローチャート: 判断 521"/>
        <xdr:cNvSpPr/>
      </xdr:nvSpPr>
      <xdr:spPr>
        <a:xfrm>
          <a:off x="16268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63500</xdr:rowOff>
    </xdr:to>
    <xdr:cxnSp macro="">
      <xdr:nvCxnSpPr>
        <xdr:cNvPr id="523" name="直線コネクタ 522"/>
        <xdr:cNvCxnSpPr/>
      </xdr:nvCxnSpPr>
      <xdr:spPr>
        <a:xfrm flipV="1">
          <a:off x="14592300" y="6574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47625</xdr:rowOff>
    </xdr:from>
    <xdr:to>
      <xdr:col>81</xdr:col>
      <xdr:colOff>101600</xdr:colOff>
      <xdr:row>36</xdr:row>
      <xdr:rowOff>149225</xdr:rowOff>
    </xdr:to>
    <xdr:sp macro="" textlink="">
      <xdr:nvSpPr>
        <xdr:cNvPr id="524" name="フローチャート: 判断 523"/>
        <xdr:cNvSpPr/>
      </xdr:nvSpPr>
      <xdr:spPr>
        <a:xfrm>
          <a:off x="1543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166370</xdr:rowOff>
    </xdr:from>
    <xdr:ext cx="534035" cy="258445"/>
    <xdr:sp macro="" textlink="">
      <xdr:nvSpPr>
        <xdr:cNvPr id="525" name="テキスト ボックス 524"/>
        <xdr:cNvSpPr txBox="1"/>
      </xdr:nvSpPr>
      <xdr:spPr>
        <a:xfrm>
          <a:off x="15213965" y="5995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56515</xdr:rowOff>
    </xdr:from>
    <xdr:to>
      <xdr:col>76</xdr:col>
      <xdr:colOff>114300</xdr:colOff>
      <xdr:row>38</xdr:row>
      <xdr:rowOff>63500</xdr:rowOff>
    </xdr:to>
    <xdr:cxnSp macro="">
      <xdr:nvCxnSpPr>
        <xdr:cNvPr id="526" name="直線コネクタ 525"/>
        <xdr:cNvCxnSpPr/>
      </xdr:nvCxnSpPr>
      <xdr:spPr>
        <a:xfrm>
          <a:off x="13703300" y="65716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527" name="フローチャート: 判断 52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27305</xdr:rowOff>
    </xdr:from>
    <xdr:ext cx="534035" cy="259080"/>
    <xdr:sp macro="" textlink="">
      <xdr:nvSpPr>
        <xdr:cNvPr id="528" name="テキスト ボックス 527"/>
        <xdr:cNvSpPr txBox="1"/>
      </xdr:nvSpPr>
      <xdr:spPr>
        <a:xfrm>
          <a:off x="14324965" y="619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56515</xdr:rowOff>
    </xdr:from>
    <xdr:to>
      <xdr:col>71</xdr:col>
      <xdr:colOff>177800</xdr:colOff>
      <xdr:row>38</xdr:row>
      <xdr:rowOff>67310</xdr:rowOff>
    </xdr:to>
    <xdr:cxnSp macro="">
      <xdr:nvCxnSpPr>
        <xdr:cNvPr id="529" name="直線コネクタ 528"/>
        <xdr:cNvCxnSpPr/>
      </xdr:nvCxnSpPr>
      <xdr:spPr>
        <a:xfrm flipV="1">
          <a:off x="12814300" y="6571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30" name="フローチャート: 判断 529"/>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46355</xdr:rowOff>
    </xdr:from>
    <xdr:ext cx="534035" cy="259080"/>
    <xdr:sp macro="" textlink="">
      <xdr:nvSpPr>
        <xdr:cNvPr id="531" name="テキスト ボックス 530"/>
        <xdr:cNvSpPr txBox="1"/>
      </xdr:nvSpPr>
      <xdr:spPr>
        <a:xfrm>
          <a:off x="13435965" y="6047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32" name="フローチャート: 判断 531"/>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74930</xdr:rowOff>
    </xdr:from>
    <xdr:ext cx="534035" cy="258445"/>
    <xdr:sp macro="" textlink="">
      <xdr:nvSpPr>
        <xdr:cNvPr id="533" name="テキスト ボックス 532"/>
        <xdr:cNvSpPr txBox="1"/>
      </xdr:nvSpPr>
      <xdr:spPr>
        <a:xfrm>
          <a:off x="12546965" y="6075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9" name="楕円 538"/>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171450</xdr:rowOff>
    </xdr:from>
    <xdr:ext cx="534670" cy="259080"/>
    <xdr:sp macro="" textlink="">
      <xdr:nvSpPr>
        <xdr:cNvPr id="540" name="消防費該当値テキスト"/>
        <xdr:cNvSpPr txBox="1"/>
      </xdr:nvSpPr>
      <xdr:spPr>
        <a:xfrm>
          <a:off x="16370300" y="651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541" name="楕円 540"/>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101600</xdr:rowOff>
    </xdr:from>
    <xdr:ext cx="534035" cy="259080"/>
    <xdr:sp macro="" textlink="">
      <xdr:nvSpPr>
        <xdr:cNvPr id="542" name="テキスト ボックス 541"/>
        <xdr:cNvSpPr txBox="1"/>
      </xdr:nvSpPr>
      <xdr:spPr>
        <a:xfrm>
          <a:off x="15213965" y="661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12700</xdr:rowOff>
    </xdr:from>
    <xdr:to>
      <xdr:col>76</xdr:col>
      <xdr:colOff>165100</xdr:colOff>
      <xdr:row>38</xdr:row>
      <xdr:rowOff>114300</xdr:rowOff>
    </xdr:to>
    <xdr:sp macro="" textlink="">
      <xdr:nvSpPr>
        <xdr:cNvPr id="543" name="楕円 542"/>
        <xdr:cNvSpPr/>
      </xdr:nvSpPr>
      <xdr:spPr>
        <a:xfrm>
          <a:off x="1454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105410</xdr:rowOff>
    </xdr:from>
    <xdr:ext cx="534035" cy="259080"/>
    <xdr:sp macro="" textlink="">
      <xdr:nvSpPr>
        <xdr:cNvPr id="544" name="テキスト ボックス 543"/>
        <xdr:cNvSpPr txBox="1"/>
      </xdr:nvSpPr>
      <xdr:spPr>
        <a:xfrm>
          <a:off x="14324965" y="662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xdr:rowOff>
    </xdr:from>
    <xdr:to>
      <xdr:col>72</xdr:col>
      <xdr:colOff>38100</xdr:colOff>
      <xdr:row>38</xdr:row>
      <xdr:rowOff>107315</xdr:rowOff>
    </xdr:to>
    <xdr:sp macro="" textlink="">
      <xdr:nvSpPr>
        <xdr:cNvPr id="545" name="楕円 544"/>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98425</xdr:rowOff>
    </xdr:from>
    <xdr:ext cx="534035" cy="258445"/>
    <xdr:sp macro="" textlink="">
      <xdr:nvSpPr>
        <xdr:cNvPr id="546" name="テキスト ボックス 545"/>
        <xdr:cNvSpPr txBox="1"/>
      </xdr:nvSpPr>
      <xdr:spPr>
        <a:xfrm>
          <a:off x="13435965" y="661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xdr:rowOff>
    </xdr:from>
    <xdr:to>
      <xdr:col>67</xdr:col>
      <xdr:colOff>101600</xdr:colOff>
      <xdr:row>38</xdr:row>
      <xdr:rowOff>118110</xdr:rowOff>
    </xdr:to>
    <xdr:sp macro="" textlink="">
      <xdr:nvSpPr>
        <xdr:cNvPr id="547" name="楕円 546"/>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109220</xdr:rowOff>
    </xdr:from>
    <xdr:ext cx="534035" cy="258445"/>
    <xdr:sp macro="" textlink="">
      <xdr:nvSpPr>
        <xdr:cNvPr id="548" name="テキスト ボックス 547"/>
        <xdr:cNvSpPr txBox="1"/>
      </xdr:nvSpPr>
      <xdr:spPr>
        <a:xfrm>
          <a:off x="12546965" y="6624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9" name="テキスト ボックス 558"/>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5" name="テキスト ボックス 564"/>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7" name="テキスト ボックス 566"/>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9" name="テキスト ボックス 568"/>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1" name="テキスト ボックス 57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34290</xdr:rowOff>
    </xdr:from>
    <xdr:to>
      <xdr:col>85</xdr:col>
      <xdr:colOff>126365</xdr:colOff>
      <xdr:row>58</xdr:row>
      <xdr:rowOff>104140</xdr:rowOff>
    </xdr:to>
    <xdr:cxnSp macro="">
      <xdr:nvCxnSpPr>
        <xdr:cNvPr id="573" name="直線コネクタ 572"/>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107950</xdr:rowOff>
    </xdr:from>
    <xdr:ext cx="534670" cy="259080"/>
    <xdr:sp macro="" textlink="">
      <xdr:nvSpPr>
        <xdr:cNvPr id="574"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104140</xdr:rowOff>
    </xdr:from>
    <xdr:to>
      <xdr:col>86</xdr:col>
      <xdr:colOff>25400</xdr:colOff>
      <xdr:row>58</xdr:row>
      <xdr:rowOff>104140</xdr:rowOff>
    </xdr:to>
    <xdr:cxnSp macro="">
      <xdr:nvCxnSpPr>
        <xdr:cNvPr id="575" name="直線コネクタ 574"/>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152400</xdr:rowOff>
    </xdr:from>
    <xdr:ext cx="598805" cy="259080"/>
    <xdr:sp macro="" textlink="">
      <xdr:nvSpPr>
        <xdr:cNvPr id="576"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dr:col>85</xdr:col>
      <xdr:colOff>38100</xdr:colOff>
      <xdr:row>50</xdr:row>
      <xdr:rowOff>34290</xdr:rowOff>
    </xdr:from>
    <xdr:to>
      <xdr:col>86</xdr:col>
      <xdr:colOff>25400</xdr:colOff>
      <xdr:row>50</xdr:row>
      <xdr:rowOff>34290</xdr:rowOff>
    </xdr:to>
    <xdr:cxnSp macro="">
      <xdr:nvCxnSpPr>
        <xdr:cNvPr id="577" name="直線コネクタ 576"/>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100965</xdr:rowOff>
    </xdr:from>
    <xdr:to>
      <xdr:col>85</xdr:col>
      <xdr:colOff>127000</xdr:colOff>
      <xdr:row>57</xdr:row>
      <xdr:rowOff>154940</xdr:rowOff>
    </xdr:to>
    <xdr:cxnSp macro="">
      <xdr:nvCxnSpPr>
        <xdr:cNvPr id="578" name="直線コネクタ 577"/>
        <xdr:cNvCxnSpPr/>
      </xdr:nvCxnSpPr>
      <xdr:spPr>
        <a:xfrm>
          <a:off x="15481300" y="98736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74930</xdr:rowOff>
    </xdr:from>
    <xdr:ext cx="534670" cy="258445"/>
    <xdr:sp macro="" textlink="">
      <xdr:nvSpPr>
        <xdr:cNvPr id="579" name="教育費平均値テキスト"/>
        <xdr:cNvSpPr txBox="1"/>
      </xdr:nvSpPr>
      <xdr:spPr>
        <a:xfrm>
          <a:off x="16370300" y="93332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52070</xdr:rowOff>
    </xdr:from>
    <xdr:to>
      <xdr:col>85</xdr:col>
      <xdr:colOff>177800</xdr:colOff>
      <xdr:row>55</xdr:row>
      <xdr:rowOff>153670</xdr:rowOff>
    </xdr:to>
    <xdr:sp macro="" textlink="">
      <xdr:nvSpPr>
        <xdr:cNvPr id="580" name="フローチャート: 判断 579"/>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132080</xdr:rowOff>
    </xdr:from>
    <xdr:to>
      <xdr:col>81</xdr:col>
      <xdr:colOff>50800</xdr:colOff>
      <xdr:row>57</xdr:row>
      <xdr:rowOff>100965</xdr:rowOff>
    </xdr:to>
    <xdr:cxnSp macro="">
      <xdr:nvCxnSpPr>
        <xdr:cNvPr id="581" name="直線コネクタ 580"/>
        <xdr:cNvCxnSpPr/>
      </xdr:nvCxnSpPr>
      <xdr:spPr>
        <a:xfrm>
          <a:off x="14592300" y="9047480"/>
          <a:ext cx="889000" cy="826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121920</xdr:rowOff>
    </xdr:from>
    <xdr:to>
      <xdr:col>81</xdr:col>
      <xdr:colOff>101600</xdr:colOff>
      <xdr:row>56</xdr:row>
      <xdr:rowOff>52070</xdr:rowOff>
    </xdr:to>
    <xdr:sp macro="" textlink="">
      <xdr:nvSpPr>
        <xdr:cNvPr id="582" name="フローチャート: 判断 581"/>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68580</xdr:rowOff>
    </xdr:from>
    <xdr:ext cx="534035" cy="259080"/>
    <xdr:sp macro="" textlink="">
      <xdr:nvSpPr>
        <xdr:cNvPr id="583" name="テキスト ボックス 582"/>
        <xdr:cNvSpPr txBox="1"/>
      </xdr:nvSpPr>
      <xdr:spPr>
        <a:xfrm>
          <a:off x="15213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132080</xdr:rowOff>
    </xdr:from>
    <xdr:to>
      <xdr:col>76</xdr:col>
      <xdr:colOff>114300</xdr:colOff>
      <xdr:row>58</xdr:row>
      <xdr:rowOff>43815</xdr:rowOff>
    </xdr:to>
    <xdr:cxnSp macro="">
      <xdr:nvCxnSpPr>
        <xdr:cNvPr id="584" name="直線コネクタ 583"/>
        <xdr:cNvCxnSpPr/>
      </xdr:nvCxnSpPr>
      <xdr:spPr>
        <a:xfrm flipV="1">
          <a:off x="13703300" y="9047480"/>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90805</xdr:rowOff>
    </xdr:from>
    <xdr:to>
      <xdr:col>76</xdr:col>
      <xdr:colOff>165100</xdr:colOff>
      <xdr:row>57</xdr:row>
      <xdr:rowOff>20955</xdr:rowOff>
    </xdr:to>
    <xdr:sp macro="" textlink="">
      <xdr:nvSpPr>
        <xdr:cNvPr id="585" name="フローチャート: 判断 584"/>
        <xdr:cNvSpPr/>
      </xdr:nvSpPr>
      <xdr:spPr>
        <a:xfrm>
          <a:off x="1454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12065</xdr:rowOff>
    </xdr:from>
    <xdr:ext cx="534035" cy="259080"/>
    <xdr:sp macro="" textlink="">
      <xdr:nvSpPr>
        <xdr:cNvPr id="586" name="テキスト ボックス 585"/>
        <xdr:cNvSpPr txBox="1"/>
      </xdr:nvSpPr>
      <xdr:spPr>
        <a:xfrm>
          <a:off x="1432496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81915</xdr:rowOff>
    </xdr:from>
    <xdr:to>
      <xdr:col>71</xdr:col>
      <xdr:colOff>177800</xdr:colOff>
      <xdr:row>58</xdr:row>
      <xdr:rowOff>43815</xdr:rowOff>
    </xdr:to>
    <xdr:cxnSp macro="">
      <xdr:nvCxnSpPr>
        <xdr:cNvPr id="587" name="直線コネクタ 586"/>
        <xdr:cNvCxnSpPr/>
      </xdr:nvCxnSpPr>
      <xdr:spPr>
        <a:xfrm>
          <a:off x="12814300" y="985456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3810</xdr:rowOff>
    </xdr:from>
    <xdr:to>
      <xdr:col>72</xdr:col>
      <xdr:colOff>38100</xdr:colOff>
      <xdr:row>56</xdr:row>
      <xdr:rowOff>105410</xdr:rowOff>
    </xdr:to>
    <xdr:sp macro="" textlink="">
      <xdr:nvSpPr>
        <xdr:cNvPr id="588" name="フローチャート: 判断 587"/>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121920</xdr:rowOff>
    </xdr:from>
    <xdr:ext cx="534035" cy="258445"/>
    <xdr:sp macro="" textlink="">
      <xdr:nvSpPr>
        <xdr:cNvPr id="589" name="テキスト ボックス 588"/>
        <xdr:cNvSpPr txBox="1"/>
      </xdr:nvSpPr>
      <xdr:spPr>
        <a:xfrm>
          <a:off x="13435965" y="938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xdr:rowOff>
    </xdr:from>
    <xdr:to>
      <xdr:col>67</xdr:col>
      <xdr:colOff>101600</xdr:colOff>
      <xdr:row>56</xdr:row>
      <xdr:rowOff>113665</xdr:rowOff>
    </xdr:to>
    <xdr:sp macro="" textlink="">
      <xdr:nvSpPr>
        <xdr:cNvPr id="590" name="フローチャート: 判断 589"/>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130175</xdr:rowOff>
    </xdr:from>
    <xdr:ext cx="534035" cy="259080"/>
    <xdr:sp macro="" textlink="">
      <xdr:nvSpPr>
        <xdr:cNvPr id="591" name="テキスト ボックス 590"/>
        <xdr:cNvSpPr txBox="1"/>
      </xdr:nvSpPr>
      <xdr:spPr>
        <a:xfrm>
          <a:off x="12546965" y="938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104140</xdr:rowOff>
    </xdr:from>
    <xdr:to>
      <xdr:col>85</xdr:col>
      <xdr:colOff>177800</xdr:colOff>
      <xdr:row>58</xdr:row>
      <xdr:rowOff>34290</xdr:rowOff>
    </xdr:to>
    <xdr:sp macro="" textlink="">
      <xdr:nvSpPr>
        <xdr:cNvPr id="597" name="楕円 596"/>
        <xdr:cNvSpPr/>
      </xdr:nvSpPr>
      <xdr:spPr>
        <a:xfrm>
          <a:off x="16268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19050</xdr:rowOff>
    </xdr:from>
    <xdr:ext cx="534670" cy="258445"/>
    <xdr:sp macro="" textlink="">
      <xdr:nvSpPr>
        <xdr:cNvPr id="598" name="教育費該当値テキスト"/>
        <xdr:cNvSpPr txBox="1"/>
      </xdr:nvSpPr>
      <xdr:spPr>
        <a:xfrm>
          <a:off x="16370300" y="9791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99" name="楕円 598"/>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143510</xdr:rowOff>
    </xdr:from>
    <xdr:ext cx="534035" cy="258445"/>
    <xdr:sp macro="" textlink="">
      <xdr:nvSpPr>
        <xdr:cNvPr id="600" name="テキスト ボックス 599"/>
        <xdr:cNvSpPr txBox="1"/>
      </xdr:nvSpPr>
      <xdr:spPr>
        <a:xfrm>
          <a:off x="15213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80645</xdr:rowOff>
    </xdr:from>
    <xdr:to>
      <xdr:col>76</xdr:col>
      <xdr:colOff>165100</xdr:colOff>
      <xdr:row>53</xdr:row>
      <xdr:rowOff>10795</xdr:rowOff>
    </xdr:to>
    <xdr:sp macro="" textlink="">
      <xdr:nvSpPr>
        <xdr:cNvPr id="601" name="楕円 600"/>
        <xdr:cNvSpPr/>
      </xdr:nvSpPr>
      <xdr:spPr>
        <a:xfrm>
          <a:off x="14541500" y="8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27305</xdr:rowOff>
    </xdr:from>
    <xdr:ext cx="534035" cy="259080"/>
    <xdr:sp macro="" textlink="">
      <xdr:nvSpPr>
        <xdr:cNvPr id="602" name="テキスト ボックス 601"/>
        <xdr:cNvSpPr txBox="1"/>
      </xdr:nvSpPr>
      <xdr:spPr>
        <a:xfrm>
          <a:off x="14324965" y="8771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164465</xdr:rowOff>
    </xdr:from>
    <xdr:to>
      <xdr:col>72</xdr:col>
      <xdr:colOff>38100</xdr:colOff>
      <xdr:row>58</xdr:row>
      <xdr:rowOff>94615</xdr:rowOff>
    </xdr:to>
    <xdr:sp macro="" textlink="">
      <xdr:nvSpPr>
        <xdr:cNvPr id="603" name="楕円 602"/>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86360</xdr:rowOff>
    </xdr:from>
    <xdr:ext cx="534035" cy="258445"/>
    <xdr:sp macro="" textlink="">
      <xdr:nvSpPr>
        <xdr:cNvPr id="604" name="テキスト ボックス 603"/>
        <xdr:cNvSpPr txBox="1"/>
      </xdr:nvSpPr>
      <xdr:spPr>
        <a:xfrm>
          <a:off x="13435965" y="1003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31115</xdr:rowOff>
    </xdr:from>
    <xdr:to>
      <xdr:col>67</xdr:col>
      <xdr:colOff>101600</xdr:colOff>
      <xdr:row>57</xdr:row>
      <xdr:rowOff>132715</xdr:rowOff>
    </xdr:to>
    <xdr:sp macro="" textlink="">
      <xdr:nvSpPr>
        <xdr:cNvPr id="605" name="楕円 604"/>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123825</xdr:rowOff>
    </xdr:from>
    <xdr:ext cx="534035" cy="258445"/>
    <xdr:sp macro="" textlink="">
      <xdr:nvSpPr>
        <xdr:cNvPr id="606" name="テキスト ボックス 605"/>
        <xdr:cNvSpPr txBox="1"/>
      </xdr:nvSpPr>
      <xdr:spPr>
        <a:xfrm>
          <a:off x="12546965" y="9896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8" name="テキスト ボックス 617"/>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9" name="直線コネクタ 61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20" name="テキスト ボックス 619"/>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2" name="テキスト ボックス 62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4" name="テキスト ボックス 623"/>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5" name="直線コネクタ 62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6" name="テキスト ボックス 62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8" name="テキスト ボックス 627"/>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0" name="テキスト ボックス 62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121285</xdr:rowOff>
    </xdr:from>
    <xdr:to>
      <xdr:col>85</xdr:col>
      <xdr:colOff>126365</xdr:colOff>
      <xdr:row>79</xdr:row>
      <xdr:rowOff>99060</xdr:rowOff>
    </xdr:to>
    <xdr:cxnSp macro="">
      <xdr:nvCxnSpPr>
        <xdr:cNvPr id="632" name="直線コネクタ 631"/>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67945</xdr:rowOff>
    </xdr:from>
    <xdr:ext cx="534670" cy="258445"/>
    <xdr:sp macro="" textlink="">
      <xdr:nvSpPr>
        <xdr:cNvPr id="635"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dr:col>85</xdr:col>
      <xdr:colOff>38100</xdr:colOff>
      <xdr:row>70</xdr:row>
      <xdr:rowOff>121285</xdr:rowOff>
    </xdr:from>
    <xdr:to>
      <xdr:col>86</xdr:col>
      <xdr:colOff>25400</xdr:colOff>
      <xdr:row>70</xdr:row>
      <xdr:rowOff>121285</xdr:rowOff>
    </xdr:to>
    <xdr:cxnSp macro="">
      <xdr:nvCxnSpPr>
        <xdr:cNvPr id="636" name="直線コネクタ 635"/>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7" name="直線コネクタ 636"/>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10795</xdr:rowOff>
    </xdr:from>
    <xdr:ext cx="469900" cy="258445"/>
    <xdr:sp macro="" textlink="">
      <xdr:nvSpPr>
        <xdr:cNvPr id="638" name="災害復旧費平均値テキスト"/>
        <xdr:cNvSpPr txBox="1"/>
      </xdr:nvSpPr>
      <xdr:spPr>
        <a:xfrm>
          <a:off x="16370300" y="13383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177800</xdr:colOff>
      <xdr:row>79</xdr:row>
      <xdr:rowOff>89535</xdr:rowOff>
    </xdr:to>
    <xdr:sp macro="" textlink="">
      <xdr:nvSpPr>
        <xdr:cNvPr id="639" name="フローチャート: 判断 638"/>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0" name="直線コネクタ 639"/>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41" name="フローチャート: 判断 640"/>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9265" cy="258445"/>
    <xdr:sp macro="" textlink="">
      <xdr:nvSpPr>
        <xdr:cNvPr id="642" name="テキスト ボックス 641"/>
        <xdr:cNvSpPr txBox="1"/>
      </xdr:nvSpPr>
      <xdr:spPr>
        <a:xfrm>
          <a:off x="15246350" y="13326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3" name="直線コネクタ 642"/>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40640</xdr:rowOff>
    </xdr:from>
    <xdr:to>
      <xdr:col>76</xdr:col>
      <xdr:colOff>165100</xdr:colOff>
      <xdr:row>79</xdr:row>
      <xdr:rowOff>142240</xdr:rowOff>
    </xdr:to>
    <xdr:sp macro="" textlink="">
      <xdr:nvSpPr>
        <xdr:cNvPr id="644" name="フローチャート: 判断 643"/>
        <xdr:cNvSpPr/>
      </xdr:nvSpPr>
      <xdr:spPr>
        <a:xfrm>
          <a:off x="1454150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158750</xdr:rowOff>
    </xdr:from>
    <xdr:ext cx="378460" cy="259080"/>
    <xdr:sp macro="" textlink="">
      <xdr:nvSpPr>
        <xdr:cNvPr id="645" name="テキスト ボックス 644"/>
        <xdr:cNvSpPr txBox="1"/>
      </xdr:nvSpPr>
      <xdr:spPr>
        <a:xfrm>
          <a:off x="14403070" y="13360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6" name="直線コネクタ 645"/>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156210</xdr:rowOff>
    </xdr:from>
    <xdr:to>
      <xdr:col>72</xdr:col>
      <xdr:colOff>38100</xdr:colOff>
      <xdr:row>79</xdr:row>
      <xdr:rowOff>86360</xdr:rowOff>
    </xdr:to>
    <xdr:sp macro="" textlink="">
      <xdr:nvSpPr>
        <xdr:cNvPr id="647" name="フローチャート: 判断 646"/>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102870</xdr:rowOff>
    </xdr:from>
    <xdr:ext cx="469265" cy="259080"/>
    <xdr:sp macro="" textlink="">
      <xdr:nvSpPr>
        <xdr:cNvPr id="648" name="テキスト ボックス 647"/>
        <xdr:cNvSpPr txBox="1"/>
      </xdr:nvSpPr>
      <xdr:spPr>
        <a:xfrm>
          <a:off x="13468350" y="13304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151130</xdr:rowOff>
    </xdr:from>
    <xdr:to>
      <xdr:col>67</xdr:col>
      <xdr:colOff>101600</xdr:colOff>
      <xdr:row>79</xdr:row>
      <xdr:rowOff>81280</xdr:rowOff>
    </xdr:to>
    <xdr:sp macro="" textlink="">
      <xdr:nvSpPr>
        <xdr:cNvPr id="649" name="フローチャート: 判断 648"/>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97790</xdr:rowOff>
    </xdr:from>
    <xdr:ext cx="469265" cy="258445"/>
    <xdr:sp macro="" textlink="">
      <xdr:nvSpPr>
        <xdr:cNvPr id="650" name="テキスト ボックス 649"/>
        <xdr:cNvSpPr txBox="1"/>
      </xdr:nvSpPr>
      <xdr:spPr>
        <a:xfrm>
          <a:off x="12579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6" name="楕円 655"/>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137795</xdr:rowOff>
    </xdr:from>
    <xdr:ext cx="249555" cy="259080"/>
    <xdr:sp macro="" textlink="">
      <xdr:nvSpPr>
        <xdr:cNvPr id="657" name="災害復旧費該当値テキスト"/>
        <xdr:cNvSpPr txBox="1"/>
      </xdr:nvSpPr>
      <xdr:spPr>
        <a:xfrm>
          <a:off x="16370300" y="13510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8" name="楕円 657"/>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59" name="テキスト ボックス 658"/>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0" name="楕円 659"/>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920" cy="259080"/>
    <xdr:sp macro="" textlink="">
      <xdr:nvSpPr>
        <xdr:cNvPr id="661" name="テキスト ボックス 660"/>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2" name="楕円 661"/>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920" cy="259080"/>
    <xdr:sp macro="" textlink="">
      <xdr:nvSpPr>
        <xdr:cNvPr id="663" name="テキスト ボックス 662"/>
        <xdr:cNvSpPr txBox="1"/>
      </xdr:nvSpPr>
      <xdr:spPr>
        <a:xfrm>
          <a:off x="13578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4" name="楕円 66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9080"/>
    <xdr:sp macro="" textlink="">
      <xdr:nvSpPr>
        <xdr:cNvPr id="665" name="テキスト ボックス 664"/>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4" name="テキスト ボックス 67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7" name="テキスト ボックス 67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1" name="テキスト ボックス 680"/>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5" name="テキスト ボックス 68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7" name="テキスト ボックス 68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4445</xdr:rowOff>
    </xdr:from>
    <xdr:to>
      <xdr:col>85</xdr:col>
      <xdr:colOff>126365</xdr:colOff>
      <xdr:row>98</xdr:row>
      <xdr:rowOff>3175</xdr:rowOff>
    </xdr:to>
    <xdr:cxnSp macro="">
      <xdr:nvCxnSpPr>
        <xdr:cNvPr id="689" name="直線コネクタ 688"/>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6985</xdr:rowOff>
    </xdr:from>
    <xdr:ext cx="534670" cy="258445"/>
    <xdr:sp macro="" textlink="">
      <xdr:nvSpPr>
        <xdr:cNvPr id="690" name="公債費最小値テキスト"/>
        <xdr:cNvSpPr txBox="1"/>
      </xdr:nvSpPr>
      <xdr:spPr>
        <a:xfrm>
          <a:off x="16370300" y="16809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3175</xdr:rowOff>
    </xdr:from>
    <xdr:to>
      <xdr:col>86</xdr:col>
      <xdr:colOff>25400</xdr:colOff>
      <xdr:row>98</xdr:row>
      <xdr:rowOff>3175</xdr:rowOff>
    </xdr:to>
    <xdr:cxnSp macro="">
      <xdr:nvCxnSpPr>
        <xdr:cNvPr id="691" name="直線コネクタ 690"/>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122555</xdr:rowOff>
    </xdr:from>
    <xdr:ext cx="598805" cy="258445"/>
    <xdr:sp macro="" textlink="">
      <xdr:nvSpPr>
        <xdr:cNvPr id="692" name="公債費最大値テキスト"/>
        <xdr:cNvSpPr txBox="1"/>
      </xdr:nvSpPr>
      <xdr:spPr>
        <a:xfrm>
          <a:off x="16370300" y="15210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dr:col>85</xdr:col>
      <xdr:colOff>38100</xdr:colOff>
      <xdr:row>90</xdr:row>
      <xdr:rowOff>4445</xdr:rowOff>
    </xdr:from>
    <xdr:to>
      <xdr:col>86</xdr:col>
      <xdr:colOff>25400</xdr:colOff>
      <xdr:row>90</xdr:row>
      <xdr:rowOff>4445</xdr:rowOff>
    </xdr:to>
    <xdr:cxnSp macro="">
      <xdr:nvCxnSpPr>
        <xdr:cNvPr id="693" name="直線コネクタ 692"/>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137795</xdr:rowOff>
    </xdr:from>
    <xdr:to>
      <xdr:col>85</xdr:col>
      <xdr:colOff>127000</xdr:colOff>
      <xdr:row>97</xdr:row>
      <xdr:rowOff>137795</xdr:rowOff>
    </xdr:to>
    <xdr:cxnSp macro="">
      <xdr:nvCxnSpPr>
        <xdr:cNvPr id="694" name="直線コネクタ 693"/>
        <xdr:cNvCxnSpPr/>
      </xdr:nvCxnSpPr>
      <xdr:spPr>
        <a:xfrm flipV="1">
          <a:off x="15481300" y="16768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1270</xdr:rowOff>
    </xdr:from>
    <xdr:ext cx="534670" cy="259080"/>
    <xdr:sp macro="" textlink="">
      <xdr:nvSpPr>
        <xdr:cNvPr id="695" name="公債費平均値テキスト"/>
        <xdr:cNvSpPr txBox="1"/>
      </xdr:nvSpPr>
      <xdr:spPr>
        <a:xfrm>
          <a:off x="16370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149860</xdr:rowOff>
    </xdr:from>
    <xdr:to>
      <xdr:col>85</xdr:col>
      <xdr:colOff>177800</xdr:colOff>
      <xdr:row>95</xdr:row>
      <xdr:rowOff>80010</xdr:rowOff>
    </xdr:to>
    <xdr:sp macro="" textlink="">
      <xdr:nvSpPr>
        <xdr:cNvPr id="696" name="フローチャート: 判断 695"/>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121920</xdr:rowOff>
    </xdr:from>
    <xdr:to>
      <xdr:col>81</xdr:col>
      <xdr:colOff>50800</xdr:colOff>
      <xdr:row>97</xdr:row>
      <xdr:rowOff>137795</xdr:rowOff>
    </xdr:to>
    <xdr:cxnSp macro="">
      <xdr:nvCxnSpPr>
        <xdr:cNvPr id="697" name="直線コネクタ 696"/>
        <xdr:cNvCxnSpPr/>
      </xdr:nvCxnSpPr>
      <xdr:spPr>
        <a:xfrm>
          <a:off x="14592300" y="16752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147320</xdr:rowOff>
    </xdr:from>
    <xdr:to>
      <xdr:col>81</xdr:col>
      <xdr:colOff>101600</xdr:colOff>
      <xdr:row>95</xdr:row>
      <xdr:rowOff>77470</xdr:rowOff>
    </xdr:to>
    <xdr:sp macro="" textlink="">
      <xdr:nvSpPr>
        <xdr:cNvPr id="698" name="フローチャート: 判断 697"/>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93980</xdr:rowOff>
    </xdr:from>
    <xdr:ext cx="534035" cy="259080"/>
    <xdr:sp macro="" textlink="">
      <xdr:nvSpPr>
        <xdr:cNvPr id="699" name="テキスト ボックス 698"/>
        <xdr:cNvSpPr txBox="1"/>
      </xdr:nvSpPr>
      <xdr:spPr>
        <a:xfrm>
          <a:off x="15213965"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121920</xdr:rowOff>
    </xdr:from>
    <xdr:to>
      <xdr:col>76</xdr:col>
      <xdr:colOff>114300</xdr:colOff>
      <xdr:row>97</xdr:row>
      <xdr:rowOff>130175</xdr:rowOff>
    </xdr:to>
    <xdr:cxnSp macro="">
      <xdr:nvCxnSpPr>
        <xdr:cNvPr id="700" name="直線コネクタ 699"/>
        <xdr:cNvCxnSpPr/>
      </xdr:nvCxnSpPr>
      <xdr:spPr>
        <a:xfrm flipV="1">
          <a:off x="13703300" y="16752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701" name="フローチャート: 判断 700"/>
        <xdr:cNvSpPr/>
      </xdr:nvSpPr>
      <xdr:spPr>
        <a:xfrm>
          <a:off x="1454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10160</xdr:rowOff>
    </xdr:from>
    <xdr:ext cx="534035" cy="259080"/>
    <xdr:sp macro="" textlink="">
      <xdr:nvSpPr>
        <xdr:cNvPr id="702" name="テキスト ボックス 701"/>
        <xdr:cNvSpPr txBox="1"/>
      </xdr:nvSpPr>
      <xdr:spPr>
        <a:xfrm>
          <a:off x="14324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130175</xdr:rowOff>
    </xdr:from>
    <xdr:to>
      <xdr:col>71</xdr:col>
      <xdr:colOff>177800</xdr:colOff>
      <xdr:row>97</xdr:row>
      <xdr:rowOff>134620</xdr:rowOff>
    </xdr:to>
    <xdr:cxnSp macro="">
      <xdr:nvCxnSpPr>
        <xdr:cNvPr id="703" name="直線コネクタ 702"/>
        <xdr:cNvCxnSpPr/>
      </xdr:nvCxnSpPr>
      <xdr:spPr>
        <a:xfrm flipV="1">
          <a:off x="12814300" y="16760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704" name="フローチャート: 判断 703"/>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54610</xdr:rowOff>
    </xdr:from>
    <xdr:ext cx="534035" cy="258445"/>
    <xdr:sp macro="" textlink="">
      <xdr:nvSpPr>
        <xdr:cNvPr id="705" name="テキスト ボックス 704"/>
        <xdr:cNvSpPr txBox="1"/>
      </xdr:nvSpPr>
      <xdr:spPr>
        <a:xfrm>
          <a:off x="13435965"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706" name="フローチャート: 判断 705"/>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56515</xdr:rowOff>
    </xdr:from>
    <xdr:ext cx="534035" cy="258445"/>
    <xdr:sp macro="" textlink="">
      <xdr:nvSpPr>
        <xdr:cNvPr id="707" name="テキスト ボックス 706"/>
        <xdr:cNvSpPr txBox="1"/>
      </xdr:nvSpPr>
      <xdr:spPr>
        <a:xfrm>
          <a:off x="12546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86995</xdr:rowOff>
    </xdr:from>
    <xdr:to>
      <xdr:col>85</xdr:col>
      <xdr:colOff>177800</xdr:colOff>
      <xdr:row>98</xdr:row>
      <xdr:rowOff>17780</xdr:rowOff>
    </xdr:to>
    <xdr:sp macro="" textlink="">
      <xdr:nvSpPr>
        <xdr:cNvPr id="713" name="楕円 712"/>
        <xdr:cNvSpPr/>
      </xdr:nvSpPr>
      <xdr:spPr>
        <a:xfrm>
          <a:off x="162687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1905</xdr:rowOff>
    </xdr:from>
    <xdr:ext cx="534670" cy="259080"/>
    <xdr:sp macro="" textlink="">
      <xdr:nvSpPr>
        <xdr:cNvPr id="714" name="公債費該当値テキスト"/>
        <xdr:cNvSpPr txBox="1"/>
      </xdr:nvSpPr>
      <xdr:spPr>
        <a:xfrm>
          <a:off x="163703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86995</xdr:rowOff>
    </xdr:from>
    <xdr:to>
      <xdr:col>81</xdr:col>
      <xdr:colOff>101600</xdr:colOff>
      <xdr:row>98</xdr:row>
      <xdr:rowOff>17780</xdr:rowOff>
    </xdr:to>
    <xdr:sp macro="" textlink="">
      <xdr:nvSpPr>
        <xdr:cNvPr id="715" name="楕円 714"/>
        <xdr:cNvSpPr/>
      </xdr:nvSpPr>
      <xdr:spPr>
        <a:xfrm>
          <a:off x="1543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8255</xdr:rowOff>
    </xdr:from>
    <xdr:ext cx="534035" cy="258445"/>
    <xdr:sp macro="" textlink="">
      <xdr:nvSpPr>
        <xdr:cNvPr id="716" name="テキスト ボックス 715"/>
        <xdr:cNvSpPr txBox="1"/>
      </xdr:nvSpPr>
      <xdr:spPr>
        <a:xfrm>
          <a:off x="15213965" y="1681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71120</xdr:rowOff>
    </xdr:from>
    <xdr:to>
      <xdr:col>76</xdr:col>
      <xdr:colOff>165100</xdr:colOff>
      <xdr:row>98</xdr:row>
      <xdr:rowOff>1270</xdr:rowOff>
    </xdr:to>
    <xdr:sp macro="" textlink="">
      <xdr:nvSpPr>
        <xdr:cNvPr id="717" name="楕円 716"/>
        <xdr:cNvSpPr/>
      </xdr:nvSpPr>
      <xdr:spPr>
        <a:xfrm>
          <a:off x="14541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164465</xdr:rowOff>
    </xdr:from>
    <xdr:ext cx="534035" cy="259080"/>
    <xdr:sp macro="" textlink="">
      <xdr:nvSpPr>
        <xdr:cNvPr id="718" name="テキスト ボックス 717"/>
        <xdr:cNvSpPr txBox="1"/>
      </xdr:nvSpPr>
      <xdr:spPr>
        <a:xfrm>
          <a:off x="14324965"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79375</xdr:rowOff>
    </xdr:from>
    <xdr:to>
      <xdr:col>72</xdr:col>
      <xdr:colOff>38100</xdr:colOff>
      <xdr:row>98</xdr:row>
      <xdr:rowOff>9525</xdr:rowOff>
    </xdr:to>
    <xdr:sp macro="" textlink="">
      <xdr:nvSpPr>
        <xdr:cNvPr id="719" name="楕円 718"/>
        <xdr:cNvSpPr/>
      </xdr:nvSpPr>
      <xdr:spPr>
        <a:xfrm>
          <a:off x="13652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xdr:rowOff>
    </xdr:from>
    <xdr:ext cx="534035" cy="259080"/>
    <xdr:sp macro="" textlink="">
      <xdr:nvSpPr>
        <xdr:cNvPr id="720" name="テキスト ボックス 719"/>
        <xdr:cNvSpPr txBox="1"/>
      </xdr:nvSpPr>
      <xdr:spPr>
        <a:xfrm>
          <a:off x="13435965" y="1680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83820</xdr:rowOff>
    </xdr:from>
    <xdr:to>
      <xdr:col>67</xdr:col>
      <xdr:colOff>101600</xdr:colOff>
      <xdr:row>98</xdr:row>
      <xdr:rowOff>13970</xdr:rowOff>
    </xdr:to>
    <xdr:sp macro="" textlink="">
      <xdr:nvSpPr>
        <xdr:cNvPr id="721" name="楕円 720"/>
        <xdr:cNvSpPr/>
      </xdr:nvSpPr>
      <xdr:spPr>
        <a:xfrm>
          <a:off x="12763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5080</xdr:rowOff>
    </xdr:from>
    <xdr:ext cx="534035" cy="259080"/>
    <xdr:sp macro="" textlink="">
      <xdr:nvSpPr>
        <xdr:cNvPr id="722" name="テキスト ボックス 721"/>
        <xdr:cNvSpPr txBox="1"/>
      </xdr:nvSpPr>
      <xdr:spPr>
        <a:xfrm>
          <a:off x="12546965" y="1680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1" name="テキスト ボックス 73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3" name="直線コネクタ 73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4" name="テキスト ボックス 73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5" name="直線コネクタ 73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36" name="テキスト ボックス 735"/>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7" name="直線コネクタ 73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38" name="テキスト ボックス 737"/>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9" name="直線コネクタ 73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40" name="テキスト ボックス 739"/>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1" name="直線コネクタ 74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42" name="テキスト ボックス 741"/>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3" name="直線コネクタ 74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44" name="テキスト ボックス 743"/>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6" name="テキスト ボックス 74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94615</xdr:rowOff>
    </xdr:from>
    <xdr:to>
      <xdr:col>116</xdr:col>
      <xdr:colOff>62865</xdr:colOff>
      <xdr:row>39</xdr:row>
      <xdr:rowOff>99060</xdr:rowOff>
    </xdr:to>
    <xdr:cxnSp macro="">
      <xdr:nvCxnSpPr>
        <xdr:cNvPr id="748" name="直線コネクタ 747"/>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9"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0" name="直線コネクタ 74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41275</xdr:rowOff>
    </xdr:from>
    <xdr:ext cx="469900" cy="258445"/>
    <xdr:sp macro="" textlink="">
      <xdr:nvSpPr>
        <xdr:cNvPr id="751" name="諸支出金最大値テキスト"/>
        <xdr:cNvSpPr txBox="1"/>
      </xdr:nvSpPr>
      <xdr:spPr>
        <a:xfrm>
          <a:off x="22212300" y="5013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dr:col>115</xdr:col>
      <xdr:colOff>165100</xdr:colOff>
      <xdr:row>30</xdr:row>
      <xdr:rowOff>94615</xdr:rowOff>
    </xdr:from>
    <xdr:to>
      <xdr:col>116</xdr:col>
      <xdr:colOff>152400</xdr:colOff>
      <xdr:row>30</xdr:row>
      <xdr:rowOff>94615</xdr:rowOff>
    </xdr:to>
    <xdr:cxnSp macro="">
      <xdr:nvCxnSpPr>
        <xdr:cNvPr id="752" name="直線コネクタ 751"/>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3" name="直線コネクタ 75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378460" cy="259080"/>
    <xdr:sp macro="" textlink="">
      <xdr:nvSpPr>
        <xdr:cNvPr id="754"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55" name="フローチャート: 判断 754"/>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6" name="直線コネクタ 75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757" name="フローチャート: 判断 75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101600</xdr:rowOff>
    </xdr:from>
    <xdr:ext cx="378460" cy="259080"/>
    <xdr:sp macro="" textlink="">
      <xdr:nvSpPr>
        <xdr:cNvPr id="758" name="テキスト ボックス 757"/>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32385</xdr:rowOff>
    </xdr:from>
    <xdr:to>
      <xdr:col>107</xdr:col>
      <xdr:colOff>50800</xdr:colOff>
      <xdr:row>39</xdr:row>
      <xdr:rowOff>99060</xdr:rowOff>
    </xdr:to>
    <xdr:cxnSp macro="">
      <xdr:nvCxnSpPr>
        <xdr:cNvPr id="759" name="直線コネクタ 758"/>
        <xdr:cNvCxnSpPr/>
      </xdr:nvCxnSpPr>
      <xdr:spPr>
        <a:xfrm>
          <a:off x="19545300" y="6376035"/>
          <a:ext cx="8890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760" name="フローチャート: 判断 759"/>
        <xdr:cNvSpPr/>
      </xdr:nvSpPr>
      <xdr:spPr>
        <a:xfrm>
          <a:off x="2038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135890</xdr:rowOff>
    </xdr:from>
    <xdr:ext cx="313690" cy="259080"/>
    <xdr:sp macro="" textlink="">
      <xdr:nvSpPr>
        <xdr:cNvPr id="761" name="テキスト ボックス 760"/>
        <xdr:cNvSpPr txBox="1"/>
      </xdr:nvSpPr>
      <xdr:spPr>
        <a:xfrm>
          <a:off x="20277455" y="6479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32385</xdr:rowOff>
    </xdr:from>
    <xdr:to>
      <xdr:col>102</xdr:col>
      <xdr:colOff>114300</xdr:colOff>
      <xdr:row>39</xdr:row>
      <xdr:rowOff>97790</xdr:rowOff>
    </xdr:to>
    <xdr:cxnSp macro="">
      <xdr:nvCxnSpPr>
        <xdr:cNvPr id="762" name="直線コネクタ 761"/>
        <xdr:cNvCxnSpPr/>
      </xdr:nvCxnSpPr>
      <xdr:spPr>
        <a:xfrm flipV="1">
          <a:off x="18656300" y="6376035"/>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3" name="フローチャート: 判断 762"/>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93980</xdr:rowOff>
    </xdr:from>
    <xdr:ext cx="378460" cy="259080"/>
    <xdr:sp macro="" textlink="">
      <xdr:nvSpPr>
        <xdr:cNvPr id="764" name="テキスト ボックス 763"/>
        <xdr:cNvSpPr txBox="1"/>
      </xdr:nvSpPr>
      <xdr:spPr>
        <a:xfrm>
          <a:off x="19356070" y="678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5080</xdr:rowOff>
    </xdr:from>
    <xdr:to>
      <xdr:col>98</xdr:col>
      <xdr:colOff>38100</xdr:colOff>
      <xdr:row>39</xdr:row>
      <xdr:rowOff>106680</xdr:rowOff>
    </xdr:to>
    <xdr:sp macro="" textlink="">
      <xdr:nvSpPr>
        <xdr:cNvPr id="765" name="フローチャート: 判断 764"/>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123190</xdr:rowOff>
    </xdr:from>
    <xdr:ext cx="378460" cy="258445"/>
    <xdr:sp macro="" textlink="">
      <xdr:nvSpPr>
        <xdr:cNvPr id="766" name="テキスト ボックス 765"/>
        <xdr:cNvSpPr txBox="1"/>
      </xdr:nvSpPr>
      <xdr:spPr>
        <a:xfrm>
          <a:off x="18467070" y="64668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2" name="楕円 77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73" name="諸支出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4" name="楕円 77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75" name="テキスト ボックス 77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6" name="楕円 77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7" name="テキスト ボックス 77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153035</xdr:rowOff>
    </xdr:from>
    <xdr:to>
      <xdr:col>102</xdr:col>
      <xdr:colOff>165100</xdr:colOff>
      <xdr:row>37</xdr:row>
      <xdr:rowOff>83185</xdr:rowOff>
    </xdr:to>
    <xdr:sp macro="" textlink="">
      <xdr:nvSpPr>
        <xdr:cNvPr id="778" name="楕円 777"/>
        <xdr:cNvSpPr/>
      </xdr:nvSpPr>
      <xdr:spPr>
        <a:xfrm>
          <a:off x="19494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99695</xdr:rowOff>
    </xdr:from>
    <xdr:ext cx="469265" cy="258445"/>
    <xdr:sp macro="" textlink="">
      <xdr:nvSpPr>
        <xdr:cNvPr id="779" name="テキスト ボックス 778"/>
        <xdr:cNvSpPr txBox="1"/>
      </xdr:nvSpPr>
      <xdr:spPr>
        <a:xfrm>
          <a:off x="19310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80" name="楕円 779"/>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139700</xdr:rowOff>
    </xdr:from>
    <xdr:ext cx="248920" cy="259080"/>
    <xdr:sp macro="" textlink="">
      <xdr:nvSpPr>
        <xdr:cNvPr id="781" name="テキスト ボックス 780"/>
        <xdr:cNvSpPr txBox="1"/>
      </xdr:nvSpPr>
      <xdr:spPr>
        <a:xfrm>
          <a:off x="18531840" y="6826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0" name="テキスト ボックス 78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3" name="テキスト ボックス 79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5" name="テキスト ボックス 79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7" name="テキスト ボックス 80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0" name="テキスト ボックス 80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3" name="テキスト ボックス 81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5" name="テキスト ボックス 81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4" name="テキスト ボックス 82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6" name="テキスト ボックス 82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8" name="テキスト ボックス 82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0" name="テキスト ボックス 82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游明朝"/>
              <a:ea typeface="游明朝"/>
              <a:cs typeface="+mn-cs"/>
            </a:rPr>
            <a:t>　</a:t>
          </a:r>
          <a:r>
            <a:rPr kumimoji="1" lang="ja-JP" altLang="ja-JP" sz="1200">
              <a:solidFill>
                <a:schemeClr val="dk1"/>
              </a:solidFill>
              <a:effectLst/>
              <a:latin typeface="游明朝"/>
              <a:ea typeface="游明朝"/>
              <a:cs typeface="+mn-cs"/>
            </a:rPr>
            <a:t>当市の歳出決算総額に対する住民一人当たりの金額</a:t>
          </a:r>
          <a:r>
            <a:rPr kumimoji="1" lang="en-US" altLang="ja-JP" sz="1200">
              <a:solidFill>
                <a:schemeClr val="dk1"/>
              </a:solidFill>
              <a:effectLst/>
              <a:latin typeface="游明朝"/>
              <a:ea typeface="游明朝"/>
              <a:cs typeface="+mn-cs"/>
            </a:rPr>
            <a:t>317,673</a:t>
          </a:r>
          <a:r>
            <a:rPr kumimoji="1" lang="ja-JP" altLang="ja-JP" sz="1200">
              <a:solidFill>
                <a:schemeClr val="dk1"/>
              </a:solidFill>
              <a:effectLst/>
              <a:latin typeface="游明朝"/>
              <a:ea typeface="游明朝"/>
              <a:cs typeface="+mn-cs"/>
            </a:rPr>
            <a:t>円</a:t>
          </a:r>
          <a:r>
            <a:rPr kumimoji="1" lang="ja-JP" altLang="en-US" sz="1200">
              <a:solidFill>
                <a:schemeClr val="dk1"/>
              </a:solidFill>
              <a:effectLst/>
              <a:latin typeface="游明朝"/>
              <a:ea typeface="游明朝"/>
              <a:cs typeface="+mn-cs"/>
            </a:rPr>
            <a:t>のうち、特に大きなウエイトを占めているのは民生費（</a:t>
          </a:r>
          <a:r>
            <a:rPr kumimoji="1" lang="en-US" altLang="ja-JP" sz="1200">
              <a:solidFill>
                <a:schemeClr val="dk1"/>
              </a:solidFill>
              <a:effectLst/>
              <a:latin typeface="游明朝"/>
              <a:ea typeface="游明朝"/>
              <a:cs typeface="+mn-cs"/>
            </a:rPr>
            <a:t>141,525</a:t>
          </a:r>
          <a:r>
            <a:rPr kumimoji="1" lang="ja-JP" altLang="en-US" sz="1200">
              <a:solidFill>
                <a:schemeClr val="dk1"/>
              </a:solidFill>
              <a:effectLst/>
              <a:latin typeface="游明朝"/>
              <a:ea typeface="游明朝"/>
              <a:cs typeface="+mn-cs"/>
            </a:rPr>
            <a:t>円）及び土木費（</a:t>
          </a:r>
          <a:r>
            <a:rPr kumimoji="1" lang="en-US" altLang="ja-JP" sz="1200">
              <a:solidFill>
                <a:schemeClr val="dk1"/>
              </a:solidFill>
              <a:effectLst/>
              <a:latin typeface="游明朝"/>
              <a:ea typeface="游明朝"/>
              <a:cs typeface="+mn-cs"/>
            </a:rPr>
            <a:t>46,552</a:t>
          </a:r>
          <a:r>
            <a:rPr kumimoji="1" lang="ja-JP" altLang="en-US" sz="1200">
              <a:solidFill>
                <a:schemeClr val="dk1"/>
              </a:solidFill>
              <a:effectLst/>
              <a:latin typeface="游明朝"/>
              <a:ea typeface="游明朝"/>
              <a:cs typeface="+mn-cs"/>
            </a:rPr>
            <a:t>円）である。民生費については、類似団体・全国平均を下回っているものの、埼玉県平均を大きく上回っている。この主な要因は、都心に近い地</a:t>
          </a:r>
          <a:r>
            <a:rPr kumimoji="1" lang="ja-JP" altLang="ja-JP" sz="1200">
              <a:solidFill>
                <a:schemeClr val="dk1"/>
              </a:solidFill>
              <a:effectLst/>
              <a:latin typeface="游明朝"/>
              <a:ea typeface="游明朝"/>
              <a:cs typeface="+mn-cs"/>
            </a:rPr>
            <a:t>理的要因から子育て世帯が多く居住し、それに係る児童福祉費が増加（前年度比</a:t>
          </a:r>
          <a:r>
            <a:rPr kumimoji="1" lang="en-US" altLang="ja-JP" sz="1200">
              <a:solidFill>
                <a:schemeClr val="dk1"/>
              </a:solidFill>
              <a:effectLst/>
              <a:latin typeface="游明朝"/>
              <a:ea typeface="游明朝"/>
              <a:cs typeface="+mn-cs"/>
            </a:rPr>
            <a:t>+436,599</a:t>
          </a:r>
          <a:r>
            <a:rPr kumimoji="1" lang="ja-JP" altLang="ja-JP" sz="1200">
              <a:solidFill>
                <a:schemeClr val="dk1"/>
              </a:solidFill>
              <a:effectLst/>
              <a:latin typeface="游明朝"/>
              <a:ea typeface="游明朝"/>
              <a:cs typeface="+mn-cs"/>
            </a:rPr>
            <a:t>千円）していることが挙げられる。</a:t>
          </a:r>
          <a:r>
            <a:rPr kumimoji="1" lang="ja-JP" altLang="en-US" sz="1200">
              <a:solidFill>
                <a:schemeClr val="dk1"/>
              </a:solidFill>
              <a:effectLst/>
              <a:latin typeface="游明朝"/>
              <a:ea typeface="游明朝"/>
              <a:cs typeface="+mn-cs"/>
            </a:rPr>
            <a:t>土木費については、類似団体・全国平均を下回っているものの、埼玉県平均を上回っている。当市においては現在</a:t>
          </a:r>
          <a:r>
            <a:rPr kumimoji="1" lang="en-US" altLang="ja-JP" sz="1200">
              <a:solidFill>
                <a:schemeClr val="dk1"/>
              </a:solidFill>
              <a:effectLst/>
              <a:latin typeface="游明朝"/>
              <a:ea typeface="游明朝"/>
              <a:cs typeface="+mn-cs"/>
            </a:rPr>
            <a:t>5</a:t>
          </a:r>
          <a:r>
            <a:rPr kumimoji="1" lang="ja-JP" altLang="en-US" sz="1200">
              <a:solidFill>
                <a:schemeClr val="dk1"/>
              </a:solidFill>
              <a:effectLst/>
              <a:latin typeface="游明朝"/>
              <a:ea typeface="游明朝"/>
              <a:cs typeface="+mn-cs"/>
            </a:rPr>
            <a:t>つの区画整理事業を行っており、複数年度に渡り</a:t>
          </a:r>
          <a:r>
            <a:rPr kumimoji="1" lang="ja-JP" altLang="ja-JP" sz="1200">
              <a:solidFill>
                <a:schemeClr val="dk1"/>
              </a:solidFill>
              <a:effectLst/>
              <a:latin typeface="游明朝"/>
              <a:ea typeface="游明朝"/>
              <a:cs typeface="+mn-cs"/>
            </a:rPr>
            <a:t>都市基盤整備に係る普通建設事業費</a:t>
          </a:r>
          <a:r>
            <a:rPr kumimoji="1" lang="ja-JP" altLang="en-US" sz="1200">
              <a:solidFill>
                <a:schemeClr val="dk1"/>
              </a:solidFill>
              <a:effectLst/>
              <a:latin typeface="游明朝"/>
              <a:ea typeface="游明朝"/>
              <a:cs typeface="+mn-cs"/>
            </a:rPr>
            <a:t>が多くかかっていることが主な要因である。</a:t>
          </a:r>
          <a:endParaRPr kumimoji="1" lang="en-US" altLang="ja-JP" sz="12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游明朝"/>
              <a:ea typeface="游明朝"/>
              <a:cs typeface="+mn-cs"/>
            </a:rPr>
            <a:t>　その他の目的別歳出決算額における一人当たりの額について、労働費以外は各平均額を基本的には大きく下回っている。労働費については、類似団体・埼玉県平均を上回っており、市の公共施設である勤労青少年ホームの維持管理運営に係る委託料が労務単価の影響で増額したことが主な要因と考える。</a:t>
          </a:r>
          <a:endParaRPr kumimoji="1" lang="en-US" altLang="ja-JP" sz="12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游明朝"/>
              <a:ea typeface="游明朝"/>
              <a:cs typeface="+mn-cs"/>
            </a:rPr>
            <a:t>　財政調整基金残高について、平成22年度に残高が約4億6千万円まで著しく減少したものの、</a:t>
          </a:r>
          <a:r>
            <a:rPr lang="ja-JP" altLang="en-US" sz="1100">
              <a:solidFill>
                <a:schemeClr val="dk1"/>
              </a:solidFill>
              <a:effectLst/>
              <a:latin typeface="游明朝"/>
              <a:ea typeface="游明朝"/>
              <a:cs typeface="+mn-cs"/>
            </a:rPr>
            <a:t>その後の市税の増加等により</a:t>
          </a:r>
          <a:r>
            <a:rPr lang="ja-JP" altLang="ja-JP" sz="1100">
              <a:solidFill>
                <a:schemeClr val="dk1"/>
              </a:solidFill>
              <a:effectLst/>
              <a:latin typeface="游明朝"/>
              <a:ea typeface="游明朝"/>
              <a:cs typeface="+mn-cs"/>
            </a:rPr>
            <a:t>一定程度まで基金残高が回復している。一般的に標準財政規模</a:t>
          </a:r>
          <a:r>
            <a:rPr lang="ja-JP" altLang="en-US" sz="1100">
              <a:solidFill>
                <a:schemeClr val="dk1"/>
              </a:solidFill>
              <a:effectLst/>
              <a:latin typeface="游明朝"/>
              <a:ea typeface="游明朝"/>
              <a:cs typeface="+mn-cs"/>
            </a:rPr>
            <a:t>の</a:t>
          </a:r>
          <a:r>
            <a:rPr lang="ja-JP" altLang="ja-JP" sz="1100">
              <a:solidFill>
                <a:schemeClr val="dk1"/>
              </a:solidFill>
              <a:effectLst/>
              <a:latin typeface="游明朝"/>
              <a:ea typeface="游明朝"/>
              <a:cs typeface="+mn-cs"/>
            </a:rPr>
            <a:t>5％～10％</a:t>
          </a:r>
          <a:r>
            <a:rPr lang="ja-JP" altLang="en-US" sz="1100">
              <a:solidFill>
                <a:schemeClr val="dk1"/>
              </a:solidFill>
              <a:effectLst/>
              <a:latin typeface="游明朝"/>
              <a:ea typeface="游明朝"/>
              <a:cs typeface="+mn-cs"/>
            </a:rPr>
            <a:t>の基金残高</a:t>
          </a:r>
          <a:r>
            <a:rPr lang="ja-JP" altLang="ja-JP" sz="1100">
              <a:solidFill>
                <a:schemeClr val="dk1"/>
              </a:solidFill>
              <a:effectLst/>
              <a:latin typeface="游明朝"/>
              <a:ea typeface="游明朝"/>
              <a:cs typeface="+mn-cs"/>
            </a:rPr>
            <a:t>が適正といわれており、本市の比率も標準的な水準まで回復したと考えられる。より安定的な財政運営を行えるよう、財政調整基金残高の確保に努める。</a:t>
          </a:r>
          <a:endParaRPr lang="ja-JP" altLang="ja-JP" sz="1100">
            <a:effectLst/>
            <a:latin typeface="游明朝"/>
            <a:ea typeface="游明朝"/>
          </a:endParaRPr>
        </a:p>
        <a:p>
          <a:r>
            <a:rPr lang="ja-JP" altLang="ja-JP" sz="1100">
              <a:solidFill>
                <a:schemeClr val="dk1"/>
              </a:solidFill>
              <a:effectLst/>
              <a:latin typeface="游明朝"/>
              <a:ea typeface="游明朝"/>
              <a:cs typeface="+mn-cs"/>
            </a:rPr>
            <a:t>　実質単年度収支について</a:t>
          </a:r>
          <a:r>
            <a:rPr lang="ja-JP" altLang="en-US" sz="1100">
              <a:solidFill>
                <a:schemeClr val="dk1"/>
              </a:solidFill>
              <a:effectLst/>
              <a:latin typeface="游明朝"/>
              <a:ea typeface="游明朝"/>
              <a:cs typeface="+mn-cs"/>
            </a:rPr>
            <a:t>は、直近</a:t>
          </a:r>
          <a:r>
            <a:rPr lang="en-US" altLang="ja-JP" sz="1100">
              <a:solidFill>
                <a:schemeClr val="dk1"/>
              </a:solidFill>
              <a:effectLst/>
              <a:latin typeface="游明朝"/>
              <a:ea typeface="游明朝"/>
              <a:cs typeface="+mn-cs"/>
            </a:rPr>
            <a:t>2</a:t>
          </a:r>
          <a:r>
            <a:rPr lang="ja-JP" altLang="en-US" sz="1100">
              <a:solidFill>
                <a:schemeClr val="dk1"/>
              </a:solidFill>
              <a:effectLst/>
              <a:latin typeface="游明朝"/>
              <a:ea typeface="游明朝"/>
              <a:cs typeface="+mn-cs"/>
            </a:rPr>
            <a:t>カ年度は赤字であったものの、平成</a:t>
          </a:r>
          <a:r>
            <a:rPr lang="en-US" altLang="ja-JP" sz="1100">
              <a:solidFill>
                <a:schemeClr val="dk1"/>
              </a:solidFill>
              <a:effectLst/>
              <a:latin typeface="游明朝"/>
              <a:ea typeface="游明朝"/>
              <a:cs typeface="+mn-cs"/>
            </a:rPr>
            <a:t>29</a:t>
          </a:r>
          <a:r>
            <a:rPr lang="ja-JP" altLang="en-US" sz="1100">
              <a:solidFill>
                <a:schemeClr val="dk1"/>
              </a:solidFill>
              <a:effectLst/>
              <a:latin typeface="游明朝"/>
              <a:ea typeface="游明朝"/>
              <a:cs typeface="+mn-cs"/>
            </a:rPr>
            <a:t>年度は黒字に好転した。</a:t>
          </a:r>
          <a:endParaRPr lang="ja-JP" altLang="ja-JP" sz="1100">
            <a:effectLst/>
            <a:latin typeface="游明朝"/>
            <a:ea typeface="游明朝"/>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游明朝"/>
              <a:ea typeface="游明朝"/>
              <a:cs typeface="+mn-cs"/>
            </a:rPr>
            <a:t>　連結実質赤字比率について、平成2</a:t>
          </a:r>
          <a:r>
            <a:rPr lang="en-US" altLang="ja-JP" sz="1400">
              <a:solidFill>
                <a:schemeClr val="dk1"/>
              </a:solidFill>
              <a:effectLst/>
              <a:latin typeface="游明朝"/>
              <a:ea typeface="游明朝"/>
              <a:cs typeface="+mn-cs"/>
            </a:rPr>
            <a:t>9</a:t>
          </a:r>
          <a:r>
            <a:rPr lang="ja-JP" altLang="ja-JP" sz="1400">
              <a:solidFill>
                <a:schemeClr val="dk1"/>
              </a:solidFill>
              <a:effectLst/>
              <a:latin typeface="游明朝"/>
              <a:ea typeface="游明朝"/>
              <a:cs typeface="+mn-cs"/>
            </a:rPr>
            <a:t>年度は、一般会計では実質収支が前年度と比較して約</a:t>
          </a:r>
          <a:r>
            <a:rPr lang="en-US" altLang="ja-JP" sz="1400">
              <a:solidFill>
                <a:schemeClr val="dk1"/>
              </a:solidFill>
              <a:effectLst/>
              <a:latin typeface="游明朝"/>
              <a:ea typeface="游明朝"/>
              <a:cs typeface="+mn-cs"/>
            </a:rPr>
            <a:t>2</a:t>
          </a:r>
          <a:r>
            <a:rPr lang="ja-JP" altLang="ja-JP" sz="1400">
              <a:solidFill>
                <a:schemeClr val="dk1"/>
              </a:solidFill>
              <a:effectLst/>
              <a:latin typeface="游明朝"/>
              <a:ea typeface="游明朝"/>
              <a:cs typeface="+mn-cs"/>
            </a:rPr>
            <a:t>億</a:t>
          </a:r>
          <a:r>
            <a:rPr lang="en-US" altLang="ja-JP" sz="1400">
              <a:solidFill>
                <a:schemeClr val="dk1"/>
              </a:solidFill>
              <a:effectLst/>
              <a:latin typeface="游明朝"/>
              <a:ea typeface="游明朝"/>
              <a:cs typeface="+mn-cs"/>
            </a:rPr>
            <a:t>2</a:t>
          </a:r>
          <a:r>
            <a:rPr lang="ja-JP" altLang="ja-JP" sz="1400">
              <a:solidFill>
                <a:schemeClr val="dk1"/>
              </a:solidFill>
              <a:effectLst/>
              <a:latin typeface="游明朝"/>
              <a:ea typeface="游明朝"/>
              <a:cs typeface="+mn-cs"/>
            </a:rPr>
            <a:t>千万円</a:t>
          </a:r>
          <a:r>
            <a:rPr lang="ja-JP" altLang="en-US" sz="1400">
              <a:solidFill>
                <a:schemeClr val="dk1"/>
              </a:solidFill>
              <a:effectLst/>
              <a:latin typeface="游明朝"/>
              <a:ea typeface="游明朝"/>
              <a:cs typeface="+mn-cs"/>
            </a:rPr>
            <a:t>増加</a:t>
          </a:r>
          <a:r>
            <a:rPr lang="ja-JP" altLang="ja-JP" sz="1400">
              <a:solidFill>
                <a:schemeClr val="dk1"/>
              </a:solidFill>
              <a:effectLst/>
              <a:latin typeface="游明朝"/>
              <a:ea typeface="游明朝"/>
              <a:cs typeface="+mn-cs"/>
            </a:rPr>
            <a:t>した</a:t>
          </a:r>
          <a:r>
            <a:rPr lang="en-US" altLang="ja-JP" sz="1400">
              <a:solidFill>
                <a:schemeClr val="dk1"/>
              </a:solidFill>
              <a:effectLst/>
              <a:latin typeface="游明朝"/>
              <a:ea typeface="游明朝"/>
              <a:cs typeface="+mn-cs"/>
            </a:rPr>
            <a:t>11</a:t>
          </a:r>
          <a:r>
            <a:rPr lang="ja-JP" altLang="ja-JP" sz="1400">
              <a:solidFill>
                <a:schemeClr val="dk1"/>
              </a:solidFill>
              <a:effectLst/>
              <a:latin typeface="游明朝"/>
              <a:ea typeface="游明朝"/>
              <a:cs typeface="+mn-cs"/>
            </a:rPr>
            <a:t>億</a:t>
          </a:r>
          <a:r>
            <a:rPr lang="en-US" altLang="ja-JP" sz="1400">
              <a:solidFill>
                <a:schemeClr val="dk1"/>
              </a:solidFill>
              <a:effectLst/>
              <a:latin typeface="游明朝"/>
              <a:ea typeface="游明朝"/>
              <a:cs typeface="+mn-cs"/>
            </a:rPr>
            <a:t>2,320</a:t>
          </a:r>
          <a:r>
            <a:rPr lang="ja-JP" altLang="ja-JP" sz="1400">
              <a:solidFill>
                <a:schemeClr val="dk1"/>
              </a:solidFill>
              <a:effectLst/>
              <a:latin typeface="游明朝"/>
              <a:ea typeface="游明朝"/>
              <a:cs typeface="+mn-cs"/>
            </a:rPr>
            <a:t>万円となった。</a:t>
          </a:r>
          <a:endParaRPr lang="ja-JP" altLang="ja-JP" sz="1400">
            <a:effectLst/>
            <a:latin typeface="游明朝"/>
            <a:ea typeface="游明朝"/>
          </a:endParaRPr>
        </a:p>
        <a:p>
          <a:r>
            <a:rPr lang="ja-JP" altLang="ja-JP" sz="1400">
              <a:solidFill>
                <a:schemeClr val="dk1"/>
              </a:solidFill>
              <a:effectLst/>
              <a:latin typeface="游明朝"/>
              <a:ea typeface="游明朝"/>
              <a:cs typeface="+mn-cs"/>
            </a:rPr>
            <a:t>　今後も健全な財政運営を維持するように努める。</a:t>
          </a:r>
          <a:endParaRPr lang="ja-JP" altLang="ja-JP" sz="1400">
            <a:effectLst/>
            <a:latin typeface="游明朝"/>
            <a:ea typeface="游明朝"/>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游明朝"/>
              <a:ea typeface="游明朝"/>
              <a:cs typeface="+mn-cs"/>
            </a:rPr>
            <a:t>　実質公債費比率の分子</a:t>
          </a:r>
          <a:r>
            <a:rPr lang="ja-JP" altLang="en-US" sz="1100">
              <a:solidFill>
                <a:schemeClr val="dk1"/>
              </a:solidFill>
              <a:effectLst/>
              <a:latin typeface="游明朝"/>
              <a:ea typeface="游明朝"/>
              <a:cs typeface="+mn-cs"/>
            </a:rPr>
            <a:t>における元利償還金等</a:t>
          </a:r>
          <a:r>
            <a:rPr lang="en-US" altLang="ja-JP" sz="1100">
              <a:solidFill>
                <a:schemeClr val="dk1"/>
              </a:solidFill>
              <a:effectLst/>
              <a:latin typeface="游明朝"/>
              <a:ea typeface="游明朝"/>
              <a:cs typeface="+mn-cs"/>
            </a:rPr>
            <a:t>(A)</a:t>
          </a:r>
          <a:r>
            <a:rPr lang="ja-JP" altLang="en-US" sz="1100">
              <a:solidFill>
                <a:schemeClr val="dk1"/>
              </a:solidFill>
              <a:effectLst/>
              <a:latin typeface="游明朝"/>
              <a:ea typeface="游明朝"/>
              <a:cs typeface="+mn-cs"/>
            </a:rPr>
            <a:t>については</a:t>
          </a:r>
          <a:r>
            <a:rPr lang="ja-JP" altLang="ja-JP" sz="1100">
              <a:solidFill>
                <a:schemeClr val="dk1"/>
              </a:solidFill>
              <a:effectLst/>
              <a:latin typeface="游明朝"/>
              <a:ea typeface="游明朝"/>
              <a:cs typeface="+mn-cs"/>
            </a:rPr>
            <a:t>、元利償還金の額が</a:t>
          </a:r>
          <a:r>
            <a:rPr lang="en-US" altLang="ja-JP" sz="1100">
              <a:solidFill>
                <a:schemeClr val="dk1"/>
              </a:solidFill>
              <a:effectLst/>
              <a:latin typeface="游明朝"/>
              <a:ea typeface="游明朝"/>
              <a:cs typeface="+mn-cs"/>
            </a:rPr>
            <a:t>7,880</a:t>
          </a:r>
          <a:r>
            <a:rPr lang="ja-JP" altLang="ja-JP" sz="1100">
              <a:solidFill>
                <a:schemeClr val="dk1"/>
              </a:solidFill>
              <a:effectLst/>
              <a:latin typeface="游明朝"/>
              <a:ea typeface="游明朝"/>
              <a:cs typeface="+mn-cs"/>
            </a:rPr>
            <a:t>千円増加したものの、</a:t>
          </a:r>
          <a:r>
            <a:rPr lang="ja-JP" altLang="en-US" sz="1100">
              <a:solidFill>
                <a:schemeClr val="dk1"/>
              </a:solidFill>
              <a:effectLst/>
              <a:latin typeface="游明朝"/>
              <a:ea typeface="游明朝"/>
              <a:cs typeface="+mn-cs"/>
            </a:rPr>
            <a:t>それ以外の</a:t>
          </a:r>
          <a:r>
            <a:rPr lang="ja-JP" altLang="ja-JP" sz="1100">
              <a:solidFill>
                <a:schemeClr val="dk1"/>
              </a:solidFill>
              <a:effectLst/>
              <a:latin typeface="游明朝"/>
              <a:ea typeface="游明朝"/>
              <a:cs typeface="+mn-cs"/>
            </a:rPr>
            <a:t>元利償還金に準ずる金額が</a:t>
          </a:r>
          <a:r>
            <a:rPr lang="en-US" altLang="ja-JP" sz="1100">
              <a:solidFill>
                <a:schemeClr val="dk1"/>
              </a:solidFill>
              <a:effectLst/>
              <a:latin typeface="游明朝"/>
              <a:ea typeface="游明朝"/>
              <a:cs typeface="+mn-cs"/>
            </a:rPr>
            <a:t>5,903</a:t>
          </a:r>
          <a:r>
            <a:rPr lang="ja-JP" altLang="en-US" sz="1100">
              <a:solidFill>
                <a:schemeClr val="dk1"/>
              </a:solidFill>
              <a:effectLst/>
              <a:latin typeface="游明朝"/>
              <a:ea typeface="游明朝"/>
              <a:cs typeface="+mn-cs"/>
            </a:rPr>
            <a:t>千円</a:t>
          </a:r>
          <a:r>
            <a:rPr lang="ja-JP" altLang="ja-JP" sz="1100">
              <a:solidFill>
                <a:schemeClr val="dk1"/>
              </a:solidFill>
              <a:effectLst/>
              <a:latin typeface="游明朝"/>
              <a:ea typeface="游明朝"/>
              <a:cs typeface="+mn-cs"/>
            </a:rPr>
            <a:t>減少し</a:t>
          </a:r>
          <a:r>
            <a:rPr lang="ja-JP" altLang="en-US" sz="1100">
              <a:solidFill>
                <a:schemeClr val="dk1"/>
              </a:solidFill>
              <a:effectLst/>
              <a:latin typeface="游明朝"/>
              <a:ea typeface="游明朝"/>
              <a:cs typeface="+mn-cs"/>
            </a:rPr>
            <a:t>た。</a:t>
          </a:r>
          <a:endParaRPr lang="en-US" altLang="ja-JP" sz="11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游明朝"/>
              <a:ea typeface="游明朝"/>
              <a:cs typeface="+mn-cs"/>
            </a:rPr>
            <a:t>　</a:t>
          </a:r>
          <a:r>
            <a:rPr lang="ja-JP" altLang="ja-JP" sz="1100">
              <a:solidFill>
                <a:schemeClr val="dk1"/>
              </a:solidFill>
              <a:effectLst/>
              <a:latin typeface="游明朝"/>
              <a:ea typeface="游明朝"/>
              <a:cs typeface="+mn-cs"/>
            </a:rPr>
            <a:t>また算入公債費</a:t>
          </a:r>
          <a:r>
            <a:rPr lang="ja-JP" altLang="en-US" sz="1100">
              <a:solidFill>
                <a:schemeClr val="dk1"/>
              </a:solidFill>
              <a:effectLst/>
              <a:latin typeface="游明朝"/>
              <a:ea typeface="游明朝"/>
              <a:cs typeface="+mn-cs"/>
            </a:rPr>
            <a:t>等</a:t>
          </a:r>
          <a:r>
            <a:rPr lang="en-US" altLang="ja-JP" sz="1100">
              <a:solidFill>
                <a:schemeClr val="dk1"/>
              </a:solidFill>
              <a:effectLst/>
              <a:latin typeface="游明朝"/>
              <a:ea typeface="游明朝"/>
              <a:cs typeface="+mn-cs"/>
            </a:rPr>
            <a:t>(B)</a:t>
          </a:r>
          <a:r>
            <a:rPr lang="ja-JP" altLang="en-US" sz="1100">
              <a:solidFill>
                <a:schemeClr val="dk1"/>
              </a:solidFill>
              <a:effectLst/>
              <a:latin typeface="游明朝"/>
              <a:ea typeface="游明朝"/>
              <a:cs typeface="+mn-cs"/>
            </a:rPr>
            <a:t>については、</a:t>
          </a:r>
          <a:r>
            <a:rPr lang="ja-JP" altLang="ja-JP" sz="1100">
              <a:solidFill>
                <a:schemeClr val="dk1"/>
              </a:solidFill>
              <a:effectLst/>
              <a:latin typeface="游明朝"/>
              <a:ea typeface="游明朝"/>
              <a:cs typeface="+mn-cs"/>
            </a:rPr>
            <a:t>都市基盤整備の進捗によ</a:t>
          </a:r>
          <a:r>
            <a:rPr lang="ja-JP" altLang="en-US" sz="1100">
              <a:solidFill>
                <a:schemeClr val="dk1"/>
              </a:solidFill>
              <a:effectLst/>
              <a:latin typeface="游明朝"/>
              <a:ea typeface="游明朝"/>
              <a:cs typeface="+mn-cs"/>
            </a:rPr>
            <a:t>り</a:t>
          </a:r>
          <a:r>
            <a:rPr lang="ja-JP" altLang="ja-JP" sz="1100">
              <a:solidFill>
                <a:schemeClr val="dk1"/>
              </a:solidFill>
              <a:effectLst/>
              <a:latin typeface="游明朝"/>
              <a:ea typeface="游明朝"/>
              <a:cs typeface="+mn-cs"/>
            </a:rPr>
            <a:t>都市計画税充当可能額</a:t>
          </a:r>
          <a:r>
            <a:rPr lang="ja-JP" altLang="en-US" sz="1100">
              <a:solidFill>
                <a:schemeClr val="dk1"/>
              </a:solidFill>
              <a:effectLst/>
              <a:latin typeface="游明朝"/>
              <a:ea typeface="游明朝"/>
              <a:cs typeface="+mn-cs"/>
            </a:rPr>
            <a:t>が増加し</a:t>
          </a:r>
          <a:r>
            <a:rPr lang="ja-JP" altLang="ja-JP" sz="1100">
              <a:solidFill>
                <a:schemeClr val="dk1"/>
              </a:solidFill>
              <a:effectLst/>
              <a:latin typeface="游明朝"/>
              <a:ea typeface="游明朝"/>
              <a:cs typeface="+mn-cs"/>
            </a:rPr>
            <a:t>、</a:t>
          </a:r>
          <a:r>
            <a:rPr lang="ja-JP" altLang="en-US" sz="1100">
              <a:solidFill>
                <a:schemeClr val="dk1"/>
              </a:solidFill>
              <a:effectLst/>
              <a:latin typeface="游明朝"/>
              <a:ea typeface="游明朝"/>
              <a:cs typeface="+mn-cs"/>
            </a:rPr>
            <a:t>結果として</a:t>
          </a:r>
          <a:r>
            <a:rPr lang="ja-JP" altLang="ja-JP" sz="1100">
              <a:solidFill>
                <a:schemeClr val="dk1"/>
              </a:solidFill>
              <a:effectLst/>
              <a:latin typeface="游明朝"/>
              <a:ea typeface="游明朝"/>
              <a:cs typeface="+mn-cs"/>
            </a:rPr>
            <a:t>分子全体で△</a:t>
          </a:r>
          <a:r>
            <a:rPr lang="en-US" altLang="ja-JP" sz="1100">
              <a:solidFill>
                <a:schemeClr val="dk1"/>
              </a:solidFill>
              <a:effectLst/>
              <a:latin typeface="游明朝"/>
              <a:ea typeface="游明朝"/>
              <a:cs typeface="+mn-cs"/>
            </a:rPr>
            <a:t>40,787</a:t>
          </a:r>
          <a:r>
            <a:rPr lang="ja-JP" altLang="ja-JP" sz="1100">
              <a:solidFill>
                <a:schemeClr val="dk1"/>
              </a:solidFill>
              <a:effectLst/>
              <a:latin typeface="游明朝"/>
              <a:ea typeface="游明朝"/>
              <a:cs typeface="+mn-cs"/>
            </a:rPr>
            <a:t>千円とな</a:t>
          </a:r>
          <a:r>
            <a:rPr lang="ja-JP" altLang="en-US" sz="1100">
              <a:solidFill>
                <a:schemeClr val="dk1"/>
              </a:solidFill>
              <a:effectLst/>
              <a:latin typeface="游明朝"/>
              <a:ea typeface="游明朝"/>
              <a:cs typeface="+mn-cs"/>
            </a:rPr>
            <a:t>り、比率は前年度比△</a:t>
          </a:r>
          <a:r>
            <a:rPr lang="en-US" altLang="ja-JP" sz="1100">
              <a:solidFill>
                <a:schemeClr val="dk1"/>
              </a:solidFill>
              <a:effectLst/>
              <a:latin typeface="游明朝"/>
              <a:ea typeface="游明朝"/>
              <a:cs typeface="+mn-cs"/>
            </a:rPr>
            <a:t>0.1</a:t>
          </a:r>
          <a:r>
            <a:rPr lang="ja-JP" altLang="en-US" sz="1100">
              <a:solidFill>
                <a:schemeClr val="dk1"/>
              </a:solidFill>
              <a:effectLst/>
              <a:latin typeface="游明朝"/>
              <a:ea typeface="游明朝"/>
              <a:cs typeface="+mn-cs"/>
            </a:rPr>
            <a:t>ポイント好転した。</a:t>
          </a:r>
          <a:endParaRPr lang="en-US" altLang="ja-JP" sz="11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游明朝"/>
              <a:ea typeface="游明朝"/>
              <a:cs typeface="+mn-cs"/>
            </a:rPr>
            <a:t>　経年では分子はほぼ横ばい</a:t>
          </a:r>
          <a:r>
            <a:rPr lang="ja-JP" altLang="en-US" sz="1100">
              <a:solidFill>
                <a:schemeClr val="dk1"/>
              </a:solidFill>
              <a:effectLst/>
              <a:latin typeface="游明朝"/>
              <a:ea typeface="游明朝"/>
              <a:cs typeface="+mn-cs"/>
            </a:rPr>
            <a:t>で</a:t>
          </a:r>
          <a:r>
            <a:rPr lang="ja-JP" altLang="ja-JP" sz="1100">
              <a:solidFill>
                <a:schemeClr val="dk1"/>
              </a:solidFill>
              <a:effectLst/>
              <a:latin typeface="游明朝"/>
              <a:ea typeface="游明朝"/>
              <a:cs typeface="+mn-cs"/>
            </a:rPr>
            <a:t>推移しているが、平成</a:t>
          </a:r>
          <a:r>
            <a:rPr lang="en-US" altLang="ja-JP" sz="1100">
              <a:solidFill>
                <a:schemeClr val="dk1"/>
              </a:solidFill>
              <a:effectLst/>
              <a:latin typeface="游明朝"/>
              <a:ea typeface="游明朝"/>
              <a:cs typeface="+mn-cs"/>
            </a:rPr>
            <a:t>27</a:t>
          </a:r>
          <a:r>
            <a:rPr lang="ja-JP" altLang="ja-JP" sz="1100">
              <a:solidFill>
                <a:schemeClr val="dk1"/>
              </a:solidFill>
              <a:effectLst/>
              <a:latin typeface="游明朝"/>
              <a:ea typeface="游明朝"/>
              <a:cs typeface="+mn-cs"/>
            </a:rPr>
            <a:t>年度に新たに建設した小学校の元金償還が平成</a:t>
          </a:r>
          <a:r>
            <a:rPr lang="en-US" altLang="ja-JP" sz="1100">
              <a:solidFill>
                <a:schemeClr val="dk1"/>
              </a:solidFill>
              <a:effectLst/>
              <a:latin typeface="游明朝"/>
              <a:ea typeface="游明朝"/>
              <a:cs typeface="+mn-cs"/>
            </a:rPr>
            <a:t>31</a:t>
          </a:r>
          <a:r>
            <a:rPr lang="ja-JP" altLang="ja-JP" sz="1100">
              <a:solidFill>
                <a:schemeClr val="dk1"/>
              </a:solidFill>
              <a:effectLst/>
              <a:latin typeface="游明朝"/>
              <a:ea typeface="游明朝"/>
              <a:cs typeface="+mn-cs"/>
            </a:rPr>
            <a:t>年度から</a:t>
          </a:r>
          <a:r>
            <a:rPr lang="ja-JP" altLang="en-US" sz="1100">
              <a:solidFill>
                <a:schemeClr val="dk1"/>
              </a:solidFill>
              <a:effectLst/>
              <a:latin typeface="游明朝"/>
              <a:ea typeface="游明朝"/>
              <a:cs typeface="+mn-cs"/>
            </a:rPr>
            <a:t>大きく増加する</a:t>
          </a:r>
          <a:r>
            <a:rPr lang="ja-JP" altLang="ja-JP" sz="1100">
              <a:solidFill>
                <a:schemeClr val="dk1"/>
              </a:solidFill>
              <a:effectLst/>
              <a:latin typeface="游明朝"/>
              <a:ea typeface="游明朝"/>
              <a:cs typeface="+mn-cs"/>
            </a:rPr>
            <a:t>など、今後は比率が悪化するものと見込んでいるため、将来世代に過度な負担を残さないよう、計画的かつ安定的な財政運営が必要である。</a:t>
          </a:r>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50">
              <a:solidFill>
                <a:schemeClr val="dk1"/>
              </a:solidFill>
              <a:effectLst/>
              <a:latin typeface="游明朝"/>
              <a:ea typeface="游明朝"/>
              <a:cs typeface="+mn-cs"/>
            </a:rPr>
            <a:t>　将来負担比率の分子は、前年度から</a:t>
          </a:r>
          <a:r>
            <a:rPr lang="en-US" altLang="ja-JP" sz="1150">
              <a:solidFill>
                <a:schemeClr val="dk1"/>
              </a:solidFill>
              <a:effectLst/>
              <a:latin typeface="游明朝"/>
              <a:ea typeface="游明朝"/>
              <a:cs typeface="+mn-cs"/>
            </a:rPr>
            <a:t>6</a:t>
          </a:r>
          <a:r>
            <a:rPr lang="ja-JP" altLang="ja-JP" sz="1150">
              <a:solidFill>
                <a:schemeClr val="dk1"/>
              </a:solidFill>
              <a:effectLst/>
              <a:latin typeface="游明朝"/>
              <a:ea typeface="游明朝"/>
              <a:cs typeface="+mn-cs"/>
            </a:rPr>
            <a:t>億</a:t>
          </a:r>
          <a:r>
            <a:rPr lang="en-US" altLang="ja-JP" sz="1150">
              <a:solidFill>
                <a:schemeClr val="dk1"/>
              </a:solidFill>
              <a:effectLst/>
              <a:latin typeface="游明朝"/>
              <a:ea typeface="游明朝"/>
              <a:cs typeface="+mn-cs"/>
            </a:rPr>
            <a:t>6,670</a:t>
          </a:r>
          <a:r>
            <a:rPr lang="ja-JP" altLang="ja-JP" sz="1150">
              <a:solidFill>
                <a:schemeClr val="dk1"/>
              </a:solidFill>
              <a:effectLst/>
              <a:latin typeface="游明朝"/>
              <a:ea typeface="游明朝"/>
              <a:cs typeface="+mn-cs"/>
            </a:rPr>
            <a:t>万円増加し</a:t>
          </a:r>
          <a:r>
            <a:rPr lang="ja-JP" altLang="en-US" sz="1150">
              <a:solidFill>
                <a:schemeClr val="dk1"/>
              </a:solidFill>
              <a:effectLst/>
              <a:latin typeface="游明朝"/>
              <a:ea typeface="游明朝"/>
              <a:cs typeface="+mn-cs"/>
            </a:rPr>
            <a:t>た</a:t>
          </a:r>
          <a:r>
            <a:rPr lang="en-US" altLang="ja-JP" sz="1150">
              <a:solidFill>
                <a:schemeClr val="dk1"/>
              </a:solidFill>
              <a:effectLst/>
              <a:latin typeface="游明朝"/>
              <a:ea typeface="游明朝"/>
              <a:cs typeface="+mn-cs"/>
            </a:rPr>
            <a:t>86</a:t>
          </a:r>
          <a:r>
            <a:rPr lang="ja-JP" altLang="en-US" sz="1150">
              <a:solidFill>
                <a:schemeClr val="dk1"/>
              </a:solidFill>
              <a:effectLst/>
              <a:latin typeface="游明朝"/>
              <a:ea typeface="游明朝"/>
              <a:cs typeface="+mn-cs"/>
            </a:rPr>
            <a:t>億</a:t>
          </a:r>
          <a:r>
            <a:rPr lang="en-US" altLang="ja-JP" sz="1150">
              <a:solidFill>
                <a:schemeClr val="dk1"/>
              </a:solidFill>
              <a:effectLst/>
              <a:latin typeface="游明朝"/>
              <a:ea typeface="游明朝"/>
              <a:cs typeface="+mn-cs"/>
            </a:rPr>
            <a:t>3</a:t>
          </a:r>
          <a:r>
            <a:rPr lang="ja-JP" altLang="en-US" sz="1150">
              <a:solidFill>
                <a:schemeClr val="dk1"/>
              </a:solidFill>
              <a:effectLst/>
              <a:latin typeface="游明朝"/>
              <a:ea typeface="游明朝"/>
              <a:cs typeface="+mn-cs"/>
            </a:rPr>
            <a:t>万</a:t>
          </a:r>
          <a:r>
            <a:rPr lang="en-US" altLang="ja-JP" sz="1150">
              <a:solidFill>
                <a:schemeClr val="dk1"/>
              </a:solidFill>
              <a:effectLst/>
              <a:latin typeface="游明朝"/>
              <a:ea typeface="游明朝"/>
              <a:cs typeface="+mn-cs"/>
            </a:rPr>
            <a:t>7</a:t>
          </a:r>
          <a:r>
            <a:rPr lang="ja-JP" altLang="en-US" sz="1150">
              <a:solidFill>
                <a:schemeClr val="dk1"/>
              </a:solidFill>
              <a:effectLst/>
              <a:latin typeface="游明朝"/>
              <a:ea typeface="游明朝"/>
              <a:cs typeface="+mn-cs"/>
            </a:rPr>
            <a:t>千円となった</a:t>
          </a:r>
          <a:r>
            <a:rPr lang="ja-JP" altLang="ja-JP" sz="1150">
              <a:solidFill>
                <a:schemeClr val="dk1"/>
              </a:solidFill>
              <a:effectLst/>
              <a:latin typeface="游明朝"/>
              <a:ea typeface="游明朝"/>
              <a:cs typeface="+mn-cs"/>
            </a:rPr>
            <a:t>。</a:t>
          </a:r>
          <a:r>
            <a:rPr lang="ja-JP" altLang="en-US" sz="1150">
              <a:solidFill>
                <a:schemeClr val="dk1"/>
              </a:solidFill>
              <a:effectLst/>
              <a:latin typeface="游明朝"/>
              <a:ea typeface="游明朝"/>
              <a:cs typeface="+mn-cs"/>
            </a:rPr>
            <a:t>分子が大幅に増加した要因は主に</a:t>
          </a:r>
          <a:r>
            <a:rPr lang="en-US" altLang="ja-JP" sz="1150">
              <a:solidFill>
                <a:schemeClr val="dk1"/>
              </a:solidFill>
              <a:effectLst/>
              <a:latin typeface="游明朝"/>
              <a:ea typeface="游明朝"/>
              <a:cs typeface="+mn-cs"/>
            </a:rPr>
            <a:t>2</a:t>
          </a:r>
          <a:r>
            <a:rPr lang="ja-JP" altLang="en-US" sz="1150">
              <a:solidFill>
                <a:schemeClr val="dk1"/>
              </a:solidFill>
              <a:effectLst/>
              <a:latin typeface="游明朝"/>
              <a:ea typeface="游明朝"/>
              <a:cs typeface="+mn-cs"/>
            </a:rPr>
            <a:t>つと考えている。</a:t>
          </a:r>
          <a:endParaRPr lang="en-US" altLang="ja-JP" sz="115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50">
              <a:solidFill>
                <a:schemeClr val="dk1"/>
              </a:solidFill>
              <a:effectLst/>
              <a:latin typeface="游明朝"/>
              <a:ea typeface="游明朝"/>
              <a:cs typeface="+mn-cs"/>
            </a:rPr>
            <a:t>　一つ目は、将来負担額</a:t>
          </a:r>
          <a:r>
            <a:rPr lang="en-US" altLang="ja-JP" sz="1150">
              <a:solidFill>
                <a:schemeClr val="dk1"/>
              </a:solidFill>
              <a:effectLst/>
              <a:latin typeface="游明朝"/>
              <a:ea typeface="游明朝"/>
              <a:cs typeface="+mn-cs"/>
            </a:rPr>
            <a:t>(A)</a:t>
          </a:r>
          <a:r>
            <a:rPr lang="ja-JP" altLang="en-US" sz="1150">
              <a:solidFill>
                <a:schemeClr val="dk1"/>
              </a:solidFill>
              <a:effectLst/>
              <a:latin typeface="游明朝"/>
              <a:ea typeface="游明朝"/>
              <a:cs typeface="+mn-cs"/>
            </a:rPr>
            <a:t>について、区画整理などの都市基盤整備事業に対し起債を財源とし、地方債の現在高が前年度に比べて</a:t>
          </a:r>
          <a:r>
            <a:rPr lang="en-US" altLang="ja-JP" sz="1150">
              <a:solidFill>
                <a:schemeClr val="dk1"/>
              </a:solidFill>
              <a:effectLst/>
              <a:latin typeface="游明朝"/>
              <a:ea typeface="游明朝"/>
              <a:cs typeface="+mn-cs"/>
            </a:rPr>
            <a:t>4</a:t>
          </a:r>
          <a:r>
            <a:rPr lang="ja-JP" altLang="en-US" sz="1150">
              <a:solidFill>
                <a:schemeClr val="dk1"/>
              </a:solidFill>
              <a:effectLst/>
              <a:latin typeface="游明朝"/>
              <a:ea typeface="游明朝"/>
              <a:cs typeface="+mn-cs"/>
            </a:rPr>
            <a:t>億</a:t>
          </a:r>
          <a:r>
            <a:rPr lang="en-US" altLang="ja-JP" sz="1150">
              <a:solidFill>
                <a:schemeClr val="dk1"/>
              </a:solidFill>
              <a:effectLst/>
              <a:latin typeface="游明朝"/>
              <a:ea typeface="游明朝"/>
              <a:cs typeface="+mn-cs"/>
            </a:rPr>
            <a:t>5,382</a:t>
          </a:r>
          <a:r>
            <a:rPr lang="ja-JP" altLang="en-US" sz="1150">
              <a:solidFill>
                <a:schemeClr val="dk1"/>
              </a:solidFill>
              <a:effectLst/>
              <a:latin typeface="游明朝"/>
              <a:ea typeface="游明朝"/>
              <a:cs typeface="+mn-cs"/>
            </a:rPr>
            <a:t>万円増加したことによるものである。</a:t>
          </a:r>
          <a:endParaRPr lang="en-US" altLang="ja-JP" sz="115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50">
              <a:solidFill>
                <a:schemeClr val="dk1"/>
              </a:solidFill>
              <a:effectLst/>
              <a:latin typeface="游明朝"/>
              <a:ea typeface="游明朝"/>
              <a:cs typeface="+mn-cs"/>
            </a:rPr>
            <a:t>　二つ目は</a:t>
          </a:r>
          <a:r>
            <a:rPr lang="ja-JP" altLang="ja-JP" sz="1150">
              <a:solidFill>
                <a:schemeClr val="dk1"/>
              </a:solidFill>
              <a:effectLst/>
              <a:latin typeface="游明朝"/>
              <a:ea typeface="游明朝"/>
              <a:cs typeface="+mn-cs"/>
            </a:rPr>
            <a:t>、充当可能財源等</a:t>
          </a:r>
          <a:r>
            <a:rPr lang="en-US" altLang="ja-JP" sz="1150">
              <a:solidFill>
                <a:schemeClr val="dk1"/>
              </a:solidFill>
              <a:effectLst/>
              <a:latin typeface="游明朝"/>
              <a:ea typeface="游明朝"/>
              <a:cs typeface="+mn-cs"/>
            </a:rPr>
            <a:t>(B)</a:t>
          </a:r>
          <a:r>
            <a:rPr lang="ja-JP" altLang="ja-JP" sz="1150">
              <a:solidFill>
                <a:schemeClr val="dk1"/>
              </a:solidFill>
              <a:effectLst/>
              <a:latin typeface="游明朝"/>
              <a:ea typeface="游明朝"/>
              <a:cs typeface="+mn-cs"/>
            </a:rPr>
            <a:t>について、</a:t>
          </a:r>
          <a:r>
            <a:rPr lang="ja-JP" altLang="en-US" sz="1150">
              <a:solidFill>
                <a:schemeClr val="dk1"/>
              </a:solidFill>
              <a:effectLst/>
              <a:latin typeface="游明朝"/>
              <a:ea typeface="游明朝"/>
              <a:cs typeface="+mn-cs"/>
            </a:rPr>
            <a:t>当市は不交付団体であることから平成</a:t>
          </a:r>
          <a:r>
            <a:rPr lang="en-US" altLang="ja-JP" sz="1150">
              <a:solidFill>
                <a:schemeClr val="dk1"/>
              </a:solidFill>
              <a:effectLst/>
              <a:latin typeface="游明朝"/>
              <a:ea typeface="游明朝"/>
              <a:cs typeface="+mn-cs"/>
            </a:rPr>
            <a:t>28</a:t>
          </a:r>
          <a:r>
            <a:rPr lang="ja-JP" altLang="en-US" sz="1150">
              <a:solidFill>
                <a:schemeClr val="dk1"/>
              </a:solidFill>
              <a:effectLst/>
              <a:latin typeface="游明朝"/>
              <a:ea typeface="游明朝"/>
              <a:cs typeface="+mn-cs"/>
            </a:rPr>
            <a:t>年度より臨時財政対策債を発行していないため、</a:t>
          </a:r>
          <a:r>
            <a:rPr lang="ja-JP" altLang="ja-JP" sz="1150">
              <a:solidFill>
                <a:schemeClr val="dk1"/>
              </a:solidFill>
              <a:effectLst/>
              <a:latin typeface="游明朝"/>
              <a:ea typeface="游明朝"/>
              <a:cs typeface="+mn-cs"/>
            </a:rPr>
            <a:t>基準財政需要額参入見込額が</a:t>
          </a:r>
          <a:r>
            <a:rPr lang="ja-JP" altLang="en-US" sz="1150">
              <a:solidFill>
                <a:schemeClr val="dk1"/>
              </a:solidFill>
              <a:effectLst/>
              <a:latin typeface="游明朝"/>
              <a:ea typeface="游明朝"/>
              <a:cs typeface="+mn-cs"/>
            </a:rPr>
            <a:t>減少傾向にあり、</a:t>
          </a:r>
          <a:r>
            <a:rPr lang="ja-JP" altLang="ja-JP" sz="1150">
              <a:solidFill>
                <a:schemeClr val="dk1"/>
              </a:solidFill>
              <a:effectLst/>
              <a:latin typeface="游明朝"/>
              <a:ea typeface="游明朝"/>
              <a:cs typeface="+mn-cs"/>
            </a:rPr>
            <a:t>前年度に比べて</a:t>
          </a:r>
          <a:r>
            <a:rPr lang="en-US" altLang="ja-JP" sz="1150">
              <a:solidFill>
                <a:schemeClr val="dk1"/>
              </a:solidFill>
              <a:effectLst/>
              <a:latin typeface="游明朝"/>
              <a:ea typeface="游明朝"/>
              <a:cs typeface="+mn-cs"/>
            </a:rPr>
            <a:t>9</a:t>
          </a:r>
          <a:r>
            <a:rPr lang="ja-JP" altLang="ja-JP" sz="1150">
              <a:solidFill>
                <a:schemeClr val="dk1"/>
              </a:solidFill>
              <a:effectLst/>
              <a:latin typeface="游明朝"/>
              <a:ea typeface="游明朝"/>
              <a:cs typeface="+mn-cs"/>
            </a:rPr>
            <a:t>億</a:t>
          </a:r>
          <a:r>
            <a:rPr lang="en-US" altLang="ja-JP" sz="1150">
              <a:solidFill>
                <a:schemeClr val="dk1"/>
              </a:solidFill>
              <a:effectLst/>
              <a:latin typeface="游明朝"/>
              <a:ea typeface="游明朝"/>
              <a:cs typeface="+mn-cs"/>
            </a:rPr>
            <a:t>6,639</a:t>
          </a:r>
          <a:r>
            <a:rPr lang="ja-JP" altLang="ja-JP" sz="1150">
              <a:solidFill>
                <a:schemeClr val="dk1"/>
              </a:solidFill>
              <a:effectLst/>
              <a:latin typeface="游明朝"/>
              <a:ea typeface="游明朝"/>
              <a:cs typeface="+mn-cs"/>
            </a:rPr>
            <a:t>万</a:t>
          </a:r>
          <a:r>
            <a:rPr lang="en-US" altLang="ja-JP" sz="1150">
              <a:solidFill>
                <a:schemeClr val="dk1"/>
              </a:solidFill>
              <a:effectLst/>
              <a:latin typeface="游明朝"/>
              <a:ea typeface="游明朝"/>
              <a:cs typeface="+mn-cs"/>
            </a:rPr>
            <a:t>9</a:t>
          </a:r>
          <a:r>
            <a:rPr lang="ja-JP" altLang="ja-JP" sz="1150">
              <a:solidFill>
                <a:schemeClr val="dk1"/>
              </a:solidFill>
              <a:effectLst/>
              <a:latin typeface="游明朝"/>
              <a:ea typeface="游明朝"/>
              <a:cs typeface="+mn-cs"/>
            </a:rPr>
            <a:t>千円減少し</a:t>
          </a:r>
          <a:r>
            <a:rPr lang="ja-JP" altLang="en-US" sz="1150">
              <a:solidFill>
                <a:schemeClr val="dk1"/>
              </a:solidFill>
              <a:effectLst/>
              <a:latin typeface="游明朝"/>
              <a:ea typeface="游明朝"/>
              <a:cs typeface="+mn-cs"/>
            </a:rPr>
            <a:t>た</a:t>
          </a:r>
          <a:r>
            <a:rPr lang="ja-JP" altLang="ja-JP" sz="1150">
              <a:solidFill>
                <a:schemeClr val="dk1"/>
              </a:solidFill>
              <a:effectLst/>
              <a:latin typeface="游明朝"/>
              <a:ea typeface="游明朝"/>
              <a:cs typeface="+mn-cs"/>
            </a:rPr>
            <a:t>ことが主な要因</a:t>
          </a:r>
          <a:r>
            <a:rPr lang="ja-JP" altLang="en-US" sz="1150">
              <a:solidFill>
                <a:schemeClr val="dk1"/>
              </a:solidFill>
              <a:effectLst/>
              <a:latin typeface="游明朝"/>
              <a:ea typeface="游明朝"/>
              <a:cs typeface="+mn-cs"/>
            </a:rPr>
            <a:t>と考えている。</a:t>
          </a:r>
          <a:endParaRPr lang="en-US" altLang="ja-JP" sz="115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lang="ja-JP" altLang="en-US" sz="1150">
              <a:solidFill>
                <a:schemeClr val="dk1"/>
              </a:solidFill>
              <a:effectLst/>
              <a:latin typeface="游明朝"/>
              <a:ea typeface="游明朝"/>
              <a:cs typeface="+mn-cs"/>
            </a:rPr>
            <a:t>　分子が大幅に増加した結果、</a:t>
          </a:r>
          <a:r>
            <a:rPr lang="ja-JP" altLang="ja-JP" sz="1150">
              <a:solidFill>
                <a:schemeClr val="dk1"/>
              </a:solidFill>
              <a:effectLst/>
              <a:latin typeface="游明朝"/>
              <a:ea typeface="游明朝"/>
              <a:cs typeface="+mn-cs"/>
            </a:rPr>
            <a:t>将来負担比率は前年度と比較して</a:t>
          </a:r>
          <a:r>
            <a:rPr lang="en-US" altLang="ja-JP" sz="1150">
              <a:solidFill>
                <a:schemeClr val="dk1"/>
              </a:solidFill>
              <a:effectLst/>
              <a:latin typeface="游明朝"/>
              <a:ea typeface="游明朝"/>
              <a:cs typeface="+mn-cs"/>
            </a:rPr>
            <a:t>4.1</a:t>
          </a:r>
          <a:r>
            <a:rPr lang="ja-JP" altLang="en-US" sz="1150">
              <a:solidFill>
                <a:schemeClr val="dk1"/>
              </a:solidFill>
              <a:effectLst/>
              <a:latin typeface="游明朝"/>
              <a:ea typeface="游明朝"/>
              <a:cs typeface="+mn-cs"/>
            </a:rPr>
            <a:t>ポイント増加</a:t>
          </a:r>
          <a:r>
            <a:rPr lang="ja-JP" altLang="ja-JP" sz="1150">
              <a:solidFill>
                <a:schemeClr val="dk1"/>
              </a:solidFill>
              <a:effectLst/>
              <a:latin typeface="游明朝"/>
              <a:ea typeface="游明朝"/>
              <a:cs typeface="+mn-cs"/>
            </a:rPr>
            <a:t>した</a:t>
          </a:r>
          <a:r>
            <a:rPr lang="en-US" altLang="ja-JP" sz="1150">
              <a:solidFill>
                <a:schemeClr val="dk1"/>
              </a:solidFill>
              <a:effectLst/>
              <a:latin typeface="游明朝"/>
              <a:ea typeface="游明朝"/>
              <a:cs typeface="+mn-cs"/>
            </a:rPr>
            <a:t>61.2</a:t>
          </a:r>
          <a:r>
            <a:rPr lang="ja-JP" altLang="ja-JP" sz="1150">
              <a:solidFill>
                <a:schemeClr val="dk1"/>
              </a:solidFill>
              <a:effectLst/>
              <a:latin typeface="游明朝"/>
              <a:ea typeface="游明朝"/>
              <a:cs typeface="+mn-cs"/>
            </a:rPr>
            <a:t>％となった。今後は将来世代に過度な負担を残さないよう、計画的かつ安定的な財政運営に行い、将来負担の低減に努める。</a:t>
          </a:r>
          <a:endParaRPr lang="ja-JP" altLang="ja-JP" sz="1150">
            <a:effectLst/>
            <a:latin typeface="游明朝"/>
            <a:ea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埼玉県和光市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游明朝"/>
              <a:ea typeface="游明朝"/>
              <a:cs typeface="+mn-cs"/>
            </a:rPr>
            <a:t>　</a:t>
          </a:r>
          <a:r>
            <a:rPr kumimoji="1" lang="ja-JP" altLang="ja-JP" sz="1600">
              <a:solidFill>
                <a:schemeClr val="dk1"/>
              </a:solidFill>
              <a:effectLst/>
              <a:latin typeface="游明朝"/>
              <a:ea typeface="游明朝"/>
              <a:cs typeface="+mn-cs"/>
            </a:rPr>
            <a:t>平成</a:t>
          </a:r>
          <a:r>
            <a:rPr kumimoji="1" lang="en-US" altLang="ja-JP" sz="1600">
              <a:solidFill>
                <a:schemeClr val="dk1"/>
              </a:solidFill>
              <a:effectLst/>
              <a:latin typeface="游明朝"/>
              <a:ea typeface="游明朝"/>
              <a:cs typeface="+mn-cs"/>
            </a:rPr>
            <a:t>30</a:t>
          </a:r>
          <a:r>
            <a:rPr kumimoji="1" lang="ja-JP" altLang="ja-JP" sz="1600">
              <a:solidFill>
                <a:schemeClr val="dk1"/>
              </a:solidFill>
              <a:effectLst/>
              <a:latin typeface="游明朝"/>
              <a:ea typeface="游明朝"/>
              <a:cs typeface="+mn-cs"/>
            </a:rPr>
            <a:t>年度に行う国有地購入の財源とする</a:t>
          </a:r>
          <a:r>
            <a:rPr kumimoji="1" lang="ja-JP" altLang="en-US" sz="1600">
              <a:solidFill>
                <a:schemeClr val="dk1"/>
              </a:solidFill>
              <a:effectLst/>
              <a:latin typeface="游明朝"/>
              <a:ea typeface="游明朝"/>
              <a:cs typeface="+mn-cs"/>
            </a:rPr>
            <a:t>ため、</a:t>
          </a:r>
          <a:r>
            <a:rPr kumimoji="1" lang="ja-JP" altLang="ja-JP" sz="1600">
              <a:solidFill>
                <a:schemeClr val="dk1"/>
              </a:solidFill>
              <a:effectLst/>
              <a:latin typeface="游明朝"/>
              <a:ea typeface="游明朝"/>
              <a:cs typeface="+mn-cs"/>
            </a:rPr>
            <a:t>公設民営保育園</a:t>
          </a:r>
          <a:r>
            <a:rPr kumimoji="1" lang="ja-JP" altLang="en-US" sz="1600">
              <a:solidFill>
                <a:schemeClr val="dk1"/>
              </a:solidFill>
              <a:effectLst/>
              <a:latin typeface="游明朝"/>
              <a:ea typeface="游明朝"/>
              <a:cs typeface="+mn-cs"/>
            </a:rPr>
            <a:t>跡地</a:t>
          </a:r>
          <a:r>
            <a:rPr kumimoji="1" lang="ja-JP" altLang="ja-JP" sz="1600">
              <a:solidFill>
                <a:schemeClr val="dk1"/>
              </a:solidFill>
              <a:effectLst/>
              <a:latin typeface="游明朝"/>
              <a:ea typeface="游明朝"/>
              <a:cs typeface="+mn-cs"/>
            </a:rPr>
            <a:t>を民間事業者に売却した</a:t>
          </a:r>
          <a:r>
            <a:rPr kumimoji="1" lang="ja-JP" altLang="en-US" sz="1600">
              <a:solidFill>
                <a:schemeClr val="dk1"/>
              </a:solidFill>
              <a:effectLst/>
              <a:latin typeface="游明朝"/>
              <a:ea typeface="游明朝"/>
              <a:cs typeface="+mn-cs"/>
            </a:rPr>
            <a:t>財産収入</a:t>
          </a:r>
          <a:r>
            <a:rPr kumimoji="1" lang="en-US" altLang="ja-JP" sz="1600">
              <a:solidFill>
                <a:schemeClr val="dk1"/>
              </a:solidFill>
              <a:effectLst/>
              <a:latin typeface="游明朝"/>
              <a:ea typeface="游明朝"/>
              <a:cs typeface="+mn-cs"/>
            </a:rPr>
            <a:t>185,803</a:t>
          </a:r>
          <a:r>
            <a:rPr kumimoji="1" lang="ja-JP" altLang="en-US" sz="1600">
              <a:solidFill>
                <a:schemeClr val="dk1"/>
              </a:solidFill>
              <a:effectLst/>
              <a:latin typeface="游明朝"/>
              <a:ea typeface="游明朝"/>
              <a:cs typeface="+mn-cs"/>
            </a:rPr>
            <a:t>千円を公共用地取得事業基金に積み立てたことにより、基金全体で</a:t>
          </a:r>
          <a:r>
            <a:rPr kumimoji="1" lang="en-US" altLang="ja-JP" sz="1600">
              <a:solidFill>
                <a:schemeClr val="dk1"/>
              </a:solidFill>
              <a:effectLst/>
              <a:latin typeface="游明朝"/>
              <a:ea typeface="游明朝"/>
              <a:cs typeface="+mn-cs"/>
            </a:rPr>
            <a:t>100,105</a:t>
          </a:r>
          <a:r>
            <a:rPr kumimoji="1" lang="ja-JP" altLang="en-US" sz="1600">
              <a:solidFill>
                <a:schemeClr val="dk1"/>
              </a:solidFill>
              <a:effectLst/>
              <a:latin typeface="游明朝"/>
              <a:ea typeface="游明朝"/>
              <a:cs typeface="+mn-cs"/>
            </a:rPr>
            <a:t>千円の増加となった。</a:t>
          </a:r>
          <a:endParaRPr kumimoji="1" lang="en-US" altLang="ja-JP" sz="16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游明朝"/>
              <a:ea typeface="游明朝"/>
              <a:cs typeface="+mn-cs"/>
            </a:rPr>
            <a:t>　財政調整基金現在高については、ここ数年、標準財政規模の約７％の水準に留まっており、経済状況の変動や自然災害等不測の事態の支出に対応するための資金として</a:t>
          </a:r>
          <a:r>
            <a:rPr kumimoji="1" lang="en-US" altLang="ja-JP" sz="1600">
              <a:solidFill>
                <a:schemeClr val="dk1"/>
              </a:solidFill>
              <a:effectLst/>
              <a:latin typeface="游明朝"/>
              <a:ea typeface="游明朝"/>
              <a:cs typeface="+mn-cs"/>
            </a:rPr>
            <a:t>10</a:t>
          </a:r>
          <a:r>
            <a:rPr kumimoji="1" lang="ja-JP" altLang="en-US" sz="1600">
              <a:solidFill>
                <a:schemeClr val="dk1"/>
              </a:solidFill>
              <a:effectLst/>
              <a:latin typeface="游明朝"/>
              <a:ea typeface="游明朝"/>
              <a:cs typeface="+mn-cs"/>
            </a:rPr>
            <a:t>％の比率を目標値に掲げている。その水準に達するまでは優先的に財政調整基金に積み立てることとしている。</a:t>
          </a:r>
          <a:endParaRPr kumimoji="1" lang="en-US" altLang="ja-JP" sz="1600">
            <a:solidFill>
              <a:schemeClr val="dk1"/>
            </a:solidFill>
            <a:effectLst/>
            <a:latin typeface="游明朝"/>
            <a:ea typeface="游明朝"/>
            <a:cs typeface="+mn-cs"/>
          </a:endParaRPr>
        </a:p>
        <a:p>
          <a:r>
            <a:rPr kumimoji="1" lang="ja-JP" altLang="en-US" sz="1600">
              <a:solidFill>
                <a:schemeClr val="dk1"/>
              </a:solidFill>
              <a:effectLst/>
              <a:latin typeface="游明朝"/>
              <a:ea typeface="游明朝"/>
              <a:cs typeface="+mn-cs"/>
            </a:rPr>
            <a:t>　また、区画整理事業などの都市基盤整備事業の進捗や、各種公共施設の老朽化対策を計るため、都市基盤整備基金、公共施設整備基金及び学校教育施設整備基金については、一定額の残高を確保していきたい。</a:t>
          </a:r>
          <a:endParaRPr kumimoji="1" lang="en-US" altLang="ja-JP" sz="1600">
            <a:solidFill>
              <a:schemeClr val="dk1"/>
            </a:solidFill>
            <a:effectLst/>
            <a:latin typeface="游明朝"/>
            <a:ea typeface="游明朝"/>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400">
              <a:solidFill>
                <a:schemeClr val="dk1"/>
              </a:solidFill>
              <a:effectLst/>
              <a:latin typeface="游明朝"/>
              <a:ea typeface="游明朝"/>
              <a:cs typeface="+mn-cs"/>
            </a:rPr>
            <a:t>・公共用地取得事業基金：公共用地取得事業資金に充てるためのもの。</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・都市基盤整備基金：都市基盤の整備にかかる事業の資金に充てるためのもの。</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・公共施設整備基金：学校教育施設を除く公共施設の建設、改修、増設その他の整備の資金に充てるためのもの。</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・学校教育施設整備基金：学校教育施設の建設、改修、増設その他の整備の資金に充てるためのもの。</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まちづくり基金：個人、団体等から広く金銭の寄附を募り、寄附を行う者の意向を政策に反映させることにより、寄附を通じた多様な人々の参加による活力あるまちづくりを実現することを目的として積み立てるもの。</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400">
              <a:solidFill>
                <a:schemeClr val="dk1"/>
              </a:solidFill>
              <a:effectLst/>
              <a:latin typeface="游明朝"/>
              <a:ea typeface="游明朝"/>
              <a:cs typeface="+mn-cs"/>
            </a:rPr>
            <a:t>・公共用地取得事業基金：公設民営保育園跡地を民間事業者に売却したことにより増加。平成</a:t>
          </a:r>
          <a:r>
            <a:rPr kumimoji="1" lang="en-US" altLang="ja-JP" sz="1400">
              <a:solidFill>
                <a:schemeClr val="dk1"/>
              </a:solidFill>
              <a:effectLst/>
              <a:latin typeface="游明朝"/>
              <a:ea typeface="游明朝"/>
              <a:cs typeface="+mn-cs"/>
            </a:rPr>
            <a:t>30</a:t>
          </a:r>
          <a:r>
            <a:rPr kumimoji="1" lang="ja-JP" altLang="en-US" sz="1400">
              <a:solidFill>
                <a:schemeClr val="dk1"/>
              </a:solidFill>
              <a:effectLst/>
              <a:latin typeface="游明朝"/>
              <a:ea typeface="游明朝"/>
              <a:cs typeface="+mn-cs"/>
            </a:rPr>
            <a:t>年度に行う国有地購入の財源とすることから現在高を増加させている。</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・都市基盤整備基金：土地区画整理事業などの都市基盤整備事業の財源としたことにより減少。</a:t>
          </a:r>
          <a:endParaRPr kumimoji="1" lang="en-US" altLang="ja-JP" sz="1400">
            <a:solidFill>
              <a:schemeClr val="dk1"/>
            </a:solidFill>
            <a:effectLst/>
            <a:latin typeface="游明朝"/>
            <a:ea typeface="游明朝"/>
            <a:cs typeface="+mn-cs"/>
          </a:endParaRPr>
        </a:p>
        <a:p>
          <a:r>
            <a:rPr kumimoji="1" lang="ja-JP" altLang="en-US" sz="1400">
              <a:solidFill>
                <a:schemeClr val="dk1"/>
              </a:solidFill>
              <a:effectLst/>
              <a:latin typeface="游明朝"/>
              <a:ea typeface="游明朝"/>
              <a:cs typeface="+mn-cs"/>
            </a:rPr>
            <a:t>・公共施設整備基金：清掃センターの老朽化に伴う改修事業費の財源としたことにより減少。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350">
              <a:solidFill>
                <a:schemeClr val="dk1"/>
              </a:solidFill>
              <a:effectLst/>
              <a:latin typeface="游明朝"/>
              <a:ea typeface="游明朝"/>
              <a:cs typeface="+mn-cs"/>
            </a:rPr>
            <a:t>　各会計年度において、都市基盤整備基金については</a:t>
          </a:r>
          <a:r>
            <a:rPr kumimoji="1" lang="en-US" altLang="ja-JP" sz="1350">
              <a:solidFill>
                <a:schemeClr val="dk1"/>
              </a:solidFill>
              <a:effectLst/>
              <a:latin typeface="游明朝"/>
              <a:ea typeface="游明朝"/>
              <a:cs typeface="+mn-cs"/>
            </a:rPr>
            <a:t>1</a:t>
          </a:r>
          <a:r>
            <a:rPr kumimoji="1" lang="ja-JP" altLang="en-US" sz="1350">
              <a:solidFill>
                <a:schemeClr val="dk1"/>
              </a:solidFill>
              <a:effectLst/>
              <a:latin typeface="游明朝"/>
              <a:ea typeface="游明朝"/>
              <a:cs typeface="+mn-cs"/>
            </a:rPr>
            <a:t>億円以上、公共施設整備基金については</a:t>
          </a:r>
          <a:r>
            <a:rPr kumimoji="1" lang="en-US" altLang="ja-JP" sz="1350">
              <a:solidFill>
                <a:schemeClr val="dk1"/>
              </a:solidFill>
              <a:effectLst/>
              <a:latin typeface="游明朝"/>
              <a:ea typeface="游明朝"/>
              <a:cs typeface="+mn-cs"/>
            </a:rPr>
            <a:t>5,000</a:t>
          </a:r>
          <a:r>
            <a:rPr kumimoji="1" lang="ja-JP" altLang="en-US" sz="1350">
              <a:solidFill>
                <a:schemeClr val="dk1"/>
              </a:solidFill>
              <a:effectLst/>
              <a:latin typeface="游明朝"/>
              <a:ea typeface="游明朝"/>
              <a:cs typeface="+mn-cs"/>
            </a:rPr>
            <a:t>万円以上を積み立てるよう要綱を定めており、それぞれの基金については、都市基盤整備事業の推進や、公共施設の老朽化が今後も進むことから一定額の残高は確保していきたい。</a:t>
          </a:r>
          <a:endParaRPr kumimoji="1" lang="en-US" altLang="ja-JP" sz="1350">
            <a:solidFill>
              <a:schemeClr val="dk1"/>
            </a:solidFill>
            <a:effectLst/>
            <a:latin typeface="游明朝"/>
            <a:ea typeface="游明朝"/>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游明朝"/>
              <a:ea typeface="游明朝"/>
              <a:cs typeface="+mn-cs"/>
            </a:rPr>
            <a:t>　平成</a:t>
          </a:r>
          <a:r>
            <a:rPr kumimoji="1" lang="en-US" altLang="ja-JP" sz="1600">
              <a:solidFill>
                <a:schemeClr val="dk1"/>
              </a:solidFill>
              <a:effectLst/>
              <a:latin typeface="游明朝"/>
              <a:ea typeface="游明朝"/>
              <a:cs typeface="+mn-cs"/>
            </a:rPr>
            <a:t>29</a:t>
          </a:r>
          <a:r>
            <a:rPr kumimoji="1" lang="ja-JP" altLang="en-US" sz="1600">
              <a:solidFill>
                <a:schemeClr val="dk1"/>
              </a:solidFill>
              <a:effectLst/>
              <a:latin typeface="游明朝"/>
              <a:ea typeface="游明朝"/>
              <a:cs typeface="+mn-cs"/>
            </a:rPr>
            <a:t>年度末の財政調整基金現在高は</a:t>
          </a:r>
          <a:r>
            <a:rPr kumimoji="1" lang="en-US" altLang="ja-JP" sz="1600">
              <a:solidFill>
                <a:schemeClr val="dk1"/>
              </a:solidFill>
              <a:effectLst/>
              <a:latin typeface="游明朝"/>
              <a:ea typeface="游明朝"/>
              <a:cs typeface="+mn-cs"/>
            </a:rPr>
            <a:t>1,081,485</a:t>
          </a:r>
          <a:r>
            <a:rPr kumimoji="1" lang="ja-JP" altLang="en-US" sz="1600">
              <a:solidFill>
                <a:schemeClr val="dk1"/>
              </a:solidFill>
              <a:effectLst/>
              <a:latin typeface="游明朝"/>
              <a:ea typeface="游明朝"/>
              <a:cs typeface="+mn-cs"/>
            </a:rPr>
            <a:t>千円となり、前年度に比べて</a:t>
          </a:r>
          <a:r>
            <a:rPr kumimoji="1" lang="en-US" altLang="ja-JP" sz="1600">
              <a:solidFill>
                <a:schemeClr val="dk1"/>
              </a:solidFill>
              <a:effectLst/>
              <a:latin typeface="游明朝"/>
              <a:ea typeface="游明朝"/>
              <a:cs typeface="+mn-cs"/>
            </a:rPr>
            <a:t>12,481</a:t>
          </a:r>
          <a:r>
            <a:rPr kumimoji="1" lang="ja-JP" altLang="en-US" sz="1600">
              <a:solidFill>
                <a:schemeClr val="dk1"/>
              </a:solidFill>
              <a:effectLst/>
              <a:latin typeface="游明朝"/>
              <a:ea typeface="游明朝"/>
              <a:cs typeface="+mn-cs"/>
            </a:rPr>
            <a:t>千円増加したが、前年度及び当該年度については、予算調製における財源不足への充当が主なものであり、大きな増減は無く構造的なものである。</a:t>
          </a:r>
          <a:endParaRPr kumimoji="1" lang="en-US" altLang="ja-JP" sz="16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游明朝"/>
            <a:ea typeface="游明朝"/>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游明朝"/>
              <a:ea typeface="游明朝"/>
              <a:cs typeface="+mn-cs"/>
            </a:rPr>
            <a:t>　</a:t>
          </a:r>
          <a:r>
            <a:rPr kumimoji="1" lang="ja-JP" altLang="ja-JP" sz="1600">
              <a:solidFill>
                <a:schemeClr val="dk1"/>
              </a:solidFill>
              <a:effectLst/>
              <a:latin typeface="游明朝"/>
              <a:ea typeface="游明朝"/>
              <a:cs typeface="+mn-cs"/>
            </a:rPr>
            <a:t>和光市中期財政計画において、経済状況の著しい変動や災害発生等に伴う不測の支出に対応するために必要な資金として、標準財政規模の</a:t>
          </a:r>
          <a:r>
            <a:rPr kumimoji="1" lang="en-US" altLang="ja-JP" sz="1600">
              <a:solidFill>
                <a:schemeClr val="dk1"/>
              </a:solidFill>
              <a:effectLst/>
              <a:latin typeface="游明朝"/>
              <a:ea typeface="游明朝"/>
              <a:cs typeface="+mn-cs"/>
            </a:rPr>
            <a:t>10</a:t>
          </a:r>
          <a:r>
            <a:rPr kumimoji="1" lang="ja-JP" altLang="ja-JP" sz="1600">
              <a:solidFill>
                <a:schemeClr val="dk1"/>
              </a:solidFill>
              <a:effectLst/>
              <a:latin typeface="游明朝"/>
              <a:ea typeface="游明朝"/>
              <a:cs typeface="+mn-cs"/>
            </a:rPr>
            <a:t>％を目標値に定めており</a:t>
          </a:r>
          <a:r>
            <a:rPr kumimoji="1" lang="ja-JP" altLang="en-US" sz="1600">
              <a:solidFill>
                <a:schemeClr val="dk1"/>
              </a:solidFill>
              <a:effectLst/>
              <a:latin typeface="游明朝"/>
              <a:ea typeface="游明朝"/>
              <a:cs typeface="+mn-cs"/>
            </a:rPr>
            <a:t>、約</a:t>
          </a:r>
          <a:r>
            <a:rPr kumimoji="1" lang="en-US" altLang="ja-JP" sz="1600">
              <a:solidFill>
                <a:schemeClr val="dk1"/>
              </a:solidFill>
              <a:effectLst/>
              <a:latin typeface="游明朝"/>
              <a:ea typeface="游明朝"/>
              <a:cs typeface="+mn-cs"/>
            </a:rPr>
            <a:t>15</a:t>
          </a:r>
          <a:r>
            <a:rPr kumimoji="1" lang="ja-JP" altLang="en-US" sz="1600">
              <a:solidFill>
                <a:schemeClr val="dk1"/>
              </a:solidFill>
              <a:effectLst/>
              <a:latin typeface="游明朝"/>
              <a:ea typeface="游明朝"/>
              <a:cs typeface="+mn-cs"/>
            </a:rPr>
            <a:t>億円に達するまでは優先的に積み立てることとしている。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600">
              <a:solidFill>
                <a:schemeClr val="dk1"/>
              </a:solidFill>
              <a:effectLst/>
              <a:latin typeface="游明朝"/>
              <a:ea typeface="游明朝"/>
              <a:cs typeface="+mn-cs"/>
            </a:rPr>
            <a:t>平成</a:t>
          </a:r>
          <a:r>
            <a:rPr kumimoji="1" lang="en-US" altLang="ja-JP" sz="1600">
              <a:solidFill>
                <a:schemeClr val="dk1"/>
              </a:solidFill>
              <a:effectLst/>
              <a:latin typeface="游明朝"/>
              <a:ea typeface="游明朝"/>
              <a:cs typeface="+mn-cs"/>
            </a:rPr>
            <a:t>29</a:t>
          </a:r>
          <a:r>
            <a:rPr kumimoji="1" lang="ja-JP" altLang="en-US" sz="1600">
              <a:solidFill>
                <a:schemeClr val="dk1"/>
              </a:solidFill>
              <a:effectLst/>
              <a:latin typeface="游明朝"/>
              <a:ea typeface="游明朝"/>
              <a:cs typeface="+mn-cs"/>
            </a:rPr>
            <a:t>年度公債費に全額充当したことによる皆減。</a:t>
          </a:r>
          <a:endParaRPr kumimoji="1" lang="en-US" altLang="ja-JP" sz="1600">
            <a:solidFill>
              <a:schemeClr val="dk1"/>
            </a:solidFill>
            <a:effectLst/>
            <a:latin typeface="游明朝"/>
            <a:ea typeface="游明朝"/>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游明朝"/>
              <a:ea typeface="游明朝"/>
              <a:cs typeface="+mn-cs"/>
            </a:rPr>
            <a:t>　当面の間は満期一括償還等を採用しないため、積み立てを行わない。</a:t>
          </a:r>
          <a:endParaRPr kumimoji="1" lang="en-US" altLang="ja-JP" sz="1600">
            <a:solidFill>
              <a:schemeClr val="dk1"/>
            </a:solidFill>
            <a:effectLst/>
            <a:latin typeface="游明朝"/>
            <a:ea typeface="游明朝"/>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前年度から1.5％上昇した57.7％となった。小中学校の非構造部材耐震化工事などの公共施設関連工事があったものの、それを上回る減価償却が進行したことによるもの。今後、公共施設の老朽化に対応した対策が必要となってくる。他市と比較した順位は中位であり、他団体比較という観点では平均的な状況であることがわか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4790"/>
    <xdr:sp macro="" textlink="">
      <xdr:nvSpPr>
        <xdr:cNvPr id="50" name="テキスト ボックス 49"/>
        <xdr:cNvSpPr txBox="1"/>
      </xdr:nvSpPr>
      <xdr:spPr>
        <a:xfrm>
          <a:off x="898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52" name="テキスト ボックス 51"/>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4" name="テキスト ボックス 53"/>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6" name="テキスト ボックス 55"/>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8" name="テキスト ボックス 57"/>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10210" cy="224790"/>
    <xdr:sp macro="" textlink="">
      <xdr:nvSpPr>
        <xdr:cNvPr id="60" name="テキスト ボックス 59"/>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107950</xdr:rowOff>
    </xdr:from>
    <xdr:to>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114300</xdr:rowOff>
    </xdr:from>
    <xdr:ext cx="404495" cy="259080"/>
    <xdr:sp macro="" textlink="">
      <xdr:nvSpPr>
        <xdr:cNvPr id="63" name="有形固定資産減価償却率最小値テキスト"/>
        <xdr:cNvSpPr txBox="1"/>
      </xdr:nvSpPr>
      <xdr:spPr>
        <a:xfrm>
          <a:off x="4813300" y="6543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54610</xdr:rowOff>
    </xdr:from>
    <xdr:ext cx="404495" cy="258445"/>
    <xdr:sp macro="" textlink="">
      <xdr:nvSpPr>
        <xdr:cNvPr id="65" name="有形固定資産減価償却率最大値テキスト"/>
        <xdr:cNvSpPr txBox="1"/>
      </xdr:nvSpPr>
      <xdr:spPr>
        <a:xfrm>
          <a:off x="4813300" y="5112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107950</xdr:rowOff>
    </xdr:from>
    <xdr:to>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52705</xdr:rowOff>
    </xdr:from>
    <xdr:ext cx="404495" cy="258445"/>
    <xdr:sp macro="" textlink="">
      <xdr:nvSpPr>
        <xdr:cNvPr id="67" name="有形固定資産減価償却率平均値テキスト"/>
        <xdr:cNvSpPr txBox="1"/>
      </xdr:nvSpPr>
      <xdr:spPr>
        <a:xfrm>
          <a:off x="4813300" y="57962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74930</xdr:rowOff>
    </xdr:from>
    <xdr:to>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91440</xdr:rowOff>
    </xdr:from>
    <xdr:to>
      <xdr:col>15</xdr:col>
      <xdr:colOff>187325</xdr:colOff>
      <xdr:row>30</xdr:row>
      <xdr:rowOff>21590</xdr:rowOff>
    </xdr:to>
    <xdr:sp macro="" textlink="">
      <xdr:nvSpPr>
        <xdr:cNvPr id="70" name="フローチャート: 判断 69"/>
        <xdr:cNvSpPr/>
      </xdr:nvSpPr>
      <xdr:spPr>
        <a:xfrm>
          <a:off x="323850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1" name="テキスト ボックス 70"/>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2" name="テキスト ボックス 71"/>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3" name="テキスト ボックス 72"/>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4" name="テキスト ボックス 73"/>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5" name="テキスト ボックス 7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29</xdr:row>
      <xdr:rowOff>71755</xdr:rowOff>
    </xdr:from>
    <xdr:to>
      <xdr:col>23</xdr:col>
      <xdr:colOff>136525</xdr:colOff>
      <xdr:row>30</xdr:row>
      <xdr:rowOff>1905</xdr:rowOff>
    </xdr:to>
    <xdr:sp macro="" textlink="">
      <xdr:nvSpPr>
        <xdr:cNvPr id="76" name="楕円 75"/>
        <xdr:cNvSpPr/>
      </xdr:nvSpPr>
      <xdr:spPr>
        <a:xfrm>
          <a:off x="4711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94615</xdr:rowOff>
    </xdr:from>
    <xdr:ext cx="404495" cy="259080"/>
    <xdr:sp macro="" textlink="">
      <xdr:nvSpPr>
        <xdr:cNvPr id="77" name="有形固定資産減価償却率該当値テキスト"/>
        <xdr:cNvSpPr txBox="1"/>
      </xdr:nvSpPr>
      <xdr:spPr>
        <a:xfrm>
          <a:off x="4813300" y="566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104140</xdr:rowOff>
    </xdr:from>
    <xdr:to>
      <xdr:col>19</xdr:col>
      <xdr:colOff>187325</xdr:colOff>
      <xdr:row>30</xdr:row>
      <xdr:rowOff>34290</xdr:rowOff>
    </xdr:to>
    <xdr:sp macro="" textlink="">
      <xdr:nvSpPr>
        <xdr:cNvPr id="78" name="楕円 77"/>
        <xdr:cNvSpPr/>
      </xdr:nvSpPr>
      <xdr:spPr>
        <a:xfrm>
          <a:off x="4000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122555</xdr:rowOff>
    </xdr:from>
    <xdr:to>
      <xdr:col>23</xdr:col>
      <xdr:colOff>85725</xdr:colOff>
      <xdr:row>29</xdr:row>
      <xdr:rowOff>154940</xdr:rowOff>
    </xdr:to>
    <xdr:cxnSp macro="">
      <xdr:nvCxnSpPr>
        <xdr:cNvPr id="79" name="直線コネクタ 78"/>
        <xdr:cNvCxnSpPr/>
      </xdr:nvCxnSpPr>
      <xdr:spPr>
        <a:xfrm flipV="1">
          <a:off x="4051300" y="586613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136525</xdr:rowOff>
    </xdr:from>
    <xdr:to>
      <xdr:col>15</xdr:col>
      <xdr:colOff>187325</xdr:colOff>
      <xdr:row>30</xdr:row>
      <xdr:rowOff>66675</xdr:rowOff>
    </xdr:to>
    <xdr:sp macro="" textlink="">
      <xdr:nvSpPr>
        <xdr:cNvPr id="80" name="楕円 79"/>
        <xdr:cNvSpPr/>
      </xdr:nvSpPr>
      <xdr:spPr>
        <a:xfrm>
          <a:off x="3238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154940</xdr:rowOff>
    </xdr:from>
    <xdr:to>
      <xdr:col>19</xdr:col>
      <xdr:colOff>136525</xdr:colOff>
      <xdr:row>30</xdr:row>
      <xdr:rowOff>15875</xdr:rowOff>
    </xdr:to>
    <xdr:cxnSp macro="">
      <xdr:nvCxnSpPr>
        <xdr:cNvPr id="81" name="直線コネクタ 80"/>
        <xdr:cNvCxnSpPr/>
      </xdr:nvCxnSpPr>
      <xdr:spPr>
        <a:xfrm flipV="1">
          <a:off x="3289300" y="589851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33655</xdr:rowOff>
    </xdr:from>
    <xdr:ext cx="404495" cy="258445"/>
    <xdr:sp macro="" textlink="">
      <xdr:nvSpPr>
        <xdr:cNvPr id="82" name="n_1aveValue有形固定資産減価償却率"/>
        <xdr:cNvSpPr txBox="1"/>
      </xdr:nvSpPr>
      <xdr:spPr>
        <a:xfrm>
          <a:off x="3836035" y="5605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38100</xdr:rowOff>
    </xdr:from>
    <xdr:ext cx="404495" cy="259080"/>
    <xdr:sp macro="" textlink="">
      <xdr:nvSpPr>
        <xdr:cNvPr id="83" name="n_2aveValue有形固定資産減価償却率"/>
        <xdr:cNvSpPr txBox="1"/>
      </xdr:nvSpPr>
      <xdr:spPr>
        <a:xfrm>
          <a:off x="3086735" y="5610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25400</xdr:rowOff>
    </xdr:from>
    <xdr:ext cx="404495" cy="259080"/>
    <xdr:sp macro="" textlink="">
      <xdr:nvSpPr>
        <xdr:cNvPr id="84" name="n_1mainValue有形固定資産減価償却率"/>
        <xdr:cNvSpPr txBox="1"/>
      </xdr:nvSpPr>
      <xdr:spPr>
        <a:xfrm>
          <a:off x="3836035" y="594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57785</xdr:rowOff>
    </xdr:from>
    <xdr:ext cx="404495" cy="259080"/>
    <xdr:sp macro="" textlink="">
      <xdr:nvSpPr>
        <xdr:cNvPr id="85" name="n_2mainValue有形固定資産減価償却率"/>
        <xdr:cNvSpPr txBox="1"/>
      </xdr:nvSpPr>
      <xdr:spPr>
        <a:xfrm>
          <a:off x="3086735" y="5972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8" name="正方形/長方形 87"/>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債務償還可能年数については、全国及び埼玉県平均に比べ下回っており、類似団体内順位では中位である。</a:t>
          </a:r>
        </a:p>
        <a:p>
          <a:r>
            <a:rPr lang="ja-JP" altLang="en-US"/>
            <a:t>　今後の経年での数値の推移に注視していきたい。</a:t>
          </a:r>
        </a:p>
        <a:p>
          <a:endParaRPr/>
        </a:p>
      </xdr:txBody>
    </xdr:sp>
    <xdr:clientData/>
  </xdr:twoCellAnchor>
  <xdr:oneCellAnchor>
    <xdr:from>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1" name="直線コネクタ 10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2" name="テキスト ボックス 101"/>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3" name="直線コネクタ 10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4790"/>
    <xdr:sp macro="" textlink="">
      <xdr:nvSpPr>
        <xdr:cNvPr id="104" name="テキスト ボックス 103"/>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6" name="テキスト ボックス 105"/>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7" name="直線コネクタ 10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790"/>
    <xdr:sp macro="" textlink="">
      <xdr:nvSpPr>
        <xdr:cNvPr id="108" name="テキスト ボックス 107"/>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9" name="直線コネクタ 10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775" cy="225425"/>
    <xdr:sp macro="" textlink="">
      <xdr:nvSpPr>
        <xdr:cNvPr id="110" name="テキスト ボックス 109"/>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12" name="テキスト ボックス 111"/>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71755</xdr:rowOff>
    </xdr:from>
    <xdr:to>
      <xdr:col>76</xdr:col>
      <xdr:colOff>21590</xdr:colOff>
      <xdr:row>34</xdr:row>
      <xdr:rowOff>151130</xdr:rowOff>
    </xdr:to>
    <xdr:cxnSp macro="">
      <xdr:nvCxnSpPr>
        <xdr:cNvPr id="114" name="直線コネクタ 113"/>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725" cy="258445"/>
    <xdr:sp macro="" textlink="">
      <xdr:nvSpPr>
        <xdr:cNvPr id="115"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6" name="直線コネクタ 115"/>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18415</xdr:rowOff>
    </xdr:from>
    <xdr:ext cx="404495" cy="258445"/>
    <xdr:sp macro="" textlink="">
      <xdr:nvSpPr>
        <xdr:cNvPr id="117" name="債務償還可能年数最大値テキスト"/>
        <xdr:cNvSpPr txBox="1"/>
      </xdr:nvSpPr>
      <xdr:spPr>
        <a:xfrm>
          <a:off x="14846300" y="5076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71755</xdr:rowOff>
    </xdr:from>
    <xdr:to>
      <xdr:col>76</xdr:col>
      <xdr:colOff>111125</xdr:colOff>
      <xdr:row>26</xdr:row>
      <xdr:rowOff>71755</xdr:rowOff>
    </xdr:to>
    <xdr:cxnSp macro="">
      <xdr:nvCxnSpPr>
        <xdr:cNvPr id="118" name="直線コネクタ 117"/>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41275</xdr:rowOff>
    </xdr:from>
    <xdr:ext cx="339725" cy="258445"/>
    <xdr:sp macro="" textlink="">
      <xdr:nvSpPr>
        <xdr:cNvPr id="119" name="債務償還可能年数平均値テキスト"/>
        <xdr:cNvSpPr txBox="1"/>
      </xdr:nvSpPr>
      <xdr:spPr>
        <a:xfrm>
          <a:off x="14846300" y="5784850"/>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18415</xdr:rowOff>
    </xdr:from>
    <xdr:to>
      <xdr:col>76</xdr:col>
      <xdr:colOff>73025</xdr:colOff>
      <xdr:row>30</xdr:row>
      <xdr:rowOff>120650</xdr:rowOff>
    </xdr:to>
    <xdr:sp macro="" textlink="">
      <xdr:nvSpPr>
        <xdr:cNvPr id="120" name="フローチャート: 判断 119"/>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1" name="テキスト ボックス 120"/>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2" name="テキスト ボックス 121"/>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23" name="テキスト ボックス 122"/>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24" name="テキスト ボックス 123"/>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25" name="テキスト ボックス 124"/>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150495</xdr:rowOff>
    </xdr:from>
    <xdr:to>
      <xdr:col>76</xdr:col>
      <xdr:colOff>73025</xdr:colOff>
      <xdr:row>31</xdr:row>
      <xdr:rowOff>80645</xdr:rowOff>
    </xdr:to>
    <xdr:sp macro="" textlink="">
      <xdr:nvSpPr>
        <xdr:cNvPr id="126" name="楕円 125"/>
        <xdr:cNvSpPr/>
      </xdr:nvSpPr>
      <xdr:spPr>
        <a:xfrm>
          <a:off x="1474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128905</xdr:rowOff>
    </xdr:from>
    <xdr:ext cx="339725" cy="259080"/>
    <xdr:sp macro="" textlink="">
      <xdr:nvSpPr>
        <xdr:cNvPr id="127" name="債務償還可能年数該当値テキスト"/>
        <xdr:cNvSpPr txBox="1"/>
      </xdr:nvSpPr>
      <xdr:spPr>
        <a:xfrm>
          <a:off x="14846300" y="604393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9" name="正方形/長方形 12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30" name="テキスト ボックス 129"/>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31" name="テキスト ボックス 130"/>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32" name="テキスト ボックス 131"/>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33" name="テキスト ボックス 132"/>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86360</xdr:rowOff>
    </xdr:from>
    <xdr:to>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32385</xdr:rowOff>
    </xdr:from>
    <xdr:ext cx="405130" cy="258445"/>
    <xdr:sp macro="" textlink="">
      <xdr:nvSpPr>
        <xdr:cNvPr id="59" name="【道路】&#10;有形固定資産減価償却率最大値テキスト"/>
        <xdr:cNvSpPr txBox="1"/>
      </xdr:nvSpPr>
      <xdr:spPr>
        <a:xfrm>
          <a:off x="4673600" y="5518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86360</xdr:rowOff>
    </xdr:from>
    <xdr:to>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74930</xdr:rowOff>
    </xdr:from>
    <xdr:ext cx="405130" cy="258445"/>
    <xdr:sp macro="" textlink="">
      <xdr:nvSpPr>
        <xdr:cNvPr id="61" name="【道路】&#10;有形固定資産減価償却率平均値テキスト"/>
        <xdr:cNvSpPr txBox="1"/>
      </xdr:nvSpPr>
      <xdr:spPr>
        <a:xfrm>
          <a:off x="4673600" y="641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0" name="楕円 69"/>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63500</xdr:rowOff>
    </xdr:from>
    <xdr:ext cx="405130" cy="258445"/>
    <xdr:sp macro="" textlink="">
      <xdr:nvSpPr>
        <xdr:cNvPr id="71" name="【道路】&#10;有形固定資産減価償却率該当値テキスト"/>
        <xdr:cNvSpPr txBox="1"/>
      </xdr:nvSpPr>
      <xdr:spPr>
        <a:xfrm>
          <a:off x="4673600" y="623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2" name="楕円 71"/>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121920</xdr:rowOff>
    </xdr:to>
    <xdr:cxnSp macro="">
      <xdr:nvCxnSpPr>
        <xdr:cNvPr id="73" name="直線コネクタ 72"/>
        <xdr:cNvCxnSpPr/>
      </xdr:nvCxnSpPr>
      <xdr:spPr>
        <a:xfrm flipV="1">
          <a:off x="3797300" y="64350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144780</xdr:rowOff>
    </xdr:to>
    <xdr:cxnSp macro="">
      <xdr:nvCxnSpPr>
        <xdr:cNvPr id="75" name="直線コネクタ 74"/>
        <xdr:cNvCxnSpPr/>
      </xdr:nvCxnSpPr>
      <xdr:spPr>
        <a:xfrm flipV="1">
          <a:off x="2908300" y="6465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32385</xdr:rowOff>
    </xdr:from>
    <xdr:ext cx="405130" cy="258445"/>
    <xdr:sp macro="" textlink="">
      <xdr:nvSpPr>
        <xdr:cNvPr id="76" name="n_1aveValue【道路】&#10;有形固定資産減価償却率"/>
        <xdr:cNvSpPr txBox="1"/>
      </xdr:nvSpPr>
      <xdr:spPr>
        <a:xfrm>
          <a:off x="3582035" y="6547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34290</xdr:rowOff>
    </xdr:from>
    <xdr:ext cx="404495" cy="259080"/>
    <xdr:sp macro="" textlink="">
      <xdr:nvSpPr>
        <xdr:cNvPr id="77" name="n_2aveValue【道路】&#10;有形固定資産減価償却率"/>
        <xdr:cNvSpPr txBox="1"/>
      </xdr:nvSpPr>
      <xdr:spPr>
        <a:xfrm>
          <a:off x="2705735" y="654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17780</xdr:rowOff>
    </xdr:from>
    <xdr:ext cx="405130" cy="258445"/>
    <xdr:sp macro="" textlink="">
      <xdr:nvSpPr>
        <xdr:cNvPr id="78" name="n_1mainValue【道路】&#10;有形固定資産減価償却率"/>
        <xdr:cNvSpPr txBox="1"/>
      </xdr:nvSpPr>
      <xdr:spPr>
        <a:xfrm>
          <a:off x="3582035" y="6189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40640</xdr:rowOff>
    </xdr:from>
    <xdr:ext cx="404495" cy="258445"/>
    <xdr:sp macro="" textlink="">
      <xdr:nvSpPr>
        <xdr:cNvPr id="79" name="n_2mainValue【道路】&#10;有形固定資産減価償却率"/>
        <xdr:cNvSpPr txBox="1"/>
      </xdr:nvSpPr>
      <xdr:spPr>
        <a:xfrm>
          <a:off x="2705735" y="621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1" name="テキスト ボックス 9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93" name="テキスト ボックス 92"/>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99" name="テキスト ボックス 98"/>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121285</xdr:rowOff>
    </xdr:from>
    <xdr:to>
      <xdr:col>54</xdr:col>
      <xdr:colOff>189865</xdr:colOff>
      <xdr:row>41</xdr:row>
      <xdr:rowOff>154940</xdr:rowOff>
    </xdr:to>
    <xdr:cxnSp macro="">
      <xdr:nvCxnSpPr>
        <xdr:cNvPr id="103" name="直線コネクタ 102"/>
        <xdr:cNvCxnSpPr/>
      </xdr:nvCxnSpPr>
      <xdr:spPr>
        <a:xfrm flipV="1">
          <a:off x="10476865" y="5607685"/>
          <a:ext cx="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158750</xdr:rowOff>
    </xdr:from>
    <xdr:ext cx="469900" cy="259080"/>
    <xdr:sp macro="" textlink="">
      <xdr:nvSpPr>
        <xdr:cNvPr id="104" name="【道路】&#10;一人当たり延長最小値テキスト"/>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154940</xdr:rowOff>
    </xdr:from>
    <xdr:to>
      <xdr:col>55</xdr:col>
      <xdr:colOff>88900</xdr:colOff>
      <xdr:row>41</xdr:row>
      <xdr:rowOff>154940</xdr:rowOff>
    </xdr:to>
    <xdr:cxnSp macro="">
      <xdr:nvCxnSpPr>
        <xdr:cNvPr id="105" name="直線コネクタ 104"/>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67945</xdr:rowOff>
    </xdr:from>
    <xdr:ext cx="534670" cy="258445"/>
    <xdr:sp macro="" textlink="">
      <xdr:nvSpPr>
        <xdr:cNvPr id="106" name="【道路】&#10;一人当たり延長最大値テキスト"/>
        <xdr:cNvSpPr txBox="1"/>
      </xdr:nvSpPr>
      <xdr:spPr>
        <a:xfrm>
          <a:off x="10515600" y="538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121285</xdr:rowOff>
    </xdr:from>
    <xdr:to>
      <xdr:col>55</xdr:col>
      <xdr:colOff>88900</xdr:colOff>
      <xdr:row>32</xdr:row>
      <xdr:rowOff>121285</xdr:rowOff>
    </xdr:to>
    <xdr:cxnSp macro="">
      <xdr:nvCxnSpPr>
        <xdr:cNvPr id="107" name="直線コネクタ 106"/>
        <xdr:cNvCxnSpPr/>
      </xdr:nvCxnSpPr>
      <xdr:spPr>
        <a:xfrm>
          <a:off x="103886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36195</xdr:rowOff>
    </xdr:from>
    <xdr:ext cx="534670" cy="259080"/>
    <xdr:sp macro="" textlink="">
      <xdr:nvSpPr>
        <xdr:cNvPr id="108" name="【道路】&#10;一人当たり延長平均値テキスト"/>
        <xdr:cNvSpPr txBox="1"/>
      </xdr:nvSpPr>
      <xdr:spPr>
        <a:xfrm>
          <a:off x="10515600" y="637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109" name="フローチャート: 判断 108"/>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141605</xdr:rowOff>
    </xdr:from>
    <xdr:to>
      <xdr:col>50</xdr:col>
      <xdr:colOff>165100</xdr:colOff>
      <xdr:row>37</xdr:row>
      <xdr:rowOff>71755</xdr:rowOff>
    </xdr:to>
    <xdr:sp macro="" textlink="">
      <xdr:nvSpPr>
        <xdr:cNvPr id="110" name="フローチャート: 判断 109"/>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64770</xdr:rowOff>
    </xdr:from>
    <xdr:to>
      <xdr:col>46</xdr:col>
      <xdr:colOff>38100</xdr:colOff>
      <xdr:row>40</xdr:row>
      <xdr:rowOff>166370</xdr:rowOff>
    </xdr:to>
    <xdr:sp macro="" textlink="">
      <xdr:nvSpPr>
        <xdr:cNvPr id="111" name="フローチャート: 判断 110"/>
        <xdr:cNvSpPr/>
      </xdr:nvSpPr>
      <xdr:spPr>
        <a:xfrm>
          <a:off x="8699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104140</xdr:rowOff>
    </xdr:from>
    <xdr:to>
      <xdr:col>55</xdr:col>
      <xdr:colOff>50800</xdr:colOff>
      <xdr:row>42</xdr:row>
      <xdr:rowOff>34290</xdr:rowOff>
    </xdr:to>
    <xdr:sp macro="" textlink="">
      <xdr:nvSpPr>
        <xdr:cNvPr id="117" name="楕円 116"/>
        <xdr:cNvSpPr/>
      </xdr:nvSpPr>
      <xdr:spPr>
        <a:xfrm>
          <a:off x="10426700" y="7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19050</xdr:rowOff>
    </xdr:from>
    <xdr:ext cx="469900" cy="258445"/>
    <xdr:sp macro="" textlink="">
      <xdr:nvSpPr>
        <xdr:cNvPr id="118" name="【道路】&#10;一人当たり延長該当値テキスト"/>
        <xdr:cNvSpPr txBox="1"/>
      </xdr:nvSpPr>
      <xdr:spPr>
        <a:xfrm>
          <a:off x="10515600" y="704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102870</xdr:rowOff>
    </xdr:from>
    <xdr:to>
      <xdr:col>50</xdr:col>
      <xdr:colOff>165100</xdr:colOff>
      <xdr:row>42</xdr:row>
      <xdr:rowOff>33020</xdr:rowOff>
    </xdr:to>
    <xdr:sp macro="" textlink="">
      <xdr:nvSpPr>
        <xdr:cNvPr id="119" name="楕円 118"/>
        <xdr:cNvSpPr/>
      </xdr:nvSpPr>
      <xdr:spPr>
        <a:xfrm>
          <a:off x="95885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153670</xdr:rowOff>
    </xdr:from>
    <xdr:to>
      <xdr:col>55</xdr:col>
      <xdr:colOff>0</xdr:colOff>
      <xdr:row>41</xdr:row>
      <xdr:rowOff>154940</xdr:rowOff>
    </xdr:to>
    <xdr:cxnSp macro="">
      <xdr:nvCxnSpPr>
        <xdr:cNvPr id="120" name="直線コネクタ 119"/>
        <xdr:cNvCxnSpPr/>
      </xdr:nvCxnSpPr>
      <xdr:spPr>
        <a:xfrm>
          <a:off x="9639300" y="71831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102235</xdr:rowOff>
    </xdr:from>
    <xdr:to>
      <xdr:col>46</xdr:col>
      <xdr:colOff>38100</xdr:colOff>
      <xdr:row>42</xdr:row>
      <xdr:rowOff>32385</xdr:rowOff>
    </xdr:to>
    <xdr:sp macro="" textlink="">
      <xdr:nvSpPr>
        <xdr:cNvPr id="121" name="楕円 120"/>
        <xdr:cNvSpPr/>
      </xdr:nvSpPr>
      <xdr:spPr>
        <a:xfrm>
          <a:off x="8699500" y="7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153035</xdr:rowOff>
    </xdr:from>
    <xdr:to>
      <xdr:col>50</xdr:col>
      <xdr:colOff>114300</xdr:colOff>
      <xdr:row>41</xdr:row>
      <xdr:rowOff>153670</xdr:rowOff>
    </xdr:to>
    <xdr:cxnSp macro="">
      <xdr:nvCxnSpPr>
        <xdr:cNvPr id="122" name="直線コネクタ 121"/>
        <xdr:cNvCxnSpPr/>
      </xdr:nvCxnSpPr>
      <xdr:spPr>
        <a:xfrm>
          <a:off x="8750300" y="7182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88265</xdr:rowOff>
    </xdr:from>
    <xdr:ext cx="534670" cy="258445"/>
    <xdr:sp macro="" textlink="">
      <xdr:nvSpPr>
        <xdr:cNvPr id="123" name="n_1aveValue【道路】&#10;一人当たり延長"/>
        <xdr:cNvSpPr txBox="1"/>
      </xdr:nvSpPr>
      <xdr:spPr>
        <a:xfrm>
          <a:off x="9359265" y="6089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11430</xdr:rowOff>
    </xdr:from>
    <xdr:ext cx="469265" cy="259080"/>
    <xdr:sp macro="" textlink="">
      <xdr:nvSpPr>
        <xdr:cNvPr id="124" name="n_2aveValue【道路】&#10;一人当たり延長"/>
        <xdr:cNvSpPr txBox="1"/>
      </xdr:nvSpPr>
      <xdr:spPr>
        <a:xfrm>
          <a:off x="8515350" y="6697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24130</xdr:rowOff>
    </xdr:from>
    <xdr:ext cx="469900" cy="259080"/>
    <xdr:sp macro="" textlink="">
      <xdr:nvSpPr>
        <xdr:cNvPr id="125" name="n_1mainValue【道路】&#10;一人当たり延長"/>
        <xdr:cNvSpPr txBox="1"/>
      </xdr:nvSpPr>
      <xdr:spPr>
        <a:xfrm>
          <a:off x="9391650" y="722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23495</xdr:rowOff>
    </xdr:from>
    <xdr:ext cx="469265" cy="259080"/>
    <xdr:sp macro="" textlink="">
      <xdr:nvSpPr>
        <xdr:cNvPr id="126" name="n_2mainValue【道路】&#10;一人当たり延長"/>
        <xdr:cNvSpPr txBox="1"/>
      </xdr:nvSpPr>
      <xdr:spPr>
        <a:xfrm>
          <a:off x="8515350" y="722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5" name="テキスト ボックス 13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7" name="直線コネクタ 13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8455" cy="259080"/>
    <xdr:sp macro="" textlink="">
      <xdr:nvSpPr>
        <xdr:cNvPr id="138" name="テキスト ボックス 137"/>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9" name="直線コネクタ 13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0" name="テキスト ボックス 13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1" name="直線コネクタ 14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42" name="テキスト ボックス 14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3" name="直線コネクタ 14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4" name="テキスト ボックス 14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5" name="直線コネクタ 14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46" name="テキスト ボックス 14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7" name="直線コネクタ 14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725" cy="259080"/>
    <xdr:sp macro="" textlink="">
      <xdr:nvSpPr>
        <xdr:cNvPr id="148" name="テキスト ボックス 147"/>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50" name="テキスト ボックス 14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168275</xdr:rowOff>
    </xdr:from>
    <xdr:to>
      <xdr:col>24</xdr:col>
      <xdr:colOff>62865</xdr:colOff>
      <xdr:row>64</xdr:row>
      <xdr:rowOff>102870</xdr:rowOff>
    </xdr:to>
    <xdr:cxnSp macro="">
      <xdr:nvCxnSpPr>
        <xdr:cNvPr id="152" name="直線コネクタ 151"/>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53"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114935</xdr:rowOff>
    </xdr:from>
    <xdr:ext cx="405130" cy="259080"/>
    <xdr:sp macro="" textlink="">
      <xdr:nvSpPr>
        <xdr:cNvPr id="155"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168275</xdr:rowOff>
    </xdr:from>
    <xdr:to>
      <xdr:col>24</xdr:col>
      <xdr:colOff>152400</xdr:colOff>
      <xdr:row>55</xdr:row>
      <xdr:rowOff>168275</xdr:rowOff>
    </xdr:to>
    <xdr:cxnSp macro="">
      <xdr:nvCxnSpPr>
        <xdr:cNvPr id="156" name="直線コネクタ 155"/>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14605</xdr:rowOff>
    </xdr:from>
    <xdr:ext cx="405130" cy="259080"/>
    <xdr:sp macro="" textlink="">
      <xdr:nvSpPr>
        <xdr:cNvPr id="157" name="【橋りょう・トンネル】&#10;有形固定資産減価償却率平均値テキスト"/>
        <xdr:cNvSpPr txBox="1"/>
      </xdr:nvSpPr>
      <xdr:spPr>
        <a:xfrm>
          <a:off x="4673600" y="9958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163195</xdr:rowOff>
    </xdr:from>
    <xdr:to>
      <xdr:col>24</xdr:col>
      <xdr:colOff>114300</xdr:colOff>
      <xdr:row>59</xdr:row>
      <xdr:rowOff>93345</xdr:rowOff>
    </xdr:to>
    <xdr:sp macro="" textlink="">
      <xdr:nvSpPr>
        <xdr:cNvPr id="158" name="フローチャート: 判断 157"/>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161290</xdr:rowOff>
    </xdr:from>
    <xdr:to>
      <xdr:col>20</xdr:col>
      <xdr:colOff>38100</xdr:colOff>
      <xdr:row>59</xdr:row>
      <xdr:rowOff>91440</xdr:rowOff>
    </xdr:to>
    <xdr:sp macro="" textlink="">
      <xdr:nvSpPr>
        <xdr:cNvPr id="159" name="フローチャート: 判断 158"/>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114300</xdr:rowOff>
    </xdr:from>
    <xdr:to>
      <xdr:col>15</xdr:col>
      <xdr:colOff>101600</xdr:colOff>
      <xdr:row>60</xdr:row>
      <xdr:rowOff>44450</xdr:rowOff>
    </xdr:to>
    <xdr:sp macro="" textlink="">
      <xdr:nvSpPr>
        <xdr:cNvPr id="160" name="フローチャート: 判断 159"/>
        <xdr:cNvSpPr/>
      </xdr:nvSpPr>
      <xdr:spPr>
        <a:xfrm>
          <a:off x="2857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1" name="テキスト ボックス 16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2" name="テキスト ボックス 16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3" name="テキスト ボックス 16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4" name="テキスト ボックス 16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5" name="テキスト ボックス 16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6" name="楕円 165"/>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53340</xdr:rowOff>
    </xdr:from>
    <xdr:ext cx="405130" cy="258445"/>
    <xdr:sp macro="" textlink="">
      <xdr:nvSpPr>
        <xdr:cNvPr id="167" name="【橋りょう・トンネル】&#10;有形固定資産減価償却率該当値テキスト"/>
        <xdr:cNvSpPr txBox="1"/>
      </xdr:nvSpPr>
      <xdr:spPr>
        <a:xfrm>
          <a:off x="4673600" y="10168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104140</xdr:rowOff>
    </xdr:from>
    <xdr:to>
      <xdr:col>20</xdr:col>
      <xdr:colOff>38100</xdr:colOff>
      <xdr:row>60</xdr:row>
      <xdr:rowOff>34290</xdr:rowOff>
    </xdr:to>
    <xdr:sp macro="" textlink="">
      <xdr:nvSpPr>
        <xdr:cNvPr id="168" name="楕円 167"/>
        <xdr:cNvSpPr/>
      </xdr:nvSpPr>
      <xdr:spPr>
        <a:xfrm>
          <a:off x="3746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154940</xdr:rowOff>
    </xdr:to>
    <xdr:cxnSp macro="">
      <xdr:nvCxnSpPr>
        <xdr:cNvPr id="169" name="直線コネクタ 168"/>
        <xdr:cNvCxnSpPr/>
      </xdr:nvCxnSpPr>
      <xdr:spPr>
        <a:xfrm flipV="1">
          <a:off x="3797300" y="102412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70" name="楕円 169"/>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154940</xdr:rowOff>
    </xdr:from>
    <xdr:to>
      <xdr:col>19</xdr:col>
      <xdr:colOff>177800</xdr:colOff>
      <xdr:row>60</xdr:row>
      <xdr:rowOff>9525</xdr:rowOff>
    </xdr:to>
    <xdr:cxnSp macro="">
      <xdr:nvCxnSpPr>
        <xdr:cNvPr id="171" name="直線コネクタ 170"/>
        <xdr:cNvCxnSpPr/>
      </xdr:nvCxnSpPr>
      <xdr:spPr>
        <a:xfrm flipV="1">
          <a:off x="2908300" y="10270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107950</xdr:rowOff>
    </xdr:from>
    <xdr:ext cx="405130" cy="259080"/>
    <xdr:sp macro="" textlink="">
      <xdr:nvSpPr>
        <xdr:cNvPr id="172" name="n_1aveValue【橋りょう・トンネル】&#10;有形固定資産減価償却率"/>
        <xdr:cNvSpPr txBox="1"/>
      </xdr:nvSpPr>
      <xdr:spPr>
        <a:xfrm>
          <a:off x="3582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60960</xdr:rowOff>
    </xdr:from>
    <xdr:ext cx="404495" cy="259080"/>
    <xdr:sp macro="" textlink="">
      <xdr:nvSpPr>
        <xdr:cNvPr id="173" name="n_2aveValue【橋りょう・トンネル】&#10;有形固定資産減価償却率"/>
        <xdr:cNvSpPr txBox="1"/>
      </xdr:nvSpPr>
      <xdr:spPr>
        <a:xfrm>
          <a:off x="2705735" y="1000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25400</xdr:rowOff>
    </xdr:from>
    <xdr:ext cx="405130" cy="259080"/>
    <xdr:sp macro="" textlink="">
      <xdr:nvSpPr>
        <xdr:cNvPr id="174" name="n_1mainValue【橋りょう・トンネル】&#10;有形固定資産減価償却率"/>
        <xdr:cNvSpPr txBox="1"/>
      </xdr:nvSpPr>
      <xdr:spPr>
        <a:xfrm>
          <a:off x="3582035"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52070</xdr:rowOff>
    </xdr:from>
    <xdr:ext cx="404495" cy="258445"/>
    <xdr:sp macro="" textlink="">
      <xdr:nvSpPr>
        <xdr:cNvPr id="175" name="n_2mainValue【橋りょう・トンネル】&#10;有形固定資産減価償却率"/>
        <xdr:cNvSpPr txBox="1"/>
      </xdr:nvSpPr>
      <xdr:spPr>
        <a:xfrm>
          <a:off x="2705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4" name="テキスト ボックス 18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187" name="テキスト ボックス 186"/>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189" name="テキスト ボックス 188"/>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191" name="テキスト ボックス 190"/>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193" name="テキスト ボックス 192"/>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195" name="テキスト ボックス 194"/>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197" name="テキスト ボックス 196"/>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141605</xdr:rowOff>
    </xdr:from>
    <xdr:to>
      <xdr:col>54</xdr:col>
      <xdr:colOff>189865</xdr:colOff>
      <xdr:row>64</xdr:row>
      <xdr:rowOff>76200</xdr:rowOff>
    </xdr:to>
    <xdr:cxnSp macro="">
      <xdr:nvCxnSpPr>
        <xdr:cNvPr id="199" name="直線コネクタ 198"/>
        <xdr:cNvCxnSpPr/>
      </xdr:nvCxnSpPr>
      <xdr:spPr>
        <a:xfrm flipV="1">
          <a:off x="10476865" y="974280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200"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1" name="直線コネクタ 200"/>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88265</xdr:rowOff>
    </xdr:from>
    <xdr:ext cx="690245" cy="258445"/>
    <xdr:sp macro="" textlink="">
      <xdr:nvSpPr>
        <xdr:cNvPr id="202" name="【橋りょう・トンネル】&#10;一人当たり有形固定資産（償却資産）額最大値テキスト"/>
        <xdr:cNvSpPr txBox="1"/>
      </xdr:nvSpPr>
      <xdr:spPr>
        <a:xfrm>
          <a:off x="10515600" y="9518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141605</xdr:rowOff>
    </xdr:from>
    <xdr:to>
      <xdr:col>55</xdr:col>
      <xdr:colOff>88900</xdr:colOff>
      <xdr:row>56</xdr:row>
      <xdr:rowOff>141605</xdr:rowOff>
    </xdr:to>
    <xdr:cxnSp macro="">
      <xdr:nvCxnSpPr>
        <xdr:cNvPr id="203" name="直線コネクタ 202"/>
        <xdr:cNvCxnSpPr/>
      </xdr:nvCxnSpPr>
      <xdr:spPr>
        <a:xfrm>
          <a:off x="10388600" y="974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166370</xdr:rowOff>
    </xdr:from>
    <xdr:ext cx="598805" cy="258445"/>
    <xdr:sp macro="" textlink="">
      <xdr:nvSpPr>
        <xdr:cNvPr id="204" name="【橋りょう・トンネル】&#10;一人当たり有形固定資産（償却資産）額平均値テキスト"/>
        <xdr:cNvSpPr txBox="1"/>
      </xdr:nvSpPr>
      <xdr:spPr>
        <a:xfrm>
          <a:off x="10515600" y="10624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05" name="フローチャート: 判断 204"/>
        <xdr:cNvSpPr/>
      </xdr:nvSpPr>
      <xdr:spPr>
        <a:xfrm>
          <a:off x="10426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122555</xdr:rowOff>
    </xdr:from>
    <xdr:to>
      <xdr:col>50</xdr:col>
      <xdr:colOff>165100</xdr:colOff>
      <xdr:row>63</xdr:row>
      <xdr:rowOff>52705</xdr:rowOff>
    </xdr:to>
    <xdr:sp macro="" textlink="">
      <xdr:nvSpPr>
        <xdr:cNvPr id="206" name="フローチャート: 判断 205"/>
        <xdr:cNvSpPr/>
      </xdr:nvSpPr>
      <xdr:spPr>
        <a:xfrm>
          <a:off x="9588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111125</xdr:rowOff>
    </xdr:from>
    <xdr:to>
      <xdr:col>46</xdr:col>
      <xdr:colOff>38100</xdr:colOff>
      <xdr:row>64</xdr:row>
      <xdr:rowOff>41275</xdr:rowOff>
    </xdr:to>
    <xdr:sp macro="" textlink="">
      <xdr:nvSpPr>
        <xdr:cNvPr id="207" name="フローチャート: 判断 206"/>
        <xdr:cNvSpPr/>
      </xdr:nvSpPr>
      <xdr:spPr>
        <a:xfrm>
          <a:off x="86995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8" name="テキスト ボックス 20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9" name="テキスト ボックス 20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0" name="テキスト ボックス 20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1" name="テキスト ボックス 21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2" name="テキスト ボックス 21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13970</xdr:rowOff>
    </xdr:from>
    <xdr:to>
      <xdr:col>55</xdr:col>
      <xdr:colOff>50800</xdr:colOff>
      <xdr:row>64</xdr:row>
      <xdr:rowOff>115570</xdr:rowOff>
    </xdr:to>
    <xdr:sp macro="" textlink="">
      <xdr:nvSpPr>
        <xdr:cNvPr id="213" name="楕円 212"/>
        <xdr:cNvSpPr/>
      </xdr:nvSpPr>
      <xdr:spPr>
        <a:xfrm>
          <a:off x="10426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100330</xdr:rowOff>
    </xdr:from>
    <xdr:ext cx="534670" cy="258445"/>
    <xdr:sp macro="" textlink="">
      <xdr:nvSpPr>
        <xdr:cNvPr id="214" name="【橋りょう・トンネル】&#10;一人当たり有形固定資産（償却資産）額該当値テキスト"/>
        <xdr:cNvSpPr txBox="1"/>
      </xdr:nvSpPr>
      <xdr:spPr>
        <a:xfrm>
          <a:off x="10515600" y="10901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13970</xdr:rowOff>
    </xdr:from>
    <xdr:to>
      <xdr:col>50</xdr:col>
      <xdr:colOff>165100</xdr:colOff>
      <xdr:row>64</xdr:row>
      <xdr:rowOff>115570</xdr:rowOff>
    </xdr:to>
    <xdr:sp macro="" textlink="">
      <xdr:nvSpPr>
        <xdr:cNvPr id="215" name="楕円 214"/>
        <xdr:cNvSpPr/>
      </xdr:nvSpPr>
      <xdr:spPr>
        <a:xfrm>
          <a:off x="9588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64770</xdr:rowOff>
    </xdr:from>
    <xdr:to>
      <xdr:col>55</xdr:col>
      <xdr:colOff>0</xdr:colOff>
      <xdr:row>64</xdr:row>
      <xdr:rowOff>64770</xdr:rowOff>
    </xdr:to>
    <xdr:cxnSp macro="">
      <xdr:nvCxnSpPr>
        <xdr:cNvPr id="216" name="直線コネクタ 215"/>
        <xdr:cNvCxnSpPr/>
      </xdr:nvCxnSpPr>
      <xdr:spPr>
        <a:xfrm>
          <a:off x="9639300" y="11037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13970</xdr:rowOff>
    </xdr:from>
    <xdr:to>
      <xdr:col>46</xdr:col>
      <xdr:colOff>38100</xdr:colOff>
      <xdr:row>64</xdr:row>
      <xdr:rowOff>115570</xdr:rowOff>
    </xdr:to>
    <xdr:sp macro="" textlink="">
      <xdr:nvSpPr>
        <xdr:cNvPr id="217" name="楕円 216"/>
        <xdr:cNvSpPr/>
      </xdr:nvSpPr>
      <xdr:spPr>
        <a:xfrm>
          <a:off x="8699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64770</xdr:rowOff>
    </xdr:from>
    <xdr:to>
      <xdr:col>50</xdr:col>
      <xdr:colOff>114300</xdr:colOff>
      <xdr:row>64</xdr:row>
      <xdr:rowOff>64770</xdr:rowOff>
    </xdr:to>
    <xdr:cxnSp macro="">
      <xdr:nvCxnSpPr>
        <xdr:cNvPr id="218" name="直線コネクタ 217"/>
        <xdr:cNvCxnSpPr/>
      </xdr:nvCxnSpPr>
      <xdr:spPr>
        <a:xfrm>
          <a:off x="87503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69215</xdr:rowOff>
    </xdr:from>
    <xdr:ext cx="598170" cy="259080"/>
    <xdr:sp macro="" textlink="">
      <xdr:nvSpPr>
        <xdr:cNvPr id="219" name="n_1aveValue【橋りょう・トンネル】&#10;一人当たり有形固定資産（償却資産）額"/>
        <xdr:cNvSpPr txBox="1"/>
      </xdr:nvSpPr>
      <xdr:spPr>
        <a:xfrm>
          <a:off x="9326880" y="10527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57785</xdr:rowOff>
    </xdr:from>
    <xdr:ext cx="598170" cy="259080"/>
    <xdr:sp macro="" textlink="">
      <xdr:nvSpPr>
        <xdr:cNvPr id="220" name="n_2aveValue【橋りょう・トンネル】&#10;一人当たり有形固定資産（償却資産）額"/>
        <xdr:cNvSpPr txBox="1"/>
      </xdr:nvSpPr>
      <xdr:spPr>
        <a:xfrm>
          <a:off x="8450580" y="10687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106680</xdr:rowOff>
    </xdr:from>
    <xdr:ext cx="534670" cy="259080"/>
    <xdr:sp macro="" textlink="">
      <xdr:nvSpPr>
        <xdr:cNvPr id="221" name="n_1mainValue【橋りょう・トンネル】&#10;一人当たり有形固定資産（償却資産）額"/>
        <xdr:cNvSpPr txBox="1"/>
      </xdr:nvSpPr>
      <xdr:spPr>
        <a:xfrm>
          <a:off x="9359265" y="1107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106680</xdr:rowOff>
    </xdr:from>
    <xdr:ext cx="534035" cy="259080"/>
    <xdr:sp macro="" textlink="">
      <xdr:nvSpPr>
        <xdr:cNvPr id="222" name="n_2mainValue【橋りょう・トンネル】&#10;一人当たり有形固定資産（償却資産）額"/>
        <xdr:cNvSpPr txBox="1"/>
      </xdr:nvSpPr>
      <xdr:spPr>
        <a:xfrm>
          <a:off x="8482965" y="11079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63" name="テキスト ボックス 26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265" name="テキスト ボックス 264"/>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6" name="直線コネクタ 26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267" name="テキスト ボックス 26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8" name="直線コネクタ 26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269" name="テキスト ボックス 268"/>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0" name="直線コネクタ 26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71" name="テキスト ボックス 27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2" name="直線コネクタ 27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73" name="テキスト ボックス 27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4" name="直線コネクタ 27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275" name="テキスト ボックス 274"/>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277" name="テキスト ボックス 276"/>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74930</xdr:rowOff>
    </xdr:from>
    <xdr:to>
      <xdr:col>85</xdr:col>
      <xdr:colOff>126365</xdr:colOff>
      <xdr:row>41</xdr:row>
      <xdr:rowOff>66675</xdr:rowOff>
    </xdr:to>
    <xdr:cxnSp macro="">
      <xdr:nvCxnSpPr>
        <xdr:cNvPr id="279" name="直線コネクタ 278"/>
        <xdr:cNvCxnSpPr/>
      </xdr:nvCxnSpPr>
      <xdr:spPr>
        <a:xfrm flipV="1">
          <a:off x="16318865" y="590423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70485</xdr:rowOff>
    </xdr:from>
    <xdr:ext cx="405130" cy="259080"/>
    <xdr:sp macro="" textlink="">
      <xdr:nvSpPr>
        <xdr:cNvPr id="280"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81" name="直線コネクタ 280"/>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20955</xdr:rowOff>
    </xdr:from>
    <xdr:ext cx="405130" cy="258445"/>
    <xdr:sp macro="" textlink="">
      <xdr:nvSpPr>
        <xdr:cNvPr id="282" name="【認定こども園・幼稚園・保育所】&#10;有形固定資産減価償却率最大値テキスト"/>
        <xdr:cNvSpPr txBox="1"/>
      </xdr:nvSpPr>
      <xdr:spPr>
        <a:xfrm>
          <a:off x="16357600" y="5678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74930</xdr:rowOff>
    </xdr:from>
    <xdr:to>
      <xdr:col>86</xdr:col>
      <xdr:colOff>25400</xdr:colOff>
      <xdr:row>34</xdr:row>
      <xdr:rowOff>74930</xdr:rowOff>
    </xdr:to>
    <xdr:cxnSp macro="">
      <xdr:nvCxnSpPr>
        <xdr:cNvPr id="283" name="直線コネクタ 282"/>
        <xdr:cNvCxnSpPr/>
      </xdr:nvCxnSpPr>
      <xdr:spPr>
        <a:xfrm>
          <a:off x="16230600" y="59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103505</xdr:rowOff>
    </xdr:from>
    <xdr:ext cx="405130" cy="259080"/>
    <xdr:sp macro="" textlink="">
      <xdr:nvSpPr>
        <xdr:cNvPr id="284" name="【認定こども園・幼稚園・保育所】&#10;有形固定資産減価償却率平均値テキスト"/>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85" name="フローチャート: 判断 284"/>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86" name="フローチャート: 判断 28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87" name="フローチャート: 判断 28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88" name="テキスト ボックス 28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89" name="テキスト ボックス 28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90" name="テキスト ボックス 28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91" name="テキスト ボックス 29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92" name="テキスト ボックス 29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293" name="楕円 292"/>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121920</xdr:rowOff>
    </xdr:from>
    <xdr:ext cx="405130" cy="258445"/>
    <xdr:sp macro="" textlink="">
      <xdr:nvSpPr>
        <xdr:cNvPr id="294" name="【認定こども園・幼稚園・保育所】&#10;有形固定資産減価償却率該当値テキスト"/>
        <xdr:cNvSpPr txBox="1"/>
      </xdr:nvSpPr>
      <xdr:spPr>
        <a:xfrm>
          <a:off x="16357600" y="6637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295" name="楕円 294"/>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38100</xdr:rowOff>
    </xdr:to>
    <xdr:cxnSp macro="">
      <xdr:nvCxnSpPr>
        <xdr:cNvPr id="296" name="直線コネクタ 295"/>
        <xdr:cNvCxnSpPr/>
      </xdr:nvCxnSpPr>
      <xdr:spPr>
        <a:xfrm flipV="1">
          <a:off x="15481300" y="67094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297" name="楕円 296"/>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72390</xdr:rowOff>
    </xdr:to>
    <xdr:cxnSp macro="">
      <xdr:nvCxnSpPr>
        <xdr:cNvPr id="298" name="直線コネクタ 297"/>
        <xdr:cNvCxnSpPr/>
      </xdr:nvCxnSpPr>
      <xdr:spPr>
        <a:xfrm flipV="1">
          <a:off x="14592300" y="6724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8255</xdr:rowOff>
    </xdr:from>
    <xdr:ext cx="405130" cy="258445"/>
    <xdr:sp macro="" textlink="">
      <xdr:nvSpPr>
        <xdr:cNvPr id="299" name="n_1aveValue【認定こども園・幼稚園・保育所】&#10;有形固定資産減価償却率"/>
        <xdr:cNvSpPr txBox="1"/>
      </xdr:nvSpPr>
      <xdr:spPr>
        <a:xfrm>
          <a:off x="15266035" y="6351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19685</xdr:rowOff>
    </xdr:from>
    <xdr:ext cx="404495" cy="258445"/>
    <xdr:sp macro="" textlink="">
      <xdr:nvSpPr>
        <xdr:cNvPr id="300" name="n_2aveValue【認定こども園・幼稚園・保育所】&#10;有形固定資産減価償却率"/>
        <xdr:cNvSpPr txBox="1"/>
      </xdr:nvSpPr>
      <xdr:spPr>
        <a:xfrm>
          <a:off x="14389735" y="636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80010</xdr:rowOff>
    </xdr:from>
    <xdr:ext cx="405130" cy="259080"/>
    <xdr:sp macro="" textlink="">
      <xdr:nvSpPr>
        <xdr:cNvPr id="301" name="n_1mainValue【認定こども園・幼稚園・保育所】&#10;有形固定資産減価償却率"/>
        <xdr:cNvSpPr txBox="1"/>
      </xdr:nvSpPr>
      <xdr:spPr>
        <a:xfrm>
          <a:off x="15266035" y="676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114300</xdr:rowOff>
    </xdr:from>
    <xdr:ext cx="404495" cy="259080"/>
    <xdr:sp macro="" textlink="">
      <xdr:nvSpPr>
        <xdr:cNvPr id="302" name="n_2mainValue【認定こども園・幼稚園・保育所】&#10;有形固定資産減価償却率"/>
        <xdr:cNvSpPr txBox="1"/>
      </xdr:nvSpPr>
      <xdr:spPr>
        <a:xfrm>
          <a:off x="14389735" y="6800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11" name="テキスト ボックス 31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3" name="直線コネクタ 31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314" name="テキスト ボックス 313"/>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5" name="直線コネクタ 31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316" name="テキスト ボックス 315"/>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7" name="直線コネクタ 31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318" name="テキスト ボックス 317"/>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9" name="直線コネクタ 31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320" name="テキスト ボックス 319"/>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1" name="直線コネクタ 32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322" name="テキスト ボックス 321"/>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24" name="テキスト ボックス 32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30480</xdr:rowOff>
    </xdr:from>
    <xdr:to>
      <xdr:col>116</xdr:col>
      <xdr:colOff>62865</xdr:colOff>
      <xdr:row>41</xdr:row>
      <xdr:rowOff>160020</xdr:rowOff>
    </xdr:to>
    <xdr:cxnSp macro="">
      <xdr:nvCxnSpPr>
        <xdr:cNvPr id="326" name="直線コネクタ 325"/>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163830</xdr:rowOff>
    </xdr:from>
    <xdr:ext cx="469900" cy="259080"/>
    <xdr:sp macro="" textlink="">
      <xdr:nvSpPr>
        <xdr:cNvPr id="327"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28" name="直線コネクタ 327"/>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148590</xdr:rowOff>
    </xdr:from>
    <xdr:ext cx="469900" cy="259080"/>
    <xdr:sp macro="" textlink="">
      <xdr:nvSpPr>
        <xdr:cNvPr id="329"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30" name="直線コネクタ 329"/>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154940</xdr:rowOff>
    </xdr:from>
    <xdr:ext cx="469900" cy="258445"/>
    <xdr:sp macro="" textlink="">
      <xdr:nvSpPr>
        <xdr:cNvPr id="331" name="【認定こども園・幼稚園・保育所】&#10;一人当たり面積平均値テキスト"/>
        <xdr:cNvSpPr txBox="1"/>
      </xdr:nvSpPr>
      <xdr:spPr>
        <a:xfrm>
          <a:off x="22199600" y="64985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32" name="フローチャート: 判断 331"/>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33" name="フローチャート: 判断 332"/>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34" name="フローチャート: 判断 333"/>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35" name="テキスト ボックス 33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36" name="テキスト ボックス 33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37" name="テキスト ボックス 33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38" name="テキスト ボックス 33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39" name="テキスト ボックス 33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340" name="楕円 339"/>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41910</xdr:rowOff>
    </xdr:from>
    <xdr:ext cx="469900" cy="258445"/>
    <xdr:sp macro="" textlink="">
      <xdr:nvSpPr>
        <xdr:cNvPr id="341" name="【認定こども園・幼稚園・保育所】&#10;一人当たり面積該当値テキスト"/>
        <xdr:cNvSpPr txBox="1"/>
      </xdr:nvSpPr>
      <xdr:spPr>
        <a:xfrm>
          <a:off x="22199600" y="689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42" name="楕円 341"/>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114300</xdr:rowOff>
    </xdr:to>
    <xdr:cxnSp macro="">
      <xdr:nvCxnSpPr>
        <xdr:cNvPr id="343" name="直線コネクタ 342"/>
        <xdr:cNvCxnSpPr/>
      </xdr:nvCxnSpPr>
      <xdr:spPr>
        <a:xfrm>
          <a:off x="21323300" y="69456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344" name="楕円 343"/>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87630</xdr:rowOff>
    </xdr:to>
    <xdr:cxnSp macro="">
      <xdr:nvCxnSpPr>
        <xdr:cNvPr id="345" name="直線コネクタ 344"/>
        <xdr:cNvCxnSpPr/>
      </xdr:nvCxnSpPr>
      <xdr:spPr>
        <a:xfrm>
          <a:off x="20434300" y="6941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55880</xdr:rowOff>
    </xdr:from>
    <xdr:ext cx="469900" cy="259080"/>
    <xdr:sp macro="" textlink="">
      <xdr:nvSpPr>
        <xdr:cNvPr id="346"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148590</xdr:rowOff>
    </xdr:from>
    <xdr:ext cx="469265" cy="259080"/>
    <xdr:sp macro="" textlink="">
      <xdr:nvSpPr>
        <xdr:cNvPr id="347" name="n_2aveValue【認定こども園・幼稚園・保育所】&#10;一人当たり面積"/>
        <xdr:cNvSpPr txBox="1"/>
      </xdr:nvSpPr>
      <xdr:spPr>
        <a:xfrm>
          <a:off x="20199350" y="700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129540</xdr:rowOff>
    </xdr:from>
    <xdr:ext cx="469900" cy="259080"/>
    <xdr:sp macro="" textlink="">
      <xdr:nvSpPr>
        <xdr:cNvPr id="348" name="n_1mainValue【認定こども園・幼稚園・保育所】&#10;一人当たり面積"/>
        <xdr:cNvSpPr txBox="1"/>
      </xdr:nvSpPr>
      <xdr:spPr>
        <a:xfrm>
          <a:off x="21075650" y="698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151130</xdr:rowOff>
    </xdr:from>
    <xdr:ext cx="469265" cy="259080"/>
    <xdr:sp macro="" textlink="">
      <xdr:nvSpPr>
        <xdr:cNvPr id="349" name="n_2mainValue【認定こども園・幼稚園・保育所】&#10;一人当たり面積"/>
        <xdr:cNvSpPr txBox="1"/>
      </xdr:nvSpPr>
      <xdr:spPr>
        <a:xfrm>
          <a:off x="20199350" y="666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58" name="テキスト ボックス 35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360" name="テキスト ボックス 359"/>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61" name="直線コネクタ 36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362" name="テキスト ボックス 361"/>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63" name="直線コネクタ 36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64" name="テキスト ボックス 36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65" name="直線コネクタ 36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66" name="テキスト ボックス 36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67" name="直線コネクタ 36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68" name="テキスト ボックス 36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69" name="直線コネクタ 36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70" name="テキスト ボックス 36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71" name="直線コネクタ 37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372" name="テキスト ボックス 371"/>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374" name="テキスト ボックス 373"/>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1905</xdr:rowOff>
    </xdr:from>
    <xdr:to>
      <xdr:col>85</xdr:col>
      <xdr:colOff>126365</xdr:colOff>
      <xdr:row>63</xdr:row>
      <xdr:rowOff>142240</xdr:rowOff>
    </xdr:to>
    <xdr:cxnSp macro="">
      <xdr:nvCxnSpPr>
        <xdr:cNvPr id="376" name="直線コネクタ 375"/>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146050</xdr:rowOff>
    </xdr:from>
    <xdr:ext cx="405130" cy="258445"/>
    <xdr:sp macro="" textlink="">
      <xdr:nvSpPr>
        <xdr:cNvPr id="377" name="【学校施設】&#10;有形固定資産減価償却率最小値テキスト"/>
        <xdr:cNvSpPr txBox="1"/>
      </xdr:nvSpPr>
      <xdr:spPr>
        <a:xfrm>
          <a:off x="16357600" y="1094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142240</xdr:rowOff>
    </xdr:from>
    <xdr:to>
      <xdr:col>86</xdr:col>
      <xdr:colOff>25400</xdr:colOff>
      <xdr:row>63</xdr:row>
      <xdr:rowOff>142240</xdr:rowOff>
    </xdr:to>
    <xdr:cxnSp macro="">
      <xdr:nvCxnSpPr>
        <xdr:cNvPr id="378" name="直線コネクタ 377"/>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120650</xdr:rowOff>
    </xdr:from>
    <xdr:ext cx="405130" cy="258445"/>
    <xdr:sp macro="" textlink="">
      <xdr:nvSpPr>
        <xdr:cNvPr id="379" name="【学校施設】&#10;有形固定資産減価償却率最大値テキスト"/>
        <xdr:cNvSpPr txBox="1"/>
      </xdr:nvSpPr>
      <xdr:spPr>
        <a:xfrm>
          <a:off x="16357600" y="9207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1905</xdr:rowOff>
    </xdr:from>
    <xdr:to>
      <xdr:col>86</xdr:col>
      <xdr:colOff>25400</xdr:colOff>
      <xdr:row>55</xdr:row>
      <xdr:rowOff>1905</xdr:rowOff>
    </xdr:to>
    <xdr:cxnSp macro="">
      <xdr:nvCxnSpPr>
        <xdr:cNvPr id="380" name="直線コネクタ 379"/>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68580</xdr:rowOff>
    </xdr:from>
    <xdr:ext cx="405130" cy="259080"/>
    <xdr:sp macro="" textlink="">
      <xdr:nvSpPr>
        <xdr:cNvPr id="381" name="【学校施設】&#10;有形固定資産減価償却率平均値テキスト"/>
        <xdr:cNvSpPr txBox="1"/>
      </xdr:nvSpPr>
      <xdr:spPr>
        <a:xfrm>
          <a:off x="16357600" y="10012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45720</xdr:rowOff>
    </xdr:from>
    <xdr:to>
      <xdr:col>85</xdr:col>
      <xdr:colOff>177800</xdr:colOff>
      <xdr:row>59</xdr:row>
      <xdr:rowOff>147320</xdr:rowOff>
    </xdr:to>
    <xdr:sp macro="" textlink="">
      <xdr:nvSpPr>
        <xdr:cNvPr id="382" name="フローチャート: 判断 381"/>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3" name="フローチャート: 判断 38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43815</xdr:rowOff>
    </xdr:from>
    <xdr:to>
      <xdr:col>76</xdr:col>
      <xdr:colOff>165100</xdr:colOff>
      <xdr:row>58</xdr:row>
      <xdr:rowOff>145415</xdr:rowOff>
    </xdr:to>
    <xdr:sp macro="" textlink="">
      <xdr:nvSpPr>
        <xdr:cNvPr id="384" name="フローチャート: 判断 383"/>
        <xdr:cNvSpPr/>
      </xdr:nvSpPr>
      <xdr:spPr>
        <a:xfrm>
          <a:off x="14541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385" name="テキスト ボックス 38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386" name="テキスト ボックス 38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387" name="テキスト ボックス 38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388" name="テキスト ボックス 38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389" name="テキスト ボックス 38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69850</xdr:rowOff>
    </xdr:from>
    <xdr:to>
      <xdr:col>85</xdr:col>
      <xdr:colOff>177800</xdr:colOff>
      <xdr:row>61</xdr:row>
      <xdr:rowOff>0</xdr:rowOff>
    </xdr:to>
    <xdr:sp macro="" textlink="">
      <xdr:nvSpPr>
        <xdr:cNvPr id="390" name="楕円 389"/>
        <xdr:cNvSpPr/>
      </xdr:nvSpPr>
      <xdr:spPr>
        <a:xfrm>
          <a:off x="16268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48260</xdr:rowOff>
    </xdr:from>
    <xdr:ext cx="405130" cy="259080"/>
    <xdr:sp macro="" textlink="">
      <xdr:nvSpPr>
        <xdr:cNvPr id="391" name="【学校施設】&#10;有形固定資産減価償却率該当値テキスト"/>
        <xdr:cNvSpPr txBox="1"/>
      </xdr:nvSpPr>
      <xdr:spPr>
        <a:xfrm>
          <a:off x="16357600" y="1033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106045</xdr:rowOff>
    </xdr:from>
    <xdr:to>
      <xdr:col>81</xdr:col>
      <xdr:colOff>101600</xdr:colOff>
      <xdr:row>61</xdr:row>
      <xdr:rowOff>36195</xdr:rowOff>
    </xdr:to>
    <xdr:sp macro="" textlink="">
      <xdr:nvSpPr>
        <xdr:cNvPr id="392" name="楕円 391"/>
        <xdr:cNvSpPr/>
      </xdr:nvSpPr>
      <xdr:spPr>
        <a:xfrm>
          <a:off x="15430500" y="10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120650</xdr:rowOff>
    </xdr:from>
    <xdr:to>
      <xdr:col>85</xdr:col>
      <xdr:colOff>127000</xdr:colOff>
      <xdr:row>60</xdr:row>
      <xdr:rowOff>156845</xdr:rowOff>
    </xdr:to>
    <xdr:cxnSp macro="">
      <xdr:nvCxnSpPr>
        <xdr:cNvPr id="393" name="直線コネクタ 392"/>
        <xdr:cNvCxnSpPr/>
      </xdr:nvCxnSpPr>
      <xdr:spPr>
        <a:xfrm flipV="1">
          <a:off x="15481300" y="104076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394" name="楕円 393"/>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156845</xdr:rowOff>
    </xdr:from>
    <xdr:to>
      <xdr:col>81</xdr:col>
      <xdr:colOff>50800</xdr:colOff>
      <xdr:row>61</xdr:row>
      <xdr:rowOff>11430</xdr:rowOff>
    </xdr:to>
    <xdr:cxnSp macro="">
      <xdr:nvCxnSpPr>
        <xdr:cNvPr id="395" name="直線コネクタ 394"/>
        <xdr:cNvCxnSpPr/>
      </xdr:nvCxnSpPr>
      <xdr:spPr>
        <a:xfrm flipV="1">
          <a:off x="14592300" y="10443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170180</xdr:rowOff>
    </xdr:from>
    <xdr:ext cx="405130" cy="259080"/>
    <xdr:sp macro="" textlink="">
      <xdr:nvSpPr>
        <xdr:cNvPr id="396" name="n_1aveValue【学校施設】&#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161925</xdr:rowOff>
    </xdr:from>
    <xdr:ext cx="404495" cy="259080"/>
    <xdr:sp macro="" textlink="">
      <xdr:nvSpPr>
        <xdr:cNvPr id="397" name="n_2aveValue【学校施設】&#10;有形固定資産減価償却率"/>
        <xdr:cNvSpPr txBox="1"/>
      </xdr:nvSpPr>
      <xdr:spPr>
        <a:xfrm>
          <a:off x="14389735" y="9763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27305</xdr:rowOff>
    </xdr:from>
    <xdr:ext cx="405130" cy="259080"/>
    <xdr:sp macro="" textlink="">
      <xdr:nvSpPr>
        <xdr:cNvPr id="398" name="n_1mainValue【学校施設】&#10;有形固定資産減価償却率"/>
        <xdr:cNvSpPr txBox="1"/>
      </xdr:nvSpPr>
      <xdr:spPr>
        <a:xfrm>
          <a:off x="15266035"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53340</xdr:rowOff>
    </xdr:from>
    <xdr:ext cx="404495" cy="258445"/>
    <xdr:sp macro="" textlink="">
      <xdr:nvSpPr>
        <xdr:cNvPr id="399" name="n_2mainValue【学校施設】&#10;有形固定資産減価償却率"/>
        <xdr:cNvSpPr txBox="1"/>
      </xdr:nvSpPr>
      <xdr:spPr>
        <a:xfrm>
          <a:off x="14389735" y="1051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08" name="テキスト ボックス 40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410" name="テキスト ボックス 409"/>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11" name="直線コネクタ 41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412" name="テキスト ボックス 411"/>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13" name="直線コネクタ 41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414" name="テキスト ボックス 413"/>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15" name="直線コネクタ 41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416" name="テキスト ボックス 415"/>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17" name="直線コネクタ 41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418" name="テキスト ボックス 417"/>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19" name="直線コネクタ 41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420" name="テキスト ボックス 419"/>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21" name="直線コネクタ 42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422" name="テキスト ボックス 421"/>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24" name="テキスト ボックス 42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63</xdr:row>
      <xdr:rowOff>116840</xdr:rowOff>
    </xdr:to>
    <xdr:cxnSp macro="">
      <xdr:nvCxnSpPr>
        <xdr:cNvPr id="426" name="直線コネクタ 425"/>
        <xdr:cNvCxnSpPr/>
      </xdr:nvCxnSpPr>
      <xdr:spPr>
        <a:xfrm flipV="1">
          <a:off x="22160865" y="96386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8445"/>
    <xdr:sp macro="" textlink="">
      <xdr:nvSpPr>
        <xdr:cNvPr id="427" name="【学校施設】&#10;一人当たり面積最小値テキスト"/>
        <xdr:cNvSpPr txBox="1"/>
      </xdr:nvSpPr>
      <xdr:spPr>
        <a:xfrm>
          <a:off x="22199600" y="10922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428" name="直線コネクタ 427"/>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8445"/>
    <xdr:sp macro="" textlink="">
      <xdr:nvSpPr>
        <xdr:cNvPr id="429" name="【学校施設】&#10;一人当たり面積最大値テキスト"/>
        <xdr:cNvSpPr txBox="1"/>
      </xdr:nvSpPr>
      <xdr:spPr>
        <a:xfrm>
          <a:off x="22199600" y="9413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430" name="直線コネクタ 429"/>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167005</xdr:rowOff>
    </xdr:from>
    <xdr:ext cx="469900" cy="258445"/>
    <xdr:sp macro="" textlink="">
      <xdr:nvSpPr>
        <xdr:cNvPr id="431" name="【学校施設】&#10;一人当たり面積平均値テキスト"/>
        <xdr:cNvSpPr txBox="1"/>
      </xdr:nvSpPr>
      <xdr:spPr>
        <a:xfrm>
          <a:off x="22199600" y="101111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144145</xdr:rowOff>
    </xdr:from>
    <xdr:to>
      <xdr:col>116</xdr:col>
      <xdr:colOff>114300</xdr:colOff>
      <xdr:row>60</xdr:row>
      <xdr:rowOff>74930</xdr:rowOff>
    </xdr:to>
    <xdr:sp macro="" textlink="">
      <xdr:nvSpPr>
        <xdr:cNvPr id="432" name="フローチャート: 判断 431"/>
        <xdr:cNvSpPr/>
      </xdr:nvSpPr>
      <xdr:spPr>
        <a:xfrm>
          <a:off x="22110700" y="10259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80645</xdr:rowOff>
    </xdr:from>
    <xdr:to>
      <xdr:col>112</xdr:col>
      <xdr:colOff>38100</xdr:colOff>
      <xdr:row>60</xdr:row>
      <xdr:rowOff>10795</xdr:rowOff>
    </xdr:to>
    <xdr:sp macro="" textlink="">
      <xdr:nvSpPr>
        <xdr:cNvPr id="433" name="フローチャート: 判断 432"/>
        <xdr:cNvSpPr/>
      </xdr:nvSpPr>
      <xdr:spPr>
        <a:xfrm>
          <a:off x="21272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52705</xdr:rowOff>
    </xdr:from>
    <xdr:to>
      <xdr:col>107</xdr:col>
      <xdr:colOff>101600</xdr:colOff>
      <xdr:row>60</xdr:row>
      <xdr:rowOff>154940</xdr:rowOff>
    </xdr:to>
    <xdr:sp macro="" textlink="">
      <xdr:nvSpPr>
        <xdr:cNvPr id="434" name="フローチャート: 判断 433"/>
        <xdr:cNvSpPr/>
      </xdr:nvSpPr>
      <xdr:spPr>
        <a:xfrm>
          <a:off x="20383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35" name="テキスト ボックス 43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36" name="テキスト ボックス 43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37" name="テキスト ボックス 43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38" name="テキスト ボックス 43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39" name="テキスト ボックス 43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96520</xdr:rowOff>
    </xdr:from>
    <xdr:to>
      <xdr:col>116</xdr:col>
      <xdr:colOff>114300</xdr:colOff>
      <xdr:row>63</xdr:row>
      <xdr:rowOff>26670</xdr:rowOff>
    </xdr:to>
    <xdr:sp macro="" textlink="">
      <xdr:nvSpPr>
        <xdr:cNvPr id="440" name="楕円 439"/>
        <xdr:cNvSpPr/>
      </xdr:nvSpPr>
      <xdr:spPr>
        <a:xfrm>
          <a:off x="221107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74930</xdr:rowOff>
    </xdr:from>
    <xdr:ext cx="469900" cy="258445"/>
    <xdr:sp macro="" textlink="">
      <xdr:nvSpPr>
        <xdr:cNvPr id="441" name="【学校施設】&#10;一人当たり面積該当値テキスト"/>
        <xdr:cNvSpPr txBox="1"/>
      </xdr:nvSpPr>
      <xdr:spPr>
        <a:xfrm>
          <a:off x="22199600" y="10704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442" name="楕円 441"/>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147320</xdr:rowOff>
    </xdr:to>
    <xdr:cxnSp macro="">
      <xdr:nvCxnSpPr>
        <xdr:cNvPr id="443" name="直線コネクタ 442"/>
        <xdr:cNvCxnSpPr/>
      </xdr:nvCxnSpPr>
      <xdr:spPr>
        <a:xfrm>
          <a:off x="21323300" y="107746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89535</xdr:rowOff>
    </xdr:from>
    <xdr:to>
      <xdr:col>107</xdr:col>
      <xdr:colOff>101600</xdr:colOff>
      <xdr:row>63</xdr:row>
      <xdr:rowOff>19685</xdr:rowOff>
    </xdr:to>
    <xdr:sp macro="" textlink="">
      <xdr:nvSpPr>
        <xdr:cNvPr id="444" name="楕円 443"/>
        <xdr:cNvSpPr/>
      </xdr:nvSpPr>
      <xdr:spPr>
        <a:xfrm>
          <a:off x="20383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140335</xdr:rowOff>
    </xdr:from>
    <xdr:to>
      <xdr:col>111</xdr:col>
      <xdr:colOff>177800</xdr:colOff>
      <xdr:row>62</xdr:row>
      <xdr:rowOff>144780</xdr:rowOff>
    </xdr:to>
    <xdr:cxnSp macro="">
      <xdr:nvCxnSpPr>
        <xdr:cNvPr id="445" name="直線コネクタ 444"/>
        <xdr:cNvCxnSpPr/>
      </xdr:nvCxnSpPr>
      <xdr:spPr>
        <a:xfrm>
          <a:off x="20434300" y="107702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27305</xdr:rowOff>
    </xdr:from>
    <xdr:ext cx="469900" cy="259080"/>
    <xdr:sp macro="" textlink="">
      <xdr:nvSpPr>
        <xdr:cNvPr id="446" name="n_1aveValue【学校施設】&#10;一人当たり面積"/>
        <xdr:cNvSpPr txBox="1"/>
      </xdr:nvSpPr>
      <xdr:spPr>
        <a:xfrm>
          <a:off x="21075650" y="9971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170815</xdr:rowOff>
    </xdr:from>
    <xdr:ext cx="469265" cy="258445"/>
    <xdr:sp macro="" textlink="">
      <xdr:nvSpPr>
        <xdr:cNvPr id="447" name="n_2aveValue【学校施設】&#10;一人当たり面積"/>
        <xdr:cNvSpPr txBox="1"/>
      </xdr:nvSpPr>
      <xdr:spPr>
        <a:xfrm>
          <a:off x="2019935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15240</xdr:rowOff>
    </xdr:from>
    <xdr:ext cx="469900" cy="259080"/>
    <xdr:sp macro="" textlink="">
      <xdr:nvSpPr>
        <xdr:cNvPr id="448" name="n_1mainValue【学校施設】&#10;一人当たり面積"/>
        <xdr:cNvSpPr txBox="1"/>
      </xdr:nvSpPr>
      <xdr:spPr>
        <a:xfrm>
          <a:off x="2107565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10795</xdr:rowOff>
    </xdr:from>
    <xdr:ext cx="469265" cy="258445"/>
    <xdr:sp macro="" textlink="">
      <xdr:nvSpPr>
        <xdr:cNvPr id="449" name="n_2mainValue【学校施設】&#10;一人当たり面積"/>
        <xdr:cNvSpPr txBox="1"/>
      </xdr:nvSpPr>
      <xdr:spPr>
        <a:xfrm>
          <a:off x="20199350" y="1081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58" name="テキスト ボックス 45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460" name="テキスト ボックス 459"/>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1" name="直線コネクタ 46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462" name="テキスト ボックス 461"/>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3" name="直線コネクタ 46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64" name="テキスト ボックス 46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5" name="直線コネクタ 46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66" name="テキスト ボックス 46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7" name="直線コネクタ 46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468" name="テキスト ボックス 46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9" name="直線コネクタ 46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470" name="テキスト ボックス 469"/>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1" name="直線コネクタ 47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72" name="テキスト ボックス 47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150495</xdr:rowOff>
    </xdr:to>
    <xdr:cxnSp macro="">
      <xdr:nvCxnSpPr>
        <xdr:cNvPr id="474" name="直線コネクタ 473"/>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154940</xdr:rowOff>
    </xdr:from>
    <xdr:ext cx="405130" cy="258445"/>
    <xdr:sp macro="" textlink="">
      <xdr:nvSpPr>
        <xdr:cNvPr id="475" name="【児童館】&#10;有形固定資産減価償却率最小値テキスト"/>
        <xdr:cNvSpPr txBox="1"/>
      </xdr:nvSpPr>
      <xdr:spPr>
        <a:xfrm>
          <a:off x="16357600" y="14728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76" name="直線コネクタ 475"/>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77"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8" name="直線コネクタ 47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41910</xdr:rowOff>
    </xdr:from>
    <xdr:ext cx="405130" cy="258445"/>
    <xdr:sp macro="" textlink="">
      <xdr:nvSpPr>
        <xdr:cNvPr id="479" name="【児童館】&#10;有形固定資産減価償却率平均値テキスト"/>
        <xdr:cNvSpPr txBox="1"/>
      </xdr:nvSpPr>
      <xdr:spPr>
        <a:xfrm>
          <a:off x="16357600" y="141008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80" name="フローチャート: 判断 47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481" name="フローチャート: 判断 48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105410</xdr:rowOff>
    </xdr:from>
    <xdr:to>
      <xdr:col>76</xdr:col>
      <xdr:colOff>165100</xdr:colOff>
      <xdr:row>84</xdr:row>
      <xdr:rowOff>35560</xdr:rowOff>
    </xdr:to>
    <xdr:sp macro="" textlink="">
      <xdr:nvSpPr>
        <xdr:cNvPr id="482" name="フローチャート: 判断 481"/>
        <xdr:cNvSpPr/>
      </xdr:nvSpPr>
      <xdr:spPr>
        <a:xfrm>
          <a:off x="14541500" y="1433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83" name="テキスト ボックス 48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84" name="テキスト ボックス 48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85" name="テキスト ボックス 48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86" name="テキスト ボックス 48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87" name="テキスト ボックス 48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488" name="楕円 487"/>
        <xdr:cNvSpPr/>
      </xdr:nvSpPr>
      <xdr:spPr>
        <a:xfrm>
          <a:off x="16268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126365</xdr:rowOff>
    </xdr:from>
    <xdr:ext cx="405130" cy="259080"/>
    <xdr:sp macro="" textlink="">
      <xdr:nvSpPr>
        <xdr:cNvPr id="489" name="【児童館】&#10;有形固定資産減価償却率該当値テキスト"/>
        <xdr:cNvSpPr txBox="1"/>
      </xdr:nvSpPr>
      <xdr:spPr>
        <a:xfrm>
          <a:off x="16357600" y="1384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153035</xdr:rowOff>
    </xdr:from>
    <xdr:to>
      <xdr:col>81</xdr:col>
      <xdr:colOff>101600</xdr:colOff>
      <xdr:row>82</xdr:row>
      <xdr:rowOff>83185</xdr:rowOff>
    </xdr:to>
    <xdr:sp macro="" textlink="">
      <xdr:nvSpPr>
        <xdr:cNvPr id="490" name="楕円 489"/>
        <xdr:cNvSpPr/>
      </xdr:nvSpPr>
      <xdr:spPr>
        <a:xfrm>
          <a:off x="15430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154940</xdr:rowOff>
    </xdr:from>
    <xdr:to>
      <xdr:col>85</xdr:col>
      <xdr:colOff>127000</xdr:colOff>
      <xdr:row>82</xdr:row>
      <xdr:rowOff>32385</xdr:rowOff>
    </xdr:to>
    <xdr:cxnSp macro="">
      <xdr:nvCxnSpPr>
        <xdr:cNvPr id="491" name="直線コネクタ 490"/>
        <xdr:cNvCxnSpPr/>
      </xdr:nvCxnSpPr>
      <xdr:spPr>
        <a:xfrm flipV="1">
          <a:off x="15481300" y="140423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492" name="楕円 491"/>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32385</xdr:rowOff>
    </xdr:from>
    <xdr:to>
      <xdr:col>81</xdr:col>
      <xdr:colOff>50800</xdr:colOff>
      <xdr:row>82</xdr:row>
      <xdr:rowOff>86360</xdr:rowOff>
    </xdr:to>
    <xdr:cxnSp macro="">
      <xdr:nvCxnSpPr>
        <xdr:cNvPr id="493" name="直線コネクタ 492"/>
        <xdr:cNvCxnSpPr/>
      </xdr:nvCxnSpPr>
      <xdr:spPr>
        <a:xfrm flipV="1">
          <a:off x="14592300" y="140912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139065</xdr:rowOff>
    </xdr:from>
    <xdr:ext cx="405130" cy="259080"/>
    <xdr:sp macro="" textlink="">
      <xdr:nvSpPr>
        <xdr:cNvPr id="494"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26670</xdr:rowOff>
    </xdr:from>
    <xdr:ext cx="404495" cy="259080"/>
    <xdr:sp macro="" textlink="">
      <xdr:nvSpPr>
        <xdr:cNvPr id="495" name="n_2aveValue【児童館】&#10;有形固定資産減価償却率"/>
        <xdr:cNvSpPr txBox="1"/>
      </xdr:nvSpPr>
      <xdr:spPr>
        <a:xfrm>
          <a:off x="14389735" y="14428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99695</xdr:rowOff>
    </xdr:from>
    <xdr:ext cx="405130" cy="258445"/>
    <xdr:sp macro="" textlink="">
      <xdr:nvSpPr>
        <xdr:cNvPr id="496" name="n_1mainValue【児童館】&#10;有形固定資産減価償却率"/>
        <xdr:cNvSpPr txBox="1"/>
      </xdr:nvSpPr>
      <xdr:spPr>
        <a:xfrm>
          <a:off x="15266035" y="13815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153035</xdr:rowOff>
    </xdr:from>
    <xdr:ext cx="404495" cy="259080"/>
    <xdr:sp macro="" textlink="">
      <xdr:nvSpPr>
        <xdr:cNvPr id="497" name="n_2mainValue【児童館】&#10;有形固定資産減価償却率"/>
        <xdr:cNvSpPr txBox="1"/>
      </xdr:nvSpPr>
      <xdr:spPr>
        <a:xfrm>
          <a:off x="14389735" y="1386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06" name="テキスト ボックス 505"/>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7" name="直線コネクタ 50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8" name="直線コネクタ 50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09" name="テキスト ボックス 508"/>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0" name="直線コネクタ 50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11" name="テキスト ボックス 510"/>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2" name="直線コネクタ 51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13" name="テキスト ボックス 512"/>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4" name="直線コネクタ 51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15" name="テキスト ボックス 514"/>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6" name="直線コネクタ 51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17" name="テキスト ボックス 516"/>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19" name="テキスト ボックス 51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86</xdr:row>
      <xdr:rowOff>57150</xdr:rowOff>
    </xdr:to>
    <xdr:cxnSp macro="">
      <xdr:nvCxnSpPr>
        <xdr:cNvPr id="521" name="直線コネクタ 520"/>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522"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23" name="直線コネクタ 522"/>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524"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25" name="直線コネクタ 524"/>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3810</xdr:rowOff>
    </xdr:from>
    <xdr:ext cx="469900" cy="259080"/>
    <xdr:sp macro="" textlink="">
      <xdr:nvSpPr>
        <xdr:cNvPr id="526" name="【児童館】&#10;一人当たり面積平均値テキスト"/>
        <xdr:cNvSpPr txBox="1"/>
      </xdr:nvSpPr>
      <xdr:spPr>
        <a:xfrm>
          <a:off x="22199600" y="1423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27" name="フローチャート: 判断 526"/>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28" name="フローチャート: 判断 52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29" name="フローチャート: 判断 52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30" name="テキスト ボックス 52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31" name="テキスト ボックス 53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32" name="テキスト ボックス 53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33" name="テキスト ボックス 53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34" name="テキスト ボックス 53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535" name="楕円 534"/>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143510</xdr:rowOff>
    </xdr:from>
    <xdr:ext cx="469900" cy="258445"/>
    <xdr:sp macro="" textlink="">
      <xdr:nvSpPr>
        <xdr:cNvPr id="536" name="【児童館】&#10;一人当たり面積該当値テキスト"/>
        <xdr:cNvSpPr txBox="1"/>
      </xdr:nvSpPr>
      <xdr:spPr>
        <a:xfrm>
          <a:off x="22199600" y="1351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37" name="楕円 536"/>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538" name="直線コネクタ 537"/>
        <xdr:cNvCxnSpPr/>
      </xdr:nvCxnSpPr>
      <xdr:spPr>
        <a:xfrm>
          <a:off x="21323300" y="1371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101600</xdr:rowOff>
    </xdr:from>
    <xdr:to>
      <xdr:col>107</xdr:col>
      <xdr:colOff>101600</xdr:colOff>
      <xdr:row>80</xdr:row>
      <xdr:rowOff>31750</xdr:rowOff>
    </xdr:to>
    <xdr:sp macro="" textlink="">
      <xdr:nvSpPr>
        <xdr:cNvPr id="539" name="楕円 538"/>
        <xdr:cNvSpPr/>
      </xdr:nvSpPr>
      <xdr:spPr>
        <a:xfrm>
          <a:off x="2038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80</xdr:row>
      <xdr:rowOff>0</xdr:rowOff>
    </xdr:to>
    <xdr:cxnSp macro="">
      <xdr:nvCxnSpPr>
        <xdr:cNvPr id="540" name="直線コネクタ 539"/>
        <xdr:cNvCxnSpPr/>
      </xdr:nvCxnSpPr>
      <xdr:spPr>
        <a:xfrm>
          <a:off x="20434300" y="13696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3810</xdr:rowOff>
    </xdr:from>
    <xdr:ext cx="469900" cy="259080"/>
    <xdr:sp macro="" textlink="">
      <xdr:nvSpPr>
        <xdr:cNvPr id="541" name="n_1aveValue【児童館】&#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9265" cy="258445"/>
    <xdr:sp macro="" textlink="">
      <xdr:nvSpPr>
        <xdr:cNvPr id="542" name="n_2aveValue【児童館】&#10;一人当たり面積"/>
        <xdr:cNvSpPr txBox="1"/>
      </xdr:nvSpPr>
      <xdr:spPr>
        <a:xfrm>
          <a:off x="20199350" y="14443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67310</xdr:rowOff>
    </xdr:from>
    <xdr:ext cx="469900" cy="259080"/>
    <xdr:sp macro="" textlink="">
      <xdr:nvSpPr>
        <xdr:cNvPr id="543" name="n_1mainValue【児童館】&#10;一人当たり面積"/>
        <xdr:cNvSpPr txBox="1"/>
      </xdr:nvSpPr>
      <xdr:spPr>
        <a:xfrm>
          <a:off x="2107565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48260</xdr:rowOff>
    </xdr:from>
    <xdr:ext cx="469265" cy="259080"/>
    <xdr:sp macro="" textlink="">
      <xdr:nvSpPr>
        <xdr:cNvPr id="544" name="n_2mainValue【児童館】&#10;一人当たり面積"/>
        <xdr:cNvSpPr txBox="1"/>
      </xdr:nvSpPr>
      <xdr:spPr>
        <a:xfrm>
          <a:off x="20199350" y="1342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53" name="テキスト ボックス 55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8455" cy="259080"/>
    <xdr:sp macro="" textlink="">
      <xdr:nvSpPr>
        <xdr:cNvPr id="555" name="テキスト ボックス 554"/>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57" name="テキスト ボックス 556"/>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559" name="テキスト ボックス 558"/>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61" name="テキスト ボックス 56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63" name="テキスト ボックス 56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725" cy="258445"/>
    <xdr:sp macro="" textlink="">
      <xdr:nvSpPr>
        <xdr:cNvPr id="565" name="テキスト ボックス 564"/>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567" name="テキスト ボックス 56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108</xdr:row>
      <xdr:rowOff>3810</xdr:rowOff>
    </xdr:to>
    <xdr:cxnSp macro="">
      <xdr:nvCxnSpPr>
        <xdr:cNvPr id="569" name="直線コネクタ 568"/>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8445"/>
    <xdr:sp macro="" textlink="">
      <xdr:nvSpPr>
        <xdr:cNvPr id="570" name="【公民館】&#10;有形固定資産減価償却率最小値テキスト"/>
        <xdr:cNvSpPr txBox="1"/>
      </xdr:nvSpPr>
      <xdr:spPr>
        <a:xfrm>
          <a:off x="16357600" y="18524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571" name="直線コネクタ 570"/>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405130" cy="259080"/>
    <xdr:sp macro="" textlink="">
      <xdr:nvSpPr>
        <xdr:cNvPr id="572"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573" name="直線コネクタ 572"/>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104775</xdr:rowOff>
    </xdr:from>
    <xdr:ext cx="405130" cy="259080"/>
    <xdr:sp macro="" textlink="">
      <xdr:nvSpPr>
        <xdr:cNvPr id="574"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126365</xdr:rowOff>
    </xdr:from>
    <xdr:to>
      <xdr:col>85</xdr:col>
      <xdr:colOff>177800</xdr:colOff>
      <xdr:row>105</xdr:row>
      <xdr:rowOff>56515</xdr:rowOff>
    </xdr:to>
    <xdr:sp macro="" textlink="">
      <xdr:nvSpPr>
        <xdr:cNvPr id="575" name="フローチャート: 判断 574"/>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59690</xdr:rowOff>
    </xdr:from>
    <xdr:to>
      <xdr:col>81</xdr:col>
      <xdr:colOff>101600</xdr:colOff>
      <xdr:row>104</xdr:row>
      <xdr:rowOff>161290</xdr:rowOff>
    </xdr:to>
    <xdr:sp macro="" textlink="">
      <xdr:nvSpPr>
        <xdr:cNvPr id="576" name="フローチャート: 判断 575"/>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7" name="フローチャート: 判断 576"/>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8" name="テキスト ボックス 5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9" name="テキスト ボックス 5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0" name="テキスト ボックス 5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1" name="テキスト ボックス 5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2" name="テキスト ボックス 5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83" name="楕円 582"/>
        <xdr:cNvSpPr/>
      </xdr:nvSpPr>
      <xdr:spPr>
        <a:xfrm>
          <a:off x="16268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57785</xdr:rowOff>
    </xdr:from>
    <xdr:ext cx="405130" cy="259080"/>
    <xdr:sp macro="" textlink="">
      <xdr:nvSpPr>
        <xdr:cNvPr id="584" name="【公民館】&#10;有形固定資産減価償却率該当値テキスト"/>
        <xdr:cNvSpPr txBox="1"/>
      </xdr:nvSpPr>
      <xdr:spPr>
        <a:xfrm>
          <a:off x="16357600" y="1771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76835</xdr:rowOff>
    </xdr:from>
    <xdr:to>
      <xdr:col>81</xdr:col>
      <xdr:colOff>101600</xdr:colOff>
      <xdr:row>105</xdr:row>
      <xdr:rowOff>6985</xdr:rowOff>
    </xdr:to>
    <xdr:sp macro="" textlink="">
      <xdr:nvSpPr>
        <xdr:cNvPr id="585" name="楕円 584"/>
        <xdr:cNvSpPr/>
      </xdr:nvSpPr>
      <xdr:spPr>
        <a:xfrm>
          <a:off x="15430500" y="179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86360</xdr:rowOff>
    </xdr:from>
    <xdr:to>
      <xdr:col>85</xdr:col>
      <xdr:colOff>127000</xdr:colOff>
      <xdr:row>104</xdr:row>
      <xdr:rowOff>127635</xdr:rowOff>
    </xdr:to>
    <xdr:cxnSp macro="">
      <xdr:nvCxnSpPr>
        <xdr:cNvPr id="586" name="直線コネクタ 585"/>
        <xdr:cNvCxnSpPr/>
      </xdr:nvCxnSpPr>
      <xdr:spPr>
        <a:xfrm flipV="1">
          <a:off x="15481300" y="179171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114935</xdr:rowOff>
    </xdr:from>
    <xdr:to>
      <xdr:col>76</xdr:col>
      <xdr:colOff>165100</xdr:colOff>
      <xdr:row>105</xdr:row>
      <xdr:rowOff>45085</xdr:rowOff>
    </xdr:to>
    <xdr:sp macro="" textlink="">
      <xdr:nvSpPr>
        <xdr:cNvPr id="587" name="楕円 586"/>
        <xdr:cNvSpPr/>
      </xdr:nvSpPr>
      <xdr:spPr>
        <a:xfrm>
          <a:off x="14541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127635</xdr:rowOff>
    </xdr:from>
    <xdr:to>
      <xdr:col>81</xdr:col>
      <xdr:colOff>50800</xdr:colOff>
      <xdr:row>104</xdr:row>
      <xdr:rowOff>166370</xdr:rowOff>
    </xdr:to>
    <xdr:cxnSp macro="">
      <xdr:nvCxnSpPr>
        <xdr:cNvPr id="588" name="直線コネクタ 587"/>
        <xdr:cNvCxnSpPr/>
      </xdr:nvCxnSpPr>
      <xdr:spPr>
        <a:xfrm flipV="1">
          <a:off x="14592300" y="179584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6350</xdr:rowOff>
    </xdr:from>
    <xdr:ext cx="405130" cy="258445"/>
    <xdr:sp macro="" textlink="">
      <xdr:nvSpPr>
        <xdr:cNvPr id="589" name="n_1aveValue【公民館】&#10;有形固定資産減価償却率"/>
        <xdr:cNvSpPr txBox="1"/>
      </xdr:nvSpPr>
      <xdr:spPr>
        <a:xfrm>
          <a:off x="15266035" y="1766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151130</xdr:rowOff>
    </xdr:from>
    <xdr:ext cx="404495" cy="259080"/>
    <xdr:sp macro="" textlink="">
      <xdr:nvSpPr>
        <xdr:cNvPr id="590" name="n_2aveValue【公民館】&#10;有形固定資産減価償却率"/>
        <xdr:cNvSpPr txBox="1"/>
      </xdr:nvSpPr>
      <xdr:spPr>
        <a:xfrm>
          <a:off x="14389735" y="17639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169545</xdr:rowOff>
    </xdr:from>
    <xdr:ext cx="405130" cy="258445"/>
    <xdr:sp macro="" textlink="">
      <xdr:nvSpPr>
        <xdr:cNvPr id="591" name="n_1mainValue【公民館】&#10;有形固定資産減価償却率"/>
        <xdr:cNvSpPr txBox="1"/>
      </xdr:nvSpPr>
      <xdr:spPr>
        <a:xfrm>
          <a:off x="15266035" y="18000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36195</xdr:rowOff>
    </xdr:from>
    <xdr:ext cx="404495" cy="259080"/>
    <xdr:sp macro="" textlink="">
      <xdr:nvSpPr>
        <xdr:cNvPr id="592" name="n_2mainValue【公民館】&#10;有形固定資産減価償却率"/>
        <xdr:cNvSpPr txBox="1"/>
      </xdr:nvSpPr>
      <xdr:spPr>
        <a:xfrm>
          <a:off x="14389735" y="1803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01" name="テキスト ボックス 6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3" name="直線コネクタ 6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604" name="テキスト ボックス 6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05" name="直線コネクタ 6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606" name="テキスト ボックス 6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07" name="直線コネクタ 6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608" name="テキスト ボックス 6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09" name="直線コネクタ 6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610" name="テキスト ボックス 6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1" name="直線コネクタ 6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612" name="テキスト ボックス 6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3" name="直線コネクタ 6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614" name="テキスト ボックス 61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16" name="テキスト ボックス 6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133350</xdr:rowOff>
    </xdr:from>
    <xdr:to>
      <xdr:col>116</xdr:col>
      <xdr:colOff>62865</xdr:colOff>
      <xdr:row>109</xdr:row>
      <xdr:rowOff>22225</xdr:rowOff>
    </xdr:to>
    <xdr:cxnSp macro="">
      <xdr:nvCxnSpPr>
        <xdr:cNvPr id="618" name="直線コネクタ 617"/>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26035</xdr:rowOff>
    </xdr:from>
    <xdr:ext cx="469900" cy="259080"/>
    <xdr:sp macro="" textlink="">
      <xdr:nvSpPr>
        <xdr:cNvPr id="619"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22225</xdr:rowOff>
    </xdr:from>
    <xdr:to>
      <xdr:col>116</xdr:col>
      <xdr:colOff>152400</xdr:colOff>
      <xdr:row>109</xdr:row>
      <xdr:rowOff>22225</xdr:rowOff>
    </xdr:to>
    <xdr:cxnSp macro="">
      <xdr:nvCxnSpPr>
        <xdr:cNvPr id="620" name="直線コネクタ 619"/>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80010</xdr:rowOff>
    </xdr:from>
    <xdr:ext cx="469900" cy="259080"/>
    <xdr:sp macro="" textlink="">
      <xdr:nvSpPr>
        <xdr:cNvPr id="621"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22" name="直線コネクタ 621"/>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8445"/>
    <xdr:sp macro="" textlink="">
      <xdr:nvSpPr>
        <xdr:cNvPr id="623" name="【公民館】&#10;一人当たり面積平均値テキスト"/>
        <xdr:cNvSpPr txBox="1"/>
      </xdr:nvSpPr>
      <xdr:spPr>
        <a:xfrm>
          <a:off x="22199600" y="18054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624" name="フローチャート: 判断 623"/>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12065</xdr:rowOff>
    </xdr:from>
    <xdr:to>
      <xdr:col>112</xdr:col>
      <xdr:colOff>38100</xdr:colOff>
      <xdr:row>106</xdr:row>
      <xdr:rowOff>113665</xdr:rowOff>
    </xdr:to>
    <xdr:sp macro="" textlink="">
      <xdr:nvSpPr>
        <xdr:cNvPr id="625" name="フローチャート: 判断 624"/>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46355</xdr:rowOff>
    </xdr:from>
    <xdr:to>
      <xdr:col>107</xdr:col>
      <xdr:colOff>101600</xdr:colOff>
      <xdr:row>107</xdr:row>
      <xdr:rowOff>147955</xdr:rowOff>
    </xdr:to>
    <xdr:sp macro="" textlink="">
      <xdr:nvSpPr>
        <xdr:cNvPr id="626" name="フローチャート: 判断 625"/>
        <xdr:cNvSpPr/>
      </xdr:nvSpPr>
      <xdr:spPr>
        <a:xfrm>
          <a:off x="20383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7" name="テキスト ボックス 6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28" name="テキスト ボックス 6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29" name="テキスト ボックス 6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0" name="テキスト ボックス 6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1" name="テキスト ボックス 6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121920</xdr:rowOff>
    </xdr:from>
    <xdr:to>
      <xdr:col>116</xdr:col>
      <xdr:colOff>114300</xdr:colOff>
      <xdr:row>108</xdr:row>
      <xdr:rowOff>52070</xdr:rowOff>
    </xdr:to>
    <xdr:sp macro="" textlink="">
      <xdr:nvSpPr>
        <xdr:cNvPr id="632" name="楕円 631"/>
        <xdr:cNvSpPr/>
      </xdr:nvSpPr>
      <xdr:spPr>
        <a:xfrm>
          <a:off x="221107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100330</xdr:rowOff>
    </xdr:from>
    <xdr:ext cx="469900" cy="258445"/>
    <xdr:sp macro="" textlink="">
      <xdr:nvSpPr>
        <xdr:cNvPr id="633" name="【公民館】&#10;一人当たり面積該当値テキスト"/>
        <xdr:cNvSpPr txBox="1"/>
      </xdr:nvSpPr>
      <xdr:spPr>
        <a:xfrm>
          <a:off x="22199600" y="18445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121920</xdr:rowOff>
    </xdr:from>
    <xdr:to>
      <xdr:col>112</xdr:col>
      <xdr:colOff>38100</xdr:colOff>
      <xdr:row>108</xdr:row>
      <xdr:rowOff>52070</xdr:rowOff>
    </xdr:to>
    <xdr:sp macro="" textlink="">
      <xdr:nvSpPr>
        <xdr:cNvPr id="634" name="楕円 633"/>
        <xdr:cNvSpPr/>
      </xdr:nvSpPr>
      <xdr:spPr>
        <a:xfrm>
          <a:off x="21272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1270</xdr:rowOff>
    </xdr:from>
    <xdr:to>
      <xdr:col>116</xdr:col>
      <xdr:colOff>63500</xdr:colOff>
      <xdr:row>108</xdr:row>
      <xdr:rowOff>1270</xdr:rowOff>
    </xdr:to>
    <xdr:cxnSp macro="">
      <xdr:nvCxnSpPr>
        <xdr:cNvPr id="635" name="直線コネクタ 634"/>
        <xdr:cNvCxnSpPr/>
      </xdr:nvCxnSpPr>
      <xdr:spPr>
        <a:xfrm>
          <a:off x="21323300" y="18517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118745</xdr:rowOff>
    </xdr:from>
    <xdr:to>
      <xdr:col>107</xdr:col>
      <xdr:colOff>101600</xdr:colOff>
      <xdr:row>108</xdr:row>
      <xdr:rowOff>48895</xdr:rowOff>
    </xdr:to>
    <xdr:sp macro="" textlink="">
      <xdr:nvSpPr>
        <xdr:cNvPr id="636" name="楕円 635"/>
        <xdr:cNvSpPr/>
      </xdr:nvSpPr>
      <xdr:spPr>
        <a:xfrm>
          <a:off x="20383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169545</xdr:rowOff>
    </xdr:from>
    <xdr:to>
      <xdr:col>111</xdr:col>
      <xdr:colOff>177800</xdr:colOff>
      <xdr:row>108</xdr:row>
      <xdr:rowOff>1270</xdr:rowOff>
    </xdr:to>
    <xdr:cxnSp macro="">
      <xdr:nvCxnSpPr>
        <xdr:cNvPr id="637" name="直線コネクタ 636"/>
        <xdr:cNvCxnSpPr/>
      </xdr:nvCxnSpPr>
      <xdr:spPr>
        <a:xfrm>
          <a:off x="20434300" y="18514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130175</xdr:rowOff>
    </xdr:from>
    <xdr:ext cx="469900" cy="259080"/>
    <xdr:sp macro="" textlink="">
      <xdr:nvSpPr>
        <xdr:cNvPr id="638" name="n_1aveValue【公民館】&#10;一人当たり面積"/>
        <xdr:cNvSpPr txBox="1"/>
      </xdr:nvSpPr>
      <xdr:spPr>
        <a:xfrm>
          <a:off x="21075650" y="179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164465</xdr:rowOff>
    </xdr:from>
    <xdr:ext cx="469265" cy="259080"/>
    <xdr:sp macro="" textlink="">
      <xdr:nvSpPr>
        <xdr:cNvPr id="639" name="n_2aveValue【公民館】&#10;一人当たり面積"/>
        <xdr:cNvSpPr txBox="1"/>
      </xdr:nvSpPr>
      <xdr:spPr>
        <a:xfrm>
          <a:off x="20199350" y="1816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43180</xdr:rowOff>
    </xdr:from>
    <xdr:ext cx="469900" cy="258445"/>
    <xdr:sp macro="" textlink="">
      <xdr:nvSpPr>
        <xdr:cNvPr id="640" name="n_1mainValue【公民館】&#10;一人当たり面積"/>
        <xdr:cNvSpPr txBox="1"/>
      </xdr:nvSpPr>
      <xdr:spPr>
        <a:xfrm>
          <a:off x="21075650" y="18559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40640</xdr:rowOff>
    </xdr:from>
    <xdr:ext cx="469265" cy="258445"/>
    <xdr:sp macro="" textlink="">
      <xdr:nvSpPr>
        <xdr:cNvPr id="641" name="n_2mainValue【公民館】&#10;一人当たり面積"/>
        <xdr:cNvSpPr txBox="1"/>
      </xdr:nvSpPr>
      <xdr:spPr>
        <a:xfrm>
          <a:off x="20199350" y="18557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全ての項目で上昇している状況である。人口一人当たり面積等については全ての項目で減少しているが、これは分母項目である人口が増加していることによるものである。また、児童館を除き類似団体内平均を下回る状況となっている。</a:t>
          </a:r>
        </a:p>
        <a:p>
          <a:r>
            <a:rPr lang="ja-JP" altLang="en-US"/>
            <a:t>　施設類型別で見たときに、有形固定資産減価償却率が比較的高い水準にあるものを挙げると、道路（62.2％）と児童館（62.9％）が挙げられ、これらについては公共施設の老朽化対策の必要性が高い類型であることが読み取れる。一方、率ではなく有形固定資産減価償却累計額でみれば学校施設の老朽度の影響が大きいため、学校施設の老朽化対策についても注視するべきである。</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81,724
79,344
11.04
27,269,952
25,961,537
1,198,816
15,185,788
18,026,176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61.2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340360" cy="258445"/>
    <xdr:sp macro="" textlink="">
      <xdr:nvSpPr>
        <xdr:cNvPr id="58" name="【図書館】&#10;有形固定資産減価償却率最小値テキスト"/>
        <xdr:cNvSpPr txBox="1"/>
      </xdr:nvSpPr>
      <xdr:spPr>
        <a:xfrm>
          <a:off x="4673600" y="720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17780</xdr:rowOff>
    </xdr:from>
    <xdr:ext cx="405130" cy="258445"/>
    <xdr:sp macro="" textlink="">
      <xdr:nvSpPr>
        <xdr:cNvPr id="62" name="【図書館】&#10;有形固定資産減価償却率平均値テキスト"/>
        <xdr:cNvSpPr txBox="1"/>
      </xdr:nvSpPr>
      <xdr:spPr>
        <a:xfrm>
          <a:off x="4673600" y="65328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157480</xdr:rowOff>
    </xdr:from>
    <xdr:to>
      <xdr:col>15</xdr:col>
      <xdr:colOff>101600</xdr:colOff>
      <xdr:row>38</xdr:row>
      <xdr:rowOff>87630</xdr:rowOff>
    </xdr:to>
    <xdr:sp macro="" textlink="">
      <xdr:nvSpPr>
        <xdr:cNvPr id="65" name="フローチャート: 判断 64"/>
        <xdr:cNvSpPr/>
      </xdr:nvSpPr>
      <xdr:spPr>
        <a:xfrm>
          <a:off x="2857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30480</xdr:rowOff>
    </xdr:from>
    <xdr:to>
      <xdr:col>24</xdr:col>
      <xdr:colOff>114300</xdr:colOff>
      <xdr:row>37</xdr:row>
      <xdr:rowOff>132080</xdr:rowOff>
    </xdr:to>
    <xdr:sp macro="" textlink="">
      <xdr:nvSpPr>
        <xdr:cNvPr id="71" name="楕円 70"/>
        <xdr:cNvSpPr/>
      </xdr:nvSpPr>
      <xdr:spPr>
        <a:xfrm>
          <a:off x="4584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53340</xdr:rowOff>
    </xdr:from>
    <xdr:ext cx="405130" cy="258445"/>
    <xdr:sp macro="" textlink="">
      <xdr:nvSpPr>
        <xdr:cNvPr id="72" name="【図書館】&#10;有形固定資産減価償却率該当値テキスト"/>
        <xdr:cNvSpPr txBox="1"/>
      </xdr:nvSpPr>
      <xdr:spPr>
        <a:xfrm>
          <a:off x="4673600" y="6225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67945</xdr:rowOff>
    </xdr:from>
    <xdr:to>
      <xdr:col>20</xdr:col>
      <xdr:colOff>38100</xdr:colOff>
      <xdr:row>37</xdr:row>
      <xdr:rowOff>169545</xdr:rowOff>
    </xdr:to>
    <xdr:sp macro="" textlink="">
      <xdr:nvSpPr>
        <xdr:cNvPr id="73" name="楕円 72"/>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81280</xdr:rowOff>
    </xdr:from>
    <xdr:to>
      <xdr:col>24</xdr:col>
      <xdr:colOff>63500</xdr:colOff>
      <xdr:row>37</xdr:row>
      <xdr:rowOff>118745</xdr:rowOff>
    </xdr:to>
    <xdr:cxnSp macro="">
      <xdr:nvCxnSpPr>
        <xdr:cNvPr id="74" name="直線コネクタ 73"/>
        <xdr:cNvCxnSpPr/>
      </xdr:nvCxnSpPr>
      <xdr:spPr>
        <a:xfrm flipV="1">
          <a:off x="3797300" y="64249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113665</xdr:rowOff>
    </xdr:from>
    <xdr:to>
      <xdr:col>15</xdr:col>
      <xdr:colOff>101600</xdr:colOff>
      <xdr:row>38</xdr:row>
      <xdr:rowOff>43815</xdr:rowOff>
    </xdr:to>
    <xdr:sp macro="" textlink="">
      <xdr:nvSpPr>
        <xdr:cNvPr id="75" name="楕円 74"/>
        <xdr:cNvSpPr/>
      </xdr:nvSpPr>
      <xdr:spPr>
        <a:xfrm>
          <a:off x="2857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164465</xdr:rowOff>
    </xdr:to>
    <xdr:cxnSp macro="">
      <xdr:nvCxnSpPr>
        <xdr:cNvPr id="76" name="直線コネクタ 75"/>
        <xdr:cNvCxnSpPr/>
      </xdr:nvCxnSpPr>
      <xdr:spPr>
        <a:xfrm flipV="1">
          <a:off x="2908300" y="64623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95250</xdr:rowOff>
    </xdr:from>
    <xdr:ext cx="405130" cy="259080"/>
    <xdr:sp macro="" textlink="">
      <xdr:nvSpPr>
        <xdr:cNvPr id="77"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78740</xdr:rowOff>
    </xdr:from>
    <xdr:ext cx="404495" cy="259080"/>
    <xdr:sp macro="" textlink="">
      <xdr:nvSpPr>
        <xdr:cNvPr id="78" name="n_2aveValue【図書館】&#10;有形固定資産減価償却率"/>
        <xdr:cNvSpPr txBox="1"/>
      </xdr:nvSpPr>
      <xdr:spPr>
        <a:xfrm>
          <a:off x="2705735" y="6593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14605</xdr:rowOff>
    </xdr:from>
    <xdr:ext cx="405130" cy="259080"/>
    <xdr:sp macro="" textlink="">
      <xdr:nvSpPr>
        <xdr:cNvPr id="79" name="n_1mainValue【図書館】&#10;有形固定資産減価償却率"/>
        <xdr:cNvSpPr txBox="1"/>
      </xdr:nvSpPr>
      <xdr:spPr>
        <a:xfrm>
          <a:off x="3582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60325</xdr:rowOff>
    </xdr:from>
    <xdr:ext cx="404495" cy="259080"/>
    <xdr:sp macro="" textlink="">
      <xdr:nvSpPr>
        <xdr:cNvPr id="80" name="n_2mainValue【図書館】&#10;有形固定資産減価償却率"/>
        <xdr:cNvSpPr txBox="1"/>
      </xdr:nvSpPr>
      <xdr:spPr>
        <a:xfrm>
          <a:off x="2705735" y="623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89" name="テキスト ボックス 8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2" name="テキスト ボックス 9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94" name="テキスト ボックス 93"/>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96" name="テキスト ボックス 95"/>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98" name="テキスト ボックス 97"/>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0" name="テキスト ボックス 99"/>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2" name="テキスト ボックス 101"/>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8445"/>
    <xdr:sp macro="" textlink="">
      <xdr:nvSpPr>
        <xdr:cNvPr id="105" name="【図書館】&#10;一人当たり面積最小値テキスト"/>
        <xdr:cNvSpPr txBox="1"/>
      </xdr:nvSpPr>
      <xdr:spPr>
        <a:xfrm>
          <a:off x="10515600" y="707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118110</xdr:rowOff>
    </xdr:from>
    <xdr:ext cx="469900" cy="259080"/>
    <xdr:sp macro="" textlink="">
      <xdr:nvSpPr>
        <xdr:cNvPr id="107"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67310</xdr:rowOff>
    </xdr:from>
    <xdr:ext cx="469900" cy="259080"/>
    <xdr:sp macro="" textlink="">
      <xdr:nvSpPr>
        <xdr:cNvPr id="109" name="【図書館】&#10;一人当たり面積平均値テキスト"/>
        <xdr:cNvSpPr txBox="1"/>
      </xdr:nvSpPr>
      <xdr:spPr>
        <a:xfrm>
          <a:off x="10515600" y="6239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2" name="フローチャート: 判断 111"/>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8" name="楕円 11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118110</xdr:rowOff>
    </xdr:from>
    <xdr:ext cx="469900" cy="259080"/>
    <xdr:sp macro="" textlink="">
      <xdr:nvSpPr>
        <xdr:cNvPr id="119" name="【図書館】&#10;一人当たり面積該当値テキスト"/>
        <xdr:cNvSpPr txBox="1"/>
      </xdr:nvSpPr>
      <xdr:spPr>
        <a:xfrm>
          <a:off x="10515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0" name="楕円 11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1" name="直線コネクタ 120"/>
        <xdr:cNvCxnSpPr/>
      </xdr:nvCxnSpPr>
      <xdr:spPr>
        <a:xfrm>
          <a:off x="9639300" y="6705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22" name="楕円 121"/>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19050</xdr:rowOff>
    </xdr:to>
    <xdr:cxnSp macro="">
      <xdr:nvCxnSpPr>
        <xdr:cNvPr id="123" name="直線コネクタ 122"/>
        <xdr:cNvCxnSpPr/>
      </xdr:nvCxnSpPr>
      <xdr:spPr>
        <a:xfrm>
          <a:off x="8750300" y="6686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29210</xdr:rowOff>
    </xdr:from>
    <xdr:ext cx="469900" cy="258445"/>
    <xdr:sp macro="" textlink="">
      <xdr:nvSpPr>
        <xdr:cNvPr id="124" name="n_1aveValue【図書館】&#10;一人当たり面積"/>
        <xdr:cNvSpPr txBox="1"/>
      </xdr:nvSpPr>
      <xdr:spPr>
        <a:xfrm>
          <a:off x="9391650" y="6201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67310</xdr:rowOff>
    </xdr:from>
    <xdr:ext cx="469265" cy="259080"/>
    <xdr:sp macro="" textlink="">
      <xdr:nvSpPr>
        <xdr:cNvPr id="125" name="n_2aveValue【図書館】&#10;一人当たり面積"/>
        <xdr:cNvSpPr txBox="1"/>
      </xdr:nvSpPr>
      <xdr:spPr>
        <a:xfrm>
          <a:off x="8515350" y="6239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60960</xdr:rowOff>
    </xdr:from>
    <xdr:ext cx="469900" cy="259080"/>
    <xdr:sp macro="" textlink="">
      <xdr:nvSpPr>
        <xdr:cNvPr id="126" name="n_1main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41910</xdr:rowOff>
    </xdr:from>
    <xdr:ext cx="469265" cy="258445"/>
    <xdr:sp macro="" textlink="">
      <xdr:nvSpPr>
        <xdr:cNvPr id="127" name="n_2mainValue【図書館】&#10;一人当たり面積"/>
        <xdr:cNvSpPr txBox="1"/>
      </xdr:nvSpPr>
      <xdr:spPr>
        <a:xfrm>
          <a:off x="8515350" y="6728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6" name="テキスト ボックス 13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38" name="テキスト ボックス 13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0" name="テキスト ボックス 13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2" name="テキスト ボックス 14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4" name="テキスト ボックス 14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6" name="テキスト ボックス 14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48" name="テキスト ボックス 14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50" name="テキスト ボックス 14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114300</xdr:rowOff>
    </xdr:from>
    <xdr:ext cx="405130" cy="259080"/>
    <xdr:sp macro="" textlink="">
      <xdr:nvSpPr>
        <xdr:cNvPr id="153"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36195</xdr:rowOff>
    </xdr:from>
    <xdr:ext cx="405130" cy="259080"/>
    <xdr:sp macro="" textlink="">
      <xdr:nvSpPr>
        <xdr:cNvPr id="155"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168275</xdr:rowOff>
    </xdr:from>
    <xdr:ext cx="405130" cy="258445"/>
    <xdr:sp macro="" textlink="">
      <xdr:nvSpPr>
        <xdr:cNvPr id="157" name="【体育館・プール】&#10;有形固定資産減価償却率平均値テキスト"/>
        <xdr:cNvSpPr txBox="1"/>
      </xdr:nvSpPr>
      <xdr:spPr>
        <a:xfrm>
          <a:off x="4673600" y="101123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0" name="フローチャート: 判断 159"/>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1" name="テキスト ボックス 16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2" name="テキスト ボックス 16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3" name="テキスト ボックス 16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4" name="テキスト ボックス 16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5" name="テキスト ボックス 16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66" name="楕円 165"/>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74930</xdr:rowOff>
    </xdr:from>
    <xdr:ext cx="405130" cy="258445"/>
    <xdr:sp macro="" textlink="">
      <xdr:nvSpPr>
        <xdr:cNvPr id="167" name="【体育館・プール】&#10;有形固定資産減価償却率該当値テキスト"/>
        <xdr:cNvSpPr txBox="1"/>
      </xdr:nvSpPr>
      <xdr:spPr>
        <a:xfrm>
          <a:off x="4673600" y="10704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68" name="楕円 167"/>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63</xdr:row>
      <xdr:rowOff>30480</xdr:rowOff>
    </xdr:to>
    <xdr:cxnSp macro="">
      <xdr:nvCxnSpPr>
        <xdr:cNvPr id="169" name="直線コネクタ 168"/>
        <xdr:cNvCxnSpPr/>
      </xdr:nvCxnSpPr>
      <xdr:spPr>
        <a:xfrm flipV="1">
          <a:off x="3797300" y="107765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70" name="楕円 169"/>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83820</xdr:rowOff>
    </xdr:to>
    <xdr:cxnSp macro="">
      <xdr:nvCxnSpPr>
        <xdr:cNvPr id="171" name="直線コネクタ 170"/>
        <xdr:cNvCxnSpPr/>
      </xdr:nvCxnSpPr>
      <xdr:spPr>
        <a:xfrm flipV="1">
          <a:off x="2908300" y="108318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101600</xdr:rowOff>
    </xdr:from>
    <xdr:ext cx="405130" cy="259080"/>
    <xdr:sp macro="" textlink="">
      <xdr:nvSpPr>
        <xdr:cNvPr id="172"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135890</xdr:rowOff>
    </xdr:from>
    <xdr:ext cx="404495" cy="259080"/>
    <xdr:sp macro="" textlink="">
      <xdr:nvSpPr>
        <xdr:cNvPr id="173" name="n_2aveValue【体育館・プール】&#10;有形固定資産減価償却率"/>
        <xdr:cNvSpPr txBox="1"/>
      </xdr:nvSpPr>
      <xdr:spPr>
        <a:xfrm>
          <a:off x="2705735" y="1007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72390</xdr:rowOff>
    </xdr:from>
    <xdr:ext cx="405130" cy="259080"/>
    <xdr:sp macro="" textlink="">
      <xdr:nvSpPr>
        <xdr:cNvPr id="174" name="n_1mainValue【体育館・プール】&#10;有形固定資産減価償却率"/>
        <xdr:cNvSpPr txBox="1"/>
      </xdr:nvSpPr>
      <xdr:spPr>
        <a:xfrm>
          <a:off x="3582035" y="1087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125730</xdr:rowOff>
    </xdr:from>
    <xdr:ext cx="404495" cy="259080"/>
    <xdr:sp macro="" textlink="">
      <xdr:nvSpPr>
        <xdr:cNvPr id="175" name="n_2mainValue【体育館・プール】&#10;有形固定資産減価償却率"/>
        <xdr:cNvSpPr txBox="1"/>
      </xdr:nvSpPr>
      <xdr:spPr>
        <a:xfrm>
          <a:off x="2705735" y="1092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4" name="テキスト ボックス 18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725" cy="258445"/>
    <xdr:sp macro="" textlink="">
      <xdr:nvSpPr>
        <xdr:cNvPr id="187" name="テキスト ボックス 186"/>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725" cy="258445"/>
    <xdr:sp macro="" textlink="">
      <xdr:nvSpPr>
        <xdr:cNvPr id="189" name="テキスト ボックス 188"/>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725" cy="258445"/>
    <xdr:sp macro="" textlink="">
      <xdr:nvSpPr>
        <xdr:cNvPr id="191" name="テキスト ボックス 190"/>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725" cy="258445"/>
    <xdr:sp macro="" textlink="">
      <xdr:nvSpPr>
        <xdr:cNvPr id="193" name="テキスト ボックス 192"/>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95" name="テキスト ボックス 194"/>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139700</xdr:rowOff>
    </xdr:from>
    <xdr:to>
      <xdr:col>54</xdr:col>
      <xdr:colOff>189865</xdr:colOff>
      <xdr:row>63</xdr:row>
      <xdr:rowOff>111760</xdr:rowOff>
    </xdr:to>
    <xdr:cxnSp macro="">
      <xdr:nvCxnSpPr>
        <xdr:cNvPr id="197" name="直線コネクタ 196"/>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115570</xdr:rowOff>
    </xdr:from>
    <xdr:ext cx="469900" cy="259080"/>
    <xdr:sp macro="" textlink="">
      <xdr:nvSpPr>
        <xdr:cNvPr id="198"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111760</xdr:rowOff>
    </xdr:from>
    <xdr:to>
      <xdr:col>55</xdr:col>
      <xdr:colOff>88900</xdr:colOff>
      <xdr:row>63</xdr:row>
      <xdr:rowOff>111760</xdr:rowOff>
    </xdr:to>
    <xdr:cxnSp macro="">
      <xdr:nvCxnSpPr>
        <xdr:cNvPr id="199" name="直線コネクタ 198"/>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86360</xdr:rowOff>
    </xdr:from>
    <xdr:ext cx="469900" cy="258445"/>
    <xdr:sp macro="" textlink="">
      <xdr:nvSpPr>
        <xdr:cNvPr id="200" name="【体育館・プール】&#10;一人当たり面積最大値テキスト"/>
        <xdr:cNvSpPr txBox="1"/>
      </xdr:nvSpPr>
      <xdr:spPr>
        <a:xfrm>
          <a:off x="10515600" y="951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139700</xdr:rowOff>
    </xdr:from>
    <xdr:to>
      <xdr:col>55</xdr:col>
      <xdr:colOff>88900</xdr:colOff>
      <xdr:row>56</xdr:row>
      <xdr:rowOff>139700</xdr:rowOff>
    </xdr:to>
    <xdr:cxnSp macro="">
      <xdr:nvCxnSpPr>
        <xdr:cNvPr id="201" name="直線コネクタ 200"/>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136525</xdr:rowOff>
    </xdr:from>
    <xdr:ext cx="469900" cy="258445"/>
    <xdr:sp macro="" textlink="">
      <xdr:nvSpPr>
        <xdr:cNvPr id="202" name="【体育館・プール】&#10;一人当たり面積平均値テキスト"/>
        <xdr:cNvSpPr txBox="1"/>
      </xdr:nvSpPr>
      <xdr:spPr>
        <a:xfrm>
          <a:off x="10515600" y="102520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113665</xdr:rowOff>
    </xdr:from>
    <xdr:to>
      <xdr:col>55</xdr:col>
      <xdr:colOff>50800</xdr:colOff>
      <xdr:row>61</xdr:row>
      <xdr:rowOff>43815</xdr:rowOff>
    </xdr:to>
    <xdr:sp macro="" textlink="">
      <xdr:nvSpPr>
        <xdr:cNvPr id="203" name="フローチャート: 判断 202"/>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102235</xdr:rowOff>
    </xdr:from>
    <xdr:to>
      <xdr:col>50</xdr:col>
      <xdr:colOff>165100</xdr:colOff>
      <xdr:row>61</xdr:row>
      <xdr:rowOff>32385</xdr:rowOff>
    </xdr:to>
    <xdr:sp macro="" textlink="">
      <xdr:nvSpPr>
        <xdr:cNvPr id="204" name="フローチャート: 判断 203"/>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150495</xdr:rowOff>
    </xdr:from>
    <xdr:to>
      <xdr:col>46</xdr:col>
      <xdr:colOff>38100</xdr:colOff>
      <xdr:row>62</xdr:row>
      <xdr:rowOff>80645</xdr:rowOff>
    </xdr:to>
    <xdr:sp macro="" textlink="">
      <xdr:nvSpPr>
        <xdr:cNvPr id="205" name="フローチャート: 判断 204"/>
        <xdr:cNvSpPr/>
      </xdr:nvSpPr>
      <xdr:spPr>
        <a:xfrm>
          <a:off x="8699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6" name="テキスト ボックス 20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7" name="テキスト ボックス 20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08" name="テキスト ボックス 20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09" name="テキスト ボックス 20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0" name="テキスト ボックス 20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11" name="楕円 210"/>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76200</xdr:rowOff>
    </xdr:from>
    <xdr:ext cx="469900" cy="258445"/>
    <xdr:sp macro="" textlink="">
      <xdr:nvSpPr>
        <xdr:cNvPr id="212" name="【体育館・プール】&#10;一人当たり面積該当値テキスト"/>
        <xdr:cNvSpPr txBox="1"/>
      </xdr:nvSpPr>
      <xdr:spPr>
        <a:xfrm>
          <a:off x="10515600" y="1053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13" name="楕円 212"/>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148590</xdr:rowOff>
    </xdr:to>
    <xdr:cxnSp macro="">
      <xdr:nvCxnSpPr>
        <xdr:cNvPr id="214" name="直線コネクタ 213"/>
        <xdr:cNvCxnSpPr/>
      </xdr:nvCxnSpPr>
      <xdr:spPr>
        <a:xfrm>
          <a:off x="9639300" y="10607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93345</xdr:rowOff>
    </xdr:from>
    <xdr:to>
      <xdr:col>46</xdr:col>
      <xdr:colOff>38100</xdr:colOff>
      <xdr:row>62</xdr:row>
      <xdr:rowOff>23495</xdr:rowOff>
    </xdr:to>
    <xdr:sp macro="" textlink="">
      <xdr:nvSpPr>
        <xdr:cNvPr id="215" name="楕円 214"/>
        <xdr:cNvSpPr/>
      </xdr:nvSpPr>
      <xdr:spPr>
        <a:xfrm>
          <a:off x="8699500" y="105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144145</xdr:rowOff>
    </xdr:from>
    <xdr:to>
      <xdr:col>50</xdr:col>
      <xdr:colOff>114300</xdr:colOff>
      <xdr:row>61</xdr:row>
      <xdr:rowOff>148590</xdr:rowOff>
    </xdr:to>
    <xdr:cxnSp macro="">
      <xdr:nvCxnSpPr>
        <xdr:cNvPr id="216" name="直線コネクタ 215"/>
        <xdr:cNvCxnSpPr/>
      </xdr:nvCxnSpPr>
      <xdr:spPr>
        <a:xfrm>
          <a:off x="8750300" y="1060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48895</xdr:rowOff>
    </xdr:from>
    <xdr:ext cx="469900" cy="259080"/>
    <xdr:sp macro="" textlink="">
      <xdr:nvSpPr>
        <xdr:cNvPr id="217" name="n_1aveValue【体育館・プール】&#10;一人当たり面積"/>
        <xdr:cNvSpPr txBox="1"/>
      </xdr:nvSpPr>
      <xdr:spPr>
        <a:xfrm>
          <a:off x="9391650" y="1016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71755</xdr:rowOff>
    </xdr:from>
    <xdr:ext cx="469265" cy="259080"/>
    <xdr:sp macro="" textlink="">
      <xdr:nvSpPr>
        <xdr:cNvPr id="218" name="n_2aveValue【体育館・プール】&#10;一人当たり面積"/>
        <xdr:cNvSpPr txBox="1"/>
      </xdr:nvSpPr>
      <xdr:spPr>
        <a:xfrm>
          <a:off x="8515350" y="10701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19050</xdr:rowOff>
    </xdr:from>
    <xdr:ext cx="469900" cy="258445"/>
    <xdr:sp macro="" textlink="">
      <xdr:nvSpPr>
        <xdr:cNvPr id="219" name="n_1mainValue【体育館・プール】&#10;一人当たり面積"/>
        <xdr:cNvSpPr txBox="1"/>
      </xdr:nvSpPr>
      <xdr:spPr>
        <a:xfrm>
          <a:off x="9391650" y="10648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40640</xdr:rowOff>
    </xdr:from>
    <xdr:ext cx="469265" cy="258445"/>
    <xdr:sp macro="" textlink="">
      <xdr:nvSpPr>
        <xdr:cNvPr id="220" name="n_2mainValue【体育館・プール】&#10;一人当たり面積"/>
        <xdr:cNvSpPr txBox="1"/>
      </xdr:nvSpPr>
      <xdr:spPr>
        <a:xfrm>
          <a:off x="8515350" y="10327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29" name="テキスト ボックス 22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31" name="直線コネクタ 230"/>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8455" cy="259080"/>
    <xdr:sp macro="" textlink="">
      <xdr:nvSpPr>
        <xdr:cNvPr id="232" name="テキスト ボックス 231"/>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33" name="直線コネクタ 232"/>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34" name="テキスト ボックス 233"/>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5" name="直線コネクタ 234"/>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6" name="テキスト ボックス 235"/>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37" name="直線コネクタ 236"/>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38" name="テキスト ボックス 237"/>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39" name="直線コネクタ 238"/>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40" name="テキスト ボックス 239"/>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41" name="直線コネクタ 240"/>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725" cy="259080"/>
    <xdr:sp macro="" textlink="">
      <xdr:nvSpPr>
        <xdr:cNvPr id="242" name="テキスト ボックス 241"/>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4" name="テキスト ボックス 24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126365</xdr:rowOff>
    </xdr:from>
    <xdr:to>
      <xdr:col>24</xdr:col>
      <xdr:colOff>62865</xdr:colOff>
      <xdr:row>85</xdr:row>
      <xdr:rowOff>144145</xdr:rowOff>
    </xdr:to>
    <xdr:cxnSp macro="">
      <xdr:nvCxnSpPr>
        <xdr:cNvPr id="246" name="直線コネクタ 245"/>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147955</xdr:rowOff>
    </xdr:from>
    <xdr:ext cx="405130" cy="258445"/>
    <xdr:sp macro="" textlink="">
      <xdr:nvSpPr>
        <xdr:cNvPr id="247"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144145</xdr:rowOff>
    </xdr:from>
    <xdr:to>
      <xdr:col>24</xdr:col>
      <xdr:colOff>152400</xdr:colOff>
      <xdr:row>85</xdr:row>
      <xdr:rowOff>144145</xdr:rowOff>
    </xdr:to>
    <xdr:cxnSp macro="">
      <xdr:nvCxnSpPr>
        <xdr:cNvPr id="248" name="直線コネクタ 247"/>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73025</xdr:rowOff>
    </xdr:from>
    <xdr:ext cx="405130" cy="259080"/>
    <xdr:sp macro="" textlink="">
      <xdr:nvSpPr>
        <xdr:cNvPr id="249"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126365</xdr:rowOff>
    </xdr:from>
    <xdr:to>
      <xdr:col>24</xdr:col>
      <xdr:colOff>152400</xdr:colOff>
      <xdr:row>77</xdr:row>
      <xdr:rowOff>126365</xdr:rowOff>
    </xdr:to>
    <xdr:cxnSp macro="">
      <xdr:nvCxnSpPr>
        <xdr:cNvPr id="250" name="直線コネクタ 249"/>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122555</xdr:rowOff>
    </xdr:from>
    <xdr:ext cx="405130" cy="258445"/>
    <xdr:sp macro="" textlink="">
      <xdr:nvSpPr>
        <xdr:cNvPr id="251" name="【福祉施設】&#10;有形固定資産減価償却率平均値テキスト"/>
        <xdr:cNvSpPr txBox="1"/>
      </xdr:nvSpPr>
      <xdr:spPr>
        <a:xfrm>
          <a:off x="4673600" y="140100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144145</xdr:rowOff>
    </xdr:from>
    <xdr:to>
      <xdr:col>24</xdr:col>
      <xdr:colOff>114300</xdr:colOff>
      <xdr:row>82</xdr:row>
      <xdr:rowOff>74930</xdr:rowOff>
    </xdr:to>
    <xdr:sp macro="" textlink="">
      <xdr:nvSpPr>
        <xdr:cNvPr id="252" name="フローチャート: 判断 251"/>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53" name="フローチャート: 判断 252"/>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150495</xdr:rowOff>
    </xdr:from>
    <xdr:to>
      <xdr:col>15</xdr:col>
      <xdr:colOff>101600</xdr:colOff>
      <xdr:row>82</xdr:row>
      <xdr:rowOff>80645</xdr:rowOff>
    </xdr:to>
    <xdr:sp macro="" textlink="">
      <xdr:nvSpPr>
        <xdr:cNvPr id="254" name="フローチャート: 判断 253"/>
        <xdr:cNvSpPr/>
      </xdr:nvSpPr>
      <xdr:spPr>
        <a:xfrm>
          <a:off x="28575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104775</xdr:rowOff>
    </xdr:from>
    <xdr:to>
      <xdr:col>24</xdr:col>
      <xdr:colOff>114300</xdr:colOff>
      <xdr:row>82</xdr:row>
      <xdr:rowOff>34925</xdr:rowOff>
    </xdr:to>
    <xdr:sp macro="" textlink="">
      <xdr:nvSpPr>
        <xdr:cNvPr id="260" name="楕円 259"/>
        <xdr:cNvSpPr/>
      </xdr:nvSpPr>
      <xdr:spPr>
        <a:xfrm>
          <a:off x="45847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127635</xdr:rowOff>
    </xdr:from>
    <xdr:ext cx="405130" cy="259080"/>
    <xdr:sp macro="" textlink="">
      <xdr:nvSpPr>
        <xdr:cNvPr id="261" name="【福祉施設】&#10;有形固定資産減価償却率該当値テキスト"/>
        <xdr:cNvSpPr txBox="1"/>
      </xdr:nvSpPr>
      <xdr:spPr>
        <a:xfrm>
          <a:off x="4673600" y="13843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62" name="楕円 261"/>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155575</xdr:rowOff>
    </xdr:from>
    <xdr:to>
      <xdr:col>24</xdr:col>
      <xdr:colOff>63500</xdr:colOff>
      <xdr:row>82</xdr:row>
      <xdr:rowOff>26670</xdr:rowOff>
    </xdr:to>
    <xdr:cxnSp macro="">
      <xdr:nvCxnSpPr>
        <xdr:cNvPr id="263" name="直線コネクタ 262"/>
        <xdr:cNvCxnSpPr/>
      </xdr:nvCxnSpPr>
      <xdr:spPr>
        <a:xfrm flipV="1">
          <a:off x="3797300" y="140430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18415</xdr:rowOff>
    </xdr:from>
    <xdr:to>
      <xdr:col>15</xdr:col>
      <xdr:colOff>101600</xdr:colOff>
      <xdr:row>82</xdr:row>
      <xdr:rowOff>120650</xdr:rowOff>
    </xdr:to>
    <xdr:sp macro="" textlink="">
      <xdr:nvSpPr>
        <xdr:cNvPr id="264" name="楕円 263"/>
        <xdr:cNvSpPr/>
      </xdr:nvSpPr>
      <xdr:spPr>
        <a:xfrm>
          <a:off x="28575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69215</xdr:rowOff>
    </xdr:to>
    <xdr:cxnSp macro="">
      <xdr:nvCxnSpPr>
        <xdr:cNvPr id="265" name="直線コネクタ 264"/>
        <xdr:cNvCxnSpPr/>
      </xdr:nvCxnSpPr>
      <xdr:spPr>
        <a:xfrm flipV="1">
          <a:off x="2908300" y="140855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70485</xdr:rowOff>
    </xdr:from>
    <xdr:ext cx="405130" cy="259080"/>
    <xdr:sp macro="" textlink="">
      <xdr:nvSpPr>
        <xdr:cNvPr id="266" name="n_1aveValue【福祉施設】&#10;有形固定資産減価償却率"/>
        <xdr:cNvSpPr txBox="1"/>
      </xdr:nvSpPr>
      <xdr:spPr>
        <a:xfrm>
          <a:off x="3582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97790</xdr:rowOff>
    </xdr:from>
    <xdr:ext cx="404495" cy="258445"/>
    <xdr:sp macro="" textlink="">
      <xdr:nvSpPr>
        <xdr:cNvPr id="267" name="n_2aveValue【福祉施設】&#10;有形固定資産減価償却率"/>
        <xdr:cNvSpPr txBox="1"/>
      </xdr:nvSpPr>
      <xdr:spPr>
        <a:xfrm>
          <a:off x="2705735" y="13813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93980</xdr:rowOff>
    </xdr:from>
    <xdr:ext cx="405130" cy="259080"/>
    <xdr:sp macro="" textlink="">
      <xdr:nvSpPr>
        <xdr:cNvPr id="268" name="n_1mainValue【福祉施設】&#10;有形固定資産減価償却率"/>
        <xdr:cNvSpPr txBox="1"/>
      </xdr:nvSpPr>
      <xdr:spPr>
        <a:xfrm>
          <a:off x="3582035" y="1380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111125</xdr:rowOff>
    </xdr:from>
    <xdr:ext cx="404495" cy="258445"/>
    <xdr:sp macro="" textlink="">
      <xdr:nvSpPr>
        <xdr:cNvPr id="269" name="n_2mainValue【福祉施設】&#10;有形固定資産減価償却率"/>
        <xdr:cNvSpPr txBox="1"/>
      </xdr:nvSpPr>
      <xdr:spPr>
        <a:xfrm>
          <a:off x="2705735" y="14170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78" name="テキスト ボックス 27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80" name="直線コネクタ 27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281" name="テキスト ボックス 280"/>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82" name="直線コネクタ 28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283" name="テキスト ボックス 282"/>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84" name="直線コネクタ 28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285" name="テキスト ボックス 284"/>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86" name="直線コネクタ 28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287" name="テキスト ボックス 286"/>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88" name="直線コネクタ 28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289" name="テキスト ボックス 288"/>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90" name="直線コネクタ 28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291" name="テキスト ボックス 290"/>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93" name="テキスト ボックス 29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41275</xdr:rowOff>
    </xdr:from>
    <xdr:to>
      <xdr:col>54</xdr:col>
      <xdr:colOff>189865</xdr:colOff>
      <xdr:row>86</xdr:row>
      <xdr:rowOff>139065</xdr:rowOff>
    </xdr:to>
    <xdr:cxnSp macro="">
      <xdr:nvCxnSpPr>
        <xdr:cNvPr id="295" name="直線コネクタ 294"/>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143510</xdr:rowOff>
    </xdr:from>
    <xdr:ext cx="469900" cy="258445"/>
    <xdr:sp macro="" textlink="">
      <xdr:nvSpPr>
        <xdr:cNvPr id="296" name="【福祉施設】&#10;一人当たり面積最小値テキスト"/>
        <xdr:cNvSpPr txBox="1"/>
      </xdr:nvSpPr>
      <xdr:spPr>
        <a:xfrm>
          <a:off x="10515600" y="14888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139065</xdr:rowOff>
    </xdr:from>
    <xdr:to>
      <xdr:col>55</xdr:col>
      <xdr:colOff>88900</xdr:colOff>
      <xdr:row>86</xdr:row>
      <xdr:rowOff>139065</xdr:rowOff>
    </xdr:to>
    <xdr:cxnSp macro="">
      <xdr:nvCxnSpPr>
        <xdr:cNvPr id="297" name="直線コネクタ 296"/>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159385</xdr:rowOff>
    </xdr:from>
    <xdr:ext cx="469900" cy="258445"/>
    <xdr:sp macro="" textlink="">
      <xdr:nvSpPr>
        <xdr:cNvPr id="298"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41275</xdr:rowOff>
    </xdr:from>
    <xdr:to>
      <xdr:col>55</xdr:col>
      <xdr:colOff>88900</xdr:colOff>
      <xdr:row>78</xdr:row>
      <xdr:rowOff>41275</xdr:rowOff>
    </xdr:to>
    <xdr:cxnSp macro="">
      <xdr:nvCxnSpPr>
        <xdr:cNvPr id="299" name="直線コネクタ 298"/>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37465</xdr:rowOff>
    </xdr:from>
    <xdr:ext cx="469900" cy="259080"/>
    <xdr:sp macro="" textlink="">
      <xdr:nvSpPr>
        <xdr:cNvPr id="300"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59055</xdr:rowOff>
    </xdr:from>
    <xdr:to>
      <xdr:col>55</xdr:col>
      <xdr:colOff>50800</xdr:colOff>
      <xdr:row>84</xdr:row>
      <xdr:rowOff>160655</xdr:rowOff>
    </xdr:to>
    <xdr:sp macro="" textlink="">
      <xdr:nvSpPr>
        <xdr:cNvPr id="301" name="フローチャート: 判断 300"/>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75565</xdr:rowOff>
    </xdr:from>
    <xdr:to>
      <xdr:col>50</xdr:col>
      <xdr:colOff>165100</xdr:colOff>
      <xdr:row>85</xdr:row>
      <xdr:rowOff>6350</xdr:rowOff>
    </xdr:to>
    <xdr:sp macro="" textlink="">
      <xdr:nvSpPr>
        <xdr:cNvPr id="302" name="フローチャート: 判断 301"/>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12065</xdr:rowOff>
    </xdr:from>
    <xdr:to>
      <xdr:col>46</xdr:col>
      <xdr:colOff>38100</xdr:colOff>
      <xdr:row>85</xdr:row>
      <xdr:rowOff>113665</xdr:rowOff>
    </xdr:to>
    <xdr:sp macro="" textlink="">
      <xdr:nvSpPr>
        <xdr:cNvPr id="303" name="フローチャート: 判断 302"/>
        <xdr:cNvSpPr/>
      </xdr:nvSpPr>
      <xdr:spPr>
        <a:xfrm>
          <a:off x="8699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4" name="テキスト ボックス 30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5" name="テキスト ボックス 30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6" name="テキスト ボックス 30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7" name="テキスト ボックス 30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8" name="テキスト ボックス 30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38100</xdr:rowOff>
    </xdr:from>
    <xdr:to>
      <xdr:col>55</xdr:col>
      <xdr:colOff>50800</xdr:colOff>
      <xdr:row>83</xdr:row>
      <xdr:rowOff>139700</xdr:rowOff>
    </xdr:to>
    <xdr:sp macro="" textlink="">
      <xdr:nvSpPr>
        <xdr:cNvPr id="309" name="楕円 308"/>
        <xdr:cNvSpPr/>
      </xdr:nvSpPr>
      <xdr:spPr>
        <a:xfrm>
          <a:off x="10426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60960</xdr:rowOff>
    </xdr:from>
    <xdr:ext cx="469900" cy="259080"/>
    <xdr:sp macro="" textlink="">
      <xdr:nvSpPr>
        <xdr:cNvPr id="310" name="【福祉施設】&#10;一人当たり面積該当値テキスト"/>
        <xdr:cNvSpPr txBox="1"/>
      </xdr:nvSpPr>
      <xdr:spPr>
        <a:xfrm>
          <a:off x="10515600" y="1411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38100</xdr:rowOff>
    </xdr:from>
    <xdr:to>
      <xdr:col>50</xdr:col>
      <xdr:colOff>165100</xdr:colOff>
      <xdr:row>83</xdr:row>
      <xdr:rowOff>139700</xdr:rowOff>
    </xdr:to>
    <xdr:sp macro="" textlink="">
      <xdr:nvSpPr>
        <xdr:cNvPr id="311" name="楕円 310"/>
        <xdr:cNvSpPr/>
      </xdr:nvSpPr>
      <xdr:spPr>
        <a:xfrm>
          <a:off x="9588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88900</xdr:rowOff>
    </xdr:from>
    <xdr:to>
      <xdr:col>55</xdr:col>
      <xdr:colOff>0</xdr:colOff>
      <xdr:row>83</xdr:row>
      <xdr:rowOff>88900</xdr:rowOff>
    </xdr:to>
    <xdr:cxnSp macro="">
      <xdr:nvCxnSpPr>
        <xdr:cNvPr id="312" name="直線コネクタ 311"/>
        <xdr:cNvCxnSpPr/>
      </xdr:nvCxnSpPr>
      <xdr:spPr>
        <a:xfrm>
          <a:off x="9639300" y="14319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31115</xdr:rowOff>
    </xdr:from>
    <xdr:to>
      <xdr:col>46</xdr:col>
      <xdr:colOff>38100</xdr:colOff>
      <xdr:row>83</xdr:row>
      <xdr:rowOff>132715</xdr:rowOff>
    </xdr:to>
    <xdr:sp macro="" textlink="">
      <xdr:nvSpPr>
        <xdr:cNvPr id="313" name="楕円 312"/>
        <xdr:cNvSpPr/>
      </xdr:nvSpPr>
      <xdr:spPr>
        <a:xfrm>
          <a:off x="8699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81915</xdr:rowOff>
    </xdr:from>
    <xdr:to>
      <xdr:col>50</xdr:col>
      <xdr:colOff>114300</xdr:colOff>
      <xdr:row>83</xdr:row>
      <xdr:rowOff>88900</xdr:rowOff>
    </xdr:to>
    <xdr:cxnSp macro="">
      <xdr:nvCxnSpPr>
        <xdr:cNvPr id="314" name="直線コネクタ 313"/>
        <xdr:cNvCxnSpPr/>
      </xdr:nvCxnSpPr>
      <xdr:spPr>
        <a:xfrm>
          <a:off x="8750300" y="143122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168275</xdr:rowOff>
    </xdr:from>
    <xdr:ext cx="469900" cy="258445"/>
    <xdr:sp macro="" textlink="">
      <xdr:nvSpPr>
        <xdr:cNvPr id="315" name="n_1aveValue【福祉施設】&#10;一人当たり面積"/>
        <xdr:cNvSpPr txBox="1"/>
      </xdr:nvSpPr>
      <xdr:spPr>
        <a:xfrm>
          <a:off x="9391650" y="14570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104775</xdr:rowOff>
    </xdr:from>
    <xdr:ext cx="469265" cy="259080"/>
    <xdr:sp macro="" textlink="">
      <xdr:nvSpPr>
        <xdr:cNvPr id="316" name="n_2aveValue【福祉施設】&#10;一人当たり面積"/>
        <xdr:cNvSpPr txBox="1"/>
      </xdr:nvSpPr>
      <xdr:spPr>
        <a:xfrm>
          <a:off x="8515350" y="14678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156210</xdr:rowOff>
    </xdr:from>
    <xdr:ext cx="469900" cy="258445"/>
    <xdr:sp macro="" textlink="">
      <xdr:nvSpPr>
        <xdr:cNvPr id="317" name="n_1mainValue【福祉施設】&#10;一人当たり面積"/>
        <xdr:cNvSpPr txBox="1"/>
      </xdr:nvSpPr>
      <xdr:spPr>
        <a:xfrm>
          <a:off x="9391650" y="14043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149225</xdr:rowOff>
    </xdr:from>
    <xdr:ext cx="469265" cy="259080"/>
    <xdr:sp macro="" textlink="">
      <xdr:nvSpPr>
        <xdr:cNvPr id="318" name="n_2mainValue【福祉施設】&#10;一人当たり面積"/>
        <xdr:cNvSpPr txBox="1"/>
      </xdr:nvSpPr>
      <xdr:spPr>
        <a:xfrm>
          <a:off x="8515350" y="1403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27" name="テキスト ボックス 32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29" name="直線コネクタ 32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8455" cy="258445"/>
    <xdr:sp macro="" textlink="">
      <xdr:nvSpPr>
        <xdr:cNvPr id="330" name="テキスト ボックス 329"/>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31" name="直線コネクタ 33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32" name="テキスト ボックス 33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33" name="直線コネクタ 33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34" name="テキスト ボックス 333"/>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35" name="直線コネクタ 33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36" name="テキスト ボックス 33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37" name="直線コネクタ 33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38" name="テキスト ボックス 33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39" name="直線コネクタ 33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725" cy="258445"/>
    <xdr:sp macro="" textlink="">
      <xdr:nvSpPr>
        <xdr:cNvPr id="340" name="テキスト ボックス 339"/>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342" name="テキスト ボックス 341"/>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4445</xdr:rowOff>
    </xdr:to>
    <xdr:cxnSp macro="">
      <xdr:nvCxnSpPr>
        <xdr:cNvPr id="344" name="直線コネクタ 343"/>
        <xdr:cNvCxnSpPr/>
      </xdr:nvCxnSpPr>
      <xdr:spPr>
        <a:xfrm flipV="1">
          <a:off x="4634865" y="1722120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8255</xdr:rowOff>
    </xdr:from>
    <xdr:ext cx="340360" cy="258445"/>
    <xdr:sp macro="" textlink="">
      <xdr:nvSpPr>
        <xdr:cNvPr id="345" name="【市民会館】&#10;有形固定資産減価償却率最小値テキスト"/>
        <xdr:cNvSpPr txBox="1"/>
      </xdr:nvSpPr>
      <xdr:spPr>
        <a:xfrm>
          <a:off x="4673600" y="186963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4445</xdr:rowOff>
    </xdr:from>
    <xdr:to>
      <xdr:col>24</xdr:col>
      <xdr:colOff>152400</xdr:colOff>
      <xdr:row>109</xdr:row>
      <xdr:rowOff>4445</xdr:rowOff>
    </xdr:to>
    <xdr:cxnSp macro="">
      <xdr:nvCxnSpPr>
        <xdr:cNvPr id="346" name="直線コネクタ 345"/>
        <xdr:cNvCxnSpPr/>
      </xdr:nvCxnSpPr>
      <xdr:spPr>
        <a:xfrm>
          <a:off x="4546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405130" cy="259080"/>
    <xdr:sp macro="" textlink="">
      <xdr:nvSpPr>
        <xdr:cNvPr id="347"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163830</xdr:rowOff>
    </xdr:from>
    <xdr:ext cx="405130" cy="259080"/>
    <xdr:sp macro="" textlink="">
      <xdr:nvSpPr>
        <xdr:cNvPr id="349"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29210</xdr:rowOff>
    </xdr:from>
    <xdr:to>
      <xdr:col>20</xdr:col>
      <xdr:colOff>38100</xdr:colOff>
      <xdr:row>104</xdr:row>
      <xdr:rowOff>130175</xdr:rowOff>
    </xdr:to>
    <xdr:sp macro="" textlink="">
      <xdr:nvSpPr>
        <xdr:cNvPr id="351" name="フローチャート: 判断 350"/>
        <xdr:cNvSpPr/>
      </xdr:nvSpPr>
      <xdr:spPr>
        <a:xfrm>
          <a:off x="3746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118745</xdr:rowOff>
    </xdr:to>
    <xdr:sp macro="" textlink="">
      <xdr:nvSpPr>
        <xdr:cNvPr id="352" name="フローチャート: 判断 351"/>
        <xdr:cNvSpPr/>
      </xdr:nvSpPr>
      <xdr:spPr>
        <a:xfrm>
          <a:off x="2857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3" name="テキスト ボックス 35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4" name="テキスト ボックス 35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5" name="テキスト ボックス 35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6" name="テキスト ボックス 35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7" name="テキスト ボックス 35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30480</xdr:rowOff>
    </xdr:from>
    <xdr:to>
      <xdr:col>24</xdr:col>
      <xdr:colOff>114300</xdr:colOff>
      <xdr:row>103</xdr:row>
      <xdr:rowOff>132080</xdr:rowOff>
    </xdr:to>
    <xdr:sp macro="" textlink="">
      <xdr:nvSpPr>
        <xdr:cNvPr id="358" name="楕円 357"/>
        <xdr:cNvSpPr/>
      </xdr:nvSpPr>
      <xdr:spPr>
        <a:xfrm>
          <a:off x="45847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53340</xdr:rowOff>
    </xdr:from>
    <xdr:ext cx="405130" cy="258445"/>
    <xdr:sp macro="" textlink="">
      <xdr:nvSpPr>
        <xdr:cNvPr id="359" name="【市民会館】&#10;有形固定資産減価償却率該当値テキスト"/>
        <xdr:cNvSpPr txBox="1"/>
      </xdr:nvSpPr>
      <xdr:spPr>
        <a:xfrm>
          <a:off x="4673600" y="17541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64770</xdr:rowOff>
    </xdr:from>
    <xdr:to>
      <xdr:col>20</xdr:col>
      <xdr:colOff>38100</xdr:colOff>
      <xdr:row>103</xdr:row>
      <xdr:rowOff>166370</xdr:rowOff>
    </xdr:to>
    <xdr:sp macro="" textlink="">
      <xdr:nvSpPr>
        <xdr:cNvPr id="360" name="楕円 359"/>
        <xdr:cNvSpPr/>
      </xdr:nvSpPr>
      <xdr:spPr>
        <a:xfrm>
          <a:off x="3746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81280</xdr:rowOff>
    </xdr:from>
    <xdr:to>
      <xdr:col>24</xdr:col>
      <xdr:colOff>63500</xdr:colOff>
      <xdr:row>103</xdr:row>
      <xdr:rowOff>115570</xdr:rowOff>
    </xdr:to>
    <xdr:cxnSp macro="">
      <xdr:nvCxnSpPr>
        <xdr:cNvPr id="361" name="直線コネクタ 360"/>
        <xdr:cNvCxnSpPr/>
      </xdr:nvCxnSpPr>
      <xdr:spPr>
        <a:xfrm flipV="1">
          <a:off x="3797300" y="177406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100330</xdr:rowOff>
    </xdr:from>
    <xdr:to>
      <xdr:col>15</xdr:col>
      <xdr:colOff>101600</xdr:colOff>
      <xdr:row>104</xdr:row>
      <xdr:rowOff>30480</xdr:rowOff>
    </xdr:to>
    <xdr:sp macro="" textlink="">
      <xdr:nvSpPr>
        <xdr:cNvPr id="362" name="楕円 361"/>
        <xdr:cNvSpPr/>
      </xdr:nvSpPr>
      <xdr:spPr>
        <a:xfrm>
          <a:off x="2857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115570</xdr:rowOff>
    </xdr:from>
    <xdr:to>
      <xdr:col>19</xdr:col>
      <xdr:colOff>177800</xdr:colOff>
      <xdr:row>103</xdr:row>
      <xdr:rowOff>151130</xdr:rowOff>
    </xdr:to>
    <xdr:cxnSp macro="">
      <xdr:nvCxnSpPr>
        <xdr:cNvPr id="363" name="直線コネクタ 362"/>
        <xdr:cNvCxnSpPr/>
      </xdr:nvCxnSpPr>
      <xdr:spPr>
        <a:xfrm flipV="1">
          <a:off x="2908300" y="177749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121285</xdr:rowOff>
    </xdr:from>
    <xdr:ext cx="405130" cy="258445"/>
    <xdr:sp macro="" textlink="">
      <xdr:nvSpPr>
        <xdr:cNvPr id="364" name="n_1aveValue【市民会館】&#10;有形固定資産減価償却率"/>
        <xdr:cNvSpPr txBox="1"/>
      </xdr:nvSpPr>
      <xdr:spPr>
        <a:xfrm>
          <a:off x="3582035" y="1795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109855</xdr:rowOff>
    </xdr:from>
    <xdr:ext cx="404495" cy="258445"/>
    <xdr:sp macro="" textlink="">
      <xdr:nvSpPr>
        <xdr:cNvPr id="365" name="n_2aveValue【市民会館】&#10;有形固定資産減価償却率"/>
        <xdr:cNvSpPr txBox="1"/>
      </xdr:nvSpPr>
      <xdr:spPr>
        <a:xfrm>
          <a:off x="2705735" y="17940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11430</xdr:rowOff>
    </xdr:from>
    <xdr:ext cx="405130" cy="259080"/>
    <xdr:sp macro="" textlink="">
      <xdr:nvSpPr>
        <xdr:cNvPr id="366" name="n_1mainValue【市民会館】&#10;有形固定資産減価償却率"/>
        <xdr:cNvSpPr txBox="1"/>
      </xdr:nvSpPr>
      <xdr:spPr>
        <a:xfrm>
          <a:off x="3582035" y="1749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46990</xdr:rowOff>
    </xdr:from>
    <xdr:ext cx="404495" cy="259080"/>
    <xdr:sp macro="" textlink="">
      <xdr:nvSpPr>
        <xdr:cNvPr id="367" name="n_2mainValue【市民会館】&#10;有形固定資産減価償却率"/>
        <xdr:cNvSpPr txBox="1"/>
      </xdr:nvSpPr>
      <xdr:spPr>
        <a:xfrm>
          <a:off x="2705735" y="1753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76" name="テキスト ボックス 37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725" cy="259080"/>
    <xdr:sp macro="" textlink="">
      <xdr:nvSpPr>
        <xdr:cNvPr id="379" name="テキスト ボックス 378"/>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725" cy="259080"/>
    <xdr:sp macro="" textlink="">
      <xdr:nvSpPr>
        <xdr:cNvPr id="381" name="テキスト ボックス 380"/>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725" cy="259080"/>
    <xdr:sp macro="" textlink="">
      <xdr:nvSpPr>
        <xdr:cNvPr id="383" name="テキスト ボックス 382"/>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725" cy="259080"/>
    <xdr:sp macro="" textlink="">
      <xdr:nvSpPr>
        <xdr:cNvPr id="385" name="テキスト ボックス 384"/>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87" name="テキスト ボックス 38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151765</xdr:rowOff>
    </xdr:from>
    <xdr:to>
      <xdr:col>54</xdr:col>
      <xdr:colOff>189865</xdr:colOff>
      <xdr:row>107</xdr:row>
      <xdr:rowOff>78740</xdr:rowOff>
    </xdr:to>
    <xdr:cxnSp macro="">
      <xdr:nvCxnSpPr>
        <xdr:cNvPr id="389" name="直線コネクタ 388"/>
        <xdr:cNvCxnSpPr/>
      </xdr:nvCxnSpPr>
      <xdr:spPr>
        <a:xfrm flipV="1">
          <a:off x="10476865" y="171253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82550</xdr:rowOff>
    </xdr:from>
    <xdr:ext cx="469900" cy="259080"/>
    <xdr:sp macro="" textlink="">
      <xdr:nvSpPr>
        <xdr:cNvPr id="390"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78740</xdr:rowOff>
    </xdr:from>
    <xdr:to>
      <xdr:col>55</xdr:col>
      <xdr:colOff>88900</xdr:colOff>
      <xdr:row>107</xdr:row>
      <xdr:rowOff>78740</xdr:rowOff>
    </xdr:to>
    <xdr:cxnSp macro="">
      <xdr:nvCxnSpPr>
        <xdr:cNvPr id="391" name="直線コネクタ 390"/>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98425</xdr:rowOff>
    </xdr:from>
    <xdr:ext cx="469900" cy="258445"/>
    <xdr:sp macro="" textlink="">
      <xdr:nvSpPr>
        <xdr:cNvPr id="392" name="【市民会館】&#10;一人当たり面積最大値テキスト"/>
        <xdr:cNvSpPr txBox="1"/>
      </xdr:nvSpPr>
      <xdr:spPr>
        <a:xfrm>
          <a:off x="10515600" y="16900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151765</xdr:rowOff>
    </xdr:from>
    <xdr:to>
      <xdr:col>55</xdr:col>
      <xdr:colOff>88900</xdr:colOff>
      <xdr:row>99</xdr:row>
      <xdr:rowOff>151765</xdr:rowOff>
    </xdr:to>
    <xdr:cxnSp macro="">
      <xdr:nvCxnSpPr>
        <xdr:cNvPr id="393" name="直線コネクタ 392"/>
        <xdr:cNvCxnSpPr/>
      </xdr:nvCxnSpPr>
      <xdr:spPr>
        <a:xfrm>
          <a:off x="10388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154940</xdr:rowOff>
    </xdr:from>
    <xdr:ext cx="469900" cy="258445"/>
    <xdr:sp macro="" textlink="">
      <xdr:nvSpPr>
        <xdr:cNvPr id="394" name="【市民会館】&#10;一人当たり面積平均値テキスト"/>
        <xdr:cNvSpPr txBox="1"/>
      </xdr:nvSpPr>
      <xdr:spPr>
        <a:xfrm>
          <a:off x="10515600" y="17985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5080</xdr:rowOff>
    </xdr:from>
    <xdr:to>
      <xdr:col>55</xdr:col>
      <xdr:colOff>50800</xdr:colOff>
      <xdr:row>105</xdr:row>
      <xdr:rowOff>106680</xdr:rowOff>
    </xdr:to>
    <xdr:sp macro="" textlink="">
      <xdr:nvSpPr>
        <xdr:cNvPr id="395" name="フローチャート: 判断 394"/>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5080</xdr:rowOff>
    </xdr:from>
    <xdr:to>
      <xdr:col>50</xdr:col>
      <xdr:colOff>165100</xdr:colOff>
      <xdr:row>105</xdr:row>
      <xdr:rowOff>106680</xdr:rowOff>
    </xdr:to>
    <xdr:sp macro="" textlink="">
      <xdr:nvSpPr>
        <xdr:cNvPr id="396" name="フローチャート: 判断 395"/>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167005</xdr:rowOff>
    </xdr:from>
    <xdr:to>
      <xdr:col>46</xdr:col>
      <xdr:colOff>38100</xdr:colOff>
      <xdr:row>105</xdr:row>
      <xdr:rowOff>97790</xdr:rowOff>
    </xdr:to>
    <xdr:sp macro="" textlink="">
      <xdr:nvSpPr>
        <xdr:cNvPr id="397" name="フローチャート: 判断 396"/>
        <xdr:cNvSpPr/>
      </xdr:nvSpPr>
      <xdr:spPr>
        <a:xfrm>
          <a:off x="8699500" y="1799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8" name="テキスト ボックス 39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9" name="テキスト ボックス 39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0" name="テキスト ボックス 39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1" name="テキスト ボックス 40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2" name="テキスト ボックス 40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2540</xdr:rowOff>
    </xdr:from>
    <xdr:to>
      <xdr:col>55</xdr:col>
      <xdr:colOff>50800</xdr:colOff>
      <xdr:row>104</xdr:row>
      <xdr:rowOff>104140</xdr:rowOff>
    </xdr:to>
    <xdr:sp macro="" textlink="">
      <xdr:nvSpPr>
        <xdr:cNvPr id="403" name="楕円 402"/>
        <xdr:cNvSpPr/>
      </xdr:nvSpPr>
      <xdr:spPr>
        <a:xfrm>
          <a:off x="10426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25400</xdr:rowOff>
    </xdr:from>
    <xdr:ext cx="469900" cy="259080"/>
    <xdr:sp macro="" textlink="">
      <xdr:nvSpPr>
        <xdr:cNvPr id="404" name="【市民会館】&#10;一人当たり面積該当値テキスト"/>
        <xdr:cNvSpPr txBox="1"/>
      </xdr:nvSpPr>
      <xdr:spPr>
        <a:xfrm>
          <a:off x="1051560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148590</xdr:rowOff>
    </xdr:from>
    <xdr:to>
      <xdr:col>50</xdr:col>
      <xdr:colOff>165100</xdr:colOff>
      <xdr:row>103</xdr:row>
      <xdr:rowOff>78740</xdr:rowOff>
    </xdr:to>
    <xdr:sp macro="" textlink="">
      <xdr:nvSpPr>
        <xdr:cNvPr id="405" name="楕円 404"/>
        <xdr:cNvSpPr/>
      </xdr:nvSpPr>
      <xdr:spPr>
        <a:xfrm>
          <a:off x="95885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27940</xdr:rowOff>
    </xdr:from>
    <xdr:to>
      <xdr:col>55</xdr:col>
      <xdr:colOff>0</xdr:colOff>
      <xdr:row>104</xdr:row>
      <xdr:rowOff>53340</xdr:rowOff>
    </xdr:to>
    <xdr:cxnSp macro="">
      <xdr:nvCxnSpPr>
        <xdr:cNvPr id="406" name="直線コネクタ 405"/>
        <xdr:cNvCxnSpPr/>
      </xdr:nvCxnSpPr>
      <xdr:spPr>
        <a:xfrm>
          <a:off x="9639300" y="1768729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07" name="楕円 406"/>
        <xdr:cNvSpPr/>
      </xdr:nvSpPr>
      <xdr:spPr>
        <a:xfrm>
          <a:off x="869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27940</xdr:rowOff>
    </xdr:to>
    <xdr:cxnSp macro="">
      <xdr:nvCxnSpPr>
        <xdr:cNvPr id="408" name="直線コネクタ 407"/>
        <xdr:cNvCxnSpPr/>
      </xdr:nvCxnSpPr>
      <xdr:spPr>
        <a:xfrm>
          <a:off x="8750300" y="17678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97790</xdr:rowOff>
    </xdr:from>
    <xdr:ext cx="469900" cy="258445"/>
    <xdr:sp macro="" textlink="">
      <xdr:nvSpPr>
        <xdr:cNvPr id="409" name="n_1aveValue【市民会館】&#10;一人当たり面積"/>
        <xdr:cNvSpPr txBox="1"/>
      </xdr:nvSpPr>
      <xdr:spPr>
        <a:xfrm>
          <a:off x="9391650" y="1810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88265</xdr:rowOff>
    </xdr:from>
    <xdr:ext cx="469265" cy="258445"/>
    <xdr:sp macro="" textlink="">
      <xdr:nvSpPr>
        <xdr:cNvPr id="410" name="n_2aveValue【市民会館】&#10;一人当たり面積"/>
        <xdr:cNvSpPr txBox="1"/>
      </xdr:nvSpPr>
      <xdr:spPr>
        <a:xfrm>
          <a:off x="8515350" y="18090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95250</xdr:rowOff>
    </xdr:from>
    <xdr:ext cx="469900" cy="259080"/>
    <xdr:sp macro="" textlink="">
      <xdr:nvSpPr>
        <xdr:cNvPr id="411" name="n_1mainValue【市民会館】&#10;一人当たり面積"/>
        <xdr:cNvSpPr txBox="1"/>
      </xdr:nvSpPr>
      <xdr:spPr>
        <a:xfrm>
          <a:off x="9391650" y="17411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86360</xdr:rowOff>
    </xdr:from>
    <xdr:ext cx="469265" cy="258445"/>
    <xdr:sp macro="" textlink="">
      <xdr:nvSpPr>
        <xdr:cNvPr id="412" name="n_2mainValue【市民会館】&#10;一人当たり面積"/>
        <xdr:cNvSpPr txBox="1"/>
      </xdr:nvSpPr>
      <xdr:spPr>
        <a:xfrm>
          <a:off x="8515350" y="1740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21" name="テキスト ボックス 42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23" name="直線コネクタ 42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8455" cy="258445"/>
    <xdr:sp macro="" textlink="">
      <xdr:nvSpPr>
        <xdr:cNvPr id="424" name="テキスト ボックス 423"/>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25" name="直線コネクタ 42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26" name="テキスト ボックス 42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27" name="直線コネクタ 42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28" name="テキスト ボックス 42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29" name="直線コネクタ 42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30" name="テキスト ボックス 42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31" name="直線コネクタ 43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32" name="テキスト ボックス 43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33" name="直線コネクタ 43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725" cy="258445"/>
    <xdr:sp macro="" textlink="">
      <xdr:nvSpPr>
        <xdr:cNvPr id="434" name="テキスト ボックス 433"/>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436" name="テキスト ボックス 43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32385</xdr:rowOff>
    </xdr:from>
    <xdr:to>
      <xdr:col>85</xdr:col>
      <xdr:colOff>126365</xdr:colOff>
      <xdr:row>41</xdr:row>
      <xdr:rowOff>27305</xdr:rowOff>
    </xdr:to>
    <xdr:cxnSp macro="">
      <xdr:nvCxnSpPr>
        <xdr:cNvPr id="438" name="直線コネクタ 437"/>
        <xdr:cNvCxnSpPr/>
      </xdr:nvCxnSpPr>
      <xdr:spPr>
        <a:xfrm flipV="1">
          <a:off x="16318865" y="569023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31115</xdr:rowOff>
    </xdr:from>
    <xdr:ext cx="405130" cy="258445"/>
    <xdr:sp macro="" textlink="">
      <xdr:nvSpPr>
        <xdr:cNvPr id="439" name="【一般廃棄物処理施設】&#10;有形固定資産減価償却率最小値テキスト"/>
        <xdr:cNvSpPr txBox="1"/>
      </xdr:nvSpPr>
      <xdr:spPr>
        <a:xfrm>
          <a:off x="16357600" y="7060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27305</xdr:rowOff>
    </xdr:from>
    <xdr:to>
      <xdr:col>86</xdr:col>
      <xdr:colOff>25400</xdr:colOff>
      <xdr:row>41</xdr:row>
      <xdr:rowOff>27305</xdr:rowOff>
    </xdr:to>
    <xdr:cxnSp macro="">
      <xdr:nvCxnSpPr>
        <xdr:cNvPr id="440" name="直線コネクタ 439"/>
        <xdr:cNvCxnSpPr/>
      </xdr:nvCxnSpPr>
      <xdr:spPr>
        <a:xfrm>
          <a:off x="16230600" y="705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150495</xdr:rowOff>
    </xdr:from>
    <xdr:ext cx="405130" cy="259080"/>
    <xdr:sp macro="" textlink="">
      <xdr:nvSpPr>
        <xdr:cNvPr id="441" name="【一般廃棄物処理施設】&#10;有形固定資産減価償却率最大値テキスト"/>
        <xdr:cNvSpPr txBox="1"/>
      </xdr:nvSpPr>
      <xdr:spPr>
        <a:xfrm>
          <a:off x="16357600" y="546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32385</xdr:rowOff>
    </xdr:from>
    <xdr:to>
      <xdr:col>86</xdr:col>
      <xdr:colOff>25400</xdr:colOff>
      <xdr:row>33</xdr:row>
      <xdr:rowOff>32385</xdr:rowOff>
    </xdr:to>
    <xdr:cxnSp macro="">
      <xdr:nvCxnSpPr>
        <xdr:cNvPr id="442" name="直線コネクタ 441"/>
        <xdr:cNvCxnSpPr/>
      </xdr:nvCxnSpPr>
      <xdr:spPr>
        <a:xfrm>
          <a:off x="16230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150495</xdr:rowOff>
    </xdr:from>
    <xdr:ext cx="405130" cy="259080"/>
    <xdr:sp macro="" textlink="">
      <xdr:nvSpPr>
        <xdr:cNvPr id="443" name="【一般廃棄物処理施設】&#10;有形固定資産減価償却率平均値テキスト"/>
        <xdr:cNvSpPr txBox="1"/>
      </xdr:nvSpPr>
      <xdr:spPr>
        <a:xfrm>
          <a:off x="16357600" y="6322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44" name="フローチャート: 判断 443"/>
        <xdr:cNvSpPr/>
      </xdr:nvSpPr>
      <xdr:spPr>
        <a:xfrm>
          <a:off x="16268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30480</xdr:rowOff>
    </xdr:from>
    <xdr:to>
      <xdr:col>81</xdr:col>
      <xdr:colOff>101600</xdr:colOff>
      <xdr:row>37</xdr:row>
      <xdr:rowOff>132080</xdr:rowOff>
    </xdr:to>
    <xdr:sp macro="" textlink="">
      <xdr:nvSpPr>
        <xdr:cNvPr id="445" name="フローチャート: 判断 444"/>
        <xdr:cNvSpPr/>
      </xdr:nvSpPr>
      <xdr:spPr>
        <a:xfrm>
          <a:off x="15430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47" name="テキスト ボックス 44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48" name="テキスト ボックス 44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49" name="テキスト ボックス 44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0" name="テキスト ボックス 44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1" name="テキスト ボックス 45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146050</xdr:rowOff>
    </xdr:from>
    <xdr:to>
      <xdr:col>85</xdr:col>
      <xdr:colOff>177800</xdr:colOff>
      <xdr:row>35</xdr:row>
      <xdr:rowOff>76200</xdr:rowOff>
    </xdr:to>
    <xdr:sp macro="" textlink="">
      <xdr:nvSpPr>
        <xdr:cNvPr id="452" name="楕円 451"/>
        <xdr:cNvSpPr/>
      </xdr:nvSpPr>
      <xdr:spPr>
        <a:xfrm>
          <a:off x="16268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168910</xdr:rowOff>
    </xdr:from>
    <xdr:ext cx="405130" cy="258445"/>
    <xdr:sp macro="" textlink="">
      <xdr:nvSpPr>
        <xdr:cNvPr id="453" name="【一般廃棄物処理施設】&#10;有形固定資産減価償却率該当値テキスト"/>
        <xdr:cNvSpPr txBox="1"/>
      </xdr:nvSpPr>
      <xdr:spPr>
        <a:xfrm>
          <a:off x="16357600" y="5826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54" name="楕円 453"/>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25400</xdr:rowOff>
    </xdr:from>
    <xdr:to>
      <xdr:col>85</xdr:col>
      <xdr:colOff>127000</xdr:colOff>
      <xdr:row>35</xdr:row>
      <xdr:rowOff>66675</xdr:rowOff>
    </xdr:to>
    <xdr:cxnSp macro="">
      <xdr:nvCxnSpPr>
        <xdr:cNvPr id="455" name="直線コネクタ 454"/>
        <xdr:cNvCxnSpPr/>
      </xdr:nvCxnSpPr>
      <xdr:spPr>
        <a:xfrm flipV="1">
          <a:off x="15481300" y="6026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53340</xdr:rowOff>
    </xdr:from>
    <xdr:to>
      <xdr:col>76</xdr:col>
      <xdr:colOff>165100</xdr:colOff>
      <xdr:row>35</xdr:row>
      <xdr:rowOff>154940</xdr:rowOff>
    </xdr:to>
    <xdr:sp macro="" textlink="">
      <xdr:nvSpPr>
        <xdr:cNvPr id="456" name="楕円 455"/>
        <xdr:cNvSpPr/>
      </xdr:nvSpPr>
      <xdr:spPr>
        <a:xfrm>
          <a:off x="14541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104140</xdr:rowOff>
    </xdr:to>
    <xdr:cxnSp macro="">
      <xdr:nvCxnSpPr>
        <xdr:cNvPr id="457" name="直線コネクタ 456"/>
        <xdr:cNvCxnSpPr/>
      </xdr:nvCxnSpPr>
      <xdr:spPr>
        <a:xfrm flipV="1">
          <a:off x="14592300" y="60674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123190</xdr:rowOff>
    </xdr:from>
    <xdr:ext cx="405130" cy="258445"/>
    <xdr:sp macro="" textlink="">
      <xdr:nvSpPr>
        <xdr:cNvPr id="458" name="n_1aveValue【一般廃棄物処理施設】&#10;有形固定資産減価償却率"/>
        <xdr:cNvSpPr txBox="1"/>
      </xdr:nvSpPr>
      <xdr:spPr>
        <a:xfrm>
          <a:off x="15266035" y="6466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129540</xdr:rowOff>
    </xdr:from>
    <xdr:ext cx="404495" cy="259080"/>
    <xdr:sp macro="" textlink="">
      <xdr:nvSpPr>
        <xdr:cNvPr id="459" name="n_2aveValue【一般廃棄物処理施設】&#10;有形固定資産減価償却率"/>
        <xdr:cNvSpPr txBox="1"/>
      </xdr:nvSpPr>
      <xdr:spPr>
        <a:xfrm>
          <a:off x="14389735" y="6301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133985</xdr:rowOff>
    </xdr:from>
    <xdr:ext cx="405130" cy="258445"/>
    <xdr:sp macro="" textlink="">
      <xdr:nvSpPr>
        <xdr:cNvPr id="460" name="n_1mainValue【一般廃棄物処理施設】&#10;有形固定資産減価償却率"/>
        <xdr:cNvSpPr txBox="1"/>
      </xdr:nvSpPr>
      <xdr:spPr>
        <a:xfrm>
          <a:off x="15266035" y="579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171450</xdr:rowOff>
    </xdr:from>
    <xdr:ext cx="404495" cy="259080"/>
    <xdr:sp macro="" textlink="">
      <xdr:nvSpPr>
        <xdr:cNvPr id="461" name="n_2mainValue【一般廃棄物処理施設】&#10;有形固定資産減価償却率"/>
        <xdr:cNvSpPr txBox="1"/>
      </xdr:nvSpPr>
      <xdr:spPr>
        <a:xfrm>
          <a:off x="14389735" y="5829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70" name="テキスト ボックス 46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8285" cy="259080"/>
    <xdr:sp macro="" textlink="">
      <xdr:nvSpPr>
        <xdr:cNvPr id="473" name="テキスト ボックス 472"/>
        <xdr:cNvSpPr txBox="1"/>
      </xdr:nvSpPr>
      <xdr:spPr>
        <a:xfrm>
          <a:off x="18039080" y="690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475" name="テキスト ボックス 474"/>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4995" cy="259080"/>
    <xdr:sp macro="" textlink="">
      <xdr:nvSpPr>
        <xdr:cNvPr id="477" name="テキスト ボックス 476"/>
        <xdr:cNvSpPr txBox="1"/>
      </xdr:nvSpPr>
      <xdr:spPr>
        <a:xfrm>
          <a:off x="17692370" y="5763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79" name="テキスト ボックス 478"/>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161925</xdr:rowOff>
    </xdr:from>
    <xdr:to>
      <xdr:col>116</xdr:col>
      <xdr:colOff>62865</xdr:colOff>
      <xdr:row>41</xdr:row>
      <xdr:rowOff>3810</xdr:rowOff>
    </xdr:to>
    <xdr:cxnSp macro="">
      <xdr:nvCxnSpPr>
        <xdr:cNvPr id="481" name="直線コネクタ 480"/>
        <xdr:cNvCxnSpPr/>
      </xdr:nvCxnSpPr>
      <xdr:spPr>
        <a:xfrm flipV="1">
          <a:off x="22160865" y="581977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7620</xdr:rowOff>
    </xdr:from>
    <xdr:ext cx="469900" cy="258445"/>
    <xdr:sp macro="" textlink="">
      <xdr:nvSpPr>
        <xdr:cNvPr id="482" name="【一般廃棄物処理施設】&#10;一人当たり有形固定資産（償却資産）額最小値テキスト"/>
        <xdr:cNvSpPr txBox="1"/>
      </xdr:nvSpPr>
      <xdr:spPr>
        <a:xfrm>
          <a:off x="22199600" y="703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3810</xdr:rowOff>
    </xdr:from>
    <xdr:to>
      <xdr:col>116</xdr:col>
      <xdr:colOff>152400</xdr:colOff>
      <xdr:row>41</xdr:row>
      <xdr:rowOff>3810</xdr:rowOff>
    </xdr:to>
    <xdr:cxnSp macro="">
      <xdr:nvCxnSpPr>
        <xdr:cNvPr id="483" name="直線コネクタ 482"/>
        <xdr:cNvCxnSpPr/>
      </xdr:nvCxnSpPr>
      <xdr:spPr>
        <a:xfrm>
          <a:off x="22072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109220</xdr:rowOff>
    </xdr:from>
    <xdr:ext cx="598805" cy="258445"/>
    <xdr:sp macro="" textlink="">
      <xdr:nvSpPr>
        <xdr:cNvPr id="484" name="【一般廃棄物処理施設】&#10;一人当たり有形固定資産（償却資産）額最大値テキスト"/>
        <xdr:cNvSpPr txBox="1"/>
      </xdr:nvSpPr>
      <xdr:spPr>
        <a:xfrm>
          <a:off x="22199600" y="5595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214,975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161925</xdr:rowOff>
    </xdr:from>
    <xdr:to>
      <xdr:col>116</xdr:col>
      <xdr:colOff>152400</xdr:colOff>
      <xdr:row>33</xdr:row>
      <xdr:rowOff>161925</xdr:rowOff>
    </xdr:to>
    <xdr:cxnSp macro="">
      <xdr:nvCxnSpPr>
        <xdr:cNvPr id="485" name="直線コネクタ 484"/>
        <xdr:cNvCxnSpPr/>
      </xdr:nvCxnSpPr>
      <xdr:spPr>
        <a:xfrm>
          <a:off x="22072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36830</xdr:rowOff>
    </xdr:from>
    <xdr:ext cx="534670" cy="259080"/>
    <xdr:sp macro="" textlink="">
      <xdr:nvSpPr>
        <xdr:cNvPr id="486" name="【一般廃棄物処理施設】&#10;一人当たり有形固定資産（償却資産）額平均値テキスト"/>
        <xdr:cNvSpPr txBox="1"/>
      </xdr:nvSpPr>
      <xdr:spPr>
        <a:xfrm>
          <a:off x="22199600" y="638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87" name="フローチャート: 判断 486"/>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488" name="フローチャート: 判断 487"/>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142240</xdr:rowOff>
    </xdr:from>
    <xdr:to>
      <xdr:col>107</xdr:col>
      <xdr:colOff>101600</xdr:colOff>
      <xdr:row>39</xdr:row>
      <xdr:rowOff>72390</xdr:rowOff>
    </xdr:to>
    <xdr:sp macro="" textlink="">
      <xdr:nvSpPr>
        <xdr:cNvPr id="489" name="フローチャート: 判断 488"/>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137795</xdr:rowOff>
    </xdr:from>
    <xdr:to>
      <xdr:col>116</xdr:col>
      <xdr:colOff>114300</xdr:colOff>
      <xdr:row>40</xdr:row>
      <xdr:rowOff>67945</xdr:rowOff>
    </xdr:to>
    <xdr:sp macro="" textlink="">
      <xdr:nvSpPr>
        <xdr:cNvPr id="495" name="楕円 494"/>
        <xdr:cNvSpPr/>
      </xdr:nvSpPr>
      <xdr:spPr>
        <a:xfrm>
          <a:off x="22110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116205</xdr:rowOff>
    </xdr:from>
    <xdr:ext cx="534670" cy="259080"/>
    <xdr:sp macro="" textlink="">
      <xdr:nvSpPr>
        <xdr:cNvPr id="496" name="【一般廃棄物処理施設】&#10;一人当たり有形固定資産（償却資産）額該当値テキスト"/>
        <xdr:cNvSpPr txBox="1"/>
      </xdr:nvSpPr>
      <xdr:spPr>
        <a:xfrm>
          <a:off x="22199600"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136525</xdr:rowOff>
    </xdr:from>
    <xdr:to>
      <xdr:col>112</xdr:col>
      <xdr:colOff>38100</xdr:colOff>
      <xdr:row>40</xdr:row>
      <xdr:rowOff>66675</xdr:rowOff>
    </xdr:to>
    <xdr:sp macro="" textlink="">
      <xdr:nvSpPr>
        <xdr:cNvPr id="497" name="楕円 496"/>
        <xdr:cNvSpPr/>
      </xdr:nvSpPr>
      <xdr:spPr>
        <a:xfrm>
          <a:off x="21272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15875</xdr:rowOff>
    </xdr:from>
    <xdr:to>
      <xdr:col>116</xdr:col>
      <xdr:colOff>63500</xdr:colOff>
      <xdr:row>40</xdr:row>
      <xdr:rowOff>17780</xdr:rowOff>
    </xdr:to>
    <xdr:cxnSp macro="">
      <xdr:nvCxnSpPr>
        <xdr:cNvPr id="498" name="直線コネクタ 497"/>
        <xdr:cNvCxnSpPr/>
      </xdr:nvCxnSpPr>
      <xdr:spPr>
        <a:xfrm>
          <a:off x="21323300" y="68738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133985</xdr:rowOff>
    </xdr:from>
    <xdr:to>
      <xdr:col>107</xdr:col>
      <xdr:colOff>101600</xdr:colOff>
      <xdr:row>40</xdr:row>
      <xdr:rowOff>64135</xdr:rowOff>
    </xdr:to>
    <xdr:sp macro="" textlink="">
      <xdr:nvSpPr>
        <xdr:cNvPr id="499" name="楕円 498"/>
        <xdr:cNvSpPr/>
      </xdr:nvSpPr>
      <xdr:spPr>
        <a:xfrm>
          <a:off x="20383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xdr:rowOff>
    </xdr:from>
    <xdr:to>
      <xdr:col>111</xdr:col>
      <xdr:colOff>177800</xdr:colOff>
      <xdr:row>40</xdr:row>
      <xdr:rowOff>15875</xdr:rowOff>
    </xdr:to>
    <xdr:cxnSp macro="">
      <xdr:nvCxnSpPr>
        <xdr:cNvPr id="500" name="直線コネクタ 499"/>
        <xdr:cNvCxnSpPr/>
      </xdr:nvCxnSpPr>
      <xdr:spPr>
        <a:xfrm>
          <a:off x="20434300" y="6871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166370</xdr:rowOff>
    </xdr:from>
    <xdr:ext cx="534670" cy="258445"/>
    <xdr:sp macro="" textlink="">
      <xdr:nvSpPr>
        <xdr:cNvPr id="501" name="n_1aveValue【一般廃棄物処理施設】&#10;一人当たり有形固定資産（償却資産）額"/>
        <xdr:cNvSpPr txBox="1"/>
      </xdr:nvSpPr>
      <xdr:spPr>
        <a:xfrm>
          <a:off x="21043265" y="6338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88900</xdr:rowOff>
    </xdr:from>
    <xdr:ext cx="534035" cy="258445"/>
    <xdr:sp macro="" textlink="">
      <xdr:nvSpPr>
        <xdr:cNvPr id="502" name="n_2aveValue【一般廃棄物処理施設】&#10;一人当たり有形固定資産（償却資産）額"/>
        <xdr:cNvSpPr txBox="1"/>
      </xdr:nvSpPr>
      <xdr:spPr>
        <a:xfrm>
          <a:off x="20166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57785</xdr:rowOff>
    </xdr:from>
    <xdr:ext cx="534670" cy="259080"/>
    <xdr:sp macro="" textlink="">
      <xdr:nvSpPr>
        <xdr:cNvPr id="503" name="n_1mainValue【一般廃棄物処理施設】&#10;一人当たり有形固定資産（償却資産）額"/>
        <xdr:cNvSpPr txBox="1"/>
      </xdr:nvSpPr>
      <xdr:spPr>
        <a:xfrm>
          <a:off x="21043265" y="6915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55245</xdr:rowOff>
    </xdr:from>
    <xdr:ext cx="534035" cy="258445"/>
    <xdr:sp macro="" textlink="">
      <xdr:nvSpPr>
        <xdr:cNvPr id="504" name="n_2mainValue【一般廃棄物処理施設】&#10;一人当たり有形固定資産（償却資産）額"/>
        <xdr:cNvSpPr txBox="1"/>
      </xdr:nvSpPr>
      <xdr:spPr>
        <a:xfrm>
          <a:off x="20166965" y="691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3" name="テキスト ボックス 5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15" name="直線コネクタ 5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8455" cy="259080"/>
    <xdr:sp macro="" textlink="">
      <xdr:nvSpPr>
        <xdr:cNvPr id="516" name="テキスト ボックス 515"/>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7" name="直線コネクタ 5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8" name="テキスト ボックス 5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9" name="直線コネクタ 5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0" name="テキスト ボックス 51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1" name="直線コネクタ 5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2" name="テキスト ボックス 5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3" name="直線コネクタ 5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24" name="テキスト ボックス 52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5" name="直線コネクタ 5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725" cy="259080"/>
    <xdr:sp macro="" textlink="">
      <xdr:nvSpPr>
        <xdr:cNvPr id="526" name="テキスト ボックス 525"/>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528" name="テキスト ボックス 527"/>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88265</xdr:rowOff>
    </xdr:from>
    <xdr:to>
      <xdr:col>85</xdr:col>
      <xdr:colOff>126365</xdr:colOff>
      <xdr:row>64</xdr:row>
      <xdr:rowOff>78105</xdr:rowOff>
    </xdr:to>
    <xdr:cxnSp macro="">
      <xdr:nvCxnSpPr>
        <xdr:cNvPr id="530" name="直線コネクタ 529"/>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81915</xdr:rowOff>
    </xdr:from>
    <xdr:ext cx="340360" cy="259080"/>
    <xdr:sp macro="" textlink="">
      <xdr:nvSpPr>
        <xdr:cNvPr id="531"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78105</xdr:rowOff>
    </xdr:from>
    <xdr:to>
      <xdr:col>86</xdr:col>
      <xdr:colOff>25400</xdr:colOff>
      <xdr:row>64</xdr:row>
      <xdr:rowOff>78105</xdr:rowOff>
    </xdr:to>
    <xdr:cxnSp macro="">
      <xdr:nvCxnSpPr>
        <xdr:cNvPr id="532" name="直線コネクタ 531"/>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34925</xdr:rowOff>
    </xdr:from>
    <xdr:ext cx="405130" cy="259080"/>
    <xdr:sp macro="" textlink="">
      <xdr:nvSpPr>
        <xdr:cNvPr id="533"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88265</xdr:rowOff>
    </xdr:from>
    <xdr:to>
      <xdr:col>86</xdr:col>
      <xdr:colOff>25400</xdr:colOff>
      <xdr:row>56</xdr:row>
      <xdr:rowOff>88265</xdr:rowOff>
    </xdr:to>
    <xdr:cxnSp macro="">
      <xdr:nvCxnSpPr>
        <xdr:cNvPr id="534" name="直線コネクタ 533"/>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8445"/>
    <xdr:sp macro="" textlink="">
      <xdr:nvSpPr>
        <xdr:cNvPr id="535" name="【保健センター・保健所】&#10;有形固定資産減価償却率平均値テキスト"/>
        <xdr:cNvSpPr txBox="1"/>
      </xdr:nvSpPr>
      <xdr:spPr>
        <a:xfrm>
          <a:off x="16357600" y="10293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6" name="フローチャート: 判断 535"/>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32385</xdr:rowOff>
    </xdr:from>
    <xdr:to>
      <xdr:col>81</xdr:col>
      <xdr:colOff>101600</xdr:colOff>
      <xdr:row>60</xdr:row>
      <xdr:rowOff>133985</xdr:rowOff>
    </xdr:to>
    <xdr:sp macro="" textlink="">
      <xdr:nvSpPr>
        <xdr:cNvPr id="537" name="フローチャート: 判断 536"/>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8" name="フローチャート: 判断 537"/>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9" name="テキスト ボックス 53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0" name="テキスト ボックス 53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1" name="テキスト ボックス 54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2" name="テキスト ボックス 54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3" name="テキスト ボックス 54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544" name="楕円 543"/>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145415</xdr:rowOff>
    </xdr:from>
    <xdr:ext cx="405130" cy="258445"/>
    <xdr:sp macro="" textlink="">
      <xdr:nvSpPr>
        <xdr:cNvPr id="545" name="【保健センター・保健所】&#10;有形固定資産減価償却率該当値テキスト"/>
        <xdr:cNvSpPr txBox="1"/>
      </xdr:nvSpPr>
      <xdr:spPr>
        <a:xfrm>
          <a:off x="16357600" y="9746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1270</xdr:rowOff>
    </xdr:from>
    <xdr:to>
      <xdr:col>81</xdr:col>
      <xdr:colOff>101600</xdr:colOff>
      <xdr:row>58</xdr:row>
      <xdr:rowOff>102870</xdr:rowOff>
    </xdr:to>
    <xdr:sp macro="" textlink="">
      <xdr:nvSpPr>
        <xdr:cNvPr id="546" name="楕円 545"/>
        <xdr:cNvSpPr/>
      </xdr:nvSpPr>
      <xdr:spPr>
        <a:xfrm>
          <a:off x="15430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xdr:rowOff>
    </xdr:from>
    <xdr:to>
      <xdr:col>85</xdr:col>
      <xdr:colOff>127000</xdr:colOff>
      <xdr:row>58</xdr:row>
      <xdr:rowOff>52070</xdr:rowOff>
    </xdr:to>
    <xdr:cxnSp macro="">
      <xdr:nvCxnSpPr>
        <xdr:cNvPr id="547" name="直線コネクタ 546"/>
        <xdr:cNvCxnSpPr/>
      </xdr:nvCxnSpPr>
      <xdr:spPr>
        <a:xfrm flipV="1">
          <a:off x="15481300" y="99460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548" name="楕円 547"/>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52070</xdr:rowOff>
    </xdr:from>
    <xdr:to>
      <xdr:col>81</xdr:col>
      <xdr:colOff>50800</xdr:colOff>
      <xdr:row>58</xdr:row>
      <xdr:rowOff>89535</xdr:rowOff>
    </xdr:to>
    <xdr:cxnSp macro="">
      <xdr:nvCxnSpPr>
        <xdr:cNvPr id="549" name="直線コネクタ 548"/>
        <xdr:cNvCxnSpPr/>
      </xdr:nvCxnSpPr>
      <xdr:spPr>
        <a:xfrm flipV="1">
          <a:off x="14592300" y="9996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125095</xdr:rowOff>
    </xdr:from>
    <xdr:ext cx="405130" cy="258445"/>
    <xdr:sp macro="" textlink="">
      <xdr:nvSpPr>
        <xdr:cNvPr id="550" name="n_1aveValue【保健センター・保健所】&#10;有形固定資産減価償却率"/>
        <xdr:cNvSpPr txBox="1"/>
      </xdr:nvSpPr>
      <xdr:spPr>
        <a:xfrm>
          <a:off x="15266035"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156210</xdr:rowOff>
    </xdr:from>
    <xdr:ext cx="404495" cy="258445"/>
    <xdr:sp macro="" textlink="">
      <xdr:nvSpPr>
        <xdr:cNvPr id="551" name="n_2aveValue【保健センター・保健所】&#10;有形固定資産減価償却率"/>
        <xdr:cNvSpPr txBox="1"/>
      </xdr:nvSpPr>
      <xdr:spPr>
        <a:xfrm>
          <a:off x="14389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119380</xdr:rowOff>
    </xdr:from>
    <xdr:ext cx="405130" cy="259080"/>
    <xdr:sp macro="" textlink="">
      <xdr:nvSpPr>
        <xdr:cNvPr id="552" name="n_1mainValue【保健センター・保健所】&#10;有形固定資産減価償却率"/>
        <xdr:cNvSpPr txBox="1"/>
      </xdr:nvSpPr>
      <xdr:spPr>
        <a:xfrm>
          <a:off x="15266035" y="9720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156845</xdr:rowOff>
    </xdr:from>
    <xdr:ext cx="404495" cy="258445"/>
    <xdr:sp macro="" textlink="">
      <xdr:nvSpPr>
        <xdr:cNvPr id="553" name="n_2mainValue【保健センター・保健所】&#10;有形固定資産減価償却率"/>
        <xdr:cNvSpPr txBox="1"/>
      </xdr:nvSpPr>
      <xdr:spPr>
        <a:xfrm>
          <a:off x="14389735" y="9758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2" name="テキスト ボックス 56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65" name="テキスト ボックス 56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67" name="テキスト ボックス 56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69" name="テキスト ボックス 56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71" name="テキスト ボックス 57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73" name="テキスト ボックス 57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75" name="テキスト ボックス 57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106680</xdr:rowOff>
    </xdr:from>
    <xdr:to>
      <xdr:col>116</xdr:col>
      <xdr:colOff>62865</xdr:colOff>
      <xdr:row>64</xdr:row>
      <xdr:rowOff>0</xdr:rowOff>
    </xdr:to>
    <xdr:cxnSp macro="">
      <xdr:nvCxnSpPr>
        <xdr:cNvPr id="577" name="直線コネクタ 576"/>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78"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53340</xdr:rowOff>
    </xdr:from>
    <xdr:ext cx="469900" cy="258445"/>
    <xdr:sp macro="" textlink="">
      <xdr:nvSpPr>
        <xdr:cNvPr id="580" name="【保健センター・保健所】&#10;一人当たり面積最大値テキスト"/>
        <xdr:cNvSpPr txBox="1"/>
      </xdr:nvSpPr>
      <xdr:spPr>
        <a:xfrm>
          <a:off x="22199600" y="9483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143510</xdr:rowOff>
    </xdr:from>
    <xdr:ext cx="469900" cy="258445"/>
    <xdr:sp macro="" textlink="">
      <xdr:nvSpPr>
        <xdr:cNvPr id="582" name="【保健センター・保健所】&#10;一人当たり面積平均値テキスト"/>
        <xdr:cNvSpPr txBox="1"/>
      </xdr:nvSpPr>
      <xdr:spPr>
        <a:xfrm>
          <a:off x="22199600" y="104305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85" name="フローチャート: 判断 584"/>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86" name="テキスト ボックス 58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87" name="テキスト ボックス 58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88" name="テキスト ボックス 58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89" name="テキスト ボックス 58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0" name="テキスト ボックス 58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91" name="楕円 590"/>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27940</xdr:rowOff>
    </xdr:from>
    <xdr:ext cx="469900" cy="259080"/>
    <xdr:sp macro="" textlink="">
      <xdr:nvSpPr>
        <xdr:cNvPr id="592" name="【保健センター・保健所】&#10;一人当たり面積該当値テキスト"/>
        <xdr:cNvSpPr txBox="1"/>
      </xdr:nvSpPr>
      <xdr:spPr>
        <a:xfrm>
          <a:off x="2219960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93" name="楕円 592"/>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94" name="直線コネクタ 593"/>
        <xdr:cNvCxnSpPr/>
      </xdr:nvCxnSpPr>
      <xdr:spPr>
        <a:xfrm>
          <a:off x="21323300" y="10965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95" name="楕円 594"/>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96" name="直線コネクタ 595"/>
        <xdr:cNvCxnSpPr/>
      </xdr:nvCxnSpPr>
      <xdr:spPr>
        <a:xfrm>
          <a:off x="20434300" y="1096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74930</xdr:rowOff>
    </xdr:from>
    <xdr:ext cx="469900" cy="258445"/>
    <xdr:sp macro="" textlink="">
      <xdr:nvSpPr>
        <xdr:cNvPr id="597" name="n_1aveValue【保健センター・保健所】&#10;一人当たり面積"/>
        <xdr:cNvSpPr txBox="1"/>
      </xdr:nvSpPr>
      <xdr:spPr>
        <a:xfrm>
          <a:off x="21075650" y="10361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55880</xdr:rowOff>
    </xdr:from>
    <xdr:ext cx="469265" cy="259080"/>
    <xdr:sp macro="" textlink="">
      <xdr:nvSpPr>
        <xdr:cNvPr id="598" name="n_2aveValue【保健センター・保健所】&#10;一人当たり面積"/>
        <xdr:cNvSpPr txBox="1"/>
      </xdr:nvSpPr>
      <xdr:spPr>
        <a:xfrm>
          <a:off x="20199350" y="1051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34290</xdr:rowOff>
    </xdr:from>
    <xdr:ext cx="469900" cy="259080"/>
    <xdr:sp macro="" textlink="">
      <xdr:nvSpPr>
        <xdr:cNvPr id="599" name="n_1mainValue【保健センター・保健所】&#10;一人当たり面積"/>
        <xdr:cNvSpPr txBox="1"/>
      </xdr:nvSpPr>
      <xdr:spPr>
        <a:xfrm>
          <a:off x="21075650" y="1100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34290</xdr:rowOff>
    </xdr:from>
    <xdr:ext cx="469265" cy="259080"/>
    <xdr:sp macro="" textlink="">
      <xdr:nvSpPr>
        <xdr:cNvPr id="600" name="n_2mainValue【保健センター・保健所】&#10;一人当たり面積"/>
        <xdr:cNvSpPr txBox="1"/>
      </xdr:nvSpPr>
      <xdr:spPr>
        <a:xfrm>
          <a:off x="20199350" y="1100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09" name="テキスト ボックス 60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11" name="直線コネクタ 61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8455" cy="259080"/>
    <xdr:sp macro="" textlink="">
      <xdr:nvSpPr>
        <xdr:cNvPr id="612" name="テキスト ボックス 611"/>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13" name="直線コネクタ 61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14" name="テキスト ボックス 61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15" name="直線コネクタ 61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16" name="テキスト ボックス 61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17" name="直線コネクタ 61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18" name="テキスト ボックス 61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19" name="直線コネクタ 61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20" name="テキスト ボックス 61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21" name="直線コネクタ 62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725" cy="259080"/>
    <xdr:sp macro="" textlink="">
      <xdr:nvSpPr>
        <xdr:cNvPr id="622" name="テキスト ボックス 621"/>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624" name="テキスト ボックス 623"/>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83820</xdr:rowOff>
    </xdr:from>
    <xdr:to>
      <xdr:col>85</xdr:col>
      <xdr:colOff>126365</xdr:colOff>
      <xdr:row>85</xdr:row>
      <xdr:rowOff>120650</xdr:rowOff>
    </xdr:to>
    <xdr:cxnSp macro="">
      <xdr:nvCxnSpPr>
        <xdr:cNvPr id="626" name="直線コネクタ 625"/>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123825</xdr:rowOff>
    </xdr:from>
    <xdr:ext cx="405130" cy="258445"/>
    <xdr:sp macro="" textlink="">
      <xdr:nvSpPr>
        <xdr:cNvPr id="627" name="【消防施設】&#10;有形固定資産減価償却率最小値テキスト"/>
        <xdr:cNvSpPr txBox="1"/>
      </xdr:nvSpPr>
      <xdr:spPr>
        <a:xfrm>
          <a:off x="16357600" y="14697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120650</xdr:rowOff>
    </xdr:from>
    <xdr:to>
      <xdr:col>86</xdr:col>
      <xdr:colOff>25400</xdr:colOff>
      <xdr:row>85</xdr:row>
      <xdr:rowOff>120650</xdr:rowOff>
    </xdr:to>
    <xdr:cxnSp macro="">
      <xdr:nvCxnSpPr>
        <xdr:cNvPr id="628" name="直線コネクタ 627"/>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30480</xdr:rowOff>
    </xdr:from>
    <xdr:ext cx="405130" cy="258445"/>
    <xdr:sp macro="" textlink="">
      <xdr:nvSpPr>
        <xdr:cNvPr id="629" name="【消防施設】&#10;有形固定資産減価償却率最大値テキスト"/>
        <xdr:cNvSpPr txBox="1"/>
      </xdr:nvSpPr>
      <xdr:spPr>
        <a:xfrm>
          <a:off x="16357600" y="13232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631" name="【消防施設】&#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70485</xdr:rowOff>
    </xdr:from>
    <xdr:to>
      <xdr:col>81</xdr:col>
      <xdr:colOff>101600</xdr:colOff>
      <xdr:row>82</xdr:row>
      <xdr:rowOff>635</xdr:rowOff>
    </xdr:to>
    <xdr:sp macro="" textlink="">
      <xdr:nvSpPr>
        <xdr:cNvPr id="633" name="フローチャート: 判断 632"/>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83820</xdr:rowOff>
    </xdr:from>
    <xdr:to>
      <xdr:col>76</xdr:col>
      <xdr:colOff>165100</xdr:colOff>
      <xdr:row>82</xdr:row>
      <xdr:rowOff>13970</xdr:rowOff>
    </xdr:to>
    <xdr:sp macro="" textlink="">
      <xdr:nvSpPr>
        <xdr:cNvPr id="634" name="フローチャート: 判断 633"/>
        <xdr:cNvSpPr/>
      </xdr:nvSpPr>
      <xdr:spPr>
        <a:xfrm>
          <a:off x="14541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5" name="テキスト ボックス 63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6" name="テキスト ボックス 63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7" name="テキスト ボックス 63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8" name="テキスト ボックス 63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9" name="テキスト ボックス 63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81</xdr:row>
      <xdr:rowOff>41275</xdr:rowOff>
    </xdr:from>
    <xdr:to>
      <xdr:col>85</xdr:col>
      <xdr:colOff>177800</xdr:colOff>
      <xdr:row>81</xdr:row>
      <xdr:rowOff>143510</xdr:rowOff>
    </xdr:to>
    <xdr:sp macro="" textlink="">
      <xdr:nvSpPr>
        <xdr:cNvPr id="640" name="楕円 639"/>
        <xdr:cNvSpPr/>
      </xdr:nvSpPr>
      <xdr:spPr>
        <a:xfrm>
          <a:off x="16268700" y="13928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64135</xdr:rowOff>
    </xdr:from>
    <xdr:ext cx="405130" cy="258445"/>
    <xdr:sp macro="" textlink="">
      <xdr:nvSpPr>
        <xdr:cNvPr id="641" name="【消防施設】&#10;有形固定資産減価償却率該当値テキスト"/>
        <xdr:cNvSpPr txBox="1"/>
      </xdr:nvSpPr>
      <xdr:spPr>
        <a:xfrm>
          <a:off x="16357600" y="13780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642" name="楕円 641"/>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92075</xdr:rowOff>
    </xdr:from>
    <xdr:to>
      <xdr:col>85</xdr:col>
      <xdr:colOff>127000</xdr:colOff>
      <xdr:row>81</xdr:row>
      <xdr:rowOff>104775</xdr:rowOff>
    </xdr:to>
    <xdr:cxnSp macro="">
      <xdr:nvCxnSpPr>
        <xdr:cNvPr id="643" name="直線コネクタ 642"/>
        <xdr:cNvCxnSpPr/>
      </xdr:nvCxnSpPr>
      <xdr:spPr>
        <a:xfrm flipV="1">
          <a:off x="15481300" y="139795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47625</xdr:rowOff>
    </xdr:from>
    <xdr:to>
      <xdr:col>76</xdr:col>
      <xdr:colOff>165100</xdr:colOff>
      <xdr:row>81</xdr:row>
      <xdr:rowOff>149225</xdr:rowOff>
    </xdr:to>
    <xdr:sp macro="" textlink="">
      <xdr:nvSpPr>
        <xdr:cNvPr id="644" name="楕円 643"/>
        <xdr:cNvSpPr/>
      </xdr:nvSpPr>
      <xdr:spPr>
        <a:xfrm>
          <a:off x="145415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98425</xdr:rowOff>
    </xdr:from>
    <xdr:to>
      <xdr:col>81</xdr:col>
      <xdr:colOff>50800</xdr:colOff>
      <xdr:row>81</xdr:row>
      <xdr:rowOff>104775</xdr:rowOff>
    </xdr:to>
    <xdr:cxnSp macro="">
      <xdr:nvCxnSpPr>
        <xdr:cNvPr id="645" name="直線コネクタ 644"/>
        <xdr:cNvCxnSpPr/>
      </xdr:nvCxnSpPr>
      <xdr:spPr>
        <a:xfrm>
          <a:off x="14592300" y="13985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163195</xdr:rowOff>
    </xdr:from>
    <xdr:ext cx="405130" cy="259080"/>
    <xdr:sp macro="" textlink="">
      <xdr:nvSpPr>
        <xdr:cNvPr id="646" name="n_1aveValue【消防施設】&#10;有形固定資産減価償却率"/>
        <xdr:cNvSpPr txBox="1"/>
      </xdr:nvSpPr>
      <xdr:spPr>
        <a:xfrm>
          <a:off x="15266035" y="1405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5080</xdr:rowOff>
    </xdr:from>
    <xdr:ext cx="404495" cy="259080"/>
    <xdr:sp macro="" textlink="">
      <xdr:nvSpPr>
        <xdr:cNvPr id="647" name="n_2aveValue【消防施設】&#10;有形固定資産減価償却率"/>
        <xdr:cNvSpPr txBox="1"/>
      </xdr:nvSpPr>
      <xdr:spPr>
        <a:xfrm>
          <a:off x="14389735" y="14063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635</xdr:rowOff>
    </xdr:from>
    <xdr:ext cx="405130" cy="259080"/>
    <xdr:sp macro="" textlink="">
      <xdr:nvSpPr>
        <xdr:cNvPr id="648" name="n_1mainValue【消防施設】&#10;有形固定資産減価償却率"/>
        <xdr:cNvSpPr txBox="1"/>
      </xdr:nvSpPr>
      <xdr:spPr>
        <a:xfrm>
          <a:off x="15266035" y="1371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166370</xdr:rowOff>
    </xdr:from>
    <xdr:ext cx="404495" cy="258445"/>
    <xdr:sp macro="" textlink="">
      <xdr:nvSpPr>
        <xdr:cNvPr id="649" name="n_2mainValue【消防施設】&#10;有形固定資産減価償却率"/>
        <xdr:cNvSpPr txBox="1"/>
      </xdr:nvSpPr>
      <xdr:spPr>
        <a:xfrm>
          <a:off x="14389735" y="13710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58" name="テキスト ボックス 65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61" name="テキスト ボックス 66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63" name="テキスト ボックス 66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65" name="テキスト ボックス 66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67" name="テキスト ボックス 66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69" name="テキスト ボックス 66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71" name="テキスト ボックス 67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83820</xdr:rowOff>
    </xdr:to>
    <xdr:cxnSp macro="">
      <xdr:nvCxnSpPr>
        <xdr:cNvPr id="673" name="直線コネクタ 672"/>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87630</xdr:rowOff>
    </xdr:from>
    <xdr:ext cx="469900" cy="258445"/>
    <xdr:sp macro="" textlink="">
      <xdr:nvSpPr>
        <xdr:cNvPr id="674" name="【消防施設】&#10;一人当たり面積最小値テキスト"/>
        <xdr:cNvSpPr txBox="1"/>
      </xdr:nvSpPr>
      <xdr:spPr>
        <a:xfrm>
          <a:off x="22199600" y="14832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676"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52070</xdr:rowOff>
    </xdr:from>
    <xdr:ext cx="469900" cy="258445"/>
    <xdr:sp macro="" textlink="">
      <xdr:nvSpPr>
        <xdr:cNvPr id="678" name="【消防施設】&#10;一人当たり面積平均値テキスト"/>
        <xdr:cNvSpPr txBox="1"/>
      </xdr:nvSpPr>
      <xdr:spPr>
        <a:xfrm>
          <a:off x="22199600" y="14282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29210</xdr:rowOff>
    </xdr:from>
    <xdr:to>
      <xdr:col>116</xdr:col>
      <xdr:colOff>114300</xdr:colOff>
      <xdr:row>84</xdr:row>
      <xdr:rowOff>130810</xdr:rowOff>
    </xdr:to>
    <xdr:sp macro="" textlink="">
      <xdr:nvSpPr>
        <xdr:cNvPr id="679" name="フローチャート: 判断 678"/>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67310</xdr:rowOff>
    </xdr:from>
    <xdr:to>
      <xdr:col>107</xdr:col>
      <xdr:colOff>101600</xdr:colOff>
      <xdr:row>85</xdr:row>
      <xdr:rowOff>168910</xdr:rowOff>
    </xdr:to>
    <xdr:sp macro="" textlink="">
      <xdr:nvSpPr>
        <xdr:cNvPr id="681" name="フローチャート: 判断 680"/>
        <xdr:cNvSpPr/>
      </xdr:nvSpPr>
      <xdr:spPr>
        <a:xfrm>
          <a:off x="20383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2" name="テキスト ボックス 68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3" name="テキスト ボックス 68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4" name="テキスト ボックス 68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5" name="テキスト ボックス 68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6" name="テキスト ボックス 68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687" name="楕円 686"/>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15240</xdr:rowOff>
    </xdr:from>
    <xdr:ext cx="469900" cy="259080"/>
    <xdr:sp macro="" textlink="">
      <xdr:nvSpPr>
        <xdr:cNvPr id="688" name="【消防施設】&#10;一人当たり面積該当値テキスト"/>
        <xdr:cNvSpPr txBox="1"/>
      </xdr:nvSpPr>
      <xdr:spPr>
        <a:xfrm>
          <a:off x="2219960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89" name="楕円 688"/>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690" name="直線コネクタ 689"/>
        <xdr:cNvCxnSpPr/>
      </xdr:nvCxnSpPr>
      <xdr:spPr>
        <a:xfrm>
          <a:off x="21323300" y="14660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691" name="楕円 690"/>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692" name="直線コネクタ 691"/>
        <xdr:cNvCxnSpPr/>
      </xdr:nvCxnSpPr>
      <xdr:spPr>
        <a:xfrm>
          <a:off x="20434300" y="1466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154940</xdr:rowOff>
    </xdr:from>
    <xdr:ext cx="469900" cy="258445"/>
    <xdr:sp macro="" textlink="">
      <xdr:nvSpPr>
        <xdr:cNvPr id="693" name="n_1aveValue【消防施設】&#10;一人当たり面積"/>
        <xdr:cNvSpPr txBox="1"/>
      </xdr:nvSpPr>
      <xdr:spPr>
        <a:xfrm>
          <a:off x="21075650" y="14213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160020</xdr:rowOff>
    </xdr:from>
    <xdr:ext cx="469265" cy="259080"/>
    <xdr:sp macro="" textlink="">
      <xdr:nvSpPr>
        <xdr:cNvPr id="694" name="n_2aveValue【消防施設】&#10;一人当たり面積"/>
        <xdr:cNvSpPr txBox="1"/>
      </xdr:nvSpPr>
      <xdr:spPr>
        <a:xfrm>
          <a:off x="20199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129540</xdr:rowOff>
    </xdr:from>
    <xdr:ext cx="469900" cy="259080"/>
    <xdr:sp macro="" textlink="">
      <xdr:nvSpPr>
        <xdr:cNvPr id="695" name="n_1mainValue【消防施設】&#10;一人当たり面積"/>
        <xdr:cNvSpPr txBox="1"/>
      </xdr:nvSpPr>
      <xdr:spPr>
        <a:xfrm>
          <a:off x="21075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154940</xdr:rowOff>
    </xdr:from>
    <xdr:ext cx="469265" cy="258445"/>
    <xdr:sp macro="" textlink="">
      <xdr:nvSpPr>
        <xdr:cNvPr id="696" name="n_2mainValue【消防施設】&#10;一人当たり面積"/>
        <xdr:cNvSpPr txBox="1"/>
      </xdr:nvSpPr>
      <xdr:spPr>
        <a:xfrm>
          <a:off x="20199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05" name="テキスト ボックス 70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07" name="直線コネクタ 70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708" name="テキスト ボックス 707"/>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09" name="直線コネクタ 70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10" name="テキスト ボックス 70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11" name="直線コネクタ 71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12" name="テキスト ボックス 71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13" name="直線コネクタ 71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4" name="テキスト ボックス 71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5" name="直線コネクタ 71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16" name="テキスト ボックス 71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17" name="直線コネクタ 71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718" name="テキスト ボックス 717"/>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720" name="テキスト ボックス 71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120650</xdr:rowOff>
    </xdr:from>
    <xdr:to>
      <xdr:col>85</xdr:col>
      <xdr:colOff>126365</xdr:colOff>
      <xdr:row>108</xdr:row>
      <xdr:rowOff>66675</xdr:rowOff>
    </xdr:to>
    <xdr:cxnSp macro="">
      <xdr:nvCxnSpPr>
        <xdr:cNvPr id="722" name="直線コネクタ 721"/>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70485</xdr:rowOff>
    </xdr:from>
    <xdr:ext cx="340360" cy="259080"/>
    <xdr:sp macro="" textlink="">
      <xdr:nvSpPr>
        <xdr:cNvPr id="723"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66675</xdr:rowOff>
    </xdr:from>
    <xdr:to>
      <xdr:col>86</xdr:col>
      <xdr:colOff>25400</xdr:colOff>
      <xdr:row>108</xdr:row>
      <xdr:rowOff>66675</xdr:rowOff>
    </xdr:to>
    <xdr:cxnSp macro="">
      <xdr:nvCxnSpPr>
        <xdr:cNvPr id="724" name="直線コネクタ 723"/>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66675</xdr:rowOff>
    </xdr:from>
    <xdr:ext cx="405130" cy="258445"/>
    <xdr:sp macro="" textlink="">
      <xdr:nvSpPr>
        <xdr:cNvPr id="725" name="【庁舎】&#10;有形固定資産減価償却率最大値テキスト"/>
        <xdr:cNvSpPr txBox="1"/>
      </xdr:nvSpPr>
      <xdr:spPr>
        <a:xfrm>
          <a:off x="16357600" y="1704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120650</xdr:rowOff>
    </xdr:from>
    <xdr:to>
      <xdr:col>86</xdr:col>
      <xdr:colOff>25400</xdr:colOff>
      <xdr:row>100</xdr:row>
      <xdr:rowOff>120650</xdr:rowOff>
    </xdr:to>
    <xdr:cxnSp macro="">
      <xdr:nvCxnSpPr>
        <xdr:cNvPr id="726" name="直線コネクタ 725"/>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86360</xdr:rowOff>
    </xdr:from>
    <xdr:ext cx="405130" cy="258445"/>
    <xdr:sp macro="" textlink="">
      <xdr:nvSpPr>
        <xdr:cNvPr id="727" name="【庁舎】&#10;有形固定資産減価償却率平均値テキスト"/>
        <xdr:cNvSpPr txBox="1"/>
      </xdr:nvSpPr>
      <xdr:spPr>
        <a:xfrm>
          <a:off x="16357600" y="17917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107315</xdr:rowOff>
    </xdr:from>
    <xdr:to>
      <xdr:col>85</xdr:col>
      <xdr:colOff>177800</xdr:colOff>
      <xdr:row>105</xdr:row>
      <xdr:rowOff>37465</xdr:rowOff>
    </xdr:to>
    <xdr:sp macro="" textlink="">
      <xdr:nvSpPr>
        <xdr:cNvPr id="728" name="フローチャート: 判断 727"/>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729" name="フローチャート: 判断 728"/>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730" name="フローチャート: 判断 729"/>
        <xdr:cNvSpPr/>
      </xdr:nvSpPr>
      <xdr:spPr>
        <a:xfrm>
          <a:off x="14541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1" name="テキスト ボックス 73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2" name="テキスト ボックス 73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3" name="テキスト ボックス 73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4" name="テキスト ボックス 73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5" name="テキスト ボックス 73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736" name="楕円 735"/>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57785</xdr:rowOff>
    </xdr:from>
    <xdr:ext cx="405130" cy="259080"/>
    <xdr:sp macro="" textlink="">
      <xdr:nvSpPr>
        <xdr:cNvPr id="737" name="【庁舎】&#10;有形固定資産減価償却率該当値テキスト"/>
        <xdr:cNvSpPr txBox="1"/>
      </xdr:nvSpPr>
      <xdr:spPr>
        <a:xfrm>
          <a:off x="16357600"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66040</xdr:rowOff>
    </xdr:from>
    <xdr:to>
      <xdr:col>81</xdr:col>
      <xdr:colOff>101600</xdr:colOff>
      <xdr:row>103</xdr:row>
      <xdr:rowOff>167640</xdr:rowOff>
    </xdr:to>
    <xdr:sp macro="" textlink="">
      <xdr:nvSpPr>
        <xdr:cNvPr id="738" name="楕円 737"/>
        <xdr:cNvSpPr/>
      </xdr:nvSpPr>
      <xdr:spPr>
        <a:xfrm>
          <a:off x="15430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86360</xdr:rowOff>
    </xdr:from>
    <xdr:to>
      <xdr:col>85</xdr:col>
      <xdr:colOff>127000</xdr:colOff>
      <xdr:row>103</xdr:row>
      <xdr:rowOff>116840</xdr:rowOff>
    </xdr:to>
    <xdr:cxnSp macro="">
      <xdr:nvCxnSpPr>
        <xdr:cNvPr id="739" name="直線コネクタ 738"/>
        <xdr:cNvCxnSpPr/>
      </xdr:nvCxnSpPr>
      <xdr:spPr>
        <a:xfrm flipV="1">
          <a:off x="15481300" y="177457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97790</xdr:rowOff>
    </xdr:from>
    <xdr:to>
      <xdr:col>76</xdr:col>
      <xdr:colOff>165100</xdr:colOff>
      <xdr:row>104</xdr:row>
      <xdr:rowOff>27305</xdr:rowOff>
    </xdr:to>
    <xdr:sp macro="" textlink="">
      <xdr:nvSpPr>
        <xdr:cNvPr id="740" name="楕円 739"/>
        <xdr:cNvSpPr/>
      </xdr:nvSpPr>
      <xdr:spPr>
        <a:xfrm>
          <a:off x="145415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116840</xdr:rowOff>
    </xdr:from>
    <xdr:to>
      <xdr:col>81</xdr:col>
      <xdr:colOff>50800</xdr:colOff>
      <xdr:row>103</xdr:row>
      <xdr:rowOff>147955</xdr:rowOff>
    </xdr:to>
    <xdr:cxnSp macro="">
      <xdr:nvCxnSpPr>
        <xdr:cNvPr id="741" name="直線コネクタ 740"/>
        <xdr:cNvCxnSpPr/>
      </xdr:nvCxnSpPr>
      <xdr:spPr>
        <a:xfrm flipV="1">
          <a:off x="14592300" y="1777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157480</xdr:rowOff>
    </xdr:from>
    <xdr:ext cx="405130" cy="258445"/>
    <xdr:sp macro="" textlink="">
      <xdr:nvSpPr>
        <xdr:cNvPr id="742" name="n_1aveValue【庁舎】&#10;有形固定資産減価償却率"/>
        <xdr:cNvSpPr txBox="1"/>
      </xdr:nvSpPr>
      <xdr:spPr>
        <a:xfrm>
          <a:off x="15266035" y="17988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137160</xdr:rowOff>
    </xdr:from>
    <xdr:ext cx="404495" cy="259080"/>
    <xdr:sp macro="" textlink="">
      <xdr:nvSpPr>
        <xdr:cNvPr id="743" name="n_2aveValue【庁舎】&#10;有形固定資産減価償却率"/>
        <xdr:cNvSpPr txBox="1"/>
      </xdr:nvSpPr>
      <xdr:spPr>
        <a:xfrm>
          <a:off x="14389735" y="17453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12700</xdr:rowOff>
    </xdr:from>
    <xdr:ext cx="405130" cy="259080"/>
    <xdr:sp macro="" textlink="">
      <xdr:nvSpPr>
        <xdr:cNvPr id="744" name="n_1mainValue【庁舎】&#10;有形固定資産減価償却率"/>
        <xdr:cNvSpPr txBox="1"/>
      </xdr:nvSpPr>
      <xdr:spPr>
        <a:xfrm>
          <a:off x="15266035" y="1750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18415</xdr:rowOff>
    </xdr:from>
    <xdr:ext cx="404495" cy="258445"/>
    <xdr:sp macro="" textlink="">
      <xdr:nvSpPr>
        <xdr:cNvPr id="745" name="n_2mainValue【庁舎】&#10;有形固定資産減価償却率"/>
        <xdr:cNvSpPr txBox="1"/>
      </xdr:nvSpPr>
      <xdr:spPr>
        <a:xfrm>
          <a:off x="14389735" y="17849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54" name="テキスト ボックス 75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756" name="テキスト ボックス 755"/>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57" name="直線コネクタ 75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58" name="テキスト ボックス 75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59" name="直線コネクタ 75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60" name="テキスト ボックス 75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61" name="直線コネクタ 76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62" name="テキスト ボックス 76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63" name="直線コネクタ 76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64" name="テキスト ボックス 76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65" name="直線コネクタ 76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66" name="テキスト ボックス 76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67" name="直線コネクタ 76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68" name="テキスト ボックス 76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70" name="テキスト ボックス 76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109</xdr:row>
      <xdr:rowOff>55245</xdr:rowOff>
    </xdr:to>
    <xdr:cxnSp macro="">
      <xdr:nvCxnSpPr>
        <xdr:cNvPr id="772" name="直線コネクタ 771"/>
        <xdr:cNvCxnSpPr/>
      </xdr:nvCxnSpPr>
      <xdr:spPr>
        <a:xfrm flipV="1">
          <a:off x="22160865" y="172440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59055</xdr:rowOff>
    </xdr:from>
    <xdr:ext cx="469900" cy="259080"/>
    <xdr:sp macro="" textlink="">
      <xdr:nvSpPr>
        <xdr:cNvPr id="773" name="【庁舎】&#10;一人当たり面積最小値テキスト"/>
        <xdr:cNvSpPr txBox="1"/>
      </xdr:nvSpPr>
      <xdr:spPr>
        <a:xfrm>
          <a:off x="22199600" y="1874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55245</xdr:rowOff>
    </xdr:from>
    <xdr:to>
      <xdr:col>116</xdr:col>
      <xdr:colOff>152400</xdr:colOff>
      <xdr:row>109</xdr:row>
      <xdr:rowOff>55245</xdr:rowOff>
    </xdr:to>
    <xdr:cxnSp macro="">
      <xdr:nvCxnSpPr>
        <xdr:cNvPr id="774" name="直線コネクタ 773"/>
        <xdr:cNvCxnSpPr/>
      </xdr:nvCxnSpPr>
      <xdr:spPr>
        <a:xfrm>
          <a:off x="22072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775" name="【庁舎】&#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776" name="直線コネクタ 775"/>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167640</xdr:rowOff>
    </xdr:from>
    <xdr:ext cx="469900" cy="258445"/>
    <xdr:sp macro="" textlink="">
      <xdr:nvSpPr>
        <xdr:cNvPr id="777" name="【庁舎】&#10;一人当たり面積平均値テキスト"/>
        <xdr:cNvSpPr txBox="1"/>
      </xdr:nvSpPr>
      <xdr:spPr>
        <a:xfrm>
          <a:off x="22199600" y="17998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144780</xdr:rowOff>
    </xdr:from>
    <xdr:to>
      <xdr:col>116</xdr:col>
      <xdr:colOff>114300</xdr:colOff>
      <xdr:row>106</xdr:row>
      <xdr:rowOff>74930</xdr:rowOff>
    </xdr:to>
    <xdr:sp macro="" textlink="">
      <xdr:nvSpPr>
        <xdr:cNvPr id="778" name="フローチャート: 判断 777"/>
        <xdr:cNvSpPr/>
      </xdr:nvSpPr>
      <xdr:spPr>
        <a:xfrm>
          <a:off x="221107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111760</xdr:rowOff>
    </xdr:from>
    <xdr:to>
      <xdr:col>107</xdr:col>
      <xdr:colOff>101600</xdr:colOff>
      <xdr:row>108</xdr:row>
      <xdr:rowOff>41910</xdr:rowOff>
    </xdr:to>
    <xdr:sp macro="" textlink="">
      <xdr:nvSpPr>
        <xdr:cNvPr id="780" name="フローチャート: 判断 779"/>
        <xdr:cNvSpPr/>
      </xdr:nvSpPr>
      <xdr:spPr>
        <a:xfrm>
          <a:off x="20383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1" name="テキスト ボックス 78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2" name="テキスト ボックス 78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3" name="テキスト ボックス 78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84" name="テキスト ボックス 78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85" name="テキスト ボックス 78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95885</xdr:rowOff>
    </xdr:from>
    <xdr:to>
      <xdr:col>116</xdr:col>
      <xdr:colOff>114300</xdr:colOff>
      <xdr:row>108</xdr:row>
      <xdr:rowOff>26035</xdr:rowOff>
    </xdr:to>
    <xdr:sp macro="" textlink="">
      <xdr:nvSpPr>
        <xdr:cNvPr id="786" name="楕円 785"/>
        <xdr:cNvSpPr/>
      </xdr:nvSpPr>
      <xdr:spPr>
        <a:xfrm>
          <a:off x="221107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74930</xdr:rowOff>
    </xdr:from>
    <xdr:ext cx="469900" cy="258445"/>
    <xdr:sp macro="" textlink="">
      <xdr:nvSpPr>
        <xdr:cNvPr id="787" name="【庁舎】&#10;一人当たり面積該当値テキスト"/>
        <xdr:cNvSpPr txBox="1"/>
      </xdr:nvSpPr>
      <xdr:spPr>
        <a:xfrm>
          <a:off x="22199600" y="18420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92075</xdr:rowOff>
    </xdr:from>
    <xdr:to>
      <xdr:col>112</xdr:col>
      <xdr:colOff>38100</xdr:colOff>
      <xdr:row>108</xdr:row>
      <xdr:rowOff>22225</xdr:rowOff>
    </xdr:to>
    <xdr:sp macro="" textlink="">
      <xdr:nvSpPr>
        <xdr:cNvPr id="788" name="楕円 787"/>
        <xdr:cNvSpPr/>
      </xdr:nvSpPr>
      <xdr:spPr>
        <a:xfrm>
          <a:off x="2127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143510</xdr:rowOff>
    </xdr:from>
    <xdr:to>
      <xdr:col>116</xdr:col>
      <xdr:colOff>63500</xdr:colOff>
      <xdr:row>107</xdr:row>
      <xdr:rowOff>146685</xdr:rowOff>
    </xdr:to>
    <xdr:cxnSp macro="">
      <xdr:nvCxnSpPr>
        <xdr:cNvPr id="789" name="直線コネクタ 788"/>
        <xdr:cNvCxnSpPr/>
      </xdr:nvCxnSpPr>
      <xdr:spPr>
        <a:xfrm>
          <a:off x="21323300" y="184886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86360</xdr:rowOff>
    </xdr:from>
    <xdr:to>
      <xdr:col>107</xdr:col>
      <xdr:colOff>101600</xdr:colOff>
      <xdr:row>108</xdr:row>
      <xdr:rowOff>15875</xdr:rowOff>
    </xdr:to>
    <xdr:sp macro="" textlink="">
      <xdr:nvSpPr>
        <xdr:cNvPr id="790" name="楕円 789"/>
        <xdr:cNvSpPr/>
      </xdr:nvSpPr>
      <xdr:spPr>
        <a:xfrm>
          <a:off x="2038350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136525</xdr:rowOff>
    </xdr:from>
    <xdr:to>
      <xdr:col>111</xdr:col>
      <xdr:colOff>177800</xdr:colOff>
      <xdr:row>107</xdr:row>
      <xdr:rowOff>143510</xdr:rowOff>
    </xdr:to>
    <xdr:cxnSp macro="">
      <xdr:nvCxnSpPr>
        <xdr:cNvPr id="791" name="直線コネクタ 790"/>
        <xdr:cNvCxnSpPr/>
      </xdr:nvCxnSpPr>
      <xdr:spPr>
        <a:xfrm>
          <a:off x="20434300" y="18481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132080</xdr:rowOff>
    </xdr:from>
    <xdr:ext cx="469900" cy="258445"/>
    <xdr:sp macro="" textlink="">
      <xdr:nvSpPr>
        <xdr:cNvPr id="792" name="n_1aveValue【庁舎】&#10;一人当たり面積"/>
        <xdr:cNvSpPr txBox="1"/>
      </xdr:nvSpPr>
      <xdr:spPr>
        <a:xfrm>
          <a:off x="21075650" y="1779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33020</xdr:rowOff>
    </xdr:from>
    <xdr:ext cx="469265" cy="259080"/>
    <xdr:sp macro="" textlink="">
      <xdr:nvSpPr>
        <xdr:cNvPr id="793" name="n_2aveValue【庁舎】&#10;一人当たり面積"/>
        <xdr:cNvSpPr txBox="1"/>
      </xdr:nvSpPr>
      <xdr:spPr>
        <a:xfrm>
          <a:off x="20199350" y="18549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13335</xdr:rowOff>
    </xdr:from>
    <xdr:ext cx="469900" cy="259080"/>
    <xdr:sp macro="" textlink="">
      <xdr:nvSpPr>
        <xdr:cNvPr id="794" name="n_1mainValue【庁舎】&#10;一人当たり面積"/>
        <xdr:cNvSpPr txBox="1"/>
      </xdr:nvSpPr>
      <xdr:spPr>
        <a:xfrm>
          <a:off x="21075650" y="1852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32385</xdr:rowOff>
    </xdr:from>
    <xdr:ext cx="469265" cy="258445"/>
    <xdr:sp macro="" textlink="">
      <xdr:nvSpPr>
        <xdr:cNvPr id="795" name="n_2mainValue【庁舎】&#10;一人当たり面積"/>
        <xdr:cNvSpPr txBox="1"/>
      </xdr:nvSpPr>
      <xdr:spPr>
        <a:xfrm>
          <a:off x="20199350" y="18206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全ての項目で増加している状況である。人口一人当たり面積等については全ての項目で減少又は横ばいとなっているが、これは分母項目である人口が増加していることによるものである。</a:t>
          </a:r>
        </a:p>
        <a:p>
          <a:r>
            <a:rPr lang="ja-JP" altLang="en-US"/>
            <a:t>　施設類型別でみたときに、有形固定資産減価償却率が比較的高い水準にあるものを挙げると、一般廃棄物処理施設（77.6％）と保健センター・保健所（70.9％）が挙げられ、これらについては公共施設の老朽化対策の必要性が高い類型であることが読み取れる。</a:t>
          </a:r>
        </a:p>
        <a:p>
          <a:r>
            <a:rPr lang="ja-JP" altLang="en-US"/>
            <a:t>　人口一人当たり面積等については、福祉施設及び市民会館を除き、類似団体内平均を下回る状況となっている。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52" t="s">
        <v>112</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c r="B2" s="3" t="s">
        <v>40</v>
      </c>
      <c r="C2" s="3"/>
      <c r="D2" s="12"/>
    </row>
    <row r="3" spans="1:119" ht="18.75" customHeight="1">
      <c r="A3" s="2"/>
      <c r="B3" s="378" t="s">
        <v>125</v>
      </c>
      <c r="C3" s="379"/>
      <c r="D3" s="379"/>
      <c r="E3" s="380"/>
      <c r="F3" s="380"/>
      <c r="G3" s="380"/>
      <c r="H3" s="380"/>
      <c r="I3" s="380"/>
      <c r="J3" s="380"/>
      <c r="K3" s="380"/>
      <c r="L3" s="380" t="s">
        <v>129</v>
      </c>
      <c r="M3" s="380"/>
      <c r="N3" s="380"/>
      <c r="O3" s="380"/>
      <c r="P3" s="380"/>
      <c r="Q3" s="380"/>
      <c r="R3" s="386"/>
      <c r="S3" s="386"/>
      <c r="T3" s="386"/>
      <c r="U3" s="386"/>
      <c r="V3" s="387"/>
      <c r="W3" s="342" t="s">
        <v>132</v>
      </c>
      <c r="X3" s="343"/>
      <c r="Y3" s="343"/>
      <c r="Z3" s="343"/>
      <c r="AA3" s="343"/>
      <c r="AB3" s="379"/>
      <c r="AC3" s="386" t="s">
        <v>133</v>
      </c>
      <c r="AD3" s="343"/>
      <c r="AE3" s="343"/>
      <c r="AF3" s="343"/>
      <c r="AG3" s="343"/>
      <c r="AH3" s="343"/>
      <c r="AI3" s="343"/>
      <c r="AJ3" s="343"/>
      <c r="AK3" s="343"/>
      <c r="AL3" s="394"/>
      <c r="AM3" s="342" t="s">
        <v>134</v>
      </c>
      <c r="AN3" s="343"/>
      <c r="AO3" s="343"/>
      <c r="AP3" s="343"/>
      <c r="AQ3" s="343"/>
      <c r="AR3" s="343"/>
      <c r="AS3" s="343"/>
      <c r="AT3" s="343"/>
      <c r="AU3" s="343"/>
      <c r="AV3" s="343"/>
      <c r="AW3" s="343"/>
      <c r="AX3" s="394"/>
      <c r="AY3" s="415" t="s">
        <v>8</v>
      </c>
      <c r="AZ3" s="416"/>
      <c r="BA3" s="416"/>
      <c r="BB3" s="416"/>
      <c r="BC3" s="416"/>
      <c r="BD3" s="416"/>
      <c r="BE3" s="416"/>
      <c r="BF3" s="416"/>
      <c r="BG3" s="416"/>
      <c r="BH3" s="416"/>
      <c r="BI3" s="416"/>
      <c r="BJ3" s="416"/>
      <c r="BK3" s="416"/>
      <c r="BL3" s="416"/>
      <c r="BM3" s="553"/>
      <c r="BN3" s="342" t="s">
        <v>139</v>
      </c>
      <c r="BO3" s="343"/>
      <c r="BP3" s="343"/>
      <c r="BQ3" s="343"/>
      <c r="BR3" s="343"/>
      <c r="BS3" s="343"/>
      <c r="BT3" s="343"/>
      <c r="BU3" s="394"/>
      <c r="BV3" s="342" t="s">
        <v>95</v>
      </c>
      <c r="BW3" s="343"/>
      <c r="BX3" s="343"/>
      <c r="BY3" s="343"/>
      <c r="BZ3" s="343"/>
      <c r="CA3" s="343"/>
      <c r="CB3" s="343"/>
      <c r="CC3" s="394"/>
      <c r="CD3" s="415" t="s">
        <v>8</v>
      </c>
      <c r="CE3" s="416"/>
      <c r="CF3" s="416"/>
      <c r="CG3" s="416"/>
      <c r="CH3" s="416"/>
      <c r="CI3" s="416"/>
      <c r="CJ3" s="416"/>
      <c r="CK3" s="416"/>
      <c r="CL3" s="416"/>
      <c r="CM3" s="416"/>
      <c r="CN3" s="416"/>
      <c r="CO3" s="416"/>
      <c r="CP3" s="416"/>
      <c r="CQ3" s="416"/>
      <c r="CR3" s="416"/>
      <c r="CS3" s="553"/>
      <c r="CT3" s="342" t="s">
        <v>140</v>
      </c>
      <c r="CU3" s="343"/>
      <c r="CV3" s="343"/>
      <c r="CW3" s="343"/>
      <c r="CX3" s="343"/>
      <c r="CY3" s="343"/>
      <c r="CZ3" s="343"/>
      <c r="DA3" s="394"/>
      <c r="DB3" s="342" t="s">
        <v>141</v>
      </c>
      <c r="DC3" s="343"/>
      <c r="DD3" s="343"/>
      <c r="DE3" s="343"/>
      <c r="DF3" s="343"/>
      <c r="DG3" s="343"/>
      <c r="DH3" s="343"/>
      <c r="DI3" s="394"/>
    </row>
    <row r="4" spans="1:119" ht="18.75" customHeight="1">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142</v>
      </c>
      <c r="AZ4" s="468"/>
      <c r="BA4" s="468"/>
      <c r="BB4" s="468"/>
      <c r="BC4" s="468"/>
      <c r="BD4" s="468"/>
      <c r="BE4" s="468"/>
      <c r="BF4" s="468"/>
      <c r="BG4" s="468"/>
      <c r="BH4" s="468"/>
      <c r="BI4" s="468"/>
      <c r="BJ4" s="468"/>
      <c r="BK4" s="468"/>
      <c r="BL4" s="468"/>
      <c r="BM4" s="469"/>
      <c r="BN4" s="451">
        <v>27269952</v>
      </c>
      <c r="BO4" s="452"/>
      <c r="BP4" s="452"/>
      <c r="BQ4" s="452"/>
      <c r="BR4" s="452"/>
      <c r="BS4" s="452"/>
      <c r="BT4" s="452"/>
      <c r="BU4" s="453"/>
      <c r="BV4" s="451">
        <v>26773296</v>
      </c>
      <c r="BW4" s="452"/>
      <c r="BX4" s="452"/>
      <c r="BY4" s="452"/>
      <c r="BZ4" s="452"/>
      <c r="CA4" s="452"/>
      <c r="CB4" s="452"/>
      <c r="CC4" s="453"/>
      <c r="CD4" s="523" t="s">
        <v>144</v>
      </c>
      <c r="CE4" s="524"/>
      <c r="CF4" s="524"/>
      <c r="CG4" s="524"/>
      <c r="CH4" s="524"/>
      <c r="CI4" s="524"/>
      <c r="CJ4" s="524"/>
      <c r="CK4" s="524"/>
      <c r="CL4" s="524"/>
      <c r="CM4" s="524"/>
      <c r="CN4" s="524"/>
      <c r="CO4" s="524"/>
      <c r="CP4" s="524"/>
      <c r="CQ4" s="524"/>
      <c r="CR4" s="524"/>
      <c r="CS4" s="525"/>
      <c r="CT4" s="554">
        <v>7.9</v>
      </c>
      <c r="CU4" s="555"/>
      <c r="CV4" s="555"/>
      <c r="CW4" s="555"/>
      <c r="CX4" s="555"/>
      <c r="CY4" s="555"/>
      <c r="CZ4" s="555"/>
      <c r="DA4" s="556"/>
      <c r="DB4" s="554">
        <v>6.5</v>
      </c>
      <c r="DC4" s="555"/>
      <c r="DD4" s="555"/>
      <c r="DE4" s="555"/>
      <c r="DF4" s="555"/>
      <c r="DG4" s="555"/>
      <c r="DH4" s="555"/>
      <c r="DI4" s="556"/>
    </row>
    <row r="5" spans="1:119" ht="18.75" customHeight="1">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145</v>
      </c>
      <c r="AN5" s="455"/>
      <c r="AO5" s="455"/>
      <c r="AP5" s="455"/>
      <c r="AQ5" s="455"/>
      <c r="AR5" s="455"/>
      <c r="AS5" s="455"/>
      <c r="AT5" s="456"/>
      <c r="AU5" s="495" t="s">
        <v>63</v>
      </c>
      <c r="AV5" s="496"/>
      <c r="AW5" s="496"/>
      <c r="AX5" s="496"/>
      <c r="AY5" s="461" t="s">
        <v>135</v>
      </c>
      <c r="AZ5" s="462"/>
      <c r="BA5" s="462"/>
      <c r="BB5" s="462"/>
      <c r="BC5" s="462"/>
      <c r="BD5" s="462"/>
      <c r="BE5" s="462"/>
      <c r="BF5" s="462"/>
      <c r="BG5" s="462"/>
      <c r="BH5" s="462"/>
      <c r="BI5" s="462"/>
      <c r="BJ5" s="462"/>
      <c r="BK5" s="462"/>
      <c r="BL5" s="462"/>
      <c r="BM5" s="463"/>
      <c r="BN5" s="464">
        <v>25961537</v>
      </c>
      <c r="BO5" s="465"/>
      <c r="BP5" s="465"/>
      <c r="BQ5" s="465"/>
      <c r="BR5" s="465"/>
      <c r="BS5" s="465"/>
      <c r="BT5" s="465"/>
      <c r="BU5" s="466"/>
      <c r="BV5" s="464">
        <v>25601383</v>
      </c>
      <c r="BW5" s="465"/>
      <c r="BX5" s="465"/>
      <c r="BY5" s="465"/>
      <c r="BZ5" s="465"/>
      <c r="CA5" s="465"/>
      <c r="CB5" s="465"/>
      <c r="CC5" s="466"/>
      <c r="CD5" s="475" t="s">
        <v>147</v>
      </c>
      <c r="CE5" s="476"/>
      <c r="CF5" s="476"/>
      <c r="CG5" s="476"/>
      <c r="CH5" s="476"/>
      <c r="CI5" s="476"/>
      <c r="CJ5" s="476"/>
      <c r="CK5" s="476"/>
      <c r="CL5" s="476"/>
      <c r="CM5" s="476"/>
      <c r="CN5" s="476"/>
      <c r="CO5" s="476"/>
      <c r="CP5" s="476"/>
      <c r="CQ5" s="476"/>
      <c r="CR5" s="476"/>
      <c r="CS5" s="477"/>
      <c r="CT5" s="330">
        <v>89.5</v>
      </c>
      <c r="CU5" s="331"/>
      <c r="CV5" s="331"/>
      <c r="CW5" s="331"/>
      <c r="CX5" s="331"/>
      <c r="CY5" s="331"/>
      <c r="CZ5" s="331"/>
      <c r="DA5" s="332"/>
      <c r="DB5" s="330">
        <v>88.2</v>
      </c>
      <c r="DC5" s="331"/>
      <c r="DD5" s="331"/>
      <c r="DE5" s="331"/>
      <c r="DF5" s="331"/>
      <c r="DG5" s="331"/>
      <c r="DH5" s="331"/>
      <c r="DI5" s="332"/>
    </row>
    <row r="6" spans="1:119" ht="18.75" customHeight="1">
      <c r="A6" s="2"/>
      <c r="B6" s="397" t="s">
        <v>148</v>
      </c>
      <c r="C6" s="348"/>
      <c r="D6" s="348"/>
      <c r="E6" s="398"/>
      <c r="F6" s="398"/>
      <c r="G6" s="398"/>
      <c r="H6" s="398"/>
      <c r="I6" s="398"/>
      <c r="J6" s="398"/>
      <c r="K6" s="398"/>
      <c r="L6" s="398" t="s">
        <v>152</v>
      </c>
      <c r="M6" s="398"/>
      <c r="N6" s="398"/>
      <c r="O6" s="398"/>
      <c r="P6" s="398"/>
      <c r="Q6" s="398"/>
      <c r="R6" s="346"/>
      <c r="S6" s="346"/>
      <c r="T6" s="346"/>
      <c r="U6" s="346"/>
      <c r="V6" s="402"/>
      <c r="W6" s="405" t="s">
        <v>154</v>
      </c>
      <c r="X6" s="347"/>
      <c r="Y6" s="347"/>
      <c r="Z6" s="347"/>
      <c r="AA6" s="347"/>
      <c r="AB6" s="348"/>
      <c r="AC6" s="406" t="s">
        <v>126</v>
      </c>
      <c r="AD6" s="407"/>
      <c r="AE6" s="407"/>
      <c r="AF6" s="407"/>
      <c r="AG6" s="407"/>
      <c r="AH6" s="407"/>
      <c r="AI6" s="407"/>
      <c r="AJ6" s="407"/>
      <c r="AK6" s="407"/>
      <c r="AL6" s="408"/>
      <c r="AM6" s="494" t="s">
        <v>67</v>
      </c>
      <c r="AN6" s="455"/>
      <c r="AO6" s="455"/>
      <c r="AP6" s="455"/>
      <c r="AQ6" s="455"/>
      <c r="AR6" s="455"/>
      <c r="AS6" s="455"/>
      <c r="AT6" s="456"/>
      <c r="AU6" s="495" t="s">
        <v>156</v>
      </c>
      <c r="AV6" s="496"/>
      <c r="AW6" s="496"/>
      <c r="AX6" s="496"/>
      <c r="AY6" s="461" t="s">
        <v>160</v>
      </c>
      <c r="AZ6" s="462"/>
      <c r="BA6" s="462"/>
      <c r="BB6" s="462"/>
      <c r="BC6" s="462"/>
      <c r="BD6" s="462"/>
      <c r="BE6" s="462"/>
      <c r="BF6" s="462"/>
      <c r="BG6" s="462"/>
      <c r="BH6" s="462"/>
      <c r="BI6" s="462"/>
      <c r="BJ6" s="462"/>
      <c r="BK6" s="462"/>
      <c r="BL6" s="462"/>
      <c r="BM6" s="463"/>
      <c r="BN6" s="464">
        <v>1308415</v>
      </c>
      <c r="BO6" s="465"/>
      <c r="BP6" s="465"/>
      <c r="BQ6" s="465"/>
      <c r="BR6" s="465"/>
      <c r="BS6" s="465"/>
      <c r="BT6" s="465"/>
      <c r="BU6" s="466"/>
      <c r="BV6" s="464">
        <v>1171913</v>
      </c>
      <c r="BW6" s="465"/>
      <c r="BX6" s="465"/>
      <c r="BY6" s="465"/>
      <c r="BZ6" s="465"/>
      <c r="CA6" s="465"/>
      <c r="CB6" s="465"/>
      <c r="CC6" s="466"/>
      <c r="CD6" s="475" t="s">
        <v>161</v>
      </c>
      <c r="CE6" s="476"/>
      <c r="CF6" s="476"/>
      <c r="CG6" s="476"/>
      <c r="CH6" s="476"/>
      <c r="CI6" s="476"/>
      <c r="CJ6" s="476"/>
      <c r="CK6" s="476"/>
      <c r="CL6" s="476"/>
      <c r="CM6" s="476"/>
      <c r="CN6" s="476"/>
      <c r="CO6" s="476"/>
      <c r="CP6" s="476"/>
      <c r="CQ6" s="476"/>
      <c r="CR6" s="476"/>
      <c r="CS6" s="477"/>
      <c r="CT6" s="549">
        <v>89.5</v>
      </c>
      <c r="CU6" s="550"/>
      <c r="CV6" s="550"/>
      <c r="CW6" s="550"/>
      <c r="CX6" s="550"/>
      <c r="CY6" s="550"/>
      <c r="CZ6" s="550"/>
      <c r="DA6" s="551"/>
      <c r="DB6" s="549">
        <v>88.2</v>
      </c>
      <c r="DC6" s="550"/>
      <c r="DD6" s="550"/>
      <c r="DE6" s="550"/>
      <c r="DF6" s="550"/>
      <c r="DG6" s="550"/>
      <c r="DH6" s="550"/>
      <c r="DI6" s="551"/>
    </row>
    <row r="7" spans="1:119" ht="18.75" customHeight="1">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162</v>
      </c>
      <c r="AN7" s="455"/>
      <c r="AO7" s="455"/>
      <c r="AP7" s="455"/>
      <c r="AQ7" s="455"/>
      <c r="AR7" s="455"/>
      <c r="AS7" s="455"/>
      <c r="AT7" s="456"/>
      <c r="AU7" s="495" t="s">
        <v>156</v>
      </c>
      <c r="AV7" s="496"/>
      <c r="AW7" s="496"/>
      <c r="AX7" s="496"/>
      <c r="AY7" s="461" t="s">
        <v>163</v>
      </c>
      <c r="AZ7" s="462"/>
      <c r="BA7" s="462"/>
      <c r="BB7" s="462"/>
      <c r="BC7" s="462"/>
      <c r="BD7" s="462"/>
      <c r="BE7" s="462"/>
      <c r="BF7" s="462"/>
      <c r="BG7" s="462"/>
      <c r="BH7" s="462"/>
      <c r="BI7" s="462"/>
      <c r="BJ7" s="462"/>
      <c r="BK7" s="462"/>
      <c r="BL7" s="462"/>
      <c r="BM7" s="463"/>
      <c r="BN7" s="464">
        <v>109599</v>
      </c>
      <c r="BO7" s="465"/>
      <c r="BP7" s="465"/>
      <c r="BQ7" s="465"/>
      <c r="BR7" s="465"/>
      <c r="BS7" s="465"/>
      <c r="BT7" s="465"/>
      <c r="BU7" s="466"/>
      <c r="BV7" s="464">
        <v>188612</v>
      </c>
      <c r="BW7" s="465"/>
      <c r="BX7" s="465"/>
      <c r="BY7" s="465"/>
      <c r="BZ7" s="465"/>
      <c r="CA7" s="465"/>
      <c r="CB7" s="465"/>
      <c r="CC7" s="466"/>
      <c r="CD7" s="475" t="s">
        <v>164</v>
      </c>
      <c r="CE7" s="476"/>
      <c r="CF7" s="476"/>
      <c r="CG7" s="476"/>
      <c r="CH7" s="476"/>
      <c r="CI7" s="476"/>
      <c r="CJ7" s="476"/>
      <c r="CK7" s="476"/>
      <c r="CL7" s="476"/>
      <c r="CM7" s="476"/>
      <c r="CN7" s="476"/>
      <c r="CO7" s="476"/>
      <c r="CP7" s="476"/>
      <c r="CQ7" s="476"/>
      <c r="CR7" s="476"/>
      <c r="CS7" s="477"/>
      <c r="CT7" s="464">
        <v>15185788</v>
      </c>
      <c r="CU7" s="465"/>
      <c r="CV7" s="465"/>
      <c r="CW7" s="465"/>
      <c r="CX7" s="465"/>
      <c r="CY7" s="465"/>
      <c r="CZ7" s="465"/>
      <c r="DA7" s="466"/>
      <c r="DB7" s="464">
        <v>15042351</v>
      </c>
      <c r="DC7" s="465"/>
      <c r="DD7" s="465"/>
      <c r="DE7" s="465"/>
      <c r="DF7" s="465"/>
      <c r="DG7" s="465"/>
      <c r="DH7" s="465"/>
      <c r="DI7" s="466"/>
    </row>
    <row r="8" spans="1:119" ht="18.75" customHeight="1">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165</v>
      </c>
      <c r="AN8" s="455"/>
      <c r="AO8" s="455"/>
      <c r="AP8" s="455"/>
      <c r="AQ8" s="455"/>
      <c r="AR8" s="455"/>
      <c r="AS8" s="455"/>
      <c r="AT8" s="456"/>
      <c r="AU8" s="495" t="s">
        <v>63</v>
      </c>
      <c r="AV8" s="496"/>
      <c r="AW8" s="496"/>
      <c r="AX8" s="496"/>
      <c r="AY8" s="461" t="s">
        <v>168</v>
      </c>
      <c r="AZ8" s="462"/>
      <c r="BA8" s="462"/>
      <c r="BB8" s="462"/>
      <c r="BC8" s="462"/>
      <c r="BD8" s="462"/>
      <c r="BE8" s="462"/>
      <c r="BF8" s="462"/>
      <c r="BG8" s="462"/>
      <c r="BH8" s="462"/>
      <c r="BI8" s="462"/>
      <c r="BJ8" s="462"/>
      <c r="BK8" s="462"/>
      <c r="BL8" s="462"/>
      <c r="BM8" s="463"/>
      <c r="BN8" s="464">
        <v>1198816</v>
      </c>
      <c r="BO8" s="465"/>
      <c r="BP8" s="465"/>
      <c r="BQ8" s="465"/>
      <c r="BR8" s="465"/>
      <c r="BS8" s="465"/>
      <c r="BT8" s="465"/>
      <c r="BU8" s="466"/>
      <c r="BV8" s="464">
        <v>983301</v>
      </c>
      <c r="BW8" s="465"/>
      <c r="BX8" s="465"/>
      <c r="BY8" s="465"/>
      <c r="BZ8" s="465"/>
      <c r="CA8" s="465"/>
      <c r="CB8" s="465"/>
      <c r="CC8" s="466"/>
      <c r="CD8" s="475" t="s">
        <v>169</v>
      </c>
      <c r="CE8" s="476"/>
      <c r="CF8" s="476"/>
      <c r="CG8" s="476"/>
      <c r="CH8" s="476"/>
      <c r="CI8" s="476"/>
      <c r="CJ8" s="476"/>
      <c r="CK8" s="476"/>
      <c r="CL8" s="476"/>
      <c r="CM8" s="476"/>
      <c r="CN8" s="476"/>
      <c r="CO8" s="476"/>
      <c r="CP8" s="476"/>
      <c r="CQ8" s="476"/>
      <c r="CR8" s="476"/>
      <c r="CS8" s="477"/>
      <c r="CT8" s="528">
        <v>1.02</v>
      </c>
      <c r="CU8" s="529"/>
      <c r="CV8" s="529"/>
      <c r="CW8" s="529"/>
      <c r="CX8" s="529"/>
      <c r="CY8" s="529"/>
      <c r="CZ8" s="529"/>
      <c r="DA8" s="530"/>
      <c r="DB8" s="528">
        <v>1.01</v>
      </c>
      <c r="DC8" s="529"/>
      <c r="DD8" s="529"/>
      <c r="DE8" s="529"/>
      <c r="DF8" s="529"/>
      <c r="DG8" s="529"/>
      <c r="DH8" s="529"/>
      <c r="DI8" s="530"/>
    </row>
    <row r="9" spans="1:119" ht="18.75" customHeight="1">
      <c r="A9" s="2"/>
      <c r="B9" s="415" t="s">
        <v>15</v>
      </c>
      <c r="C9" s="416"/>
      <c r="D9" s="416"/>
      <c r="E9" s="416"/>
      <c r="F9" s="416"/>
      <c r="G9" s="416"/>
      <c r="H9" s="416"/>
      <c r="I9" s="416"/>
      <c r="J9" s="416"/>
      <c r="K9" s="417"/>
      <c r="L9" s="543" t="s">
        <v>170</v>
      </c>
      <c r="M9" s="544"/>
      <c r="N9" s="544"/>
      <c r="O9" s="544"/>
      <c r="P9" s="544"/>
      <c r="Q9" s="545"/>
      <c r="R9" s="546">
        <v>80826</v>
      </c>
      <c r="S9" s="547"/>
      <c r="T9" s="547"/>
      <c r="U9" s="547"/>
      <c r="V9" s="548"/>
      <c r="W9" s="342" t="s">
        <v>172</v>
      </c>
      <c r="X9" s="343"/>
      <c r="Y9" s="343"/>
      <c r="Z9" s="343"/>
      <c r="AA9" s="343"/>
      <c r="AB9" s="343"/>
      <c r="AC9" s="343"/>
      <c r="AD9" s="343"/>
      <c r="AE9" s="343"/>
      <c r="AF9" s="343"/>
      <c r="AG9" s="343"/>
      <c r="AH9" s="343"/>
      <c r="AI9" s="343"/>
      <c r="AJ9" s="343"/>
      <c r="AK9" s="343"/>
      <c r="AL9" s="394"/>
      <c r="AM9" s="494" t="s">
        <v>173</v>
      </c>
      <c r="AN9" s="455"/>
      <c r="AO9" s="455"/>
      <c r="AP9" s="455"/>
      <c r="AQ9" s="455"/>
      <c r="AR9" s="455"/>
      <c r="AS9" s="455"/>
      <c r="AT9" s="456"/>
      <c r="AU9" s="495" t="s">
        <v>63</v>
      </c>
      <c r="AV9" s="496"/>
      <c r="AW9" s="496"/>
      <c r="AX9" s="496"/>
      <c r="AY9" s="461" t="s">
        <v>64</v>
      </c>
      <c r="AZ9" s="462"/>
      <c r="BA9" s="462"/>
      <c r="BB9" s="462"/>
      <c r="BC9" s="462"/>
      <c r="BD9" s="462"/>
      <c r="BE9" s="462"/>
      <c r="BF9" s="462"/>
      <c r="BG9" s="462"/>
      <c r="BH9" s="462"/>
      <c r="BI9" s="462"/>
      <c r="BJ9" s="462"/>
      <c r="BK9" s="462"/>
      <c r="BL9" s="462"/>
      <c r="BM9" s="463"/>
      <c r="BN9" s="464">
        <v>215515</v>
      </c>
      <c r="BO9" s="465"/>
      <c r="BP9" s="465"/>
      <c r="BQ9" s="465"/>
      <c r="BR9" s="465"/>
      <c r="BS9" s="465"/>
      <c r="BT9" s="465"/>
      <c r="BU9" s="466"/>
      <c r="BV9" s="464">
        <v>-352222</v>
      </c>
      <c r="BW9" s="465"/>
      <c r="BX9" s="465"/>
      <c r="BY9" s="465"/>
      <c r="BZ9" s="465"/>
      <c r="CA9" s="465"/>
      <c r="CB9" s="465"/>
      <c r="CC9" s="466"/>
      <c r="CD9" s="475" t="s">
        <v>61</v>
      </c>
      <c r="CE9" s="476"/>
      <c r="CF9" s="476"/>
      <c r="CG9" s="476"/>
      <c r="CH9" s="476"/>
      <c r="CI9" s="476"/>
      <c r="CJ9" s="476"/>
      <c r="CK9" s="476"/>
      <c r="CL9" s="476"/>
      <c r="CM9" s="476"/>
      <c r="CN9" s="476"/>
      <c r="CO9" s="476"/>
      <c r="CP9" s="476"/>
      <c r="CQ9" s="476"/>
      <c r="CR9" s="476"/>
      <c r="CS9" s="477"/>
      <c r="CT9" s="330">
        <v>8.8000000000000007</v>
      </c>
      <c r="CU9" s="331"/>
      <c r="CV9" s="331"/>
      <c r="CW9" s="331"/>
      <c r="CX9" s="331"/>
      <c r="CY9" s="331"/>
      <c r="CZ9" s="331"/>
      <c r="DA9" s="332"/>
      <c r="DB9" s="330">
        <v>8.9</v>
      </c>
      <c r="DC9" s="331"/>
      <c r="DD9" s="331"/>
      <c r="DE9" s="331"/>
      <c r="DF9" s="331"/>
      <c r="DG9" s="331"/>
      <c r="DH9" s="331"/>
      <c r="DI9" s="332"/>
    </row>
    <row r="10" spans="1:119" ht="18.75" customHeight="1">
      <c r="A10" s="2"/>
      <c r="B10" s="415"/>
      <c r="C10" s="416"/>
      <c r="D10" s="416"/>
      <c r="E10" s="416"/>
      <c r="F10" s="416"/>
      <c r="G10" s="416"/>
      <c r="H10" s="416"/>
      <c r="I10" s="416"/>
      <c r="J10" s="416"/>
      <c r="K10" s="417"/>
      <c r="L10" s="454" t="s">
        <v>176</v>
      </c>
      <c r="M10" s="455"/>
      <c r="N10" s="455"/>
      <c r="O10" s="455"/>
      <c r="P10" s="455"/>
      <c r="Q10" s="456"/>
      <c r="R10" s="457">
        <v>80745</v>
      </c>
      <c r="S10" s="458"/>
      <c r="T10" s="458"/>
      <c r="U10" s="458"/>
      <c r="V10" s="460"/>
      <c r="W10" s="391"/>
      <c r="X10" s="392"/>
      <c r="Y10" s="392"/>
      <c r="Z10" s="392"/>
      <c r="AA10" s="392"/>
      <c r="AB10" s="392"/>
      <c r="AC10" s="392"/>
      <c r="AD10" s="392"/>
      <c r="AE10" s="392"/>
      <c r="AF10" s="392"/>
      <c r="AG10" s="392"/>
      <c r="AH10" s="392"/>
      <c r="AI10" s="392"/>
      <c r="AJ10" s="392"/>
      <c r="AK10" s="392"/>
      <c r="AL10" s="395"/>
      <c r="AM10" s="494" t="s">
        <v>178</v>
      </c>
      <c r="AN10" s="455"/>
      <c r="AO10" s="455"/>
      <c r="AP10" s="455"/>
      <c r="AQ10" s="455"/>
      <c r="AR10" s="455"/>
      <c r="AS10" s="455"/>
      <c r="AT10" s="456"/>
      <c r="AU10" s="495" t="s">
        <v>63</v>
      </c>
      <c r="AV10" s="496"/>
      <c r="AW10" s="496"/>
      <c r="AX10" s="496"/>
      <c r="AY10" s="461" t="s">
        <v>180</v>
      </c>
      <c r="AZ10" s="462"/>
      <c r="BA10" s="462"/>
      <c r="BB10" s="462"/>
      <c r="BC10" s="462"/>
      <c r="BD10" s="462"/>
      <c r="BE10" s="462"/>
      <c r="BF10" s="462"/>
      <c r="BG10" s="462"/>
      <c r="BH10" s="462"/>
      <c r="BI10" s="462"/>
      <c r="BJ10" s="462"/>
      <c r="BK10" s="462"/>
      <c r="BL10" s="462"/>
      <c r="BM10" s="463"/>
      <c r="BN10" s="464">
        <v>317834</v>
      </c>
      <c r="BO10" s="465"/>
      <c r="BP10" s="465"/>
      <c r="BQ10" s="465"/>
      <c r="BR10" s="465"/>
      <c r="BS10" s="465"/>
      <c r="BT10" s="465"/>
      <c r="BU10" s="466"/>
      <c r="BV10" s="464">
        <v>345728</v>
      </c>
      <c r="BW10" s="465"/>
      <c r="BX10" s="465"/>
      <c r="BY10" s="465"/>
      <c r="BZ10" s="465"/>
      <c r="CA10" s="465"/>
      <c r="CB10" s="465"/>
      <c r="CC10" s="466"/>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15"/>
      <c r="C11" s="416"/>
      <c r="D11" s="416"/>
      <c r="E11" s="416"/>
      <c r="F11" s="416"/>
      <c r="G11" s="416"/>
      <c r="H11" s="416"/>
      <c r="I11" s="416"/>
      <c r="J11" s="416"/>
      <c r="K11" s="417"/>
      <c r="L11" s="428" t="s">
        <v>57</v>
      </c>
      <c r="M11" s="429"/>
      <c r="N11" s="429"/>
      <c r="O11" s="429"/>
      <c r="P11" s="429"/>
      <c r="Q11" s="430"/>
      <c r="R11" s="540" t="s">
        <v>183</v>
      </c>
      <c r="S11" s="541"/>
      <c r="T11" s="541"/>
      <c r="U11" s="541"/>
      <c r="V11" s="542"/>
      <c r="W11" s="391"/>
      <c r="X11" s="392"/>
      <c r="Y11" s="392"/>
      <c r="Z11" s="392"/>
      <c r="AA11" s="392"/>
      <c r="AB11" s="392"/>
      <c r="AC11" s="392"/>
      <c r="AD11" s="392"/>
      <c r="AE11" s="392"/>
      <c r="AF11" s="392"/>
      <c r="AG11" s="392"/>
      <c r="AH11" s="392"/>
      <c r="AI11" s="392"/>
      <c r="AJ11" s="392"/>
      <c r="AK11" s="392"/>
      <c r="AL11" s="395"/>
      <c r="AM11" s="494" t="s">
        <v>184</v>
      </c>
      <c r="AN11" s="455"/>
      <c r="AO11" s="455"/>
      <c r="AP11" s="455"/>
      <c r="AQ11" s="455"/>
      <c r="AR11" s="455"/>
      <c r="AS11" s="455"/>
      <c r="AT11" s="456"/>
      <c r="AU11" s="495" t="s">
        <v>63</v>
      </c>
      <c r="AV11" s="496"/>
      <c r="AW11" s="496"/>
      <c r="AX11" s="496"/>
      <c r="AY11" s="461" t="s">
        <v>186</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189</v>
      </c>
      <c r="CE11" s="476"/>
      <c r="CF11" s="476"/>
      <c r="CG11" s="476"/>
      <c r="CH11" s="476"/>
      <c r="CI11" s="476"/>
      <c r="CJ11" s="476"/>
      <c r="CK11" s="476"/>
      <c r="CL11" s="476"/>
      <c r="CM11" s="476"/>
      <c r="CN11" s="476"/>
      <c r="CO11" s="476"/>
      <c r="CP11" s="476"/>
      <c r="CQ11" s="476"/>
      <c r="CR11" s="476"/>
      <c r="CS11" s="477"/>
      <c r="CT11" s="528" t="s">
        <v>138</v>
      </c>
      <c r="CU11" s="529"/>
      <c r="CV11" s="529"/>
      <c r="CW11" s="529"/>
      <c r="CX11" s="529"/>
      <c r="CY11" s="529"/>
      <c r="CZ11" s="529"/>
      <c r="DA11" s="530"/>
      <c r="DB11" s="528" t="s">
        <v>138</v>
      </c>
      <c r="DC11" s="529"/>
      <c r="DD11" s="529"/>
      <c r="DE11" s="529"/>
      <c r="DF11" s="529"/>
      <c r="DG11" s="529"/>
      <c r="DH11" s="529"/>
      <c r="DI11" s="530"/>
    </row>
    <row r="12" spans="1:119" ht="18.75" customHeight="1">
      <c r="A12" s="2"/>
      <c r="B12" s="418" t="s">
        <v>191</v>
      </c>
      <c r="C12" s="419"/>
      <c r="D12" s="419"/>
      <c r="E12" s="419"/>
      <c r="F12" s="419"/>
      <c r="G12" s="419"/>
      <c r="H12" s="419"/>
      <c r="I12" s="419"/>
      <c r="J12" s="419"/>
      <c r="K12" s="420"/>
      <c r="L12" s="531" t="s">
        <v>193</v>
      </c>
      <c r="M12" s="532"/>
      <c r="N12" s="532"/>
      <c r="O12" s="532"/>
      <c r="P12" s="532"/>
      <c r="Q12" s="533"/>
      <c r="R12" s="534">
        <v>81724</v>
      </c>
      <c r="S12" s="535"/>
      <c r="T12" s="535"/>
      <c r="U12" s="535"/>
      <c r="V12" s="536"/>
      <c r="W12" s="537" t="s">
        <v>8</v>
      </c>
      <c r="X12" s="496"/>
      <c r="Y12" s="496"/>
      <c r="Z12" s="496"/>
      <c r="AA12" s="496"/>
      <c r="AB12" s="538"/>
      <c r="AC12" s="495" t="s">
        <v>18</v>
      </c>
      <c r="AD12" s="496"/>
      <c r="AE12" s="496"/>
      <c r="AF12" s="496"/>
      <c r="AG12" s="538"/>
      <c r="AH12" s="495" t="s">
        <v>196</v>
      </c>
      <c r="AI12" s="496"/>
      <c r="AJ12" s="496"/>
      <c r="AK12" s="496"/>
      <c r="AL12" s="539"/>
      <c r="AM12" s="494" t="s">
        <v>197</v>
      </c>
      <c r="AN12" s="455"/>
      <c r="AO12" s="455"/>
      <c r="AP12" s="455"/>
      <c r="AQ12" s="455"/>
      <c r="AR12" s="455"/>
      <c r="AS12" s="455"/>
      <c r="AT12" s="456"/>
      <c r="AU12" s="495" t="s">
        <v>63</v>
      </c>
      <c r="AV12" s="496"/>
      <c r="AW12" s="496"/>
      <c r="AX12" s="496"/>
      <c r="AY12" s="461" t="s">
        <v>200</v>
      </c>
      <c r="AZ12" s="462"/>
      <c r="BA12" s="462"/>
      <c r="BB12" s="462"/>
      <c r="BC12" s="462"/>
      <c r="BD12" s="462"/>
      <c r="BE12" s="462"/>
      <c r="BF12" s="462"/>
      <c r="BG12" s="462"/>
      <c r="BH12" s="462"/>
      <c r="BI12" s="462"/>
      <c r="BJ12" s="462"/>
      <c r="BK12" s="462"/>
      <c r="BL12" s="462"/>
      <c r="BM12" s="463"/>
      <c r="BN12" s="464">
        <v>305353</v>
      </c>
      <c r="BO12" s="465"/>
      <c r="BP12" s="465"/>
      <c r="BQ12" s="465"/>
      <c r="BR12" s="465"/>
      <c r="BS12" s="465"/>
      <c r="BT12" s="465"/>
      <c r="BU12" s="466"/>
      <c r="BV12" s="464">
        <v>152620</v>
      </c>
      <c r="BW12" s="465"/>
      <c r="BX12" s="465"/>
      <c r="BY12" s="465"/>
      <c r="BZ12" s="465"/>
      <c r="CA12" s="465"/>
      <c r="CB12" s="465"/>
      <c r="CC12" s="466"/>
      <c r="CD12" s="475" t="s">
        <v>201</v>
      </c>
      <c r="CE12" s="476"/>
      <c r="CF12" s="476"/>
      <c r="CG12" s="476"/>
      <c r="CH12" s="476"/>
      <c r="CI12" s="476"/>
      <c r="CJ12" s="476"/>
      <c r="CK12" s="476"/>
      <c r="CL12" s="476"/>
      <c r="CM12" s="476"/>
      <c r="CN12" s="476"/>
      <c r="CO12" s="476"/>
      <c r="CP12" s="476"/>
      <c r="CQ12" s="476"/>
      <c r="CR12" s="476"/>
      <c r="CS12" s="477"/>
      <c r="CT12" s="528" t="s">
        <v>138</v>
      </c>
      <c r="CU12" s="529"/>
      <c r="CV12" s="529"/>
      <c r="CW12" s="529"/>
      <c r="CX12" s="529"/>
      <c r="CY12" s="529"/>
      <c r="CZ12" s="529"/>
      <c r="DA12" s="530"/>
      <c r="DB12" s="528" t="s">
        <v>138</v>
      </c>
      <c r="DC12" s="529"/>
      <c r="DD12" s="529"/>
      <c r="DE12" s="529"/>
      <c r="DF12" s="529"/>
      <c r="DG12" s="529"/>
      <c r="DH12" s="529"/>
      <c r="DI12" s="530"/>
    </row>
    <row r="13" spans="1:119" ht="18.75" customHeight="1">
      <c r="A13" s="2"/>
      <c r="B13" s="421"/>
      <c r="C13" s="422"/>
      <c r="D13" s="422"/>
      <c r="E13" s="422"/>
      <c r="F13" s="422"/>
      <c r="G13" s="422"/>
      <c r="H13" s="422"/>
      <c r="I13" s="422"/>
      <c r="J13" s="422"/>
      <c r="K13" s="423"/>
      <c r="L13" s="16"/>
      <c r="M13" s="517" t="s">
        <v>203</v>
      </c>
      <c r="N13" s="518"/>
      <c r="O13" s="518"/>
      <c r="P13" s="518"/>
      <c r="Q13" s="519"/>
      <c r="R13" s="520">
        <v>79344</v>
      </c>
      <c r="S13" s="521"/>
      <c r="T13" s="521"/>
      <c r="U13" s="521"/>
      <c r="V13" s="522"/>
      <c r="W13" s="405" t="s">
        <v>204</v>
      </c>
      <c r="X13" s="347"/>
      <c r="Y13" s="347"/>
      <c r="Z13" s="347"/>
      <c r="AA13" s="347"/>
      <c r="AB13" s="348"/>
      <c r="AC13" s="457">
        <v>317</v>
      </c>
      <c r="AD13" s="458"/>
      <c r="AE13" s="458"/>
      <c r="AF13" s="458"/>
      <c r="AG13" s="459"/>
      <c r="AH13" s="457">
        <v>320</v>
      </c>
      <c r="AI13" s="458"/>
      <c r="AJ13" s="458"/>
      <c r="AK13" s="458"/>
      <c r="AL13" s="460"/>
      <c r="AM13" s="494" t="s">
        <v>206</v>
      </c>
      <c r="AN13" s="455"/>
      <c r="AO13" s="455"/>
      <c r="AP13" s="455"/>
      <c r="AQ13" s="455"/>
      <c r="AR13" s="455"/>
      <c r="AS13" s="455"/>
      <c r="AT13" s="456"/>
      <c r="AU13" s="495" t="s">
        <v>156</v>
      </c>
      <c r="AV13" s="496"/>
      <c r="AW13" s="496"/>
      <c r="AX13" s="496"/>
      <c r="AY13" s="461" t="s">
        <v>208</v>
      </c>
      <c r="AZ13" s="462"/>
      <c r="BA13" s="462"/>
      <c r="BB13" s="462"/>
      <c r="BC13" s="462"/>
      <c r="BD13" s="462"/>
      <c r="BE13" s="462"/>
      <c r="BF13" s="462"/>
      <c r="BG13" s="462"/>
      <c r="BH13" s="462"/>
      <c r="BI13" s="462"/>
      <c r="BJ13" s="462"/>
      <c r="BK13" s="462"/>
      <c r="BL13" s="462"/>
      <c r="BM13" s="463"/>
      <c r="BN13" s="464">
        <v>227996</v>
      </c>
      <c r="BO13" s="465"/>
      <c r="BP13" s="465"/>
      <c r="BQ13" s="465"/>
      <c r="BR13" s="465"/>
      <c r="BS13" s="465"/>
      <c r="BT13" s="465"/>
      <c r="BU13" s="466"/>
      <c r="BV13" s="464">
        <v>-159114</v>
      </c>
      <c r="BW13" s="465"/>
      <c r="BX13" s="465"/>
      <c r="BY13" s="465"/>
      <c r="BZ13" s="465"/>
      <c r="CA13" s="465"/>
      <c r="CB13" s="465"/>
      <c r="CC13" s="466"/>
      <c r="CD13" s="475" t="s">
        <v>209</v>
      </c>
      <c r="CE13" s="476"/>
      <c r="CF13" s="476"/>
      <c r="CG13" s="476"/>
      <c r="CH13" s="476"/>
      <c r="CI13" s="476"/>
      <c r="CJ13" s="476"/>
      <c r="CK13" s="476"/>
      <c r="CL13" s="476"/>
      <c r="CM13" s="476"/>
      <c r="CN13" s="476"/>
      <c r="CO13" s="476"/>
      <c r="CP13" s="476"/>
      <c r="CQ13" s="476"/>
      <c r="CR13" s="476"/>
      <c r="CS13" s="477"/>
      <c r="CT13" s="330">
        <v>2.7</v>
      </c>
      <c r="CU13" s="331"/>
      <c r="CV13" s="331"/>
      <c r="CW13" s="331"/>
      <c r="CX13" s="331"/>
      <c r="CY13" s="331"/>
      <c r="CZ13" s="331"/>
      <c r="DA13" s="332"/>
      <c r="DB13" s="330">
        <v>2.8</v>
      </c>
      <c r="DC13" s="331"/>
      <c r="DD13" s="331"/>
      <c r="DE13" s="331"/>
      <c r="DF13" s="331"/>
      <c r="DG13" s="331"/>
      <c r="DH13" s="331"/>
      <c r="DI13" s="332"/>
    </row>
    <row r="14" spans="1:119" ht="18.75" customHeight="1">
      <c r="A14" s="2"/>
      <c r="B14" s="421"/>
      <c r="C14" s="422"/>
      <c r="D14" s="422"/>
      <c r="E14" s="422"/>
      <c r="F14" s="422"/>
      <c r="G14" s="422"/>
      <c r="H14" s="422"/>
      <c r="I14" s="422"/>
      <c r="J14" s="422"/>
      <c r="K14" s="423"/>
      <c r="L14" s="507" t="s">
        <v>211</v>
      </c>
      <c r="M14" s="526"/>
      <c r="N14" s="526"/>
      <c r="O14" s="526"/>
      <c r="P14" s="526"/>
      <c r="Q14" s="527"/>
      <c r="R14" s="520">
        <v>81368</v>
      </c>
      <c r="S14" s="521"/>
      <c r="T14" s="521"/>
      <c r="U14" s="521"/>
      <c r="V14" s="522"/>
      <c r="W14" s="393"/>
      <c r="X14" s="350"/>
      <c r="Y14" s="350"/>
      <c r="Z14" s="350"/>
      <c r="AA14" s="350"/>
      <c r="AB14" s="351"/>
      <c r="AC14" s="510">
        <v>0.9</v>
      </c>
      <c r="AD14" s="511"/>
      <c r="AE14" s="511"/>
      <c r="AF14" s="511"/>
      <c r="AG14" s="512"/>
      <c r="AH14" s="510">
        <v>0.8</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214</v>
      </c>
      <c r="CE14" s="471"/>
      <c r="CF14" s="471"/>
      <c r="CG14" s="471"/>
      <c r="CH14" s="471"/>
      <c r="CI14" s="471"/>
      <c r="CJ14" s="471"/>
      <c r="CK14" s="471"/>
      <c r="CL14" s="471"/>
      <c r="CM14" s="471"/>
      <c r="CN14" s="471"/>
      <c r="CO14" s="471"/>
      <c r="CP14" s="471"/>
      <c r="CQ14" s="471"/>
      <c r="CR14" s="471"/>
      <c r="CS14" s="472"/>
      <c r="CT14" s="514">
        <v>61.2</v>
      </c>
      <c r="CU14" s="515"/>
      <c r="CV14" s="515"/>
      <c r="CW14" s="515"/>
      <c r="CX14" s="515"/>
      <c r="CY14" s="515"/>
      <c r="CZ14" s="515"/>
      <c r="DA14" s="516"/>
      <c r="DB14" s="514">
        <v>57.1</v>
      </c>
      <c r="DC14" s="515"/>
      <c r="DD14" s="515"/>
      <c r="DE14" s="515"/>
      <c r="DF14" s="515"/>
      <c r="DG14" s="515"/>
      <c r="DH14" s="515"/>
      <c r="DI14" s="516"/>
    </row>
    <row r="15" spans="1:119" ht="18.75" customHeight="1">
      <c r="A15" s="2"/>
      <c r="B15" s="421"/>
      <c r="C15" s="422"/>
      <c r="D15" s="422"/>
      <c r="E15" s="422"/>
      <c r="F15" s="422"/>
      <c r="G15" s="422"/>
      <c r="H15" s="422"/>
      <c r="I15" s="422"/>
      <c r="J15" s="422"/>
      <c r="K15" s="423"/>
      <c r="L15" s="16"/>
      <c r="M15" s="517" t="s">
        <v>203</v>
      </c>
      <c r="N15" s="518"/>
      <c r="O15" s="518"/>
      <c r="P15" s="518"/>
      <c r="Q15" s="519"/>
      <c r="R15" s="520">
        <v>79223</v>
      </c>
      <c r="S15" s="521"/>
      <c r="T15" s="521"/>
      <c r="U15" s="521"/>
      <c r="V15" s="522"/>
      <c r="W15" s="405" t="s">
        <v>215</v>
      </c>
      <c r="X15" s="347"/>
      <c r="Y15" s="347"/>
      <c r="Z15" s="347"/>
      <c r="AA15" s="347"/>
      <c r="AB15" s="348"/>
      <c r="AC15" s="457">
        <v>6155</v>
      </c>
      <c r="AD15" s="458"/>
      <c r="AE15" s="458"/>
      <c r="AF15" s="458"/>
      <c r="AG15" s="459"/>
      <c r="AH15" s="457">
        <v>6770</v>
      </c>
      <c r="AI15" s="458"/>
      <c r="AJ15" s="458"/>
      <c r="AK15" s="458"/>
      <c r="AL15" s="460"/>
      <c r="AM15" s="494"/>
      <c r="AN15" s="455"/>
      <c r="AO15" s="455"/>
      <c r="AP15" s="455"/>
      <c r="AQ15" s="455"/>
      <c r="AR15" s="455"/>
      <c r="AS15" s="455"/>
      <c r="AT15" s="456"/>
      <c r="AU15" s="495"/>
      <c r="AV15" s="496"/>
      <c r="AW15" s="496"/>
      <c r="AX15" s="496"/>
      <c r="AY15" s="467" t="s">
        <v>218</v>
      </c>
      <c r="AZ15" s="468"/>
      <c r="BA15" s="468"/>
      <c r="BB15" s="468"/>
      <c r="BC15" s="468"/>
      <c r="BD15" s="468"/>
      <c r="BE15" s="468"/>
      <c r="BF15" s="468"/>
      <c r="BG15" s="468"/>
      <c r="BH15" s="468"/>
      <c r="BI15" s="468"/>
      <c r="BJ15" s="468"/>
      <c r="BK15" s="468"/>
      <c r="BL15" s="468"/>
      <c r="BM15" s="469"/>
      <c r="BN15" s="451">
        <v>11759417</v>
      </c>
      <c r="BO15" s="452"/>
      <c r="BP15" s="452"/>
      <c r="BQ15" s="452"/>
      <c r="BR15" s="452"/>
      <c r="BS15" s="452"/>
      <c r="BT15" s="452"/>
      <c r="BU15" s="453"/>
      <c r="BV15" s="451">
        <v>11613375</v>
      </c>
      <c r="BW15" s="452"/>
      <c r="BX15" s="452"/>
      <c r="BY15" s="452"/>
      <c r="BZ15" s="452"/>
      <c r="CA15" s="452"/>
      <c r="CB15" s="452"/>
      <c r="CC15" s="453"/>
      <c r="CD15" s="523" t="s">
        <v>202</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c r="A16" s="2"/>
      <c r="B16" s="421"/>
      <c r="C16" s="422"/>
      <c r="D16" s="422"/>
      <c r="E16" s="422"/>
      <c r="F16" s="422"/>
      <c r="G16" s="422"/>
      <c r="H16" s="422"/>
      <c r="I16" s="422"/>
      <c r="J16" s="422"/>
      <c r="K16" s="423"/>
      <c r="L16" s="507" t="s">
        <v>220</v>
      </c>
      <c r="M16" s="508"/>
      <c r="N16" s="508"/>
      <c r="O16" s="508"/>
      <c r="P16" s="508"/>
      <c r="Q16" s="509"/>
      <c r="R16" s="504" t="s">
        <v>222</v>
      </c>
      <c r="S16" s="505"/>
      <c r="T16" s="505"/>
      <c r="U16" s="505"/>
      <c r="V16" s="506"/>
      <c r="W16" s="393"/>
      <c r="X16" s="350"/>
      <c r="Y16" s="350"/>
      <c r="Z16" s="350"/>
      <c r="AA16" s="350"/>
      <c r="AB16" s="351"/>
      <c r="AC16" s="510">
        <v>17</v>
      </c>
      <c r="AD16" s="511"/>
      <c r="AE16" s="511"/>
      <c r="AF16" s="511"/>
      <c r="AG16" s="512"/>
      <c r="AH16" s="510">
        <v>17.600000000000001</v>
      </c>
      <c r="AI16" s="511"/>
      <c r="AJ16" s="511"/>
      <c r="AK16" s="511"/>
      <c r="AL16" s="513"/>
      <c r="AM16" s="494"/>
      <c r="AN16" s="455"/>
      <c r="AO16" s="455"/>
      <c r="AP16" s="455"/>
      <c r="AQ16" s="455"/>
      <c r="AR16" s="455"/>
      <c r="AS16" s="455"/>
      <c r="AT16" s="456"/>
      <c r="AU16" s="495"/>
      <c r="AV16" s="496"/>
      <c r="AW16" s="496"/>
      <c r="AX16" s="496"/>
      <c r="AY16" s="461" t="s">
        <v>106</v>
      </c>
      <c r="AZ16" s="462"/>
      <c r="BA16" s="462"/>
      <c r="BB16" s="462"/>
      <c r="BC16" s="462"/>
      <c r="BD16" s="462"/>
      <c r="BE16" s="462"/>
      <c r="BF16" s="462"/>
      <c r="BG16" s="462"/>
      <c r="BH16" s="462"/>
      <c r="BI16" s="462"/>
      <c r="BJ16" s="462"/>
      <c r="BK16" s="462"/>
      <c r="BL16" s="462"/>
      <c r="BM16" s="463"/>
      <c r="BN16" s="464">
        <v>11360703</v>
      </c>
      <c r="BO16" s="465"/>
      <c r="BP16" s="465"/>
      <c r="BQ16" s="465"/>
      <c r="BR16" s="465"/>
      <c r="BS16" s="465"/>
      <c r="BT16" s="465"/>
      <c r="BU16" s="466"/>
      <c r="BV16" s="464">
        <v>11221386</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c r="A17" s="2"/>
      <c r="B17" s="424"/>
      <c r="C17" s="425"/>
      <c r="D17" s="425"/>
      <c r="E17" s="425"/>
      <c r="F17" s="425"/>
      <c r="G17" s="425"/>
      <c r="H17" s="425"/>
      <c r="I17" s="425"/>
      <c r="J17" s="425"/>
      <c r="K17" s="426"/>
      <c r="L17" s="17"/>
      <c r="M17" s="501" t="s">
        <v>98</v>
      </c>
      <c r="N17" s="502"/>
      <c r="O17" s="502"/>
      <c r="P17" s="502"/>
      <c r="Q17" s="503"/>
      <c r="R17" s="504" t="s">
        <v>174</v>
      </c>
      <c r="S17" s="505"/>
      <c r="T17" s="505"/>
      <c r="U17" s="505"/>
      <c r="V17" s="506"/>
      <c r="W17" s="405" t="s">
        <v>90</v>
      </c>
      <c r="X17" s="347"/>
      <c r="Y17" s="347"/>
      <c r="Z17" s="347"/>
      <c r="AA17" s="347"/>
      <c r="AB17" s="348"/>
      <c r="AC17" s="457">
        <v>29827</v>
      </c>
      <c r="AD17" s="458"/>
      <c r="AE17" s="458"/>
      <c r="AF17" s="458"/>
      <c r="AG17" s="459"/>
      <c r="AH17" s="457">
        <v>31442</v>
      </c>
      <c r="AI17" s="458"/>
      <c r="AJ17" s="458"/>
      <c r="AK17" s="458"/>
      <c r="AL17" s="460"/>
      <c r="AM17" s="494"/>
      <c r="AN17" s="455"/>
      <c r="AO17" s="455"/>
      <c r="AP17" s="455"/>
      <c r="AQ17" s="455"/>
      <c r="AR17" s="455"/>
      <c r="AS17" s="455"/>
      <c r="AT17" s="456"/>
      <c r="AU17" s="495"/>
      <c r="AV17" s="496"/>
      <c r="AW17" s="496"/>
      <c r="AX17" s="496"/>
      <c r="AY17" s="461" t="s">
        <v>223</v>
      </c>
      <c r="AZ17" s="462"/>
      <c r="BA17" s="462"/>
      <c r="BB17" s="462"/>
      <c r="BC17" s="462"/>
      <c r="BD17" s="462"/>
      <c r="BE17" s="462"/>
      <c r="BF17" s="462"/>
      <c r="BG17" s="462"/>
      <c r="BH17" s="462"/>
      <c r="BI17" s="462"/>
      <c r="BJ17" s="462"/>
      <c r="BK17" s="462"/>
      <c r="BL17" s="462"/>
      <c r="BM17" s="463"/>
      <c r="BN17" s="464">
        <v>15185788</v>
      </c>
      <c r="BO17" s="465"/>
      <c r="BP17" s="465"/>
      <c r="BQ17" s="465"/>
      <c r="BR17" s="465"/>
      <c r="BS17" s="465"/>
      <c r="BT17" s="465"/>
      <c r="BU17" s="466"/>
      <c r="BV17" s="464">
        <v>15042351</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c r="A18" s="2"/>
      <c r="B18" s="481" t="s">
        <v>224</v>
      </c>
      <c r="C18" s="417"/>
      <c r="D18" s="417"/>
      <c r="E18" s="482"/>
      <c r="F18" s="482"/>
      <c r="G18" s="482"/>
      <c r="H18" s="482"/>
      <c r="I18" s="482"/>
      <c r="J18" s="482"/>
      <c r="K18" s="482"/>
      <c r="L18" s="497">
        <v>11.04</v>
      </c>
      <c r="M18" s="497"/>
      <c r="N18" s="497"/>
      <c r="O18" s="497"/>
      <c r="P18" s="497"/>
      <c r="Q18" s="497"/>
      <c r="R18" s="498"/>
      <c r="S18" s="498"/>
      <c r="T18" s="498"/>
      <c r="U18" s="498"/>
      <c r="V18" s="499"/>
      <c r="W18" s="344"/>
      <c r="X18" s="345"/>
      <c r="Y18" s="345"/>
      <c r="Z18" s="345"/>
      <c r="AA18" s="345"/>
      <c r="AB18" s="400"/>
      <c r="AC18" s="437">
        <v>82.2</v>
      </c>
      <c r="AD18" s="438"/>
      <c r="AE18" s="438"/>
      <c r="AF18" s="438"/>
      <c r="AG18" s="500"/>
      <c r="AH18" s="437">
        <v>81.599999999999994</v>
      </c>
      <c r="AI18" s="438"/>
      <c r="AJ18" s="438"/>
      <c r="AK18" s="438"/>
      <c r="AL18" s="439"/>
      <c r="AM18" s="494"/>
      <c r="AN18" s="455"/>
      <c r="AO18" s="455"/>
      <c r="AP18" s="455"/>
      <c r="AQ18" s="455"/>
      <c r="AR18" s="455"/>
      <c r="AS18" s="455"/>
      <c r="AT18" s="456"/>
      <c r="AU18" s="495"/>
      <c r="AV18" s="496"/>
      <c r="AW18" s="496"/>
      <c r="AX18" s="496"/>
      <c r="AY18" s="461" t="s">
        <v>226</v>
      </c>
      <c r="AZ18" s="462"/>
      <c r="BA18" s="462"/>
      <c r="BB18" s="462"/>
      <c r="BC18" s="462"/>
      <c r="BD18" s="462"/>
      <c r="BE18" s="462"/>
      <c r="BF18" s="462"/>
      <c r="BG18" s="462"/>
      <c r="BH18" s="462"/>
      <c r="BI18" s="462"/>
      <c r="BJ18" s="462"/>
      <c r="BK18" s="462"/>
      <c r="BL18" s="462"/>
      <c r="BM18" s="463"/>
      <c r="BN18" s="464">
        <v>13978566</v>
      </c>
      <c r="BO18" s="465"/>
      <c r="BP18" s="465"/>
      <c r="BQ18" s="465"/>
      <c r="BR18" s="465"/>
      <c r="BS18" s="465"/>
      <c r="BT18" s="465"/>
      <c r="BU18" s="466"/>
      <c r="BV18" s="464">
        <v>13622154</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c r="A19" s="2"/>
      <c r="B19" s="481" t="s">
        <v>59</v>
      </c>
      <c r="C19" s="417"/>
      <c r="D19" s="417"/>
      <c r="E19" s="482"/>
      <c r="F19" s="482"/>
      <c r="G19" s="482"/>
      <c r="H19" s="482"/>
      <c r="I19" s="482"/>
      <c r="J19" s="482"/>
      <c r="K19" s="482"/>
      <c r="L19" s="483">
        <v>7321</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228</v>
      </c>
      <c r="AZ19" s="462"/>
      <c r="BA19" s="462"/>
      <c r="BB19" s="462"/>
      <c r="BC19" s="462"/>
      <c r="BD19" s="462"/>
      <c r="BE19" s="462"/>
      <c r="BF19" s="462"/>
      <c r="BG19" s="462"/>
      <c r="BH19" s="462"/>
      <c r="BI19" s="462"/>
      <c r="BJ19" s="462"/>
      <c r="BK19" s="462"/>
      <c r="BL19" s="462"/>
      <c r="BM19" s="463"/>
      <c r="BN19" s="464">
        <v>18208595</v>
      </c>
      <c r="BO19" s="465"/>
      <c r="BP19" s="465"/>
      <c r="BQ19" s="465"/>
      <c r="BR19" s="465"/>
      <c r="BS19" s="465"/>
      <c r="BT19" s="465"/>
      <c r="BU19" s="466"/>
      <c r="BV19" s="464">
        <v>17999148</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c r="A20" s="2"/>
      <c r="B20" s="481" t="s">
        <v>232</v>
      </c>
      <c r="C20" s="417"/>
      <c r="D20" s="417"/>
      <c r="E20" s="482"/>
      <c r="F20" s="482"/>
      <c r="G20" s="482"/>
      <c r="H20" s="482"/>
      <c r="I20" s="482"/>
      <c r="J20" s="482"/>
      <c r="K20" s="482"/>
      <c r="L20" s="483">
        <v>36898</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c r="A21" s="2"/>
      <c r="B21" s="478" t="s">
        <v>233</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c r="A22" s="2"/>
      <c r="B22" s="446" t="s">
        <v>234</v>
      </c>
      <c r="C22" s="367"/>
      <c r="D22" s="368"/>
      <c r="E22" s="346" t="s">
        <v>8</v>
      </c>
      <c r="F22" s="347"/>
      <c r="G22" s="347"/>
      <c r="H22" s="347"/>
      <c r="I22" s="347"/>
      <c r="J22" s="347"/>
      <c r="K22" s="348"/>
      <c r="L22" s="346" t="s">
        <v>237</v>
      </c>
      <c r="M22" s="347"/>
      <c r="N22" s="347"/>
      <c r="O22" s="347"/>
      <c r="P22" s="348"/>
      <c r="Q22" s="352" t="s">
        <v>240</v>
      </c>
      <c r="R22" s="353"/>
      <c r="S22" s="353"/>
      <c r="T22" s="353"/>
      <c r="U22" s="353"/>
      <c r="V22" s="354"/>
      <c r="W22" s="366" t="s">
        <v>241</v>
      </c>
      <c r="X22" s="367"/>
      <c r="Y22" s="368"/>
      <c r="Z22" s="346" t="s">
        <v>8</v>
      </c>
      <c r="AA22" s="347"/>
      <c r="AB22" s="347"/>
      <c r="AC22" s="347"/>
      <c r="AD22" s="347"/>
      <c r="AE22" s="347"/>
      <c r="AF22" s="347"/>
      <c r="AG22" s="348"/>
      <c r="AH22" s="358" t="s">
        <v>175</v>
      </c>
      <c r="AI22" s="347"/>
      <c r="AJ22" s="347"/>
      <c r="AK22" s="347"/>
      <c r="AL22" s="348"/>
      <c r="AM22" s="358" t="s">
        <v>242</v>
      </c>
      <c r="AN22" s="359"/>
      <c r="AO22" s="359"/>
      <c r="AP22" s="359"/>
      <c r="AQ22" s="359"/>
      <c r="AR22" s="360"/>
      <c r="AS22" s="352" t="s">
        <v>240</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244</v>
      </c>
      <c r="AZ23" s="468"/>
      <c r="BA23" s="468"/>
      <c r="BB23" s="468"/>
      <c r="BC23" s="468"/>
      <c r="BD23" s="468"/>
      <c r="BE23" s="468"/>
      <c r="BF23" s="468"/>
      <c r="BG23" s="468"/>
      <c r="BH23" s="468"/>
      <c r="BI23" s="468"/>
      <c r="BJ23" s="468"/>
      <c r="BK23" s="468"/>
      <c r="BL23" s="468"/>
      <c r="BM23" s="469"/>
      <c r="BN23" s="464">
        <v>18026176</v>
      </c>
      <c r="BO23" s="465"/>
      <c r="BP23" s="465"/>
      <c r="BQ23" s="465"/>
      <c r="BR23" s="465"/>
      <c r="BS23" s="465"/>
      <c r="BT23" s="465"/>
      <c r="BU23" s="466"/>
      <c r="BV23" s="464">
        <v>17530679</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c r="A24" s="2"/>
      <c r="B24" s="447"/>
      <c r="C24" s="370"/>
      <c r="D24" s="371"/>
      <c r="E24" s="454" t="s">
        <v>248</v>
      </c>
      <c r="F24" s="455"/>
      <c r="G24" s="455"/>
      <c r="H24" s="455"/>
      <c r="I24" s="455"/>
      <c r="J24" s="455"/>
      <c r="K24" s="456"/>
      <c r="L24" s="457">
        <v>1</v>
      </c>
      <c r="M24" s="458"/>
      <c r="N24" s="458"/>
      <c r="O24" s="458"/>
      <c r="P24" s="459"/>
      <c r="Q24" s="457">
        <v>6616</v>
      </c>
      <c r="R24" s="458"/>
      <c r="S24" s="458"/>
      <c r="T24" s="458"/>
      <c r="U24" s="458"/>
      <c r="V24" s="459"/>
      <c r="W24" s="369"/>
      <c r="X24" s="370"/>
      <c r="Y24" s="371"/>
      <c r="Z24" s="454" t="s">
        <v>249</v>
      </c>
      <c r="AA24" s="455"/>
      <c r="AB24" s="455"/>
      <c r="AC24" s="455"/>
      <c r="AD24" s="455"/>
      <c r="AE24" s="455"/>
      <c r="AF24" s="455"/>
      <c r="AG24" s="456"/>
      <c r="AH24" s="457">
        <v>369</v>
      </c>
      <c r="AI24" s="458"/>
      <c r="AJ24" s="458"/>
      <c r="AK24" s="458"/>
      <c r="AL24" s="459"/>
      <c r="AM24" s="457">
        <v>1136520</v>
      </c>
      <c r="AN24" s="458"/>
      <c r="AO24" s="458"/>
      <c r="AP24" s="458"/>
      <c r="AQ24" s="458"/>
      <c r="AR24" s="459"/>
      <c r="AS24" s="457">
        <v>3080</v>
      </c>
      <c r="AT24" s="458"/>
      <c r="AU24" s="458"/>
      <c r="AV24" s="458"/>
      <c r="AW24" s="458"/>
      <c r="AX24" s="460"/>
      <c r="AY24" s="440" t="s">
        <v>250</v>
      </c>
      <c r="AZ24" s="441"/>
      <c r="BA24" s="441"/>
      <c r="BB24" s="441"/>
      <c r="BC24" s="441"/>
      <c r="BD24" s="441"/>
      <c r="BE24" s="441"/>
      <c r="BF24" s="441"/>
      <c r="BG24" s="441"/>
      <c r="BH24" s="441"/>
      <c r="BI24" s="441"/>
      <c r="BJ24" s="441"/>
      <c r="BK24" s="441"/>
      <c r="BL24" s="441"/>
      <c r="BM24" s="442"/>
      <c r="BN24" s="464">
        <v>9139008</v>
      </c>
      <c r="BO24" s="465"/>
      <c r="BP24" s="465"/>
      <c r="BQ24" s="465"/>
      <c r="BR24" s="465"/>
      <c r="BS24" s="465"/>
      <c r="BT24" s="465"/>
      <c r="BU24" s="466"/>
      <c r="BV24" s="464">
        <v>9878112</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c r="A25" s="2"/>
      <c r="B25" s="447"/>
      <c r="C25" s="370"/>
      <c r="D25" s="371"/>
      <c r="E25" s="454" t="s">
        <v>253</v>
      </c>
      <c r="F25" s="455"/>
      <c r="G25" s="455"/>
      <c r="H25" s="455"/>
      <c r="I25" s="455"/>
      <c r="J25" s="455"/>
      <c r="K25" s="456"/>
      <c r="L25" s="457">
        <v>1</v>
      </c>
      <c r="M25" s="458"/>
      <c r="N25" s="458"/>
      <c r="O25" s="458"/>
      <c r="P25" s="459"/>
      <c r="Q25" s="457">
        <v>6435</v>
      </c>
      <c r="R25" s="458"/>
      <c r="S25" s="458"/>
      <c r="T25" s="458"/>
      <c r="U25" s="458"/>
      <c r="V25" s="459"/>
      <c r="W25" s="369"/>
      <c r="X25" s="370"/>
      <c r="Y25" s="371"/>
      <c r="Z25" s="454" t="s">
        <v>254</v>
      </c>
      <c r="AA25" s="455"/>
      <c r="AB25" s="455"/>
      <c r="AC25" s="455"/>
      <c r="AD25" s="455"/>
      <c r="AE25" s="455"/>
      <c r="AF25" s="455"/>
      <c r="AG25" s="456"/>
      <c r="AH25" s="457" t="s">
        <v>138</v>
      </c>
      <c r="AI25" s="458"/>
      <c r="AJ25" s="458"/>
      <c r="AK25" s="458"/>
      <c r="AL25" s="459"/>
      <c r="AM25" s="457" t="s">
        <v>138</v>
      </c>
      <c r="AN25" s="458"/>
      <c r="AO25" s="458"/>
      <c r="AP25" s="458"/>
      <c r="AQ25" s="458"/>
      <c r="AR25" s="459"/>
      <c r="AS25" s="457" t="s">
        <v>138</v>
      </c>
      <c r="AT25" s="458"/>
      <c r="AU25" s="458"/>
      <c r="AV25" s="458"/>
      <c r="AW25" s="458"/>
      <c r="AX25" s="460"/>
      <c r="AY25" s="467" t="s">
        <v>33</v>
      </c>
      <c r="AZ25" s="468"/>
      <c r="BA25" s="468"/>
      <c r="BB25" s="468"/>
      <c r="BC25" s="468"/>
      <c r="BD25" s="468"/>
      <c r="BE25" s="468"/>
      <c r="BF25" s="468"/>
      <c r="BG25" s="468"/>
      <c r="BH25" s="468"/>
      <c r="BI25" s="468"/>
      <c r="BJ25" s="468"/>
      <c r="BK25" s="468"/>
      <c r="BL25" s="468"/>
      <c r="BM25" s="469"/>
      <c r="BN25" s="451">
        <v>69224</v>
      </c>
      <c r="BO25" s="452"/>
      <c r="BP25" s="452"/>
      <c r="BQ25" s="452"/>
      <c r="BR25" s="452"/>
      <c r="BS25" s="452"/>
      <c r="BT25" s="452"/>
      <c r="BU25" s="453"/>
      <c r="BV25" s="451">
        <v>131664</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c r="A26" s="2"/>
      <c r="B26" s="447"/>
      <c r="C26" s="370"/>
      <c r="D26" s="371"/>
      <c r="E26" s="454" t="s">
        <v>255</v>
      </c>
      <c r="F26" s="455"/>
      <c r="G26" s="455"/>
      <c r="H26" s="455"/>
      <c r="I26" s="455"/>
      <c r="J26" s="455"/>
      <c r="K26" s="456"/>
      <c r="L26" s="457">
        <v>1</v>
      </c>
      <c r="M26" s="458"/>
      <c r="N26" s="458"/>
      <c r="O26" s="458"/>
      <c r="P26" s="459"/>
      <c r="Q26" s="457">
        <v>6147</v>
      </c>
      <c r="R26" s="458"/>
      <c r="S26" s="458"/>
      <c r="T26" s="458"/>
      <c r="U26" s="458"/>
      <c r="V26" s="459"/>
      <c r="W26" s="369"/>
      <c r="X26" s="370"/>
      <c r="Y26" s="371"/>
      <c r="Z26" s="454" t="s">
        <v>256</v>
      </c>
      <c r="AA26" s="473"/>
      <c r="AB26" s="473"/>
      <c r="AC26" s="473"/>
      <c r="AD26" s="473"/>
      <c r="AE26" s="473"/>
      <c r="AF26" s="473"/>
      <c r="AG26" s="474"/>
      <c r="AH26" s="457" t="s">
        <v>138</v>
      </c>
      <c r="AI26" s="458"/>
      <c r="AJ26" s="458"/>
      <c r="AK26" s="458"/>
      <c r="AL26" s="459"/>
      <c r="AM26" s="457" t="s">
        <v>138</v>
      </c>
      <c r="AN26" s="458"/>
      <c r="AO26" s="458"/>
      <c r="AP26" s="458"/>
      <c r="AQ26" s="458"/>
      <c r="AR26" s="459"/>
      <c r="AS26" s="457" t="s">
        <v>138</v>
      </c>
      <c r="AT26" s="458"/>
      <c r="AU26" s="458"/>
      <c r="AV26" s="458"/>
      <c r="AW26" s="458"/>
      <c r="AX26" s="460"/>
      <c r="AY26" s="475" t="s">
        <v>257</v>
      </c>
      <c r="AZ26" s="476"/>
      <c r="BA26" s="476"/>
      <c r="BB26" s="476"/>
      <c r="BC26" s="476"/>
      <c r="BD26" s="476"/>
      <c r="BE26" s="476"/>
      <c r="BF26" s="476"/>
      <c r="BG26" s="476"/>
      <c r="BH26" s="476"/>
      <c r="BI26" s="476"/>
      <c r="BJ26" s="476"/>
      <c r="BK26" s="476"/>
      <c r="BL26" s="476"/>
      <c r="BM26" s="477"/>
      <c r="BN26" s="464" t="s">
        <v>138</v>
      </c>
      <c r="BO26" s="465"/>
      <c r="BP26" s="465"/>
      <c r="BQ26" s="465"/>
      <c r="BR26" s="465"/>
      <c r="BS26" s="465"/>
      <c r="BT26" s="465"/>
      <c r="BU26" s="466"/>
      <c r="BV26" s="464" t="s">
        <v>138</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c r="A27" s="2"/>
      <c r="B27" s="447"/>
      <c r="C27" s="370"/>
      <c r="D27" s="371"/>
      <c r="E27" s="454" t="s">
        <v>258</v>
      </c>
      <c r="F27" s="455"/>
      <c r="G27" s="455"/>
      <c r="H27" s="455"/>
      <c r="I27" s="455"/>
      <c r="J27" s="455"/>
      <c r="K27" s="456"/>
      <c r="L27" s="457">
        <v>1</v>
      </c>
      <c r="M27" s="458"/>
      <c r="N27" s="458"/>
      <c r="O27" s="458"/>
      <c r="P27" s="459"/>
      <c r="Q27" s="457">
        <v>4170</v>
      </c>
      <c r="R27" s="458"/>
      <c r="S27" s="458"/>
      <c r="T27" s="458"/>
      <c r="U27" s="458"/>
      <c r="V27" s="459"/>
      <c r="W27" s="369"/>
      <c r="X27" s="370"/>
      <c r="Y27" s="371"/>
      <c r="Z27" s="454" t="s">
        <v>260</v>
      </c>
      <c r="AA27" s="455"/>
      <c r="AB27" s="455"/>
      <c r="AC27" s="455"/>
      <c r="AD27" s="455"/>
      <c r="AE27" s="455"/>
      <c r="AF27" s="455"/>
      <c r="AG27" s="456"/>
      <c r="AH27" s="457">
        <v>5</v>
      </c>
      <c r="AI27" s="458"/>
      <c r="AJ27" s="458"/>
      <c r="AK27" s="458"/>
      <c r="AL27" s="459"/>
      <c r="AM27" s="457">
        <v>19325</v>
      </c>
      <c r="AN27" s="458"/>
      <c r="AO27" s="458"/>
      <c r="AP27" s="458"/>
      <c r="AQ27" s="458"/>
      <c r="AR27" s="459"/>
      <c r="AS27" s="457">
        <v>3865</v>
      </c>
      <c r="AT27" s="458"/>
      <c r="AU27" s="458"/>
      <c r="AV27" s="458"/>
      <c r="AW27" s="458"/>
      <c r="AX27" s="460"/>
      <c r="AY27" s="470" t="s">
        <v>262</v>
      </c>
      <c r="AZ27" s="471"/>
      <c r="BA27" s="471"/>
      <c r="BB27" s="471"/>
      <c r="BC27" s="471"/>
      <c r="BD27" s="471"/>
      <c r="BE27" s="471"/>
      <c r="BF27" s="471"/>
      <c r="BG27" s="471"/>
      <c r="BH27" s="471"/>
      <c r="BI27" s="471"/>
      <c r="BJ27" s="471"/>
      <c r="BK27" s="471"/>
      <c r="BL27" s="471"/>
      <c r="BM27" s="472"/>
      <c r="BN27" s="443" t="s">
        <v>138</v>
      </c>
      <c r="BO27" s="444"/>
      <c r="BP27" s="444"/>
      <c r="BQ27" s="444"/>
      <c r="BR27" s="444"/>
      <c r="BS27" s="444"/>
      <c r="BT27" s="444"/>
      <c r="BU27" s="445"/>
      <c r="BV27" s="443" t="s">
        <v>138</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c r="A28" s="2"/>
      <c r="B28" s="447"/>
      <c r="C28" s="370"/>
      <c r="D28" s="371"/>
      <c r="E28" s="454" t="s">
        <v>263</v>
      </c>
      <c r="F28" s="455"/>
      <c r="G28" s="455"/>
      <c r="H28" s="455"/>
      <c r="I28" s="455"/>
      <c r="J28" s="455"/>
      <c r="K28" s="456"/>
      <c r="L28" s="457">
        <v>1</v>
      </c>
      <c r="M28" s="458"/>
      <c r="N28" s="458"/>
      <c r="O28" s="458"/>
      <c r="P28" s="459"/>
      <c r="Q28" s="457">
        <v>3720</v>
      </c>
      <c r="R28" s="458"/>
      <c r="S28" s="458"/>
      <c r="T28" s="458"/>
      <c r="U28" s="458"/>
      <c r="V28" s="459"/>
      <c r="W28" s="369"/>
      <c r="X28" s="370"/>
      <c r="Y28" s="371"/>
      <c r="Z28" s="454" t="s">
        <v>34</v>
      </c>
      <c r="AA28" s="455"/>
      <c r="AB28" s="455"/>
      <c r="AC28" s="455"/>
      <c r="AD28" s="455"/>
      <c r="AE28" s="455"/>
      <c r="AF28" s="455"/>
      <c r="AG28" s="456"/>
      <c r="AH28" s="457" t="s">
        <v>138</v>
      </c>
      <c r="AI28" s="458"/>
      <c r="AJ28" s="458"/>
      <c r="AK28" s="458"/>
      <c r="AL28" s="459"/>
      <c r="AM28" s="457" t="s">
        <v>138</v>
      </c>
      <c r="AN28" s="458"/>
      <c r="AO28" s="458"/>
      <c r="AP28" s="458"/>
      <c r="AQ28" s="458"/>
      <c r="AR28" s="459"/>
      <c r="AS28" s="457" t="s">
        <v>138</v>
      </c>
      <c r="AT28" s="458"/>
      <c r="AU28" s="458"/>
      <c r="AV28" s="458"/>
      <c r="AW28" s="458"/>
      <c r="AX28" s="460"/>
      <c r="AY28" s="333" t="s">
        <v>266</v>
      </c>
      <c r="AZ28" s="334"/>
      <c r="BA28" s="334"/>
      <c r="BB28" s="335"/>
      <c r="BC28" s="467" t="s">
        <v>97</v>
      </c>
      <c r="BD28" s="468"/>
      <c r="BE28" s="468"/>
      <c r="BF28" s="468"/>
      <c r="BG28" s="468"/>
      <c r="BH28" s="468"/>
      <c r="BI28" s="468"/>
      <c r="BJ28" s="468"/>
      <c r="BK28" s="468"/>
      <c r="BL28" s="468"/>
      <c r="BM28" s="469"/>
      <c r="BN28" s="451">
        <v>1081485</v>
      </c>
      <c r="BO28" s="452"/>
      <c r="BP28" s="452"/>
      <c r="BQ28" s="452"/>
      <c r="BR28" s="452"/>
      <c r="BS28" s="452"/>
      <c r="BT28" s="452"/>
      <c r="BU28" s="453"/>
      <c r="BV28" s="451">
        <v>1069004</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c r="A29" s="2"/>
      <c r="B29" s="447"/>
      <c r="C29" s="370"/>
      <c r="D29" s="371"/>
      <c r="E29" s="454" t="s">
        <v>267</v>
      </c>
      <c r="F29" s="455"/>
      <c r="G29" s="455"/>
      <c r="H29" s="455"/>
      <c r="I29" s="455"/>
      <c r="J29" s="455"/>
      <c r="K29" s="456"/>
      <c r="L29" s="457">
        <v>16</v>
      </c>
      <c r="M29" s="458"/>
      <c r="N29" s="458"/>
      <c r="O29" s="458"/>
      <c r="P29" s="459"/>
      <c r="Q29" s="457">
        <v>3470</v>
      </c>
      <c r="R29" s="458"/>
      <c r="S29" s="458"/>
      <c r="T29" s="458"/>
      <c r="U29" s="458"/>
      <c r="V29" s="459"/>
      <c r="W29" s="372"/>
      <c r="X29" s="373"/>
      <c r="Y29" s="374"/>
      <c r="Z29" s="454" t="s">
        <v>269</v>
      </c>
      <c r="AA29" s="455"/>
      <c r="AB29" s="455"/>
      <c r="AC29" s="455"/>
      <c r="AD29" s="455"/>
      <c r="AE29" s="455"/>
      <c r="AF29" s="455"/>
      <c r="AG29" s="456"/>
      <c r="AH29" s="457">
        <v>374</v>
      </c>
      <c r="AI29" s="458"/>
      <c r="AJ29" s="458"/>
      <c r="AK29" s="458"/>
      <c r="AL29" s="459"/>
      <c r="AM29" s="457">
        <v>1155845</v>
      </c>
      <c r="AN29" s="458"/>
      <c r="AO29" s="458"/>
      <c r="AP29" s="458"/>
      <c r="AQ29" s="458"/>
      <c r="AR29" s="459"/>
      <c r="AS29" s="457">
        <v>3090</v>
      </c>
      <c r="AT29" s="458"/>
      <c r="AU29" s="458"/>
      <c r="AV29" s="458"/>
      <c r="AW29" s="458"/>
      <c r="AX29" s="460"/>
      <c r="AY29" s="336"/>
      <c r="AZ29" s="337"/>
      <c r="BA29" s="337"/>
      <c r="BB29" s="338"/>
      <c r="BC29" s="461" t="s">
        <v>270</v>
      </c>
      <c r="BD29" s="462"/>
      <c r="BE29" s="462"/>
      <c r="BF29" s="462"/>
      <c r="BG29" s="462"/>
      <c r="BH29" s="462"/>
      <c r="BI29" s="462"/>
      <c r="BJ29" s="462"/>
      <c r="BK29" s="462"/>
      <c r="BL29" s="462"/>
      <c r="BM29" s="463"/>
      <c r="BN29" s="464" t="s">
        <v>138</v>
      </c>
      <c r="BO29" s="465"/>
      <c r="BP29" s="465"/>
      <c r="BQ29" s="465"/>
      <c r="BR29" s="465"/>
      <c r="BS29" s="465"/>
      <c r="BT29" s="465"/>
      <c r="BU29" s="466"/>
      <c r="BV29" s="464">
        <v>6019</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272</v>
      </c>
      <c r="X30" s="435"/>
      <c r="Y30" s="435"/>
      <c r="Z30" s="435"/>
      <c r="AA30" s="435"/>
      <c r="AB30" s="435"/>
      <c r="AC30" s="435"/>
      <c r="AD30" s="435"/>
      <c r="AE30" s="435"/>
      <c r="AF30" s="435"/>
      <c r="AG30" s="436"/>
      <c r="AH30" s="437">
        <v>101.3</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62</v>
      </c>
      <c r="BD30" s="441"/>
      <c r="BE30" s="441"/>
      <c r="BF30" s="441"/>
      <c r="BG30" s="441"/>
      <c r="BH30" s="441"/>
      <c r="BI30" s="441"/>
      <c r="BJ30" s="441"/>
      <c r="BK30" s="441"/>
      <c r="BL30" s="441"/>
      <c r="BM30" s="442"/>
      <c r="BN30" s="443">
        <v>775142</v>
      </c>
      <c r="BO30" s="444"/>
      <c r="BP30" s="444"/>
      <c r="BQ30" s="444"/>
      <c r="BR30" s="444"/>
      <c r="BS30" s="444"/>
      <c r="BT30" s="444"/>
      <c r="BU30" s="445"/>
      <c r="BV30" s="443">
        <v>681499</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179</v>
      </c>
      <c r="D32" s="9"/>
      <c r="E32" s="9"/>
      <c r="F32" s="8"/>
      <c r="G32" s="8"/>
      <c r="H32" s="8"/>
      <c r="I32" s="8"/>
      <c r="J32" s="8"/>
      <c r="K32" s="8"/>
      <c r="L32" s="8"/>
      <c r="M32" s="8"/>
      <c r="N32" s="8"/>
      <c r="O32" s="8"/>
      <c r="P32" s="8"/>
      <c r="Q32" s="8"/>
      <c r="R32" s="8"/>
      <c r="S32" s="8"/>
      <c r="T32" s="8"/>
      <c r="U32" s="8" t="s">
        <v>85</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275</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278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10" t="s">
        <v>121</v>
      </c>
      <c r="D33" s="410"/>
      <c r="E33" s="392" t="s">
        <v>279</v>
      </c>
      <c r="F33" s="392"/>
      <c r="G33" s="392"/>
      <c r="H33" s="392"/>
      <c r="I33" s="392"/>
      <c r="J33" s="392"/>
      <c r="K33" s="392"/>
      <c r="L33" s="392"/>
      <c r="M33" s="392"/>
      <c r="N33" s="392"/>
      <c r="O33" s="392"/>
      <c r="P33" s="392"/>
      <c r="Q33" s="392"/>
      <c r="R33" s="392"/>
      <c r="S33" s="392"/>
      <c r="T33" s="14"/>
      <c r="U33" s="410" t="s">
        <v>121</v>
      </c>
      <c r="V33" s="410"/>
      <c r="W33" s="392" t="s">
        <v>279</v>
      </c>
      <c r="X33" s="392"/>
      <c r="Y33" s="392"/>
      <c r="Z33" s="392"/>
      <c r="AA33" s="392"/>
      <c r="AB33" s="392"/>
      <c r="AC33" s="392"/>
      <c r="AD33" s="392"/>
      <c r="AE33" s="392"/>
      <c r="AF33" s="392"/>
      <c r="AG33" s="392"/>
      <c r="AH33" s="392"/>
      <c r="AI33" s="392"/>
      <c r="AJ33" s="392"/>
      <c r="AK33" s="392"/>
      <c r="AL33" s="14"/>
      <c r="AM33" s="410" t="s">
        <v>121</v>
      </c>
      <c r="AN33" s="410"/>
      <c r="AO33" s="392" t="s">
        <v>279</v>
      </c>
      <c r="AP33" s="392"/>
      <c r="AQ33" s="392"/>
      <c r="AR33" s="392"/>
      <c r="AS33" s="392"/>
      <c r="AT33" s="392"/>
      <c r="AU33" s="392"/>
      <c r="AV33" s="392"/>
      <c r="AW33" s="392"/>
      <c r="AX33" s="392"/>
      <c r="AY33" s="392"/>
      <c r="AZ33" s="392"/>
      <c r="BA33" s="392"/>
      <c r="BB33" s="392"/>
      <c r="BC33" s="392"/>
      <c r="BD33" s="10"/>
      <c r="BE33" s="392" t="s">
        <v>282</v>
      </c>
      <c r="BF33" s="392"/>
      <c r="BG33" s="392" t="s">
        <v>158</v>
      </c>
      <c r="BH33" s="392"/>
      <c r="BI33" s="392"/>
      <c r="BJ33" s="392"/>
      <c r="BK33" s="392"/>
      <c r="BL33" s="392"/>
      <c r="BM33" s="392"/>
      <c r="BN33" s="392"/>
      <c r="BO33" s="392"/>
      <c r="BP33" s="392"/>
      <c r="BQ33" s="392"/>
      <c r="BR33" s="392"/>
      <c r="BS33" s="392"/>
      <c r="BT33" s="392"/>
      <c r="BU33" s="392"/>
      <c r="BV33" s="10"/>
      <c r="BW33" s="410" t="s">
        <v>282</v>
      </c>
      <c r="BX33" s="410"/>
      <c r="BY33" s="392" t="s">
        <v>107</v>
      </c>
      <c r="BZ33" s="392"/>
      <c r="CA33" s="392"/>
      <c r="CB33" s="392"/>
      <c r="CC33" s="392"/>
      <c r="CD33" s="392"/>
      <c r="CE33" s="392"/>
      <c r="CF33" s="392"/>
      <c r="CG33" s="392"/>
      <c r="CH33" s="392"/>
      <c r="CI33" s="392"/>
      <c r="CJ33" s="392"/>
      <c r="CK33" s="392"/>
      <c r="CL33" s="392"/>
      <c r="CM33" s="392"/>
      <c r="CN33" s="14"/>
      <c r="CO33" s="410" t="s">
        <v>121</v>
      </c>
      <c r="CP33" s="410"/>
      <c r="CQ33" s="392" t="s">
        <v>283</v>
      </c>
      <c r="CR33" s="392"/>
      <c r="CS33" s="392"/>
      <c r="CT33" s="392"/>
      <c r="CU33" s="392"/>
      <c r="CV33" s="392"/>
      <c r="CW33" s="392"/>
      <c r="CX33" s="392"/>
      <c r="CY33" s="392"/>
      <c r="CZ33" s="392"/>
      <c r="DA33" s="392"/>
      <c r="DB33" s="392"/>
      <c r="DC33" s="392"/>
      <c r="DD33" s="392"/>
      <c r="DE33" s="392"/>
      <c r="DF33" s="14"/>
      <c r="DG33" s="427" t="s">
        <v>73</v>
      </c>
      <c r="DH33" s="427"/>
      <c r="DI33" s="21"/>
    </row>
    <row r="34" spans="1:113" ht="32.25" customHeight="1">
      <c r="A34" s="2"/>
      <c r="B34" s="5"/>
      <c r="C34" s="376">
        <f>IF(E34="","",1)</f>
        <v>1</v>
      </c>
      <c r="D34" s="376"/>
      <c r="E34" s="375" t="str">
        <f>IF('各会計、関係団体の財政状況及び健全化判断比率　'!B7="","",'各会計、関係団体の財政状況及び健全化判断比率　'!B7)</f>
        <v>一般会計</v>
      </c>
      <c r="F34" s="375"/>
      <c r="G34" s="375"/>
      <c r="H34" s="375"/>
      <c r="I34" s="375"/>
      <c r="J34" s="375"/>
      <c r="K34" s="375"/>
      <c r="L34" s="375"/>
      <c r="M34" s="375"/>
      <c r="N34" s="375"/>
      <c r="O34" s="375"/>
      <c r="P34" s="375"/>
      <c r="Q34" s="375"/>
      <c r="R34" s="375"/>
      <c r="S34" s="375"/>
      <c r="T34" s="9"/>
      <c r="U34" s="376">
        <f>IF(W34="","",MAX(C34:D43)+1)</f>
        <v>3</v>
      </c>
      <c r="V34" s="376"/>
      <c r="W34" s="375" t="str">
        <f>IF('各会計、関係団体の財政状況及び健全化判断比率　'!B28="","",'各会計、関係団体の財政状況及び健全化判断比率　'!B28)</f>
        <v>国民健康保険特別会計</v>
      </c>
      <c r="X34" s="375"/>
      <c r="Y34" s="375"/>
      <c r="Z34" s="375"/>
      <c r="AA34" s="375"/>
      <c r="AB34" s="375"/>
      <c r="AC34" s="375"/>
      <c r="AD34" s="375"/>
      <c r="AE34" s="375"/>
      <c r="AF34" s="375"/>
      <c r="AG34" s="375"/>
      <c r="AH34" s="375"/>
      <c r="AI34" s="375"/>
      <c r="AJ34" s="375"/>
      <c r="AK34" s="375"/>
      <c r="AL34" s="9"/>
      <c r="AM34" s="376">
        <f>IF(AO34="","",MAX(C34:D43,U34:V43)+1)</f>
        <v>6</v>
      </c>
      <c r="AN34" s="376"/>
      <c r="AO34" s="375" t="str">
        <f>IF('各会計、関係団体の財政状況及び健全化判断比率　'!B31="","",'各会計、関係団体の財政状況及び健全化判断比率　'!B31)</f>
        <v>水道事業特別会計</v>
      </c>
      <c r="AP34" s="375"/>
      <c r="AQ34" s="375"/>
      <c r="AR34" s="375"/>
      <c r="AS34" s="375"/>
      <c r="AT34" s="375"/>
      <c r="AU34" s="375"/>
      <c r="AV34" s="375"/>
      <c r="AW34" s="375"/>
      <c r="AX34" s="375"/>
      <c r="AY34" s="375"/>
      <c r="AZ34" s="375"/>
      <c r="BA34" s="375"/>
      <c r="BB34" s="375"/>
      <c r="BC34" s="375"/>
      <c r="BD34" s="9"/>
      <c r="BE34" s="376" t="str">
        <f>IF(BG34="","",MAX(C34:D43,U34:V43,AM34:AN43)+1)</f>
        <v/>
      </c>
      <c r="BF34" s="376"/>
      <c r="BG34" s="375"/>
      <c r="BH34" s="375"/>
      <c r="BI34" s="375"/>
      <c r="BJ34" s="375"/>
      <c r="BK34" s="375"/>
      <c r="BL34" s="375"/>
      <c r="BM34" s="375"/>
      <c r="BN34" s="375"/>
      <c r="BO34" s="375"/>
      <c r="BP34" s="375"/>
      <c r="BQ34" s="375"/>
      <c r="BR34" s="375"/>
      <c r="BS34" s="375"/>
      <c r="BT34" s="375"/>
      <c r="BU34" s="375"/>
      <c r="BV34" s="9"/>
      <c r="BW34" s="376">
        <f>IF(BY34="","",MAX(C34:D43,U34:V43,AM34:AN43,BE34:BF43)+1)</f>
        <v>8</v>
      </c>
      <c r="BX34" s="376"/>
      <c r="BY34" s="375" t="str">
        <f>IF('各会計、関係団体の財政状況及び健全化判断比率　'!B68="","",'各会計、関係団体の財政状況及び健全化判断比率　'!B68)</f>
        <v>朝霞地区一部事務組合</v>
      </c>
      <c r="BZ34" s="375"/>
      <c r="CA34" s="375"/>
      <c r="CB34" s="375"/>
      <c r="CC34" s="375"/>
      <c r="CD34" s="375"/>
      <c r="CE34" s="375"/>
      <c r="CF34" s="375"/>
      <c r="CG34" s="375"/>
      <c r="CH34" s="375"/>
      <c r="CI34" s="375"/>
      <c r="CJ34" s="375"/>
      <c r="CK34" s="375"/>
      <c r="CL34" s="375"/>
      <c r="CM34" s="375"/>
      <c r="CN34" s="9"/>
      <c r="CO34" s="376">
        <f>IF(CQ34="","",MAX(C34:D43,U34:V43,AM34:AN43,BE34:BF43,BW34:BX43)+1)</f>
        <v>14</v>
      </c>
      <c r="CP34" s="376"/>
      <c r="CQ34" s="375" t="str">
        <f>IF('各会計、関係団体の財政状況及び健全化判断比率　'!BS7="","",'各会計、関係団体の財政状況及び健全化判断比率　'!BS7)</f>
        <v>和光市文化振興公社</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　'!BR7="","",'各会計、関係団体の財政状況及び健全化判断比率　'!BR7)</f>
        <v/>
      </c>
      <c r="DH34" s="377"/>
      <c r="DI34" s="21"/>
    </row>
    <row r="35" spans="1:113" ht="32.25" customHeight="1">
      <c r="A35" s="2"/>
      <c r="B35" s="5"/>
      <c r="C35" s="376">
        <f t="shared" ref="C35:C43" si="0">IF(E35="","",C34+1)</f>
        <v>2</v>
      </c>
      <c r="D35" s="376"/>
      <c r="E35" s="375" t="str">
        <f>IF('各会計、関係団体の財政状況及び健全化判断比率　'!B8="","",'各会計、関係団体の財政状況及び健全化判断比率　'!B8)</f>
        <v>和光都市計画事業和光市駅北口土地区画整理事業特別会計</v>
      </c>
      <c r="F35" s="375"/>
      <c r="G35" s="375"/>
      <c r="H35" s="375"/>
      <c r="I35" s="375"/>
      <c r="J35" s="375"/>
      <c r="K35" s="375"/>
      <c r="L35" s="375"/>
      <c r="M35" s="375"/>
      <c r="N35" s="375"/>
      <c r="O35" s="375"/>
      <c r="P35" s="375"/>
      <c r="Q35" s="375"/>
      <c r="R35" s="375"/>
      <c r="S35" s="375"/>
      <c r="T35" s="9"/>
      <c r="U35" s="376">
        <f t="shared" ref="U35:U43" si="1">IF(W35="","",U34+1)</f>
        <v>4</v>
      </c>
      <c r="V35" s="376"/>
      <c r="W35" s="375" t="str">
        <f>IF('各会計、関係団体の財政状況及び健全化判断比率　'!B29="","",'各会計、関係団体の財政状況及び健全化判断比率　'!B29)</f>
        <v>後期高齢者医療特別会計</v>
      </c>
      <c r="X35" s="375"/>
      <c r="Y35" s="375"/>
      <c r="Z35" s="375"/>
      <c r="AA35" s="375"/>
      <c r="AB35" s="375"/>
      <c r="AC35" s="375"/>
      <c r="AD35" s="375"/>
      <c r="AE35" s="375"/>
      <c r="AF35" s="375"/>
      <c r="AG35" s="375"/>
      <c r="AH35" s="375"/>
      <c r="AI35" s="375"/>
      <c r="AJ35" s="375"/>
      <c r="AK35" s="375"/>
      <c r="AL35" s="9"/>
      <c r="AM35" s="376">
        <f t="shared" ref="AM35:AM43" si="2">IF(AO35="","",AM34+1)</f>
        <v>7</v>
      </c>
      <c r="AN35" s="376"/>
      <c r="AO35" s="375" t="str">
        <f>IF('各会計、関係団体の財政状況及び健全化判断比率　'!B32="","",'各会計、関係団体の財政状況及び健全化判断比率　'!B32)</f>
        <v>下水道事業特別会計</v>
      </c>
      <c r="AP35" s="375"/>
      <c r="AQ35" s="375"/>
      <c r="AR35" s="375"/>
      <c r="AS35" s="375"/>
      <c r="AT35" s="375"/>
      <c r="AU35" s="375"/>
      <c r="AV35" s="375"/>
      <c r="AW35" s="375"/>
      <c r="AX35" s="375"/>
      <c r="AY35" s="375"/>
      <c r="AZ35" s="375"/>
      <c r="BA35" s="375"/>
      <c r="BB35" s="375"/>
      <c r="BC35" s="375"/>
      <c r="BD35" s="9"/>
      <c r="BE35" s="376" t="str">
        <f t="shared" ref="BE35:BE43" si="3">IF(BG35="","",BE34+1)</f>
        <v/>
      </c>
      <c r="BF35" s="376"/>
      <c r="BG35" s="375"/>
      <c r="BH35" s="375"/>
      <c r="BI35" s="375"/>
      <c r="BJ35" s="375"/>
      <c r="BK35" s="375"/>
      <c r="BL35" s="375"/>
      <c r="BM35" s="375"/>
      <c r="BN35" s="375"/>
      <c r="BO35" s="375"/>
      <c r="BP35" s="375"/>
      <c r="BQ35" s="375"/>
      <c r="BR35" s="375"/>
      <c r="BS35" s="375"/>
      <c r="BT35" s="375"/>
      <c r="BU35" s="375"/>
      <c r="BV35" s="9"/>
      <c r="BW35" s="376">
        <f t="shared" ref="BW35:BW43" si="4">IF(BY35="","",BW34+1)</f>
        <v>9</v>
      </c>
      <c r="BX35" s="376"/>
      <c r="BY35" s="375" t="str">
        <f>IF('各会計、関係団体の財政状況及び健全化判断比率　'!B69="","",'各会計、関係団体の財政状況及び健全化判断比率　'!B69)</f>
        <v>埼玉県後期高齢者医療広域連合</v>
      </c>
      <c r="BZ35" s="375"/>
      <c r="CA35" s="375"/>
      <c r="CB35" s="375"/>
      <c r="CC35" s="375"/>
      <c r="CD35" s="375"/>
      <c r="CE35" s="375"/>
      <c r="CF35" s="375"/>
      <c r="CG35" s="375"/>
      <c r="CH35" s="375"/>
      <c r="CI35" s="375"/>
      <c r="CJ35" s="375"/>
      <c r="CK35" s="375"/>
      <c r="CL35" s="375"/>
      <c r="CM35" s="375"/>
      <c r="CN35" s="9"/>
      <c r="CO35" s="376">
        <f t="shared" ref="CO35:CO43" si="5">IF(CQ35="","",CO34+1)</f>
        <v>15</v>
      </c>
      <c r="CP35" s="376"/>
      <c r="CQ35" s="375" t="str">
        <f>IF('各会計、関係団体の財政状況及び健全化判断比率　'!BS8="","",'各会計、関係団体の財政状況及び健全化判断比率　'!BS8)</f>
        <v>和光市学校給食協会</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　'!BR8="","",'各会計、関係団体の財政状況及び健全化判断比率　'!BR8)</f>
        <v/>
      </c>
      <c r="DH35" s="377"/>
      <c r="DI35" s="21"/>
    </row>
    <row r="36" spans="1:113" ht="32.25" customHeight="1">
      <c r="A36" s="2"/>
      <c r="B36" s="5"/>
      <c r="C36" s="376" t="str">
        <f t="shared" si="0"/>
        <v/>
      </c>
      <c r="D36" s="376"/>
      <c r="E36" s="375" t="str">
        <f>IF('各会計、関係団体の財政状況及び健全化判断比率　'!B9="","",'各会計、関係団体の財政状況及び健全化判断比率　'!B9)</f>
        <v/>
      </c>
      <c r="F36" s="375"/>
      <c r="G36" s="375"/>
      <c r="H36" s="375"/>
      <c r="I36" s="375"/>
      <c r="J36" s="375"/>
      <c r="K36" s="375"/>
      <c r="L36" s="375"/>
      <c r="M36" s="375"/>
      <c r="N36" s="375"/>
      <c r="O36" s="375"/>
      <c r="P36" s="375"/>
      <c r="Q36" s="375"/>
      <c r="R36" s="375"/>
      <c r="S36" s="375"/>
      <c r="T36" s="9"/>
      <c r="U36" s="376">
        <f t="shared" si="1"/>
        <v>5</v>
      </c>
      <c r="V36" s="376"/>
      <c r="W36" s="375" t="str">
        <f>IF('各会計、関係団体の財政状況及び健全化判断比率　'!B30="","",'各会計、関係団体の財政状況及び健全化判断比率　'!B30)</f>
        <v>介護保険特別会計</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10</v>
      </c>
      <c r="BX36" s="376"/>
      <c r="BY36" s="375" t="str">
        <f>IF('各会計、関係団体の財政状況及び健全化判断比率　'!B70="","",'各会計、関係団体の財政状況及び健全化判断比率　'!B70)</f>
        <v>埼玉県後期高齢者医療広域連合</v>
      </c>
      <c r="BZ36" s="375"/>
      <c r="CA36" s="375"/>
      <c r="CB36" s="375"/>
      <c r="CC36" s="375"/>
      <c r="CD36" s="375"/>
      <c r="CE36" s="375"/>
      <c r="CF36" s="375"/>
      <c r="CG36" s="375"/>
      <c r="CH36" s="375"/>
      <c r="CI36" s="375"/>
      <c r="CJ36" s="375"/>
      <c r="CK36" s="375"/>
      <c r="CL36" s="375"/>
      <c r="CM36" s="375"/>
      <c r="CN36" s="9"/>
      <c r="CO36" s="376">
        <f t="shared" si="5"/>
        <v>16</v>
      </c>
      <c r="CP36" s="376"/>
      <c r="CQ36" s="375" t="str">
        <f>IF('各会計、関係団体の財政状況及び健全化判断比率　'!BS9="","",'各会計、関係団体の財政状況及び健全化判断比率　'!BS9)</f>
        <v>和光市土地開発公社</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　'!BR9="","",'各会計、関係団体の財政状況及び健全化判断比率　'!BR9)</f>
        <v/>
      </c>
      <c r="DH36" s="377"/>
      <c r="DI36" s="21"/>
    </row>
    <row r="37" spans="1:113" ht="32.25" customHeight="1">
      <c r="A37" s="2"/>
      <c r="B37" s="5"/>
      <c r="C37" s="376" t="str">
        <f t="shared" si="0"/>
        <v/>
      </c>
      <c r="D37" s="376"/>
      <c r="E37" s="375" t="str">
        <f>IF('各会計、関係団体の財政状況及び健全化判断比率　'!B10="","",'各会計、関係団体の財政状況及び健全化判断比率　'!B10)</f>
        <v/>
      </c>
      <c r="F37" s="375"/>
      <c r="G37" s="375"/>
      <c r="H37" s="375"/>
      <c r="I37" s="375"/>
      <c r="J37" s="375"/>
      <c r="K37" s="375"/>
      <c r="L37" s="375"/>
      <c r="M37" s="375"/>
      <c r="N37" s="375"/>
      <c r="O37" s="375"/>
      <c r="P37" s="375"/>
      <c r="Q37" s="375"/>
      <c r="R37" s="375"/>
      <c r="S37" s="375"/>
      <c r="T37" s="9"/>
      <c r="U37" s="376" t="str">
        <f t="shared" si="1"/>
        <v/>
      </c>
      <c r="V37" s="376"/>
      <c r="W37" s="375"/>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11</v>
      </c>
      <c r="BX37" s="376"/>
      <c r="BY37" s="375" t="str">
        <f>IF('各会計、関係団体の財政状況及び健全化判断比率　'!B71="","",'各会計、関係団体の財政状況及び健全化判断比率　'!B71)</f>
        <v>埼玉県市町村総合事務組合</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　'!BS10="","",'各会計、関係団体の財政状況及び健全化判断比率　'!BS10)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　'!BR10="","",'各会計、関係団体の財政状況及び健全化判断比率　'!BR10)</f>
        <v/>
      </c>
      <c r="DH37" s="377"/>
      <c r="DI37" s="21"/>
    </row>
    <row r="38" spans="1:113" ht="32.25" customHeight="1">
      <c r="A38" s="2"/>
      <c r="B38" s="5"/>
      <c r="C38" s="376" t="str">
        <f t="shared" si="0"/>
        <v/>
      </c>
      <c r="D38" s="376"/>
      <c r="E38" s="375" t="str">
        <f>IF('各会計、関係団体の財政状況及び健全化判断比率　'!B11="","",'各会計、関係団体の財政状況及び健全化判断比率　'!B11)</f>
        <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12</v>
      </c>
      <c r="BX38" s="376"/>
      <c r="BY38" s="375" t="str">
        <f>IF('各会計、関係団体の財政状況及び健全化判断比率　'!B72="","",'各会計、関係団体の財政状況及び健全化判断比率　'!B72)</f>
        <v>埼玉県市町村総合事務組合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　'!BS11="","",'各会計、関係団体の財政状況及び健全化判断比率　'!BS11)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　'!BR11="","",'各会計、関係団体の財政状況及び健全化判断比率　'!BR11)</f>
        <v/>
      </c>
      <c r="DH38" s="377"/>
      <c r="DI38" s="21"/>
    </row>
    <row r="39" spans="1:113" ht="32.25" customHeight="1">
      <c r="A39" s="2"/>
      <c r="B39" s="5"/>
      <c r="C39" s="376" t="str">
        <f t="shared" si="0"/>
        <v/>
      </c>
      <c r="D39" s="376"/>
      <c r="E39" s="375" t="str">
        <f>IF('各会計、関係団体の財政状況及び健全化判断比率　'!B12="","",'各会計、関係団体の財政状況及び健全化判断比率　'!B12)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13</v>
      </c>
      <c r="BX39" s="376"/>
      <c r="BY39" s="375" t="str">
        <f>IF('各会計、関係団体の財政状況及び健全化判断比率　'!B73="","",'各会計、関係団体の財政状況及び健全化判断比率　'!B73)</f>
        <v>彩の国さいたま人づくり広域連合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　'!BS12="","",'各会計、関係団体の財政状況及び健全化判断比率　'!BS12)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　'!BR12="","",'各会計、関係団体の財政状況及び健全化判断比率　'!BR12)</f>
        <v/>
      </c>
      <c r="DH39" s="377"/>
      <c r="DI39" s="21"/>
    </row>
    <row r="40" spans="1:113" ht="32.25" customHeight="1">
      <c r="A40" s="2"/>
      <c r="B40" s="5"/>
      <c r="C40" s="376" t="str">
        <f t="shared" si="0"/>
        <v/>
      </c>
      <c r="D40" s="376"/>
      <c r="E40" s="375" t="str">
        <f>IF('各会計、関係団体の財政状況及び健全化判断比率　'!B13="","",'各会計、関係団体の財政状況及び健全化判断比率　'!B13)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t="str">
        <f t="shared" si="4"/>
        <v/>
      </c>
      <c r="BX40" s="376"/>
      <c r="BY40" s="375" t="str">
        <f>IF('各会計、関係団体の財政状況及び健全化判断比率　'!B74="","",'各会計、関係団体の財政状況及び健全化判断比率　'!B74)</f>
        <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　'!BS13="","",'各会計、関係団体の財政状況及び健全化判断比率　'!BS13)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　'!BR13="","",'各会計、関係団体の財政状況及び健全化判断比率　'!BR13)</f>
        <v/>
      </c>
      <c r="DH40" s="377"/>
      <c r="DI40" s="21"/>
    </row>
    <row r="41" spans="1:113" ht="32.25" customHeight="1">
      <c r="A41" s="2"/>
      <c r="B41" s="5"/>
      <c r="C41" s="376" t="str">
        <f t="shared" si="0"/>
        <v/>
      </c>
      <c r="D41" s="376"/>
      <c r="E41" s="375" t="str">
        <f>IF('各会計、関係団体の財政状況及び健全化判断比率　'!B14="","",'各会計、関係団体の財政状況及び健全化判断比率　'!B14)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t="str">
        <f t="shared" si="4"/>
        <v/>
      </c>
      <c r="BX41" s="376"/>
      <c r="BY41" s="375" t="str">
        <f>IF('各会計、関係団体の財政状況及び健全化判断比率　'!B75="","",'各会計、関係団体の財政状況及び健全化判断比率　'!B75)</f>
        <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　'!BS14="","",'各会計、関係団体の財政状況及び健全化判断比率　'!BS14)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　'!BR14="","",'各会計、関係団体の財政状況及び健全化判断比率　'!BR14)</f>
        <v/>
      </c>
      <c r="DH41" s="377"/>
      <c r="DI41" s="21"/>
    </row>
    <row r="42" spans="1:113" ht="32.25" customHeight="1">
      <c r="B42" s="5"/>
      <c r="C42" s="376" t="str">
        <f t="shared" si="0"/>
        <v/>
      </c>
      <c r="D42" s="376"/>
      <c r="E42" s="375" t="str">
        <f>IF('各会計、関係団体の財政状況及び健全化判断比率　'!B15="","",'各会計、関係団体の財政状況及び健全化判断比率　'!B15)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t="str">
        <f t="shared" si="4"/>
        <v/>
      </c>
      <c r="BX42" s="376"/>
      <c r="BY42" s="375" t="str">
        <f>IF('各会計、関係団体の財政状況及び健全化判断比率　'!B76="","",'各会計、関係団体の財政状況及び健全化判断比率　'!B76)</f>
        <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　'!BS15="","",'各会計、関係団体の財政状況及び健全化判断比率　'!BS15)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　'!BR15="","",'各会計、関係団体の財政状況及び健全化判断比率　'!BR15)</f>
        <v/>
      </c>
      <c r="DH42" s="377"/>
      <c r="DI42" s="21"/>
    </row>
    <row r="43" spans="1:113" ht="32.25" customHeight="1">
      <c r="B43" s="5"/>
      <c r="C43" s="376" t="str">
        <f t="shared" si="0"/>
        <v/>
      </c>
      <c r="D43" s="376"/>
      <c r="E43" s="375" t="str">
        <f>IF('各会計、関係団体の財政状況及び健全化判断比率　'!B16="","",'各会計、関係団体の財政状況及び健全化判断比率　'!B16)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t="str">
        <f t="shared" si="4"/>
        <v/>
      </c>
      <c r="BX43" s="376"/>
      <c r="BY43" s="375" t="str">
        <f>IF('各会計、関係団体の財政状況及び健全化判断比率　'!B77="","",'各会計、関係団体の財政状況及び健全化判断比率　'!B77)</f>
        <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　'!BS16="","",'各会計、関係団体の財政状況及び健全化判断比率　'!BS16)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　'!BR16="","",'各会計、関係団体の財政状況及び健全化判断比率　'!BR16)</f>
        <v/>
      </c>
      <c r="DH43" s="37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284</v>
      </c>
      <c r="E46" s="1" t="s">
        <v>285</v>
      </c>
    </row>
    <row r="47" spans="1:113">
      <c r="E47" s="1" t="s">
        <v>288</v>
      </c>
    </row>
    <row r="48" spans="1:113">
      <c r="E48" s="1" t="s">
        <v>290</v>
      </c>
    </row>
    <row r="49" spans="5:5">
      <c r="E49" s="1" t="s">
        <v>291</v>
      </c>
    </row>
    <row r="50" spans="5:5">
      <c r="E50" s="1" t="s">
        <v>187</v>
      </c>
    </row>
    <row r="51" spans="5:5">
      <c r="E51" s="1" t="s">
        <v>297</v>
      </c>
    </row>
    <row r="52" spans="5:5">
      <c r="E52" s="1" t="s">
        <v>92</v>
      </c>
    </row>
    <row r="53" spans="5:5">
      <c r="E53" s="1" t="s">
        <v>292</v>
      </c>
    </row>
    <row r="54" spans="5:5"/>
    <row r="55" spans="5:5"/>
    <row r="56" spans="5:5"/>
  </sheetData>
  <sheetProtection algorithmName="SHA-512" hashValue="x9PWnzUyhmfZYGT6E8Mupzm5PYIGwPWRzXm/zaBut5ORI6gtAjRzjKDmNYzefum7vDIHm+8InK08DmizKvJkYA==" saltValue="r/mpr3TS0kfWM+pfC8262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G4" sqref="BG4:CB4"/>
    </sheetView>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298</v>
      </c>
      <c r="DI1" s="657"/>
      <c r="DJ1" s="657"/>
      <c r="DK1" s="657"/>
      <c r="DL1" s="657"/>
      <c r="DM1" s="657"/>
      <c r="DN1" s="658"/>
      <c r="DO1" s="1"/>
      <c r="DP1" s="656" t="s">
        <v>300</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c r="B2" s="43" t="s">
        <v>302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95" t="s">
        <v>111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303</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304</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c r="B4" s="495" t="s">
        <v>8</v>
      </c>
      <c r="C4" s="496"/>
      <c r="D4" s="496"/>
      <c r="E4" s="496"/>
      <c r="F4" s="496"/>
      <c r="G4" s="496"/>
      <c r="H4" s="496"/>
      <c r="I4" s="496"/>
      <c r="J4" s="496"/>
      <c r="K4" s="496"/>
      <c r="L4" s="496"/>
      <c r="M4" s="496"/>
      <c r="N4" s="496"/>
      <c r="O4" s="496"/>
      <c r="P4" s="496"/>
      <c r="Q4" s="538"/>
      <c r="R4" s="495" t="s">
        <v>307</v>
      </c>
      <c r="S4" s="496"/>
      <c r="T4" s="496"/>
      <c r="U4" s="496"/>
      <c r="V4" s="496"/>
      <c r="W4" s="496"/>
      <c r="X4" s="496"/>
      <c r="Y4" s="538"/>
      <c r="Z4" s="495" t="s">
        <v>113</v>
      </c>
      <c r="AA4" s="496"/>
      <c r="AB4" s="496"/>
      <c r="AC4" s="538"/>
      <c r="AD4" s="495" t="s">
        <v>251</v>
      </c>
      <c r="AE4" s="496"/>
      <c r="AF4" s="496"/>
      <c r="AG4" s="496"/>
      <c r="AH4" s="496"/>
      <c r="AI4" s="496"/>
      <c r="AJ4" s="496"/>
      <c r="AK4" s="538"/>
      <c r="AL4" s="495" t="s">
        <v>113</v>
      </c>
      <c r="AM4" s="496"/>
      <c r="AN4" s="496"/>
      <c r="AO4" s="538"/>
      <c r="AP4" s="659" t="s">
        <v>311</v>
      </c>
      <c r="AQ4" s="659"/>
      <c r="AR4" s="659"/>
      <c r="AS4" s="659"/>
      <c r="AT4" s="659"/>
      <c r="AU4" s="659"/>
      <c r="AV4" s="659"/>
      <c r="AW4" s="659"/>
      <c r="AX4" s="659"/>
      <c r="AY4" s="659"/>
      <c r="AZ4" s="659"/>
      <c r="BA4" s="659"/>
      <c r="BB4" s="659"/>
      <c r="BC4" s="659"/>
      <c r="BD4" s="659"/>
      <c r="BE4" s="659"/>
      <c r="BF4" s="659"/>
      <c r="BG4" s="659" t="s">
        <v>287</v>
      </c>
      <c r="BH4" s="659"/>
      <c r="BI4" s="659"/>
      <c r="BJ4" s="659"/>
      <c r="BK4" s="659"/>
      <c r="BL4" s="659"/>
      <c r="BM4" s="659"/>
      <c r="BN4" s="659"/>
      <c r="BO4" s="659" t="s">
        <v>113</v>
      </c>
      <c r="BP4" s="659"/>
      <c r="BQ4" s="659"/>
      <c r="BR4" s="659"/>
      <c r="BS4" s="659" t="s">
        <v>312</v>
      </c>
      <c r="BT4" s="659"/>
      <c r="BU4" s="659"/>
      <c r="BV4" s="659"/>
      <c r="BW4" s="659"/>
      <c r="BX4" s="659"/>
      <c r="BY4" s="659"/>
      <c r="BZ4" s="659"/>
      <c r="CA4" s="659"/>
      <c r="CB4" s="659"/>
      <c r="CD4" s="495" t="s">
        <v>313</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c r="B5" s="617" t="s">
        <v>309</v>
      </c>
      <c r="C5" s="618"/>
      <c r="D5" s="618"/>
      <c r="E5" s="618"/>
      <c r="F5" s="618"/>
      <c r="G5" s="618"/>
      <c r="H5" s="618"/>
      <c r="I5" s="618"/>
      <c r="J5" s="618"/>
      <c r="K5" s="618"/>
      <c r="L5" s="618"/>
      <c r="M5" s="618"/>
      <c r="N5" s="618"/>
      <c r="O5" s="618"/>
      <c r="P5" s="618"/>
      <c r="Q5" s="619"/>
      <c r="R5" s="614">
        <v>14561514</v>
      </c>
      <c r="S5" s="615"/>
      <c r="T5" s="615"/>
      <c r="U5" s="615"/>
      <c r="V5" s="615"/>
      <c r="W5" s="615"/>
      <c r="X5" s="615"/>
      <c r="Y5" s="643"/>
      <c r="Z5" s="654">
        <v>53.4</v>
      </c>
      <c r="AA5" s="654"/>
      <c r="AB5" s="654"/>
      <c r="AC5" s="654"/>
      <c r="AD5" s="655">
        <v>13693675</v>
      </c>
      <c r="AE5" s="655"/>
      <c r="AF5" s="655"/>
      <c r="AG5" s="655"/>
      <c r="AH5" s="655"/>
      <c r="AI5" s="655"/>
      <c r="AJ5" s="655"/>
      <c r="AK5" s="655"/>
      <c r="AL5" s="644">
        <v>87.7</v>
      </c>
      <c r="AM5" s="628"/>
      <c r="AN5" s="628"/>
      <c r="AO5" s="647"/>
      <c r="AP5" s="617" t="s">
        <v>314</v>
      </c>
      <c r="AQ5" s="618"/>
      <c r="AR5" s="618"/>
      <c r="AS5" s="618"/>
      <c r="AT5" s="618"/>
      <c r="AU5" s="618"/>
      <c r="AV5" s="618"/>
      <c r="AW5" s="618"/>
      <c r="AX5" s="618"/>
      <c r="AY5" s="618"/>
      <c r="AZ5" s="618"/>
      <c r="BA5" s="618"/>
      <c r="BB5" s="618"/>
      <c r="BC5" s="618"/>
      <c r="BD5" s="618"/>
      <c r="BE5" s="618"/>
      <c r="BF5" s="619"/>
      <c r="BG5" s="560">
        <v>13693676</v>
      </c>
      <c r="BH5" s="465"/>
      <c r="BI5" s="465"/>
      <c r="BJ5" s="465"/>
      <c r="BK5" s="465"/>
      <c r="BL5" s="465"/>
      <c r="BM5" s="465"/>
      <c r="BN5" s="561"/>
      <c r="BO5" s="608">
        <v>94</v>
      </c>
      <c r="BP5" s="608"/>
      <c r="BQ5" s="608"/>
      <c r="BR5" s="608"/>
      <c r="BS5" s="609" t="s">
        <v>138</v>
      </c>
      <c r="BT5" s="609"/>
      <c r="BU5" s="609"/>
      <c r="BV5" s="609"/>
      <c r="BW5" s="609"/>
      <c r="BX5" s="609"/>
      <c r="BY5" s="609"/>
      <c r="BZ5" s="609"/>
      <c r="CA5" s="609"/>
      <c r="CB5" s="635"/>
      <c r="CD5" s="495" t="s">
        <v>311</v>
      </c>
      <c r="CE5" s="496"/>
      <c r="CF5" s="496"/>
      <c r="CG5" s="496"/>
      <c r="CH5" s="496"/>
      <c r="CI5" s="496"/>
      <c r="CJ5" s="496"/>
      <c r="CK5" s="496"/>
      <c r="CL5" s="496"/>
      <c r="CM5" s="496"/>
      <c r="CN5" s="496"/>
      <c r="CO5" s="496"/>
      <c r="CP5" s="496"/>
      <c r="CQ5" s="538"/>
      <c r="CR5" s="495" t="s">
        <v>318</v>
      </c>
      <c r="CS5" s="496"/>
      <c r="CT5" s="496"/>
      <c r="CU5" s="496"/>
      <c r="CV5" s="496"/>
      <c r="CW5" s="496"/>
      <c r="CX5" s="496"/>
      <c r="CY5" s="538"/>
      <c r="CZ5" s="495" t="s">
        <v>113</v>
      </c>
      <c r="DA5" s="496"/>
      <c r="DB5" s="496"/>
      <c r="DC5" s="538"/>
      <c r="DD5" s="495" t="s">
        <v>319</v>
      </c>
      <c r="DE5" s="496"/>
      <c r="DF5" s="496"/>
      <c r="DG5" s="496"/>
      <c r="DH5" s="496"/>
      <c r="DI5" s="496"/>
      <c r="DJ5" s="496"/>
      <c r="DK5" s="496"/>
      <c r="DL5" s="496"/>
      <c r="DM5" s="496"/>
      <c r="DN5" s="496"/>
      <c r="DO5" s="496"/>
      <c r="DP5" s="538"/>
      <c r="DQ5" s="495" t="s">
        <v>321</v>
      </c>
      <c r="DR5" s="496"/>
      <c r="DS5" s="496"/>
      <c r="DT5" s="496"/>
      <c r="DU5" s="496"/>
      <c r="DV5" s="496"/>
      <c r="DW5" s="496"/>
      <c r="DX5" s="496"/>
      <c r="DY5" s="496"/>
      <c r="DZ5" s="496"/>
      <c r="EA5" s="496"/>
      <c r="EB5" s="496"/>
      <c r="EC5" s="538"/>
    </row>
    <row r="6" spans="2:143" ht="11.25" customHeight="1">
      <c r="B6" s="557" t="s">
        <v>322</v>
      </c>
      <c r="C6" s="558"/>
      <c r="D6" s="558"/>
      <c r="E6" s="558"/>
      <c r="F6" s="558"/>
      <c r="G6" s="558"/>
      <c r="H6" s="558"/>
      <c r="I6" s="558"/>
      <c r="J6" s="558"/>
      <c r="K6" s="558"/>
      <c r="L6" s="558"/>
      <c r="M6" s="558"/>
      <c r="N6" s="558"/>
      <c r="O6" s="558"/>
      <c r="P6" s="558"/>
      <c r="Q6" s="559"/>
      <c r="R6" s="560">
        <v>119863</v>
      </c>
      <c r="S6" s="465"/>
      <c r="T6" s="465"/>
      <c r="U6" s="465"/>
      <c r="V6" s="465"/>
      <c r="W6" s="465"/>
      <c r="X6" s="465"/>
      <c r="Y6" s="561"/>
      <c r="Z6" s="608">
        <v>0.4</v>
      </c>
      <c r="AA6" s="608"/>
      <c r="AB6" s="608"/>
      <c r="AC6" s="608"/>
      <c r="AD6" s="609">
        <v>119863</v>
      </c>
      <c r="AE6" s="609"/>
      <c r="AF6" s="609"/>
      <c r="AG6" s="609"/>
      <c r="AH6" s="609"/>
      <c r="AI6" s="609"/>
      <c r="AJ6" s="609"/>
      <c r="AK6" s="609"/>
      <c r="AL6" s="562">
        <v>0.8</v>
      </c>
      <c r="AM6" s="331"/>
      <c r="AN6" s="331"/>
      <c r="AO6" s="610"/>
      <c r="AP6" s="557" t="s">
        <v>101</v>
      </c>
      <c r="AQ6" s="558"/>
      <c r="AR6" s="558"/>
      <c r="AS6" s="558"/>
      <c r="AT6" s="558"/>
      <c r="AU6" s="558"/>
      <c r="AV6" s="558"/>
      <c r="AW6" s="558"/>
      <c r="AX6" s="558"/>
      <c r="AY6" s="558"/>
      <c r="AZ6" s="558"/>
      <c r="BA6" s="558"/>
      <c r="BB6" s="558"/>
      <c r="BC6" s="558"/>
      <c r="BD6" s="558"/>
      <c r="BE6" s="558"/>
      <c r="BF6" s="559"/>
      <c r="BG6" s="560">
        <v>13693676</v>
      </c>
      <c r="BH6" s="465"/>
      <c r="BI6" s="465"/>
      <c r="BJ6" s="465"/>
      <c r="BK6" s="465"/>
      <c r="BL6" s="465"/>
      <c r="BM6" s="465"/>
      <c r="BN6" s="561"/>
      <c r="BO6" s="608">
        <v>94</v>
      </c>
      <c r="BP6" s="608"/>
      <c r="BQ6" s="608"/>
      <c r="BR6" s="608"/>
      <c r="BS6" s="609" t="s">
        <v>138</v>
      </c>
      <c r="BT6" s="609"/>
      <c r="BU6" s="609"/>
      <c r="BV6" s="609"/>
      <c r="BW6" s="609"/>
      <c r="BX6" s="609"/>
      <c r="BY6" s="609"/>
      <c r="BZ6" s="609"/>
      <c r="CA6" s="609"/>
      <c r="CB6" s="635"/>
      <c r="CD6" s="617" t="s">
        <v>323</v>
      </c>
      <c r="CE6" s="618"/>
      <c r="CF6" s="618"/>
      <c r="CG6" s="618"/>
      <c r="CH6" s="618"/>
      <c r="CI6" s="618"/>
      <c r="CJ6" s="618"/>
      <c r="CK6" s="618"/>
      <c r="CL6" s="618"/>
      <c r="CM6" s="618"/>
      <c r="CN6" s="618"/>
      <c r="CO6" s="618"/>
      <c r="CP6" s="618"/>
      <c r="CQ6" s="619"/>
      <c r="CR6" s="560">
        <v>211029</v>
      </c>
      <c r="CS6" s="465"/>
      <c r="CT6" s="465"/>
      <c r="CU6" s="465"/>
      <c r="CV6" s="465"/>
      <c r="CW6" s="465"/>
      <c r="CX6" s="465"/>
      <c r="CY6" s="561"/>
      <c r="CZ6" s="644">
        <v>0.8</v>
      </c>
      <c r="DA6" s="628"/>
      <c r="DB6" s="628"/>
      <c r="DC6" s="645"/>
      <c r="DD6" s="564" t="s">
        <v>138</v>
      </c>
      <c r="DE6" s="465"/>
      <c r="DF6" s="465"/>
      <c r="DG6" s="465"/>
      <c r="DH6" s="465"/>
      <c r="DI6" s="465"/>
      <c r="DJ6" s="465"/>
      <c r="DK6" s="465"/>
      <c r="DL6" s="465"/>
      <c r="DM6" s="465"/>
      <c r="DN6" s="465"/>
      <c r="DO6" s="465"/>
      <c r="DP6" s="561"/>
      <c r="DQ6" s="564">
        <v>211029</v>
      </c>
      <c r="DR6" s="465"/>
      <c r="DS6" s="465"/>
      <c r="DT6" s="465"/>
      <c r="DU6" s="465"/>
      <c r="DV6" s="465"/>
      <c r="DW6" s="465"/>
      <c r="DX6" s="465"/>
      <c r="DY6" s="465"/>
      <c r="DZ6" s="465"/>
      <c r="EA6" s="465"/>
      <c r="EB6" s="465"/>
      <c r="EC6" s="602"/>
    </row>
    <row r="7" spans="2:143" ht="11.25" customHeight="1">
      <c r="B7" s="557" t="s">
        <v>42</v>
      </c>
      <c r="C7" s="558"/>
      <c r="D7" s="558"/>
      <c r="E7" s="558"/>
      <c r="F7" s="558"/>
      <c r="G7" s="558"/>
      <c r="H7" s="558"/>
      <c r="I7" s="558"/>
      <c r="J7" s="558"/>
      <c r="K7" s="558"/>
      <c r="L7" s="558"/>
      <c r="M7" s="558"/>
      <c r="N7" s="558"/>
      <c r="O7" s="558"/>
      <c r="P7" s="558"/>
      <c r="Q7" s="559"/>
      <c r="R7" s="560">
        <v>22829</v>
      </c>
      <c r="S7" s="465"/>
      <c r="T7" s="465"/>
      <c r="U7" s="465"/>
      <c r="V7" s="465"/>
      <c r="W7" s="465"/>
      <c r="X7" s="465"/>
      <c r="Y7" s="561"/>
      <c r="Z7" s="608">
        <v>0.1</v>
      </c>
      <c r="AA7" s="608"/>
      <c r="AB7" s="608"/>
      <c r="AC7" s="608"/>
      <c r="AD7" s="609">
        <v>22829</v>
      </c>
      <c r="AE7" s="609"/>
      <c r="AF7" s="609"/>
      <c r="AG7" s="609"/>
      <c r="AH7" s="609"/>
      <c r="AI7" s="609"/>
      <c r="AJ7" s="609"/>
      <c r="AK7" s="609"/>
      <c r="AL7" s="562">
        <v>0.1</v>
      </c>
      <c r="AM7" s="331"/>
      <c r="AN7" s="331"/>
      <c r="AO7" s="610"/>
      <c r="AP7" s="557" t="s">
        <v>324</v>
      </c>
      <c r="AQ7" s="558"/>
      <c r="AR7" s="558"/>
      <c r="AS7" s="558"/>
      <c r="AT7" s="558"/>
      <c r="AU7" s="558"/>
      <c r="AV7" s="558"/>
      <c r="AW7" s="558"/>
      <c r="AX7" s="558"/>
      <c r="AY7" s="558"/>
      <c r="AZ7" s="558"/>
      <c r="BA7" s="558"/>
      <c r="BB7" s="558"/>
      <c r="BC7" s="558"/>
      <c r="BD7" s="558"/>
      <c r="BE7" s="558"/>
      <c r="BF7" s="559"/>
      <c r="BG7" s="560">
        <v>7034030</v>
      </c>
      <c r="BH7" s="465"/>
      <c r="BI7" s="465"/>
      <c r="BJ7" s="465"/>
      <c r="BK7" s="465"/>
      <c r="BL7" s="465"/>
      <c r="BM7" s="465"/>
      <c r="BN7" s="561"/>
      <c r="BO7" s="608">
        <v>48.3</v>
      </c>
      <c r="BP7" s="608"/>
      <c r="BQ7" s="608"/>
      <c r="BR7" s="608"/>
      <c r="BS7" s="609" t="s">
        <v>138</v>
      </c>
      <c r="BT7" s="609"/>
      <c r="BU7" s="609"/>
      <c r="BV7" s="609"/>
      <c r="BW7" s="609"/>
      <c r="BX7" s="609"/>
      <c r="BY7" s="609"/>
      <c r="BZ7" s="609"/>
      <c r="CA7" s="609"/>
      <c r="CB7" s="635"/>
      <c r="CD7" s="557" t="s">
        <v>327</v>
      </c>
      <c r="CE7" s="558"/>
      <c r="CF7" s="558"/>
      <c r="CG7" s="558"/>
      <c r="CH7" s="558"/>
      <c r="CI7" s="558"/>
      <c r="CJ7" s="558"/>
      <c r="CK7" s="558"/>
      <c r="CL7" s="558"/>
      <c r="CM7" s="558"/>
      <c r="CN7" s="558"/>
      <c r="CO7" s="558"/>
      <c r="CP7" s="558"/>
      <c r="CQ7" s="559"/>
      <c r="CR7" s="560">
        <v>3158312</v>
      </c>
      <c r="CS7" s="465"/>
      <c r="CT7" s="465"/>
      <c r="CU7" s="465"/>
      <c r="CV7" s="465"/>
      <c r="CW7" s="465"/>
      <c r="CX7" s="465"/>
      <c r="CY7" s="561"/>
      <c r="CZ7" s="608">
        <v>12.2</v>
      </c>
      <c r="DA7" s="608"/>
      <c r="DB7" s="608"/>
      <c r="DC7" s="608"/>
      <c r="DD7" s="564">
        <v>120010</v>
      </c>
      <c r="DE7" s="465"/>
      <c r="DF7" s="465"/>
      <c r="DG7" s="465"/>
      <c r="DH7" s="465"/>
      <c r="DI7" s="465"/>
      <c r="DJ7" s="465"/>
      <c r="DK7" s="465"/>
      <c r="DL7" s="465"/>
      <c r="DM7" s="465"/>
      <c r="DN7" s="465"/>
      <c r="DO7" s="465"/>
      <c r="DP7" s="561"/>
      <c r="DQ7" s="564">
        <v>2852817</v>
      </c>
      <c r="DR7" s="465"/>
      <c r="DS7" s="465"/>
      <c r="DT7" s="465"/>
      <c r="DU7" s="465"/>
      <c r="DV7" s="465"/>
      <c r="DW7" s="465"/>
      <c r="DX7" s="465"/>
      <c r="DY7" s="465"/>
      <c r="DZ7" s="465"/>
      <c r="EA7" s="465"/>
      <c r="EB7" s="465"/>
      <c r="EC7" s="602"/>
    </row>
    <row r="8" spans="2:143" ht="11.25" customHeight="1">
      <c r="B8" s="557" t="s">
        <v>194</v>
      </c>
      <c r="C8" s="558"/>
      <c r="D8" s="558"/>
      <c r="E8" s="558"/>
      <c r="F8" s="558"/>
      <c r="G8" s="558"/>
      <c r="H8" s="558"/>
      <c r="I8" s="558"/>
      <c r="J8" s="558"/>
      <c r="K8" s="558"/>
      <c r="L8" s="558"/>
      <c r="M8" s="558"/>
      <c r="N8" s="558"/>
      <c r="O8" s="558"/>
      <c r="P8" s="558"/>
      <c r="Q8" s="559"/>
      <c r="R8" s="560">
        <v>78533</v>
      </c>
      <c r="S8" s="465"/>
      <c r="T8" s="465"/>
      <c r="U8" s="465"/>
      <c r="V8" s="465"/>
      <c r="W8" s="465"/>
      <c r="X8" s="465"/>
      <c r="Y8" s="561"/>
      <c r="Z8" s="608">
        <v>0.3</v>
      </c>
      <c r="AA8" s="608"/>
      <c r="AB8" s="608"/>
      <c r="AC8" s="608"/>
      <c r="AD8" s="609">
        <v>78533</v>
      </c>
      <c r="AE8" s="609"/>
      <c r="AF8" s="609"/>
      <c r="AG8" s="609"/>
      <c r="AH8" s="609"/>
      <c r="AI8" s="609"/>
      <c r="AJ8" s="609"/>
      <c r="AK8" s="609"/>
      <c r="AL8" s="562">
        <v>0.5</v>
      </c>
      <c r="AM8" s="331"/>
      <c r="AN8" s="331"/>
      <c r="AO8" s="610"/>
      <c r="AP8" s="557" t="s">
        <v>103</v>
      </c>
      <c r="AQ8" s="558"/>
      <c r="AR8" s="558"/>
      <c r="AS8" s="558"/>
      <c r="AT8" s="558"/>
      <c r="AU8" s="558"/>
      <c r="AV8" s="558"/>
      <c r="AW8" s="558"/>
      <c r="AX8" s="558"/>
      <c r="AY8" s="558"/>
      <c r="AZ8" s="558"/>
      <c r="BA8" s="558"/>
      <c r="BB8" s="558"/>
      <c r="BC8" s="558"/>
      <c r="BD8" s="558"/>
      <c r="BE8" s="558"/>
      <c r="BF8" s="559"/>
      <c r="BG8" s="560">
        <v>156563</v>
      </c>
      <c r="BH8" s="465"/>
      <c r="BI8" s="465"/>
      <c r="BJ8" s="465"/>
      <c r="BK8" s="465"/>
      <c r="BL8" s="465"/>
      <c r="BM8" s="465"/>
      <c r="BN8" s="561"/>
      <c r="BO8" s="608">
        <v>1.1000000000000001</v>
      </c>
      <c r="BP8" s="608"/>
      <c r="BQ8" s="608"/>
      <c r="BR8" s="608"/>
      <c r="BS8" s="564" t="s">
        <v>138</v>
      </c>
      <c r="BT8" s="465"/>
      <c r="BU8" s="465"/>
      <c r="BV8" s="465"/>
      <c r="BW8" s="465"/>
      <c r="BX8" s="465"/>
      <c r="BY8" s="465"/>
      <c r="BZ8" s="465"/>
      <c r="CA8" s="465"/>
      <c r="CB8" s="602"/>
      <c r="CD8" s="557" t="s">
        <v>329</v>
      </c>
      <c r="CE8" s="558"/>
      <c r="CF8" s="558"/>
      <c r="CG8" s="558"/>
      <c r="CH8" s="558"/>
      <c r="CI8" s="558"/>
      <c r="CJ8" s="558"/>
      <c r="CK8" s="558"/>
      <c r="CL8" s="558"/>
      <c r="CM8" s="558"/>
      <c r="CN8" s="558"/>
      <c r="CO8" s="558"/>
      <c r="CP8" s="558"/>
      <c r="CQ8" s="559"/>
      <c r="CR8" s="560">
        <v>11566017</v>
      </c>
      <c r="CS8" s="465"/>
      <c r="CT8" s="465"/>
      <c r="CU8" s="465"/>
      <c r="CV8" s="465"/>
      <c r="CW8" s="465"/>
      <c r="CX8" s="465"/>
      <c r="CY8" s="561"/>
      <c r="CZ8" s="608">
        <v>44.6</v>
      </c>
      <c r="DA8" s="608"/>
      <c r="DB8" s="608"/>
      <c r="DC8" s="608"/>
      <c r="DD8" s="564">
        <v>240816</v>
      </c>
      <c r="DE8" s="465"/>
      <c r="DF8" s="465"/>
      <c r="DG8" s="465"/>
      <c r="DH8" s="465"/>
      <c r="DI8" s="465"/>
      <c r="DJ8" s="465"/>
      <c r="DK8" s="465"/>
      <c r="DL8" s="465"/>
      <c r="DM8" s="465"/>
      <c r="DN8" s="465"/>
      <c r="DO8" s="465"/>
      <c r="DP8" s="561"/>
      <c r="DQ8" s="564">
        <v>5731543</v>
      </c>
      <c r="DR8" s="465"/>
      <c r="DS8" s="465"/>
      <c r="DT8" s="465"/>
      <c r="DU8" s="465"/>
      <c r="DV8" s="465"/>
      <c r="DW8" s="465"/>
      <c r="DX8" s="465"/>
      <c r="DY8" s="465"/>
      <c r="DZ8" s="465"/>
      <c r="EA8" s="465"/>
      <c r="EB8" s="465"/>
      <c r="EC8" s="602"/>
    </row>
    <row r="9" spans="2:143" ht="11.25" customHeight="1">
      <c r="B9" s="557" t="s">
        <v>328</v>
      </c>
      <c r="C9" s="558"/>
      <c r="D9" s="558"/>
      <c r="E9" s="558"/>
      <c r="F9" s="558"/>
      <c r="G9" s="558"/>
      <c r="H9" s="558"/>
      <c r="I9" s="558"/>
      <c r="J9" s="558"/>
      <c r="K9" s="558"/>
      <c r="L9" s="558"/>
      <c r="M9" s="558"/>
      <c r="N9" s="558"/>
      <c r="O9" s="558"/>
      <c r="P9" s="558"/>
      <c r="Q9" s="559"/>
      <c r="R9" s="560">
        <v>85909</v>
      </c>
      <c r="S9" s="465"/>
      <c r="T9" s="465"/>
      <c r="U9" s="465"/>
      <c r="V9" s="465"/>
      <c r="W9" s="465"/>
      <c r="X9" s="465"/>
      <c r="Y9" s="561"/>
      <c r="Z9" s="608">
        <v>0.3</v>
      </c>
      <c r="AA9" s="608"/>
      <c r="AB9" s="608"/>
      <c r="AC9" s="608"/>
      <c r="AD9" s="609">
        <v>85909</v>
      </c>
      <c r="AE9" s="609"/>
      <c r="AF9" s="609"/>
      <c r="AG9" s="609"/>
      <c r="AH9" s="609"/>
      <c r="AI9" s="609"/>
      <c r="AJ9" s="609"/>
      <c r="AK9" s="609"/>
      <c r="AL9" s="562">
        <v>0.6</v>
      </c>
      <c r="AM9" s="331"/>
      <c r="AN9" s="331"/>
      <c r="AO9" s="610"/>
      <c r="AP9" s="557" t="s">
        <v>330</v>
      </c>
      <c r="AQ9" s="558"/>
      <c r="AR9" s="558"/>
      <c r="AS9" s="558"/>
      <c r="AT9" s="558"/>
      <c r="AU9" s="558"/>
      <c r="AV9" s="558"/>
      <c r="AW9" s="558"/>
      <c r="AX9" s="558"/>
      <c r="AY9" s="558"/>
      <c r="AZ9" s="558"/>
      <c r="BA9" s="558"/>
      <c r="BB9" s="558"/>
      <c r="BC9" s="558"/>
      <c r="BD9" s="558"/>
      <c r="BE9" s="558"/>
      <c r="BF9" s="559"/>
      <c r="BG9" s="560">
        <v>6421747</v>
      </c>
      <c r="BH9" s="465"/>
      <c r="BI9" s="465"/>
      <c r="BJ9" s="465"/>
      <c r="BK9" s="465"/>
      <c r="BL9" s="465"/>
      <c r="BM9" s="465"/>
      <c r="BN9" s="561"/>
      <c r="BO9" s="608">
        <v>44.1</v>
      </c>
      <c r="BP9" s="608"/>
      <c r="BQ9" s="608"/>
      <c r="BR9" s="608"/>
      <c r="BS9" s="564" t="s">
        <v>138</v>
      </c>
      <c r="BT9" s="465"/>
      <c r="BU9" s="465"/>
      <c r="BV9" s="465"/>
      <c r="BW9" s="465"/>
      <c r="BX9" s="465"/>
      <c r="BY9" s="465"/>
      <c r="BZ9" s="465"/>
      <c r="CA9" s="465"/>
      <c r="CB9" s="602"/>
      <c r="CD9" s="557" t="s">
        <v>333</v>
      </c>
      <c r="CE9" s="558"/>
      <c r="CF9" s="558"/>
      <c r="CG9" s="558"/>
      <c r="CH9" s="558"/>
      <c r="CI9" s="558"/>
      <c r="CJ9" s="558"/>
      <c r="CK9" s="558"/>
      <c r="CL9" s="558"/>
      <c r="CM9" s="558"/>
      <c r="CN9" s="558"/>
      <c r="CO9" s="558"/>
      <c r="CP9" s="558"/>
      <c r="CQ9" s="559"/>
      <c r="CR9" s="560">
        <v>1868444</v>
      </c>
      <c r="CS9" s="465"/>
      <c r="CT9" s="465"/>
      <c r="CU9" s="465"/>
      <c r="CV9" s="465"/>
      <c r="CW9" s="465"/>
      <c r="CX9" s="465"/>
      <c r="CY9" s="561"/>
      <c r="CZ9" s="608">
        <v>7.2</v>
      </c>
      <c r="DA9" s="608"/>
      <c r="DB9" s="608"/>
      <c r="DC9" s="608"/>
      <c r="DD9" s="564">
        <v>127551</v>
      </c>
      <c r="DE9" s="465"/>
      <c r="DF9" s="465"/>
      <c r="DG9" s="465"/>
      <c r="DH9" s="465"/>
      <c r="DI9" s="465"/>
      <c r="DJ9" s="465"/>
      <c r="DK9" s="465"/>
      <c r="DL9" s="465"/>
      <c r="DM9" s="465"/>
      <c r="DN9" s="465"/>
      <c r="DO9" s="465"/>
      <c r="DP9" s="561"/>
      <c r="DQ9" s="564">
        <v>1601880</v>
      </c>
      <c r="DR9" s="465"/>
      <c r="DS9" s="465"/>
      <c r="DT9" s="465"/>
      <c r="DU9" s="465"/>
      <c r="DV9" s="465"/>
      <c r="DW9" s="465"/>
      <c r="DX9" s="465"/>
      <c r="DY9" s="465"/>
      <c r="DZ9" s="465"/>
      <c r="EA9" s="465"/>
      <c r="EB9" s="465"/>
      <c r="EC9" s="602"/>
    </row>
    <row r="10" spans="2:143" ht="11.25" customHeight="1">
      <c r="B10" s="557" t="s">
        <v>51</v>
      </c>
      <c r="C10" s="558"/>
      <c r="D10" s="558"/>
      <c r="E10" s="558"/>
      <c r="F10" s="558"/>
      <c r="G10" s="558"/>
      <c r="H10" s="558"/>
      <c r="I10" s="558"/>
      <c r="J10" s="558"/>
      <c r="K10" s="558"/>
      <c r="L10" s="558"/>
      <c r="M10" s="558"/>
      <c r="N10" s="558"/>
      <c r="O10" s="558"/>
      <c r="P10" s="558"/>
      <c r="Q10" s="559"/>
      <c r="R10" s="560" t="s">
        <v>138</v>
      </c>
      <c r="S10" s="465"/>
      <c r="T10" s="465"/>
      <c r="U10" s="465"/>
      <c r="V10" s="465"/>
      <c r="W10" s="465"/>
      <c r="X10" s="465"/>
      <c r="Y10" s="561"/>
      <c r="Z10" s="608" t="s">
        <v>138</v>
      </c>
      <c r="AA10" s="608"/>
      <c r="AB10" s="608"/>
      <c r="AC10" s="608"/>
      <c r="AD10" s="609" t="s">
        <v>138</v>
      </c>
      <c r="AE10" s="609"/>
      <c r="AF10" s="609"/>
      <c r="AG10" s="609"/>
      <c r="AH10" s="609"/>
      <c r="AI10" s="609"/>
      <c r="AJ10" s="609"/>
      <c r="AK10" s="609"/>
      <c r="AL10" s="562" t="s">
        <v>138</v>
      </c>
      <c r="AM10" s="331"/>
      <c r="AN10" s="331"/>
      <c r="AO10" s="610"/>
      <c r="AP10" s="557" t="s">
        <v>182</v>
      </c>
      <c r="AQ10" s="558"/>
      <c r="AR10" s="558"/>
      <c r="AS10" s="558"/>
      <c r="AT10" s="558"/>
      <c r="AU10" s="558"/>
      <c r="AV10" s="558"/>
      <c r="AW10" s="558"/>
      <c r="AX10" s="558"/>
      <c r="AY10" s="558"/>
      <c r="AZ10" s="558"/>
      <c r="BA10" s="558"/>
      <c r="BB10" s="558"/>
      <c r="BC10" s="558"/>
      <c r="BD10" s="558"/>
      <c r="BE10" s="558"/>
      <c r="BF10" s="559"/>
      <c r="BG10" s="560">
        <v>183883</v>
      </c>
      <c r="BH10" s="465"/>
      <c r="BI10" s="465"/>
      <c r="BJ10" s="465"/>
      <c r="BK10" s="465"/>
      <c r="BL10" s="465"/>
      <c r="BM10" s="465"/>
      <c r="BN10" s="561"/>
      <c r="BO10" s="608">
        <v>1.3</v>
      </c>
      <c r="BP10" s="608"/>
      <c r="BQ10" s="608"/>
      <c r="BR10" s="608"/>
      <c r="BS10" s="564" t="s">
        <v>138</v>
      </c>
      <c r="BT10" s="465"/>
      <c r="BU10" s="465"/>
      <c r="BV10" s="465"/>
      <c r="BW10" s="465"/>
      <c r="BX10" s="465"/>
      <c r="BY10" s="465"/>
      <c r="BZ10" s="465"/>
      <c r="CA10" s="465"/>
      <c r="CB10" s="602"/>
      <c r="CD10" s="557" t="s">
        <v>219</v>
      </c>
      <c r="CE10" s="558"/>
      <c r="CF10" s="558"/>
      <c r="CG10" s="558"/>
      <c r="CH10" s="558"/>
      <c r="CI10" s="558"/>
      <c r="CJ10" s="558"/>
      <c r="CK10" s="558"/>
      <c r="CL10" s="558"/>
      <c r="CM10" s="558"/>
      <c r="CN10" s="558"/>
      <c r="CO10" s="558"/>
      <c r="CP10" s="558"/>
      <c r="CQ10" s="559"/>
      <c r="CR10" s="560">
        <v>61330</v>
      </c>
      <c r="CS10" s="465"/>
      <c r="CT10" s="465"/>
      <c r="CU10" s="465"/>
      <c r="CV10" s="465"/>
      <c r="CW10" s="465"/>
      <c r="CX10" s="465"/>
      <c r="CY10" s="561"/>
      <c r="CZ10" s="608">
        <v>0.2</v>
      </c>
      <c r="DA10" s="608"/>
      <c r="DB10" s="608"/>
      <c r="DC10" s="608"/>
      <c r="DD10" s="564">
        <v>1214</v>
      </c>
      <c r="DE10" s="465"/>
      <c r="DF10" s="465"/>
      <c r="DG10" s="465"/>
      <c r="DH10" s="465"/>
      <c r="DI10" s="465"/>
      <c r="DJ10" s="465"/>
      <c r="DK10" s="465"/>
      <c r="DL10" s="465"/>
      <c r="DM10" s="465"/>
      <c r="DN10" s="465"/>
      <c r="DO10" s="465"/>
      <c r="DP10" s="561"/>
      <c r="DQ10" s="564">
        <v>61330</v>
      </c>
      <c r="DR10" s="465"/>
      <c r="DS10" s="465"/>
      <c r="DT10" s="465"/>
      <c r="DU10" s="465"/>
      <c r="DV10" s="465"/>
      <c r="DW10" s="465"/>
      <c r="DX10" s="465"/>
      <c r="DY10" s="465"/>
      <c r="DZ10" s="465"/>
      <c r="EA10" s="465"/>
      <c r="EB10" s="465"/>
      <c r="EC10" s="602"/>
    </row>
    <row r="11" spans="2:143" ht="11.25" customHeight="1">
      <c r="B11" s="557" t="s">
        <v>335</v>
      </c>
      <c r="C11" s="558"/>
      <c r="D11" s="558"/>
      <c r="E11" s="558"/>
      <c r="F11" s="558"/>
      <c r="G11" s="558"/>
      <c r="H11" s="558"/>
      <c r="I11" s="558"/>
      <c r="J11" s="558"/>
      <c r="K11" s="558"/>
      <c r="L11" s="558"/>
      <c r="M11" s="558"/>
      <c r="N11" s="558"/>
      <c r="O11" s="558"/>
      <c r="P11" s="558"/>
      <c r="Q11" s="559"/>
      <c r="R11" s="560" t="s">
        <v>138</v>
      </c>
      <c r="S11" s="465"/>
      <c r="T11" s="465"/>
      <c r="U11" s="465"/>
      <c r="V11" s="465"/>
      <c r="W11" s="465"/>
      <c r="X11" s="465"/>
      <c r="Y11" s="561"/>
      <c r="Z11" s="608" t="s">
        <v>138</v>
      </c>
      <c r="AA11" s="608"/>
      <c r="AB11" s="608"/>
      <c r="AC11" s="608"/>
      <c r="AD11" s="609" t="s">
        <v>138</v>
      </c>
      <c r="AE11" s="609"/>
      <c r="AF11" s="609"/>
      <c r="AG11" s="609"/>
      <c r="AH11" s="609"/>
      <c r="AI11" s="609"/>
      <c r="AJ11" s="609"/>
      <c r="AK11" s="609"/>
      <c r="AL11" s="562" t="s">
        <v>138</v>
      </c>
      <c r="AM11" s="331"/>
      <c r="AN11" s="331"/>
      <c r="AO11" s="610"/>
      <c r="AP11" s="557" t="s">
        <v>336</v>
      </c>
      <c r="AQ11" s="558"/>
      <c r="AR11" s="558"/>
      <c r="AS11" s="558"/>
      <c r="AT11" s="558"/>
      <c r="AU11" s="558"/>
      <c r="AV11" s="558"/>
      <c r="AW11" s="558"/>
      <c r="AX11" s="558"/>
      <c r="AY11" s="558"/>
      <c r="AZ11" s="558"/>
      <c r="BA11" s="558"/>
      <c r="BB11" s="558"/>
      <c r="BC11" s="558"/>
      <c r="BD11" s="558"/>
      <c r="BE11" s="558"/>
      <c r="BF11" s="559"/>
      <c r="BG11" s="560">
        <v>271837</v>
      </c>
      <c r="BH11" s="465"/>
      <c r="BI11" s="465"/>
      <c r="BJ11" s="465"/>
      <c r="BK11" s="465"/>
      <c r="BL11" s="465"/>
      <c r="BM11" s="465"/>
      <c r="BN11" s="561"/>
      <c r="BO11" s="608">
        <v>1.9</v>
      </c>
      <c r="BP11" s="608"/>
      <c r="BQ11" s="608"/>
      <c r="BR11" s="608"/>
      <c r="BS11" s="564" t="s">
        <v>138</v>
      </c>
      <c r="BT11" s="465"/>
      <c r="BU11" s="465"/>
      <c r="BV11" s="465"/>
      <c r="BW11" s="465"/>
      <c r="BX11" s="465"/>
      <c r="BY11" s="465"/>
      <c r="BZ11" s="465"/>
      <c r="CA11" s="465"/>
      <c r="CB11" s="602"/>
      <c r="CD11" s="557" t="s">
        <v>339</v>
      </c>
      <c r="CE11" s="558"/>
      <c r="CF11" s="558"/>
      <c r="CG11" s="558"/>
      <c r="CH11" s="558"/>
      <c r="CI11" s="558"/>
      <c r="CJ11" s="558"/>
      <c r="CK11" s="558"/>
      <c r="CL11" s="558"/>
      <c r="CM11" s="558"/>
      <c r="CN11" s="558"/>
      <c r="CO11" s="558"/>
      <c r="CP11" s="558"/>
      <c r="CQ11" s="559"/>
      <c r="CR11" s="560">
        <v>48443</v>
      </c>
      <c r="CS11" s="465"/>
      <c r="CT11" s="465"/>
      <c r="CU11" s="465"/>
      <c r="CV11" s="465"/>
      <c r="CW11" s="465"/>
      <c r="CX11" s="465"/>
      <c r="CY11" s="561"/>
      <c r="CZ11" s="608">
        <v>0.2</v>
      </c>
      <c r="DA11" s="608"/>
      <c r="DB11" s="608"/>
      <c r="DC11" s="608"/>
      <c r="DD11" s="564" t="s">
        <v>138</v>
      </c>
      <c r="DE11" s="465"/>
      <c r="DF11" s="465"/>
      <c r="DG11" s="465"/>
      <c r="DH11" s="465"/>
      <c r="DI11" s="465"/>
      <c r="DJ11" s="465"/>
      <c r="DK11" s="465"/>
      <c r="DL11" s="465"/>
      <c r="DM11" s="465"/>
      <c r="DN11" s="465"/>
      <c r="DO11" s="465"/>
      <c r="DP11" s="561"/>
      <c r="DQ11" s="564">
        <v>40378</v>
      </c>
      <c r="DR11" s="465"/>
      <c r="DS11" s="465"/>
      <c r="DT11" s="465"/>
      <c r="DU11" s="465"/>
      <c r="DV11" s="465"/>
      <c r="DW11" s="465"/>
      <c r="DX11" s="465"/>
      <c r="DY11" s="465"/>
      <c r="DZ11" s="465"/>
      <c r="EA11" s="465"/>
      <c r="EB11" s="465"/>
      <c r="EC11" s="602"/>
    </row>
    <row r="12" spans="2:143" ht="11.25" customHeight="1">
      <c r="B12" s="557" t="s">
        <v>99</v>
      </c>
      <c r="C12" s="558"/>
      <c r="D12" s="558"/>
      <c r="E12" s="558"/>
      <c r="F12" s="558"/>
      <c r="G12" s="558"/>
      <c r="H12" s="558"/>
      <c r="I12" s="558"/>
      <c r="J12" s="558"/>
      <c r="K12" s="558"/>
      <c r="L12" s="558"/>
      <c r="M12" s="558"/>
      <c r="N12" s="558"/>
      <c r="O12" s="558"/>
      <c r="P12" s="558"/>
      <c r="Q12" s="559"/>
      <c r="R12" s="560">
        <v>1220143</v>
      </c>
      <c r="S12" s="465"/>
      <c r="T12" s="465"/>
      <c r="U12" s="465"/>
      <c r="V12" s="465"/>
      <c r="W12" s="465"/>
      <c r="X12" s="465"/>
      <c r="Y12" s="561"/>
      <c r="Z12" s="608">
        <v>4.5</v>
      </c>
      <c r="AA12" s="608"/>
      <c r="AB12" s="608"/>
      <c r="AC12" s="608"/>
      <c r="AD12" s="609">
        <v>1220143</v>
      </c>
      <c r="AE12" s="609"/>
      <c r="AF12" s="609"/>
      <c r="AG12" s="609"/>
      <c r="AH12" s="609"/>
      <c r="AI12" s="609"/>
      <c r="AJ12" s="609"/>
      <c r="AK12" s="609"/>
      <c r="AL12" s="562">
        <v>7.8</v>
      </c>
      <c r="AM12" s="331"/>
      <c r="AN12" s="331"/>
      <c r="AO12" s="610"/>
      <c r="AP12" s="557" t="s">
        <v>340</v>
      </c>
      <c r="AQ12" s="558"/>
      <c r="AR12" s="558"/>
      <c r="AS12" s="558"/>
      <c r="AT12" s="558"/>
      <c r="AU12" s="558"/>
      <c r="AV12" s="558"/>
      <c r="AW12" s="558"/>
      <c r="AX12" s="558"/>
      <c r="AY12" s="558"/>
      <c r="AZ12" s="558"/>
      <c r="BA12" s="558"/>
      <c r="BB12" s="558"/>
      <c r="BC12" s="558"/>
      <c r="BD12" s="558"/>
      <c r="BE12" s="558"/>
      <c r="BF12" s="559"/>
      <c r="BG12" s="560">
        <v>6138040</v>
      </c>
      <c r="BH12" s="465"/>
      <c r="BI12" s="465"/>
      <c r="BJ12" s="465"/>
      <c r="BK12" s="465"/>
      <c r="BL12" s="465"/>
      <c r="BM12" s="465"/>
      <c r="BN12" s="561"/>
      <c r="BO12" s="608">
        <v>42.2</v>
      </c>
      <c r="BP12" s="608"/>
      <c r="BQ12" s="608"/>
      <c r="BR12" s="608"/>
      <c r="BS12" s="564" t="s">
        <v>138</v>
      </c>
      <c r="BT12" s="465"/>
      <c r="BU12" s="465"/>
      <c r="BV12" s="465"/>
      <c r="BW12" s="465"/>
      <c r="BX12" s="465"/>
      <c r="BY12" s="465"/>
      <c r="BZ12" s="465"/>
      <c r="CA12" s="465"/>
      <c r="CB12" s="602"/>
      <c r="CD12" s="557" t="s">
        <v>83</v>
      </c>
      <c r="CE12" s="558"/>
      <c r="CF12" s="558"/>
      <c r="CG12" s="558"/>
      <c r="CH12" s="558"/>
      <c r="CI12" s="558"/>
      <c r="CJ12" s="558"/>
      <c r="CK12" s="558"/>
      <c r="CL12" s="558"/>
      <c r="CM12" s="558"/>
      <c r="CN12" s="558"/>
      <c r="CO12" s="558"/>
      <c r="CP12" s="558"/>
      <c r="CQ12" s="559"/>
      <c r="CR12" s="560">
        <v>70591</v>
      </c>
      <c r="CS12" s="465"/>
      <c r="CT12" s="465"/>
      <c r="CU12" s="465"/>
      <c r="CV12" s="465"/>
      <c r="CW12" s="465"/>
      <c r="CX12" s="465"/>
      <c r="CY12" s="561"/>
      <c r="CZ12" s="608">
        <v>0.3</v>
      </c>
      <c r="DA12" s="608"/>
      <c r="DB12" s="608"/>
      <c r="DC12" s="608"/>
      <c r="DD12" s="564" t="s">
        <v>138</v>
      </c>
      <c r="DE12" s="465"/>
      <c r="DF12" s="465"/>
      <c r="DG12" s="465"/>
      <c r="DH12" s="465"/>
      <c r="DI12" s="465"/>
      <c r="DJ12" s="465"/>
      <c r="DK12" s="465"/>
      <c r="DL12" s="465"/>
      <c r="DM12" s="465"/>
      <c r="DN12" s="465"/>
      <c r="DO12" s="465"/>
      <c r="DP12" s="561"/>
      <c r="DQ12" s="564">
        <v>67145</v>
      </c>
      <c r="DR12" s="465"/>
      <c r="DS12" s="465"/>
      <c r="DT12" s="465"/>
      <c r="DU12" s="465"/>
      <c r="DV12" s="465"/>
      <c r="DW12" s="465"/>
      <c r="DX12" s="465"/>
      <c r="DY12" s="465"/>
      <c r="DZ12" s="465"/>
      <c r="EA12" s="465"/>
      <c r="EB12" s="465"/>
      <c r="EC12" s="602"/>
    </row>
    <row r="13" spans="2:143" ht="11.25" customHeight="1">
      <c r="B13" s="557" t="s">
        <v>136</v>
      </c>
      <c r="C13" s="558"/>
      <c r="D13" s="558"/>
      <c r="E13" s="558"/>
      <c r="F13" s="558"/>
      <c r="G13" s="558"/>
      <c r="H13" s="558"/>
      <c r="I13" s="558"/>
      <c r="J13" s="558"/>
      <c r="K13" s="558"/>
      <c r="L13" s="558"/>
      <c r="M13" s="558"/>
      <c r="N13" s="558"/>
      <c r="O13" s="558"/>
      <c r="P13" s="558"/>
      <c r="Q13" s="559"/>
      <c r="R13" s="560">
        <v>1551</v>
      </c>
      <c r="S13" s="465"/>
      <c r="T13" s="465"/>
      <c r="U13" s="465"/>
      <c r="V13" s="465"/>
      <c r="W13" s="465"/>
      <c r="X13" s="465"/>
      <c r="Y13" s="561"/>
      <c r="Z13" s="608">
        <v>0</v>
      </c>
      <c r="AA13" s="608"/>
      <c r="AB13" s="608"/>
      <c r="AC13" s="608"/>
      <c r="AD13" s="609">
        <v>1551</v>
      </c>
      <c r="AE13" s="609"/>
      <c r="AF13" s="609"/>
      <c r="AG13" s="609"/>
      <c r="AH13" s="609"/>
      <c r="AI13" s="609"/>
      <c r="AJ13" s="609"/>
      <c r="AK13" s="609"/>
      <c r="AL13" s="562">
        <v>0</v>
      </c>
      <c r="AM13" s="331"/>
      <c r="AN13" s="331"/>
      <c r="AO13" s="610"/>
      <c r="AP13" s="557" t="s">
        <v>342</v>
      </c>
      <c r="AQ13" s="558"/>
      <c r="AR13" s="558"/>
      <c r="AS13" s="558"/>
      <c r="AT13" s="558"/>
      <c r="AU13" s="558"/>
      <c r="AV13" s="558"/>
      <c r="AW13" s="558"/>
      <c r="AX13" s="558"/>
      <c r="AY13" s="558"/>
      <c r="AZ13" s="558"/>
      <c r="BA13" s="558"/>
      <c r="BB13" s="558"/>
      <c r="BC13" s="558"/>
      <c r="BD13" s="558"/>
      <c r="BE13" s="558"/>
      <c r="BF13" s="559"/>
      <c r="BG13" s="560">
        <v>6021186</v>
      </c>
      <c r="BH13" s="465"/>
      <c r="BI13" s="465"/>
      <c r="BJ13" s="465"/>
      <c r="BK13" s="465"/>
      <c r="BL13" s="465"/>
      <c r="BM13" s="465"/>
      <c r="BN13" s="561"/>
      <c r="BO13" s="608">
        <v>41.3</v>
      </c>
      <c r="BP13" s="608"/>
      <c r="BQ13" s="608"/>
      <c r="BR13" s="608"/>
      <c r="BS13" s="564" t="s">
        <v>138</v>
      </c>
      <c r="BT13" s="465"/>
      <c r="BU13" s="465"/>
      <c r="BV13" s="465"/>
      <c r="BW13" s="465"/>
      <c r="BX13" s="465"/>
      <c r="BY13" s="465"/>
      <c r="BZ13" s="465"/>
      <c r="CA13" s="465"/>
      <c r="CB13" s="602"/>
      <c r="CD13" s="557" t="s">
        <v>343</v>
      </c>
      <c r="CE13" s="558"/>
      <c r="CF13" s="558"/>
      <c r="CG13" s="558"/>
      <c r="CH13" s="558"/>
      <c r="CI13" s="558"/>
      <c r="CJ13" s="558"/>
      <c r="CK13" s="558"/>
      <c r="CL13" s="558"/>
      <c r="CM13" s="558"/>
      <c r="CN13" s="558"/>
      <c r="CO13" s="558"/>
      <c r="CP13" s="558"/>
      <c r="CQ13" s="559"/>
      <c r="CR13" s="560">
        <v>3804420</v>
      </c>
      <c r="CS13" s="465"/>
      <c r="CT13" s="465"/>
      <c r="CU13" s="465"/>
      <c r="CV13" s="465"/>
      <c r="CW13" s="465"/>
      <c r="CX13" s="465"/>
      <c r="CY13" s="561"/>
      <c r="CZ13" s="608">
        <v>14.7</v>
      </c>
      <c r="DA13" s="608"/>
      <c r="DB13" s="608"/>
      <c r="DC13" s="608"/>
      <c r="DD13" s="564">
        <v>2509449</v>
      </c>
      <c r="DE13" s="465"/>
      <c r="DF13" s="465"/>
      <c r="DG13" s="465"/>
      <c r="DH13" s="465"/>
      <c r="DI13" s="465"/>
      <c r="DJ13" s="465"/>
      <c r="DK13" s="465"/>
      <c r="DL13" s="465"/>
      <c r="DM13" s="465"/>
      <c r="DN13" s="465"/>
      <c r="DO13" s="465"/>
      <c r="DP13" s="561"/>
      <c r="DQ13" s="564">
        <v>1688265</v>
      </c>
      <c r="DR13" s="465"/>
      <c r="DS13" s="465"/>
      <c r="DT13" s="465"/>
      <c r="DU13" s="465"/>
      <c r="DV13" s="465"/>
      <c r="DW13" s="465"/>
      <c r="DX13" s="465"/>
      <c r="DY13" s="465"/>
      <c r="DZ13" s="465"/>
      <c r="EA13" s="465"/>
      <c r="EB13" s="465"/>
      <c r="EC13" s="602"/>
    </row>
    <row r="14" spans="2:143" ht="11.25" customHeight="1">
      <c r="B14" s="557" t="s">
        <v>344</v>
      </c>
      <c r="C14" s="558"/>
      <c r="D14" s="558"/>
      <c r="E14" s="558"/>
      <c r="F14" s="558"/>
      <c r="G14" s="558"/>
      <c r="H14" s="558"/>
      <c r="I14" s="558"/>
      <c r="J14" s="558"/>
      <c r="K14" s="558"/>
      <c r="L14" s="558"/>
      <c r="M14" s="558"/>
      <c r="N14" s="558"/>
      <c r="O14" s="558"/>
      <c r="P14" s="558"/>
      <c r="Q14" s="559"/>
      <c r="R14" s="560" t="s">
        <v>138</v>
      </c>
      <c r="S14" s="465"/>
      <c r="T14" s="465"/>
      <c r="U14" s="465"/>
      <c r="V14" s="465"/>
      <c r="W14" s="465"/>
      <c r="X14" s="465"/>
      <c r="Y14" s="561"/>
      <c r="Z14" s="608" t="s">
        <v>138</v>
      </c>
      <c r="AA14" s="608"/>
      <c r="AB14" s="608"/>
      <c r="AC14" s="608"/>
      <c r="AD14" s="609" t="s">
        <v>138</v>
      </c>
      <c r="AE14" s="609"/>
      <c r="AF14" s="609"/>
      <c r="AG14" s="609"/>
      <c r="AH14" s="609"/>
      <c r="AI14" s="609"/>
      <c r="AJ14" s="609"/>
      <c r="AK14" s="609"/>
      <c r="AL14" s="562" t="s">
        <v>138</v>
      </c>
      <c r="AM14" s="331"/>
      <c r="AN14" s="331"/>
      <c r="AO14" s="610"/>
      <c r="AP14" s="557" t="s">
        <v>207</v>
      </c>
      <c r="AQ14" s="558"/>
      <c r="AR14" s="558"/>
      <c r="AS14" s="558"/>
      <c r="AT14" s="558"/>
      <c r="AU14" s="558"/>
      <c r="AV14" s="558"/>
      <c r="AW14" s="558"/>
      <c r="AX14" s="558"/>
      <c r="AY14" s="558"/>
      <c r="AZ14" s="558"/>
      <c r="BA14" s="558"/>
      <c r="BB14" s="558"/>
      <c r="BC14" s="558"/>
      <c r="BD14" s="558"/>
      <c r="BE14" s="558"/>
      <c r="BF14" s="559"/>
      <c r="BG14" s="560">
        <v>59717</v>
      </c>
      <c r="BH14" s="465"/>
      <c r="BI14" s="465"/>
      <c r="BJ14" s="465"/>
      <c r="BK14" s="465"/>
      <c r="BL14" s="465"/>
      <c r="BM14" s="465"/>
      <c r="BN14" s="561"/>
      <c r="BO14" s="608">
        <v>0.4</v>
      </c>
      <c r="BP14" s="608"/>
      <c r="BQ14" s="608"/>
      <c r="BR14" s="608"/>
      <c r="BS14" s="564" t="s">
        <v>138</v>
      </c>
      <c r="BT14" s="465"/>
      <c r="BU14" s="465"/>
      <c r="BV14" s="465"/>
      <c r="BW14" s="465"/>
      <c r="BX14" s="465"/>
      <c r="BY14" s="465"/>
      <c r="BZ14" s="465"/>
      <c r="CA14" s="465"/>
      <c r="CB14" s="602"/>
      <c r="CD14" s="557" t="s">
        <v>345</v>
      </c>
      <c r="CE14" s="558"/>
      <c r="CF14" s="558"/>
      <c r="CG14" s="558"/>
      <c r="CH14" s="558"/>
      <c r="CI14" s="558"/>
      <c r="CJ14" s="558"/>
      <c r="CK14" s="558"/>
      <c r="CL14" s="558"/>
      <c r="CM14" s="558"/>
      <c r="CN14" s="558"/>
      <c r="CO14" s="558"/>
      <c r="CP14" s="558"/>
      <c r="CQ14" s="559"/>
      <c r="CR14" s="560">
        <v>937753</v>
      </c>
      <c r="CS14" s="465"/>
      <c r="CT14" s="465"/>
      <c r="CU14" s="465"/>
      <c r="CV14" s="465"/>
      <c r="CW14" s="465"/>
      <c r="CX14" s="465"/>
      <c r="CY14" s="561"/>
      <c r="CZ14" s="608">
        <v>3.6</v>
      </c>
      <c r="DA14" s="608"/>
      <c r="DB14" s="608"/>
      <c r="DC14" s="608"/>
      <c r="DD14" s="564">
        <v>20082</v>
      </c>
      <c r="DE14" s="465"/>
      <c r="DF14" s="465"/>
      <c r="DG14" s="465"/>
      <c r="DH14" s="465"/>
      <c r="DI14" s="465"/>
      <c r="DJ14" s="465"/>
      <c r="DK14" s="465"/>
      <c r="DL14" s="465"/>
      <c r="DM14" s="465"/>
      <c r="DN14" s="465"/>
      <c r="DO14" s="465"/>
      <c r="DP14" s="561"/>
      <c r="DQ14" s="564">
        <v>927641</v>
      </c>
      <c r="DR14" s="465"/>
      <c r="DS14" s="465"/>
      <c r="DT14" s="465"/>
      <c r="DU14" s="465"/>
      <c r="DV14" s="465"/>
      <c r="DW14" s="465"/>
      <c r="DX14" s="465"/>
      <c r="DY14" s="465"/>
      <c r="DZ14" s="465"/>
      <c r="EA14" s="465"/>
      <c r="EB14" s="465"/>
      <c r="EC14" s="602"/>
    </row>
    <row r="15" spans="2:143" ht="11.25" customHeight="1">
      <c r="B15" s="557" t="s">
        <v>348</v>
      </c>
      <c r="C15" s="558"/>
      <c r="D15" s="558"/>
      <c r="E15" s="558"/>
      <c r="F15" s="558"/>
      <c r="G15" s="558"/>
      <c r="H15" s="558"/>
      <c r="I15" s="558"/>
      <c r="J15" s="558"/>
      <c r="K15" s="558"/>
      <c r="L15" s="558"/>
      <c r="M15" s="558"/>
      <c r="N15" s="558"/>
      <c r="O15" s="558"/>
      <c r="P15" s="558"/>
      <c r="Q15" s="559"/>
      <c r="R15" s="560">
        <v>49884</v>
      </c>
      <c r="S15" s="465"/>
      <c r="T15" s="465"/>
      <c r="U15" s="465"/>
      <c r="V15" s="465"/>
      <c r="W15" s="465"/>
      <c r="X15" s="465"/>
      <c r="Y15" s="561"/>
      <c r="Z15" s="608">
        <v>0.2</v>
      </c>
      <c r="AA15" s="608"/>
      <c r="AB15" s="608"/>
      <c r="AC15" s="608"/>
      <c r="AD15" s="609">
        <v>49884</v>
      </c>
      <c r="AE15" s="609"/>
      <c r="AF15" s="609"/>
      <c r="AG15" s="609"/>
      <c r="AH15" s="609"/>
      <c r="AI15" s="609"/>
      <c r="AJ15" s="609"/>
      <c r="AK15" s="609"/>
      <c r="AL15" s="562">
        <v>0.3</v>
      </c>
      <c r="AM15" s="331"/>
      <c r="AN15" s="331"/>
      <c r="AO15" s="610"/>
      <c r="AP15" s="557" t="s">
        <v>349</v>
      </c>
      <c r="AQ15" s="558"/>
      <c r="AR15" s="558"/>
      <c r="AS15" s="558"/>
      <c r="AT15" s="558"/>
      <c r="AU15" s="558"/>
      <c r="AV15" s="558"/>
      <c r="AW15" s="558"/>
      <c r="AX15" s="558"/>
      <c r="AY15" s="558"/>
      <c r="AZ15" s="558"/>
      <c r="BA15" s="558"/>
      <c r="BB15" s="558"/>
      <c r="BC15" s="558"/>
      <c r="BD15" s="558"/>
      <c r="BE15" s="558"/>
      <c r="BF15" s="559"/>
      <c r="BG15" s="560">
        <v>461889</v>
      </c>
      <c r="BH15" s="465"/>
      <c r="BI15" s="465"/>
      <c r="BJ15" s="465"/>
      <c r="BK15" s="465"/>
      <c r="BL15" s="465"/>
      <c r="BM15" s="465"/>
      <c r="BN15" s="561"/>
      <c r="BO15" s="608">
        <v>3.2</v>
      </c>
      <c r="BP15" s="608"/>
      <c r="BQ15" s="608"/>
      <c r="BR15" s="608"/>
      <c r="BS15" s="564" t="s">
        <v>138</v>
      </c>
      <c r="BT15" s="465"/>
      <c r="BU15" s="465"/>
      <c r="BV15" s="465"/>
      <c r="BW15" s="465"/>
      <c r="BX15" s="465"/>
      <c r="BY15" s="465"/>
      <c r="BZ15" s="465"/>
      <c r="CA15" s="465"/>
      <c r="CB15" s="602"/>
      <c r="CD15" s="557" t="s">
        <v>350</v>
      </c>
      <c r="CE15" s="558"/>
      <c r="CF15" s="558"/>
      <c r="CG15" s="558"/>
      <c r="CH15" s="558"/>
      <c r="CI15" s="558"/>
      <c r="CJ15" s="558"/>
      <c r="CK15" s="558"/>
      <c r="CL15" s="558"/>
      <c r="CM15" s="558"/>
      <c r="CN15" s="558"/>
      <c r="CO15" s="558"/>
      <c r="CP15" s="558"/>
      <c r="CQ15" s="559"/>
      <c r="CR15" s="560">
        <v>2630270</v>
      </c>
      <c r="CS15" s="465"/>
      <c r="CT15" s="465"/>
      <c r="CU15" s="465"/>
      <c r="CV15" s="465"/>
      <c r="CW15" s="465"/>
      <c r="CX15" s="465"/>
      <c r="CY15" s="561"/>
      <c r="CZ15" s="608">
        <v>10.1</v>
      </c>
      <c r="DA15" s="608"/>
      <c r="DB15" s="608"/>
      <c r="DC15" s="608"/>
      <c r="DD15" s="564">
        <v>593981</v>
      </c>
      <c r="DE15" s="465"/>
      <c r="DF15" s="465"/>
      <c r="DG15" s="465"/>
      <c r="DH15" s="465"/>
      <c r="DI15" s="465"/>
      <c r="DJ15" s="465"/>
      <c r="DK15" s="465"/>
      <c r="DL15" s="465"/>
      <c r="DM15" s="465"/>
      <c r="DN15" s="465"/>
      <c r="DO15" s="465"/>
      <c r="DP15" s="561"/>
      <c r="DQ15" s="564">
        <v>2119244</v>
      </c>
      <c r="DR15" s="465"/>
      <c r="DS15" s="465"/>
      <c r="DT15" s="465"/>
      <c r="DU15" s="465"/>
      <c r="DV15" s="465"/>
      <c r="DW15" s="465"/>
      <c r="DX15" s="465"/>
      <c r="DY15" s="465"/>
      <c r="DZ15" s="465"/>
      <c r="EA15" s="465"/>
      <c r="EB15" s="465"/>
      <c r="EC15" s="602"/>
    </row>
    <row r="16" spans="2:143" ht="11.25" customHeight="1">
      <c r="B16" s="557" t="s">
        <v>315</v>
      </c>
      <c r="C16" s="558"/>
      <c r="D16" s="558"/>
      <c r="E16" s="558"/>
      <c r="F16" s="558"/>
      <c r="G16" s="558"/>
      <c r="H16" s="558"/>
      <c r="I16" s="558"/>
      <c r="J16" s="558"/>
      <c r="K16" s="558"/>
      <c r="L16" s="558"/>
      <c r="M16" s="558"/>
      <c r="N16" s="558"/>
      <c r="O16" s="558"/>
      <c r="P16" s="558"/>
      <c r="Q16" s="559"/>
      <c r="R16" s="560" t="s">
        <v>138</v>
      </c>
      <c r="S16" s="465"/>
      <c r="T16" s="465"/>
      <c r="U16" s="465"/>
      <c r="V16" s="465"/>
      <c r="W16" s="465"/>
      <c r="X16" s="465"/>
      <c r="Y16" s="561"/>
      <c r="Z16" s="608" t="s">
        <v>138</v>
      </c>
      <c r="AA16" s="608"/>
      <c r="AB16" s="608"/>
      <c r="AC16" s="608"/>
      <c r="AD16" s="609" t="s">
        <v>138</v>
      </c>
      <c r="AE16" s="609"/>
      <c r="AF16" s="609"/>
      <c r="AG16" s="609"/>
      <c r="AH16" s="609"/>
      <c r="AI16" s="609"/>
      <c r="AJ16" s="609"/>
      <c r="AK16" s="609"/>
      <c r="AL16" s="562" t="s">
        <v>138</v>
      </c>
      <c r="AM16" s="331"/>
      <c r="AN16" s="331"/>
      <c r="AO16" s="610"/>
      <c r="AP16" s="557" t="s">
        <v>351</v>
      </c>
      <c r="AQ16" s="558"/>
      <c r="AR16" s="558"/>
      <c r="AS16" s="558"/>
      <c r="AT16" s="558"/>
      <c r="AU16" s="558"/>
      <c r="AV16" s="558"/>
      <c r="AW16" s="558"/>
      <c r="AX16" s="558"/>
      <c r="AY16" s="558"/>
      <c r="AZ16" s="558"/>
      <c r="BA16" s="558"/>
      <c r="BB16" s="558"/>
      <c r="BC16" s="558"/>
      <c r="BD16" s="558"/>
      <c r="BE16" s="558"/>
      <c r="BF16" s="559"/>
      <c r="BG16" s="560" t="s">
        <v>138</v>
      </c>
      <c r="BH16" s="465"/>
      <c r="BI16" s="465"/>
      <c r="BJ16" s="465"/>
      <c r="BK16" s="465"/>
      <c r="BL16" s="465"/>
      <c r="BM16" s="465"/>
      <c r="BN16" s="561"/>
      <c r="BO16" s="608" t="s">
        <v>138</v>
      </c>
      <c r="BP16" s="608"/>
      <c r="BQ16" s="608"/>
      <c r="BR16" s="608"/>
      <c r="BS16" s="564" t="s">
        <v>138</v>
      </c>
      <c r="BT16" s="465"/>
      <c r="BU16" s="465"/>
      <c r="BV16" s="465"/>
      <c r="BW16" s="465"/>
      <c r="BX16" s="465"/>
      <c r="BY16" s="465"/>
      <c r="BZ16" s="465"/>
      <c r="CA16" s="465"/>
      <c r="CB16" s="602"/>
      <c r="CD16" s="557" t="s">
        <v>352</v>
      </c>
      <c r="CE16" s="558"/>
      <c r="CF16" s="558"/>
      <c r="CG16" s="558"/>
      <c r="CH16" s="558"/>
      <c r="CI16" s="558"/>
      <c r="CJ16" s="558"/>
      <c r="CK16" s="558"/>
      <c r="CL16" s="558"/>
      <c r="CM16" s="558"/>
      <c r="CN16" s="558"/>
      <c r="CO16" s="558"/>
      <c r="CP16" s="558"/>
      <c r="CQ16" s="559"/>
      <c r="CR16" s="560" t="s">
        <v>138</v>
      </c>
      <c r="CS16" s="465"/>
      <c r="CT16" s="465"/>
      <c r="CU16" s="465"/>
      <c r="CV16" s="465"/>
      <c r="CW16" s="465"/>
      <c r="CX16" s="465"/>
      <c r="CY16" s="561"/>
      <c r="CZ16" s="608" t="s">
        <v>138</v>
      </c>
      <c r="DA16" s="608"/>
      <c r="DB16" s="608"/>
      <c r="DC16" s="608"/>
      <c r="DD16" s="564" t="s">
        <v>138</v>
      </c>
      <c r="DE16" s="465"/>
      <c r="DF16" s="465"/>
      <c r="DG16" s="465"/>
      <c r="DH16" s="465"/>
      <c r="DI16" s="465"/>
      <c r="DJ16" s="465"/>
      <c r="DK16" s="465"/>
      <c r="DL16" s="465"/>
      <c r="DM16" s="465"/>
      <c r="DN16" s="465"/>
      <c r="DO16" s="465"/>
      <c r="DP16" s="561"/>
      <c r="DQ16" s="564" t="s">
        <v>138</v>
      </c>
      <c r="DR16" s="465"/>
      <c r="DS16" s="465"/>
      <c r="DT16" s="465"/>
      <c r="DU16" s="465"/>
      <c r="DV16" s="465"/>
      <c r="DW16" s="465"/>
      <c r="DX16" s="465"/>
      <c r="DY16" s="465"/>
      <c r="DZ16" s="465"/>
      <c r="EA16" s="465"/>
      <c r="EB16" s="465"/>
      <c r="EC16" s="602"/>
    </row>
    <row r="17" spans="2:133" ht="11.25" customHeight="1">
      <c r="B17" s="557" t="s">
        <v>153</v>
      </c>
      <c r="C17" s="558"/>
      <c r="D17" s="558"/>
      <c r="E17" s="558"/>
      <c r="F17" s="558"/>
      <c r="G17" s="558"/>
      <c r="H17" s="558"/>
      <c r="I17" s="558"/>
      <c r="J17" s="558"/>
      <c r="K17" s="558"/>
      <c r="L17" s="558"/>
      <c r="M17" s="558"/>
      <c r="N17" s="558"/>
      <c r="O17" s="558"/>
      <c r="P17" s="558"/>
      <c r="Q17" s="559"/>
      <c r="R17" s="560">
        <v>66901</v>
      </c>
      <c r="S17" s="465"/>
      <c r="T17" s="465"/>
      <c r="U17" s="465"/>
      <c r="V17" s="465"/>
      <c r="W17" s="465"/>
      <c r="X17" s="465"/>
      <c r="Y17" s="561"/>
      <c r="Z17" s="608">
        <v>0.2</v>
      </c>
      <c r="AA17" s="608"/>
      <c r="AB17" s="608"/>
      <c r="AC17" s="608"/>
      <c r="AD17" s="609">
        <v>66901</v>
      </c>
      <c r="AE17" s="609"/>
      <c r="AF17" s="609"/>
      <c r="AG17" s="609"/>
      <c r="AH17" s="609"/>
      <c r="AI17" s="609"/>
      <c r="AJ17" s="609"/>
      <c r="AK17" s="609"/>
      <c r="AL17" s="562">
        <v>0.4</v>
      </c>
      <c r="AM17" s="331"/>
      <c r="AN17" s="331"/>
      <c r="AO17" s="610"/>
      <c r="AP17" s="557" t="s">
        <v>353</v>
      </c>
      <c r="AQ17" s="558"/>
      <c r="AR17" s="558"/>
      <c r="AS17" s="558"/>
      <c r="AT17" s="558"/>
      <c r="AU17" s="558"/>
      <c r="AV17" s="558"/>
      <c r="AW17" s="558"/>
      <c r="AX17" s="558"/>
      <c r="AY17" s="558"/>
      <c r="AZ17" s="558"/>
      <c r="BA17" s="558"/>
      <c r="BB17" s="558"/>
      <c r="BC17" s="558"/>
      <c r="BD17" s="558"/>
      <c r="BE17" s="558"/>
      <c r="BF17" s="559"/>
      <c r="BG17" s="560" t="s">
        <v>138</v>
      </c>
      <c r="BH17" s="465"/>
      <c r="BI17" s="465"/>
      <c r="BJ17" s="465"/>
      <c r="BK17" s="465"/>
      <c r="BL17" s="465"/>
      <c r="BM17" s="465"/>
      <c r="BN17" s="561"/>
      <c r="BO17" s="608" t="s">
        <v>138</v>
      </c>
      <c r="BP17" s="608"/>
      <c r="BQ17" s="608"/>
      <c r="BR17" s="608"/>
      <c r="BS17" s="564" t="s">
        <v>138</v>
      </c>
      <c r="BT17" s="465"/>
      <c r="BU17" s="465"/>
      <c r="BV17" s="465"/>
      <c r="BW17" s="465"/>
      <c r="BX17" s="465"/>
      <c r="BY17" s="465"/>
      <c r="BZ17" s="465"/>
      <c r="CA17" s="465"/>
      <c r="CB17" s="602"/>
      <c r="CD17" s="557" t="s">
        <v>355</v>
      </c>
      <c r="CE17" s="558"/>
      <c r="CF17" s="558"/>
      <c r="CG17" s="558"/>
      <c r="CH17" s="558"/>
      <c r="CI17" s="558"/>
      <c r="CJ17" s="558"/>
      <c r="CK17" s="558"/>
      <c r="CL17" s="558"/>
      <c r="CM17" s="558"/>
      <c r="CN17" s="558"/>
      <c r="CO17" s="558"/>
      <c r="CP17" s="558"/>
      <c r="CQ17" s="559"/>
      <c r="CR17" s="560">
        <v>1604928</v>
      </c>
      <c r="CS17" s="465"/>
      <c r="CT17" s="465"/>
      <c r="CU17" s="465"/>
      <c r="CV17" s="465"/>
      <c r="CW17" s="465"/>
      <c r="CX17" s="465"/>
      <c r="CY17" s="561"/>
      <c r="CZ17" s="608">
        <v>6.2</v>
      </c>
      <c r="DA17" s="608"/>
      <c r="DB17" s="608"/>
      <c r="DC17" s="608"/>
      <c r="DD17" s="564" t="s">
        <v>138</v>
      </c>
      <c r="DE17" s="465"/>
      <c r="DF17" s="465"/>
      <c r="DG17" s="465"/>
      <c r="DH17" s="465"/>
      <c r="DI17" s="465"/>
      <c r="DJ17" s="465"/>
      <c r="DK17" s="465"/>
      <c r="DL17" s="465"/>
      <c r="DM17" s="465"/>
      <c r="DN17" s="465"/>
      <c r="DO17" s="465"/>
      <c r="DP17" s="561"/>
      <c r="DQ17" s="564">
        <v>1598908</v>
      </c>
      <c r="DR17" s="465"/>
      <c r="DS17" s="465"/>
      <c r="DT17" s="465"/>
      <c r="DU17" s="465"/>
      <c r="DV17" s="465"/>
      <c r="DW17" s="465"/>
      <c r="DX17" s="465"/>
      <c r="DY17" s="465"/>
      <c r="DZ17" s="465"/>
      <c r="EA17" s="465"/>
      <c r="EB17" s="465"/>
      <c r="EC17" s="602"/>
    </row>
    <row r="18" spans="2:133" ht="11.25" customHeight="1">
      <c r="B18" s="557" t="s">
        <v>337</v>
      </c>
      <c r="C18" s="558"/>
      <c r="D18" s="558"/>
      <c r="E18" s="558"/>
      <c r="F18" s="558"/>
      <c r="G18" s="558"/>
      <c r="H18" s="558"/>
      <c r="I18" s="558"/>
      <c r="J18" s="558"/>
      <c r="K18" s="558"/>
      <c r="L18" s="558"/>
      <c r="M18" s="558"/>
      <c r="N18" s="558"/>
      <c r="O18" s="558"/>
      <c r="P18" s="558"/>
      <c r="Q18" s="559"/>
      <c r="R18" s="560">
        <v>159878</v>
      </c>
      <c r="S18" s="465"/>
      <c r="T18" s="465"/>
      <c r="U18" s="465"/>
      <c r="V18" s="465"/>
      <c r="W18" s="465"/>
      <c r="X18" s="465"/>
      <c r="Y18" s="561"/>
      <c r="Z18" s="608">
        <v>0.6</v>
      </c>
      <c r="AA18" s="608"/>
      <c r="AB18" s="608"/>
      <c r="AC18" s="608"/>
      <c r="AD18" s="609" t="s">
        <v>138</v>
      </c>
      <c r="AE18" s="609"/>
      <c r="AF18" s="609"/>
      <c r="AG18" s="609"/>
      <c r="AH18" s="609"/>
      <c r="AI18" s="609"/>
      <c r="AJ18" s="609"/>
      <c r="AK18" s="609"/>
      <c r="AL18" s="562" t="s">
        <v>138</v>
      </c>
      <c r="AM18" s="331"/>
      <c r="AN18" s="331"/>
      <c r="AO18" s="610"/>
      <c r="AP18" s="557" t="s">
        <v>96</v>
      </c>
      <c r="AQ18" s="558"/>
      <c r="AR18" s="558"/>
      <c r="AS18" s="558"/>
      <c r="AT18" s="558"/>
      <c r="AU18" s="558"/>
      <c r="AV18" s="558"/>
      <c r="AW18" s="558"/>
      <c r="AX18" s="558"/>
      <c r="AY18" s="558"/>
      <c r="AZ18" s="558"/>
      <c r="BA18" s="558"/>
      <c r="BB18" s="558"/>
      <c r="BC18" s="558"/>
      <c r="BD18" s="558"/>
      <c r="BE18" s="558"/>
      <c r="BF18" s="559"/>
      <c r="BG18" s="560" t="s">
        <v>138</v>
      </c>
      <c r="BH18" s="465"/>
      <c r="BI18" s="465"/>
      <c r="BJ18" s="465"/>
      <c r="BK18" s="465"/>
      <c r="BL18" s="465"/>
      <c r="BM18" s="465"/>
      <c r="BN18" s="561"/>
      <c r="BO18" s="608" t="s">
        <v>138</v>
      </c>
      <c r="BP18" s="608"/>
      <c r="BQ18" s="608"/>
      <c r="BR18" s="608"/>
      <c r="BS18" s="564" t="s">
        <v>138</v>
      </c>
      <c r="BT18" s="465"/>
      <c r="BU18" s="465"/>
      <c r="BV18" s="465"/>
      <c r="BW18" s="465"/>
      <c r="BX18" s="465"/>
      <c r="BY18" s="465"/>
      <c r="BZ18" s="465"/>
      <c r="CA18" s="465"/>
      <c r="CB18" s="602"/>
      <c r="CD18" s="557" t="s">
        <v>356</v>
      </c>
      <c r="CE18" s="558"/>
      <c r="CF18" s="558"/>
      <c r="CG18" s="558"/>
      <c r="CH18" s="558"/>
      <c r="CI18" s="558"/>
      <c r="CJ18" s="558"/>
      <c r="CK18" s="558"/>
      <c r="CL18" s="558"/>
      <c r="CM18" s="558"/>
      <c r="CN18" s="558"/>
      <c r="CO18" s="558"/>
      <c r="CP18" s="558"/>
      <c r="CQ18" s="559"/>
      <c r="CR18" s="560" t="s">
        <v>138</v>
      </c>
      <c r="CS18" s="465"/>
      <c r="CT18" s="465"/>
      <c r="CU18" s="465"/>
      <c r="CV18" s="465"/>
      <c r="CW18" s="465"/>
      <c r="CX18" s="465"/>
      <c r="CY18" s="561"/>
      <c r="CZ18" s="608" t="s">
        <v>138</v>
      </c>
      <c r="DA18" s="608"/>
      <c r="DB18" s="608"/>
      <c r="DC18" s="608"/>
      <c r="DD18" s="564" t="s">
        <v>138</v>
      </c>
      <c r="DE18" s="465"/>
      <c r="DF18" s="465"/>
      <c r="DG18" s="465"/>
      <c r="DH18" s="465"/>
      <c r="DI18" s="465"/>
      <c r="DJ18" s="465"/>
      <c r="DK18" s="465"/>
      <c r="DL18" s="465"/>
      <c r="DM18" s="465"/>
      <c r="DN18" s="465"/>
      <c r="DO18" s="465"/>
      <c r="DP18" s="561"/>
      <c r="DQ18" s="564" t="s">
        <v>138</v>
      </c>
      <c r="DR18" s="465"/>
      <c r="DS18" s="465"/>
      <c r="DT18" s="465"/>
      <c r="DU18" s="465"/>
      <c r="DV18" s="465"/>
      <c r="DW18" s="465"/>
      <c r="DX18" s="465"/>
      <c r="DY18" s="465"/>
      <c r="DZ18" s="465"/>
      <c r="EA18" s="465"/>
      <c r="EB18" s="465"/>
      <c r="EC18" s="602"/>
    </row>
    <row r="19" spans="2:133" ht="11.25" customHeight="1">
      <c r="B19" s="557" t="s">
        <v>293</v>
      </c>
      <c r="C19" s="558"/>
      <c r="D19" s="558"/>
      <c r="E19" s="558"/>
      <c r="F19" s="558"/>
      <c r="G19" s="558"/>
      <c r="H19" s="558"/>
      <c r="I19" s="558"/>
      <c r="J19" s="558"/>
      <c r="K19" s="558"/>
      <c r="L19" s="558"/>
      <c r="M19" s="558"/>
      <c r="N19" s="558"/>
      <c r="O19" s="558"/>
      <c r="P19" s="558"/>
      <c r="Q19" s="559"/>
      <c r="R19" s="560" t="s">
        <v>138</v>
      </c>
      <c r="S19" s="465"/>
      <c r="T19" s="465"/>
      <c r="U19" s="465"/>
      <c r="V19" s="465"/>
      <c r="W19" s="465"/>
      <c r="X19" s="465"/>
      <c r="Y19" s="561"/>
      <c r="Z19" s="608" t="s">
        <v>138</v>
      </c>
      <c r="AA19" s="608"/>
      <c r="AB19" s="608"/>
      <c r="AC19" s="608"/>
      <c r="AD19" s="609" t="s">
        <v>138</v>
      </c>
      <c r="AE19" s="609"/>
      <c r="AF19" s="609"/>
      <c r="AG19" s="609"/>
      <c r="AH19" s="609"/>
      <c r="AI19" s="609"/>
      <c r="AJ19" s="609"/>
      <c r="AK19" s="609"/>
      <c r="AL19" s="562" t="s">
        <v>138</v>
      </c>
      <c r="AM19" s="331"/>
      <c r="AN19" s="331"/>
      <c r="AO19" s="610"/>
      <c r="AP19" s="557" t="s">
        <v>221</v>
      </c>
      <c r="AQ19" s="558"/>
      <c r="AR19" s="558"/>
      <c r="AS19" s="558"/>
      <c r="AT19" s="558"/>
      <c r="AU19" s="558"/>
      <c r="AV19" s="558"/>
      <c r="AW19" s="558"/>
      <c r="AX19" s="558"/>
      <c r="AY19" s="558"/>
      <c r="AZ19" s="558"/>
      <c r="BA19" s="558"/>
      <c r="BB19" s="558"/>
      <c r="BC19" s="558"/>
      <c r="BD19" s="558"/>
      <c r="BE19" s="558"/>
      <c r="BF19" s="559"/>
      <c r="BG19" s="560">
        <v>867838</v>
      </c>
      <c r="BH19" s="465"/>
      <c r="BI19" s="465"/>
      <c r="BJ19" s="465"/>
      <c r="BK19" s="465"/>
      <c r="BL19" s="465"/>
      <c r="BM19" s="465"/>
      <c r="BN19" s="561"/>
      <c r="BO19" s="608">
        <v>6</v>
      </c>
      <c r="BP19" s="608"/>
      <c r="BQ19" s="608"/>
      <c r="BR19" s="608"/>
      <c r="BS19" s="564" t="s">
        <v>138</v>
      </c>
      <c r="BT19" s="465"/>
      <c r="BU19" s="465"/>
      <c r="BV19" s="465"/>
      <c r="BW19" s="465"/>
      <c r="BX19" s="465"/>
      <c r="BY19" s="465"/>
      <c r="BZ19" s="465"/>
      <c r="CA19" s="465"/>
      <c r="CB19" s="602"/>
      <c r="CD19" s="557" t="s">
        <v>357</v>
      </c>
      <c r="CE19" s="558"/>
      <c r="CF19" s="558"/>
      <c r="CG19" s="558"/>
      <c r="CH19" s="558"/>
      <c r="CI19" s="558"/>
      <c r="CJ19" s="558"/>
      <c r="CK19" s="558"/>
      <c r="CL19" s="558"/>
      <c r="CM19" s="558"/>
      <c r="CN19" s="558"/>
      <c r="CO19" s="558"/>
      <c r="CP19" s="558"/>
      <c r="CQ19" s="559"/>
      <c r="CR19" s="560" t="s">
        <v>138</v>
      </c>
      <c r="CS19" s="465"/>
      <c r="CT19" s="465"/>
      <c r="CU19" s="465"/>
      <c r="CV19" s="465"/>
      <c r="CW19" s="465"/>
      <c r="CX19" s="465"/>
      <c r="CY19" s="561"/>
      <c r="CZ19" s="608" t="s">
        <v>138</v>
      </c>
      <c r="DA19" s="608"/>
      <c r="DB19" s="608"/>
      <c r="DC19" s="608"/>
      <c r="DD19" s="564" t="s">
        <v>138</v>
      </c>
      <c r="DE19" s="465"/>
      <c r="DF19" s="465"/>
      <c r="DG19" s="465"/>
      <c r="DH19" s="465"/>
      <c r="DI19" s="465"/>
      <c r="DJ19" s="465"/>
      <c r="DK19" s="465"/>
      <c r="DL19" s="465"/>
      <c r="DM19" s="465"/>
      <c r="DN19" s="465"/>
      <c r="DO19" s="465"/>
      <c r="DP19" s="561"/>
      <c r="DQ19" s="564" t="s">
        <v>138</v>
      </c>
      <c r="DR19" s="465"/>
      <c r="DS19" s="465"/>
      <c r="DT19" s="465"/>
      <c r="DU19" s="465"/>
      <c r="DV19" s="465"/>
      <c r="DW19" s="465"/>
      <c r="DX19" s="465"/>
      <c r="DY19" s="465"/>
      <c r="DZ19" s="465"/>
      <c r="EA19" s="465"/>
      <c r="EB19" s="465"/>
      <c r="EC19" s="602"/>
    </row>
    <row r="20" spans="2:133" ht="11.25" customHeight="1">
      <c r="B20" s="557" t="s">
        <v>289</v>
      </c>
      <c r="C20" s="558"/>
      <c r="D20" s="558"/>
      <c r="E20" s="558"/>
      <c r="F20" s="558"/>
      <c r="G20" s="558"/>
      <c r="H20" s="558"/>
      <c r="I20" s="558"/>
      <c r="J20" s="558"/>
      <c r="K20" s="558"/>
      <c r="L20" s="558"/>
      <c r="M20" s="558"/>
      <c r="N20" s="558"/>
      <c r="O20" s="558"/>
      <c r="P20" s="558"/>
      <c r="Q20" s="559"/>
      <c r="R20" s="560">
        <v>159790</v>
      </c>
      <c r="S20" s="465"/>
      <c r="T20" s="465"/>
      <c r="U20" s="465"/>
      <c r="V20" s="465"/>
      <c r="W20" s="465"/>
      <c r="X20" s="465"/>
      <c r="Y20" s="561"/>
      <c r="Z20" s="608">
        <v>0.6</v>
      </c>
      <c r="AA20" s="608"/>
      <c r="AB20" s="608"/>
      <c r="AC20" s="608"/>
      <c r="AD20" s="609" t="s">
        <v>138</v>
      </c>
      <c r="AE20" s="609"/>
      <c r="AF20" s="609"/>
      <c r="AG20" s="609"/>
      <c r="AH20" s="609"/>
      <c r="AI20" s="609"/>
      <c r="AJ20" s="609"/>
      <c r="AK20" s="609"/>
      <c r="AL20" s="562" t="s">
        <v>138</v>
      </c>
      <c r="AM20" s="331"/>
      <c r="AN20" s="331"/>
      <c r="AO20" s="610"/>
      <c r="AP20" s="557" t="s">
        <v>358</v>
      </c>
      <c r="AQ20" s="558"/>
      <c r="AR20" s="558"/>
      <c r="AS20" s="558"/>
      <c r="AT20" s="558"/>
      <c r="AU20" s="558"/>
      <c r="AV20" s="558"/>
      <c r="AW20" s="558"/>
      <c r="AX20" s="558"/>
      <c r="AY20" s="558"/>
      <c r="AZ20" s="558"/>
      <c r="BA20" s="558"/>
      <c r="BB20" s="558"/>
      <c r="BC20" s="558"/>
      <c r="BD20" s="558"/>
      <c r="BE20" s="558"/>
      <c r="BF20" s="559"/>
      <c r="BG20" s="560">
        <v>867838</v>
      </c>
      <c r="BH20" s="465"/>
      <c r="BI20" s="465"/>
      <c r="BJ20" s="465"/>
      <c r="BK20" s="465"/>
      <c r="BL20" s="465"/>
      <c r="BM20" s="465"/>
      <c r="BN20" s="561"/>
      <c r="BO20" s="608">
        <v>6</v>
      </c>
      <c r="BP20" s="608"/>
      <c r="BQ20" s="608"/>
      <c r="BR20" s="608"/>
      <c r="BS20" s="564" t="s">
        <v>138</v>
      </c>
      <c r="BT20" s="465"/>
      <c r="BU20" s="465"/>
      <c r="BV20" s="465"/>
      <c r="BW20" s="465"/>
      <c r="BX20" s="465"/>
      <c r="BY20" s="465"/>
      <c r="BZ20" s="465"/>
      <c r="CA20" s="465"/>
      <c r="CB20" s="602"/>
      <c r="CD20" s="557" t="s">
        <v>56</v>
      </c>
      <c r="CE20" s="558"/>
      <c r="CF20" s="558"/>
      <c r="CG20" s="558"/>
      <c r="CH20" s="558"/>
      <c r="CI20" s="558"/>
      <c r="CJ20" s="558"/>
      <c r="CK20" s="558"/>
      <c r="CL20" s="558"/>
      <c r="CM20" s="558"/>
      <c r="CN20" s="558"/>
      <c r="CO20" s="558"/>
      <c r="CP20" s="558"/>
      <c r="CQ20" s="559"/>
      <c r="CR20" s="560">
        <v>25961537</v>
      </c>
      <c r="CS20" s="465"/>
      <c r="CT20" s="465"/>
      <c r="CU20" s="465"/>
      <c r="CV20" s="465"/>
      <c r="CW20" s="465"/>
      <c r="CX20" s="465"/>
      <c r="CY20" s="561"/>
      <c r="CZ20" s="608">
        <v>100</v>
      </c>
      <c r="DA20" s="608"/>
      <c r="DB20" s="608"/>
      <c r="DC20" s="608"/>
      <c r="DD20" s="564">
        <v>3613103</v>
      </c>
      <c r="DE20" s="465"/>
      <c r="DF20" s="465"/>
      <c r="DG20" s="465"/>
      <c r="DH20" s="465"/>
      <c r="DI20" s="465"/>
      <c r="DJ20" s="465"/>
      <c r="DK20" s="465"/>
      <c r="DL20" s="465"/>
      <c r="DM20" s="465"/>
      <c r="DN20" s="465"/>
      <c r="DO20" s="465"/>
      <c r="DP20" s="561"/>
      <c r="DQ20" s="564">
        <v>16900180</v>
      </c>
      <c r="DR20" s="465"/>
      <c r="DS20" s="465"/>
      <c r="DT20" s="465"/>
      <c r="DU20" s="465"/>
      <c r="DV20" s="465"/>
      <c r="DW20" s="465"/>
      <c r="DX20" s="465"/>
      <c r="DY20" s="465"/>
      <c r="DZ20" s="465"/>
      <c r="EA20" s="465"/>
      <c r="EB20" s="465"/>
      <c r="EC20" s="602"/>
    </row>
    <row r="21" spans="2:133" ht="11.25" customHeight="1">
      <c r="B21" s="557" t="s">
        <v>360</v>
      </c>
      <c r="C21" s="558"/>
      <c r="D21" s="558"/>
      <c r="E21" s="558"/>
      <c r="F21" s="558"/>
      <c r="G21" s="558"/>
      <c r="H21" s="558"/>
      <c r="I21" s="558"/>
      <c r="J21" s="558"/>
      <c r="K21" s="558"/>
      <c r="L21" s="558"/>
      <c r="M21" s="558"/>
      <c r="N21" s="558"/>
      <c r="O21" s="558"/>
      <c r="P21" s="558"/>
      <c r="Q21" s="559"/>
      <c r="R21" s="560">
        <v>88</v>
      </c>
      <c r="S21" s="465"/>
      <c r="T21" s="465"/>
      <c r="U21" s="465"/>
      <c r="V21" s="465"/>
      <c r="W21" s="465"/>
      <c r="X21" s="465"/>
      <c r="Y21" s="561"/>
      <c r="Z21" s="608">
        <v>0</v>
      </c>
      <c r="AA21" s="608"/>
      <c r="AB21" s="608"/>
      <c r="AC21" s="608"/>
      <c r="AD21" s="609" t="s">
        <v>138</v>
      </c>
      <c r="AE21" s="609"/>
      <c r="AF21" s="609"/>
      <c r="AG21" s="609"/>
      <c r="AH21" s="609"/>
      <c r="AI21" s="609"/>
      <c r="AJ21" s="609"/>
      <c r="AK21" s="609"/>
      <c r="AL21" s="562" t="s">
        <v>138</v>
      </c>
      <c r="AM21" s="331"/>
      <c r="AN21" s="331"/>
      <c r="AO21" s="610"/>
      <c r="AP21" s="636" t="s">
        <v>361</v>
      </c>
      <c r="AQ21" s="639"/>
      <c r="AR21" s="639"/>
      <c r="AS21" s="639"/>
      <c r="AT21" s="639"/>
      <c r="AU21" s="639"/>
      <c r="AV21" s="639"/>
      <c r="AW21" s="639"/>
      <c r="AX21" s="639"/>
      <c r="AY21" s="639"/>
      <c r="AZ21" s="639"/>
      <c r="BA21" s="639"/>
      <c r="BB21" s="639"/>
      <c r="BC21" s="639"/>
      <c r="BD21" s="639"/>
      <c r="BE21" s="639"/>
      <c r="BF21" s="638"/>
      <c r="BG21" s="560" t="s">
        <v>138</v>
      </c>
      <c r="BH21" s="465"/>
      <c r="BI21" s="465"/>
      <c r="BJ21" s="465"/>
      <c r="BK21" s="465"/>
      <c r="BL21" s="465"/>
      <c r="BM21" s="465"/>
      <c r="BN21" s="561"/>
      <c r="BO21" s="608" t="s">
        <v>138</v>
      </c>
      <c r="BP21" s="608"/>
      <c r="BQ21" s="608"/>
      <c r="BR21" s="608"/>
      <c r="BS21" s="564" t="s">
        <v>138</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c r="B22" s="557" t="s">
        <v>75</v>
      </c>
      <c r="C22" s="558"/>
      <c r="D22" s="558"/>
      <c r="E22" s="558"/>
      <c r="F22" s="558"/>
      <c r="G22" s="558"/>
      <c r="H22" s="558"/>
      <c r="I22" s="558"/>
      <c r="J22" s="558"/>
      <c r="K22" s="558"/>
      <c r="L22" s="558"/>
      <c r="M22" s="558"/>
      <c r="N22" s="558"/>
      <c r="O22" s="558"/>
      <c r="P22" s="558"/>
      <c r="Q22" s="559"/>
      <c r="R22" s="560">
        <v>16367005</v>
      </c>
      <c r="S22" s="465"/>
      <c r="T22" s="465"/>
      <c r="U22" s="465"/>
      <c r="V22" s="465"/>
      <c r="W22" s="465"/>
      <c r="X22" s="465"/>
      <c r="Y22" s="561"/>
      <c r="Z22" s="608">
        <v>60</v>
      </c>
      <c r="AA22" s="608"/>
      <c r="AB22" s="608"/>
      <c r="AC22" s="608"/>
      <c r="AD22" s="609">
        <v>15339288</v>
      </c>
      <c r="AE22" s="609"/>
      <c r="AF22" s="609"/>
      <c r="AG22" s="609"/>
      <c r="AH22" s="609"/>
      <c r="AI22" s="609"/>
      <c r="AJ22" s="609"/>
      <c r="AK22" s="609"/>
      <c r="AL22" s="562">
        <v>98.2</v>
      </c>
      <c r="AM22" s="331"/>
      <c r="AN22" s="331"/>
      <c r="AO22" s="610"/>
      <c r="AP22" s="636" t="s">
        <v>363</v>
      </c>
      <c r="AQ22" s="639"/>
      <c r="AR22" s="639"/>
      <c r="AS22" s="639"/>
      <c r="AT22" s="639"/>
      <c r="AU22" s="639"/>
      <c r="AV22" s="639"/>
      <c r="AW22" s="639"/>
      <c r="AX22" s="639"/>
      <c r="AY22" s="639"/>
      <c r="AZ22" s="639"/>
      <c r="BA22" s="639"/>
      <c r="BB22" s="639"/>
      <c r="BC22" s="639"/>
      <c r="BD22" s="639"/>
      <c r="BE22" s="639"/>
      <c r="BF22" s="638"/>
      <c r="BG22" s="560" t="s">
        <v>138</v>
      </c>
      <c r="BH22" s="465"/>
      <c r="BI22" s="465"/>
      <c r="BJ22" s="465"/>
      <c r="BK22" s="465"/>
      <c r="BL22" s="465"/>
      <c r="BM22" s="465"/>
      <c r="BN22" s="561"/>
      <c r="BO22" s="608" t="s">
        <v>138</v>
      </c>
      <c r="BP22" s="608"/>
      <c r="BQ22" s="608"/>
      <c r="BR22" s="608"/>
      <c r="BS22" s="564" t="s">
        <v>138</v>
      </c>
      <c r="BT22" s="465"/>
      <c r="BU22" s="465"/>
      <c r="BV22" s="465"/>
      <c r="BW22" s="465"/>
      <c r="BX22" s="465"/>
      <c r="BY22" s="465"/>
      <c r="BZ22" s="465"/>
      <c r="CA22" s="465"/>
      <c r="CB22" s="602"/>
      <c r="CD22" s="495" t="s">
        <v>364</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c r="B23" s="557" t="s">
        <v>366</v>
      </c>
      <c r="C23" s="558"/>
      <c r="D23" s="558"/>
      <c r="E23" s="558"/>
      <c r="F23" s="558"/>
      <c r="G23" s="558"/>
      <c r="H23" s="558"/>
      <c r="I23" s="558"/>
      <c r="J23" s="558"/>
      <c r="K23" s="558"/>
      <c r="L23" s="558"/>
      <c r="M23" s="558"/>
      <c r="N23" s="558"/>
      <c r="O23" s="558"/>
      <c r="P23" s="558"/>
      <c r="Q23" s="559"/>
      <c r="R23" s="560">
        <v>9470</v>
      </c>
      <c r="S23" s="465"/>
      <c r="T23" s="465"/>
      <c r="U23" s="465"/>
      <c r="V23" s="465"/>
      <c r="W23" s="465"/>
      <c r="X23" s="465"/>
      <c r="Y23" s="561"/>
      <c r="Z23" s="608">
        <v>0</v>
      </c>
      <c r="AA23" s="608"/>
      <c r="AB23" s="608"/>
      <c r="AC23" s="608"/>
      <c r="AD23" s="609">
        <v>9470</v>
      </c>
      <c r="AE23" s="609"/>
      <c r="AF23" s="609"/>
      <c r="AG23" s="609"/>
      <c r="AH23" s="609"/>
      <c r="AI23" s="609"/>
      <c r="AJ23" s="609"/>
      <c r="AK23" s="609"/>
      <c r="AL23" s="562">
        <v>0.1</v>
      </c>
      <c r="AM23" s="331"/>
      <c r="AN23" s="331"/>
      <c r="AO23" s="610"/>
      <c r="AP23" s="636" t="s">
        <v>124</v>
      </c>
      <c r="AQ23" s="639"/>
      <c r="AR23" s="639"/>
      <c r="AS23" s="639"/>
      <c r="AT23" s="639"/>
      <c r="AU23" s="639"/>
      <c r="AV23" s="639"/>
      <c r="AW23" s="639"/>
      <c r="AX23" s="639"/>
      <c r="AY23" s="639"/>
      <c r="AZ23" s="639"/>
      <c r="BA23" s="639"/>
      <c r="BB23" s="639"/>
      <c r="BC23" s="639"/>
      <c r="BD23" s="639"/>
      <c r="BE23" s="639"/>
      <c r="BF23" s="638"/>
      <c r="BG23" s="560">
        <v>867838</v>
      </c>
      <c r="BH23" s="465"/>
      <c r="BI23" s="465"/>
      <c r="BJ23" s="465"/>
      <c r="BK23" s="465"/>
      <c r="BL23" s="465"/>
      <c r="BM23" s="465"/>
      <c r="BN23" s="561"/>
      <c r="BO23" s="608">
        <v>6</v>
      </c>
      <c r="BP23" s="608"/>
      <c r="BQ23" s="608"/>
      <c r="BR23" s="608"/>
      <c r="BS23" s="564" t="s">
        <v>138</v>
      </c>
      <c r="BT23" s="465"/>
      <c r="BU23" s="465"/>
      <c r="BV23" s="465"/>
      <c r="BW23" s="465"/>
      <c r="BX23" s="465"/>
      <c r="BY23" s="465"/>
      <c r="BZ23" s="465"/>
      <c r="CA23" s="465"/>
      <c r="CB23" s="602"/>
      <c r="CD23" s="495" t="s">
        <v>311</v>
      </c>
      <c r="CE23" s="496"/>
      <c r="CF23" s="496"/>
      <c r="CG23" s="496"/>
      <c r="CH23" s="496"/>
      <c r="CI23" s="496"/>
      <c r="CJ23" s="496"/>
      <c r="CK23" s="496"/>
      <c r="CL23" s="496"/>
      <c r="CM23" s="496"/>
      <c r="CN23" s="496"/>
      <c r="CO23" s="496"/>
      <c r="CP23" s="496"/>
      <c r="CQ23" s="538"/>
      <c r="CR23" s="495" t="s">
        <v>368</v>
      </c>
      <c r="CS23" s="496"/>
      <c r="CT23" s="496"/>
      <c r="CU23" s="496"/>
      <c r="CV23" s="496"/>
      <c r="CW23" s="496"/>
      <c r="CX23" s="496"/>
      <c r="CY23" s="538"/>
      <c r="CZ23" s="495" t="s">
        <v>372</v>
      </c>
      <c r="DA23" s="496"/>
      <c r="DB23" s="496"/>
      <c r="DC23" s="538"/>
      <c r="DD23" s="495" t="s">
        <v>374</v>
      </c>
      <c r="DE23" s="496"/>
      <c r="DF23" s="496"/>
      <c r="DG23" s="496"/>
      <c r="DH23" s="496"/>
      <c r="DI23" s="496"/>
      <c r="DJ23" s="496"/>
      <c r="DK23" s="538"/>
      <c r="DL23" s="640" t="s">
        <v>375</v>
      </c>
      <c r="DM23" s="641"/>
      <c r="DN23" s="641"/>
      <c r="DO23" s="641"/>
      <c r="DP23" s="641"/>
      <c r="DQ23" s="641"/>
      <c r="DR23" s="641"/>
      <c r="DS23" s="641"/>
      <c r="DT23" s="641"/>
      <c r="DU23" s="641"/>
      <c r="DV23" s="642"/>
      <c r="DW23" s="495" t="s">
        <v>376</v>
      </c>
      <c r="DX23" s="496"/>
      <c r="DY23" s="496"/>
      <c r="DZ23" s="496"/>
      <c r="EA23" s="496"/>
      <c r="EB23" s="496"/>
      <c r="EC23" s="538"/>
    </row>
    <row r="24" spans="2:133" ht="11.25" customHeight="1">
      <c r="B24" s="557" t="s">
        <v>146</v>
      </c>
      <c r="C24" s="558"/>
      <c r="D24" s="558"/>
      <c r="E24" s="558"/>
      <c r="F24" s="558"/>
      <c r="G24" s="558"/>
      <c r="H24" s="558"/>
      <c r="I24" s="558"/>
      <c r="J24" s="558"/>
      <c r="K24" s="558"/>
      <c r="L24" s="558"/>
      <c r="M24" s="558"/>
      <c r="N24" s="558"/>
      <c r="O24" s="558"/>
      <c r="P24" s="558"/>
      <c r="Q24" s="559"/>
      <c r="R24" s="560">
        <v>382887</v>
      </c>
      <c r="S24" s="465"/>
      <c r="T24" s="465"/>
      <c r="U24" s="465"/>
      <c r="V24" s="465"/>
      <c r="W24" s="465"/>
      <c r="X24" s="465"/>
      <c r="Y24" s="561"/>
      <c r="Z24" s="608">
        <v>1.4</v>
      </c>
      <c r="AA24" s="608"/>
      <c r="AB24" s="608"/>
      <c r="AC24" s="608"/>
      <c r="AD24" s="609" t="s">
        <v>138</v>
      </c>
      <c r="AE24" s="609"/>
      <c r="AF24" s="609"/>
      <c r="AG24" s="609"/>
      <c r="AH24" s="609"/>
      <c r="AI24" s="609"/>
      <c r="AJ24" s="609"/>
      <c r="AK24" s="609"/>
      <c r="AL24" s="562" t="s">
        <v>138</v>
      </c>
      <c r="AM24" s="331"/>
      <c r="AN24" s="331"/>
      <c r="AO24" s="610"/>
      <c r="AP24" s="636" t="s">
        <v>378</v>
      </c>
      <c r="AQ24" s="639"/>
      <c r="AR24" s="639"/>
      <c r="AS24" s="639"/>
      <c r="AT24" s="639"/>
      <c r="AU24" s="639"/>
      <c r="AV24" s="639"/>
      <c r="AW24" s="639"/>
      <c r="AX24" s="639"/>
      <c r="AY24" s="639"/>
      <c r="AZ24" s="639"/>
      <c r="BA24" s="639"/>
      <c r="BB24" s="639"/>
      <c r="BC24" s="639"/>
      <c r="BD24" s="639"/>
      <c r="BE24" s="639"/>
      <c r="BF24" s="638"/>
      <c r="BG24" s="560" t="s">
        <v>138</v>
      </c>
      <c r="BH24" s="465"/>
      <c r="BI24" s="465"/>
      <c r="BJ24" s="465"/>
      <c r="BK24" s="465"/>
      <c r="BL24" s="465"/>
      <c r="BM24" s="465"/>
      <c r="BN24" s="561"/>
      <c r="BO24" s="608" t="s">
        <v>138</v>
      </c>
      <c r="BP24" s="608"/>
      <c r="BQ24" s="608"/>
      <c r="BR24" s="608"/>
      <c r="BS24" s="564" t="s">
        <v>138</v>
      </c>
      <c r="BT24" s="465"/>
      <c r="BU24" s="465"/>
      <c r="BV24" s="465"/>
      <c r="BW24" s="465"/>
      <c r="BX24" s="465"/>
      <c r="BY24" s="465"/>
      <c r="BZ24" s="465"/>
      <c r="CA24" s="465"/>
      <c r="CB24" s="602"/>
      <c r="CD24" s="617" t="s">
        <v>379</v>
      </c>
      <c r="CE24" s="618"/>
      <c r="CF24" s="618"/>
      <c r="CG24" s="618"/>
      <c r="CH24" s="618"/>
      <c r="CI24" s="618"/>
      <c r="CJ24" s="618"/>
      <c r="CK24" s="618"/>
      <c r="CL24" s="618"/>
      <c r="CM24" s="618"/>
      <c r="CN24" s="618"/>
      <c r="CO24" s="618"/>
      <c r="CP24" s="618"/>
      <c r="CQ24" s="619"/>
      <c r="CR24" s="614">
        <v>12597976</v>
      </c>
      <c r="CS24" s="615"/>
      <c r="CT24" s="615"/>
      <c r="CU24" s="615"/>
      <c r="CV24" s="615"/>
      <c r="CW24" s="615"/>
      <c r="CX24" s="615"/>
      <c r="CY24" s="643"/>
      <c r="CZ24" s="644">
        <v>48.5</v>
      </c>
      <c r="DA24" s="628"/>
      <c r="DB24" s="628"/>
      <c r="DC24" s="645"/>
      <c r="DD24" s="646">
        <v>7294821</v>
      </c>
      <c r="DE24" s="615"/>
      <c r="DF24" s="615"/>
      <c r="DG24" s="615"/>
      <c r="DH24" s="615"/>
      <c r="DI24" s="615"/>
      <c r="DJ24" s="615"/>
      <c r="DK24" s="643"/>
      <c r="DL24" s="646">
        <v>7285783</v>
      </c>
      <c r="DM24" s="615"/>
      <c r="DN24" s="615"/>
      <c r="DO24" s="615"/>
      <c r="DP24" s="615"/>
      <c r="DQ24" s="615"/>
      <c r="DR24" s="615"/>
      <c r="DS24" s="615"/>
      <c r="DT24" s="615"/>
      <c r="DU24" s="615"/>
      <c r="DV24" s="643"/>
      <c r="DW24" s="644">
        <v>46.7</v>
      </c>
      <c r="DX24" s="628"/>
      <c r="DY24" s="628"/>
      <c r="DZ24" s="628"/>
      <c r="EA24" s="628"/>
      <c r="EB24" s="628"/>
      <c r="EC24" s="647"/>
    </row>
    <row r="25" spans="2:133" ht="11.25" customHeight="1">
      <c r="B25" s="557" t="s">
        <v>114</v>
      </c>
      <c r="C25" s="558"/>
      <c r="D25" s="558"/>
      <c r="E25" s="558"/>
      <c r="F25" s="558"/>
      <c r="G25" s="558"/>
      <c r="H25" s="558"/>
      <c r="I25" s="558"/>
      <c r="J25" s="558"/>
      <c r="K25" s="558"/>
      <c r="L25" s="558"/>
      <c r="M25" s="558"/>
      <c r="N25" s="558"/>
      <c r="O25" s="558"/>
      <c r="P25" s="558"/>
      <c r="Q25" s="559"/>
      <c r="R25" s="560">
        <v>475474</v>
      </c>
      <c r="S25" s="465"/>
      <c r="T25" s="465"/>
      <c r="U25" s="465"/>
      <c r="V25" s="465"/>
      <c r="W25" s="465"/>
      <c r="X25" s="465"/>
      <c r="Y25" s="561"/>
      <c r="Z25" s="608">
        <v>1.7</v>
      </c>
      <c r="AA25" s="608"/>
      <c r="AB25" s="608"/>
      <c r="AC25" s="608"/>
      <c r="AD25" s="609">
        <v>68824</v>
      </c>
      <c r="AE25" s="609"/>
      <c r="AF25" s="609"/>
      <c r="AG25" s="609"/>
      <c r="AH25" s="609"/>
      <c r="AI25" s="609"/>
      <c r="AJ25" s="609"/>
      <c r="AK25" s="609"/>
      <c r="AL25" s="562">
        <v>0.4</v>
      </c>
      <c r="AM25" s="331"/>
      <c r="AN25" s="331"/>
      <c r="AO25" s="610"/>
      <c r="AP25" s="636" t="s">
        <v>268</v>
      </c>
      <c r="AQ25" s="639"/>
      <c r="AR25" s="639"/>
      <c r="AS25" s="639"/>
      <c r="AT25" s="639"/>
      <c r="AU25" s="639"/>
      <c r="AV25" s="639"/>
      <c r="AW25" s="639"/>
      <c r="AX25" s="639"/>
      <c r="AY25" s="639"/>
      <c r="AZ25" s="639"/>
      <c r="BA25" s="639"/>
      <c r="BB25" s="639"/>
      <c r="BC25" s="639"/>
      <c r="BD25" s="639"/>
      <c r="BE25" s="639"/>
      <c r="BF25" s="638"/>
      <c r="BG25" s="560" t="s">
        <v>138</v>
      </c>
      <c r="BH25" s="465"/>
      <c r="BI25" s="465"/>
      <c r="BJ25" s="465"/>
      <c r="BK25" s="465"/>
      <c r="BL25" s="465"/>
      <c r="BM25" s="465"/>
      <c r="BN25" s="561"/>
      <c r="BO25" s="608" t="s">
        <v>138</v>
      </c>
      <c r="BP25" s="608"/>
      <c r="BQ25" s="608"/>
      <c r="BR25" s="608"/>
      <c r="BS25" s="564" t="s">
        <v>138</v>
      </c>
      <c r="BT25" s="465"/>
      <c r="BU25" s="465"/>
      <c r="BV25" s="465"/>
      <c r="BW25" s="465"/>
      <c r="BX25" s="465"/>
      <c r="BY25" s="465"/>
      <c r="BZ25" s="465"/>
      <c r="CA25" s="465"/>
      <c r="CB25" s="602"/>
      <c r="CD25" s="557" t="s">
        <v>188</v>
      </c>
      <c r="CE25" s="558"/>
      <c r="CF25" s="558"/>
      <c r="CG25" s="558"/>
      <c r="CH25" s="558"/>
      <c r="CI25" s="558"/>
      <c r="CJ25" s="558"/>
      <c r="CK25" s="558"/>
      <c r="CL25" s="558"/>
      <c r="CM25" s="558"/>
      <c r="CN25" s="558"/>
      <c r="CO25" s="558"/>
      <c r="CP25" s="558"/>
      <c r="CQ25" s="559"/>
      <c r="CR25" s="560">
        <v>3756259</v>
      </c>
      <c r="CS25" s="587"/>
      <c r="CT25" s="587"/>
      <c r="CU25" s="587"/>
      <c r="CV25" s="587"/>
      <c r="CW25" s="587"/>
      <c r="CX25" s="587"/>
      <c r="CY25" s="588"/>
      <c r="CZ25" s="562">
        <v>14.5</v>
      </c>
      <c r="DA25" s="589"/>
      <c r="DB25" s="589"/>
      <c r="DC25" s="590"/>
      <c r="DD25" s="564">
        <v>3505248</v>
      </c>
      <c r="DE25" s="587"/>
      <c r="DF25" s="587"/>
      <c r="DG25" s="587"/>
      <c r="DH25" s="587"/>
      <c r="DI25" s="587"/>
      <c r="DJ25" s="587"/>
      <c r="DK25" s="588"/>
      <c r="DL25" s="564">
        <v>3496210</v>
      </c>
      <c r="DM25" s="587"/>
      <c r="DN25" s="587"/>
      <c r="DO25" s="587"/>
      <c r="DP25" s="587"/>
      <c r="DQ25" s="587"/>
      <c r="DR25" s="587"/>
      <c r="DS25" s="587"/>
      <c r="DT25" s="587"/>
      <c r="DU25" s="587"/>
      <c r="DV25" s="588"/>
      <c r="DW25" s="562">
        <v>22.4</v>
      </c>
      <c r="DX25" s="589"/>
      <c r="DY25" s="589"/>
      <c r="DZ25" s="589"/>
      <c r="EA25" s="589"/>
      <c r="EB25" s="589"/>
      <c r="EC25" s="598"/>
    </row>
    <row r="26" spans="2:133" ht="11.25" customHeight="1">
      <c r="B26" s="557" t="s">
        <v>16</v>
      </c>
      <c r="C26" s="558"/>
      <c r="D26" s="558"/>
      <c r="E26" s="558"/>
      <c r="F26" s="558"/>
      <c r="G26" s="558"/>
      <c r="H26" s="558"/>
      <c r="I26" s="558"/>
      <c r="J26" s="558"/>
      <c r="K26" s="558"/>
      <c r="L26" s="558"/>
      <c r="M26" s="558"/>
      <c r="N26" s="558"/>
      <c r="O26" s="558"/>
      <c r="P26" s="558"/>
      <c r="Q26" s="559"/>
      <c r="R26" s="560">
        <v>123264</v>
      </c>
      <c r="S26" s="465"/>
      <c r="T26" s="465"/>
      <c r="U26" s="465"/>
      <c r="V26" s="465"/>
      <c r="W26" s="465"/>
      <c r="X26" s="465"/>
      <c r="Y26" s="561"/>
      <c r="Z26" s="608">
        <v>0.5</v>
      </c>
      <c r="AA26" s="608"/>
      <c r="AB26" s="608"/>
      <c r="AC26" s="608"/>
      <c r="AD26" s="609" t="s">
        <v>138</v>
      </c>
      <c r="AE26" s="609"/>
      <c r="AF26" s="609"/>
      <c r="AG26" s="609"/>
      <c r="AH26" s="609"/>
      <c r="AI26" s="609"/>
      <c r="AJ26" s="609"/>
      <c r="AK26" s="609"/>
      <c r="AL26" s="562" t="s">
        <v>138</v>
      </c>
      <c r="AM26" s="331"/>
      <c r="AN26" s="331"/>
      <c r="AO26" s="610"/>
      <c r="AP26" s="636" t="s">
        <v>383</v>
      </c>
      <c r="AQ26" s="637"/>
      <c r="AR26" s="637"/>
      <c r="AS26" s="637"/>
      <c r="AT26" s="637"/>
      <c r="AU26" s="637"/>
      <c r="AV26" s="637"/>
      <c r="AW26" s="637"/>
      <c r="AX26" s="637"/>
      <c r="AY26" s="637"/>
      <c r="AZ26" s="637"/>
      <c r="BA26" s="637"/>
      <c r="BB26" s="637"/>
      <c r="BC26" s="637"/>
      <c r="BD26" s="637"/>
      <c r="BE26" s="637"/>
      <c r="BF26" s="638"/>
      <c r="BG26" s="560" t="s">
        <v>138</v>
      </c>
      <c r="BH26" s="465"/>
      <c r="BI26" s="465"/>
      <c r="BJ26" s="465"/>
      <c r="BK26" s="465"/>
      <c r="BL26" s="465"/>
      <c r="BM26" s="465"/>
      <c r="BN26" s="561"/>
      <c r="BO26" s="608" t="s">
        <v>138</v>
      </c>
      <c r="BP26" s="608"/>
      <c r="BQ26" s="608"/>
      <c r="BR26" s="608"/>
      <c r="BS26" s="564" t="s">
        <v>138</v>
      </c>
      <c r="BT26" s="465"/>
      <c r="BU26" s="465"/>
      <c r="BV26" s="465"/>
      <c r="BW26" s="465"/>
      <c r="BX26" s="465"/>
      <c r="BY26" s="465"/>
      <c r="BZ26" s="465"/>
      <c r="CA26" s="465"/>
      <c r="CB26" s="602"/>
      <c r="CD26" s="557" t="s">
        <v>104</v>
      </c>
      <c r="CE26" s="558"/>
      <c r="CF26" s="558"/>
      <c r="CG26" s="558"/>
      <c r="CH26" s="558"/>
      <c r="CI26" s="558"/>
      <c r="CJ26" s="558"/>
      <c r="CK26" s="558"/>
      <c r="CL26" s="558"/>
      <c r="CM26" s="558"/>
      <c r="CN26" s="558"/>
      <c r="CO26" s="558"/>
      <c r="CP26" s="558"/>
      <c r="CQ26" s="559"/>
      <c r="CR26" s="560">
        <v>2351706</v>
      </c>
      <c r="CS26" s="465"/>
      <c r="CT26" s="465"/>
      <c r="CU26" s="465"/>
      <c r="CV26" s="465"/>
      <c r="CW26" s="465"/>
      <c r="CX26" s="465"/>
      <c r="CY26" s="561"/>
      <c r="CZ26" s="562">
        <v>9.1</v>
      </c>
      <c r="DA26" s="589"/>
      <c r="DB26" s="589"/>
      <c r="DC26" s="590"/>
      <c r="DD26" s="564">
        <v>2113348</v>
      </c>
      <c r="DE26" s="465"/>
      <c r="DF26" s="465"/>
      <c r="DG26" s="465"/>
      <c r="DH26" s="465"/>
      <c r="DI26" s="465"/>
      <c r="DJ26" s="465"/>
      <c r="DK26" s="561"/>
      <c r="DL26" s="564" t="s">
        <v>138</v>
      </c>
      <c r="DM26" s="465"/>
      <c r="DN26" s="465"/>
      <c r="DO26" s="465"/>
      <c r="DP26" s="465"/>
      <c r="DQ26" s="465"/>
      <c r="DR26" s="465"/>
      <c r="DS26" s="465"/>
      <c r="DT26" s="465"/>
      <c r="DU26" s="465"/>
      <c r="DV26" s="561"/>
      <c r="DW26" s="562" t="s">
        <v>138</v>
      </c>
      <c r="DX26" s="589"/>
      <c r="DY26" s="589"/>
      <c r="DZ26" s="589"/>
      <c r="EA26" s="589"/>
      <c r="EB26" s="589"/>
      <c r="EC26" s="598"/>
    </row>
    <row r="27" spans="2:133" ht="11.25" customHeight="1">
      <c r="B27" s="557" t="s">
        <v>338</v>
      </c>
      <c r="C27" s="558"/>
      <c r="D27" s="558"/>
      <c r="E27" s="558"/>
      <c r="F27" s="558"/>
      <c r="G27" s="558"/>
      <c r="H27" s="558"/>
      <c r="I27" s="558"/>
      <c r="J27" s="558"/>
      <c r="K27" s="558"/>
      <c r="L27" s="558"/>
      <c r="M27" s="558"/>
      <c r="N27" s="558"/>
      <c r="O27" s="558"/>
      <c r="P27" s="558"/>
      <c r="Q27" s="559"/>
      <c r="R27" s="560">
        <v>4132320</v>
      </c>
      <c r="S27" s="465"/>
      <c r="T27" s="465"/>
      <c r="U27" s="465"/>
      <c r="V27" s="465"/>
      <c r="W27" s="465"/>
      <c r="X27" s="465"/>
      <c r="Y27" s="561"/>
      <c r="Z27" s="608">
        <v>15.2</v>
      </c>
      <c r="AA27" s="608"/>
      <c r="AB27" s="608"/>
      <c r="AC27" s="608"/>
      <c r="AD27" s="609" t="s">
        <v>138</v>
      </c>
      <c r="AE27" s="609"/>
      <c r="AF27" s="609"/>
      <c r="AG27" s="609"/>
      <c r="AH27" s="609"/>
      <c r="AI27" s="609"/>
      <c r="AJ27" s="609"/>
      <c r="AK27" s="609"/>
      <c r="AL27" s="562" t="s">
        <v>138</v>
      </c>
      <c r="AM27" s="331"/>
      <c r="AN27" s="331"/>
      <c r="AO27" s="610"/>
      <c r="AP27" s="557" t="s">
        <v>384</v>
      </c>
      <c r="AQ27" s="558"/>
      <c r="AR27" s="558"/>
      <c r="AS27" s="558"/>
      <c r="AT27" s="558"/>
      <c r="AU27" s="558"/>
      <c r="AV27" s="558"/>
      <c r="AW27" s="558"/>
      <c r="AX27" s="558"/>
      <c r="AY27" s="558"/>
      <c r="AZ27" s="558"/>
      <c r="BA27" s="558"/>
      <c r="BB27" s="558"/>
      <c r="BC27" s="558"/>
      <c r="BD27" s="558"/>
      <c r="BE27" s="558"/>
      <c r="BF27" s="559"/>
      <c r="BG27" s="560">
        <v>14561514</v>
      </c>
      <c r="BH27" s="465"/>
      <c r="BI27" s="465"/>
      <c r="BJ27" s="465"/>
      <c r="BK27" s="465"/>
      <c r="BL27" s="465"/>
      <c r="BM27" s="465"/>
      <c r="BN27" s="561"/>
      <c r="BO27" s="608">
        <v>100</v>
      </c>
      <c r="BP27" s="608"/>
      <c r="BQ27" s="608"/>
      <c r="BR27" s="608"/>
      <c r="BS27" s="564" t="s">
        <v>138</v>
      </c>
      <c r="BT27" s="465"/>
      <c r="BU27" s="465"/>
      <c r="BV27" s="465"/>
      <c r="BW27" s="465"/>
      <c r="BX27" s="465"/>
      <c r="BY27" s="465"/>
      <c r="BZ27" s="465"/>
      <c r="CA27" s="465"/>
      <c r="CB27" s="602"/>
      <c r="CD27" s="557" t="s">
        <v>212</v>
      </c>
      <c r="CE27" s="558"/>
      <c r="CF27" s="558"/>
      <c r="CG27" s="558"/>
      <c r="CH27" s="558"/>
      <c r="CI27" s="558"/>
      <c r="CJ27" s="558"/>
      <c r="CK27" s="558"/>
      <c r="CL27" s="558"/>
      <c r="CM27" s="558"/>
      <c r="CN27" s="558"/>
      <c r="CO27" s="558"/>
      <c r="CP27" s="558"/>
      <c r="CQ27" s="559"/>
      <c r="CR27" s="560">
        <v>7236789</v>
      </c>
      <c r="CS27" s="587"/>
      <c r="CT27" s="587"/>
      <c r="CU27" s="587"/>
      <c r="CV27" s="587"/>
      <c r="CW27" s="587"/>
      <c r="CX27" s="587"/>
      <c r="CY27" s="588"/>
      <c r="CZ27" s="562">
        <v>27.9</v>
      </c>
      <c r="DA27" s="589"/>
      <c r="DB27" s="589"/>
      <c r="DC27" s="590"/>
      <c r="DD27" s="564">
        <v>2190665</v>
      </c>
      <c r="DE27" s="587"/>
      <c r="DF27" s="587"/>
      <c r="DG27" s="587"/>
      <c r="DH27" s="587"/>
      <c r="DI27" s="587"/>
      <c r="DJ27" s="587"/>
      <c r="DK27" s="588"/>
      <c r="DL27" s="564">
        <v>2190665</v>
      </c>
      <c r="DM27" s="587"/>
      <c r="DN27" s="587"/>
      <c r="DO27" s="587"/>
      <c r="DP27" s="587"/>
      <c r="DQ27" s="587"/>
      <c r="DR27" s="587"/>
      <c r="DS27" s="587"/>
      <c r="DT27" s="587"/>
      <c r="DU27" s="587"/>
      <c r="DV27" s="588"/>
      <c r="DW27" s="562">
        <v>14</v>
      </c>
      <c r="DX27" s="589"/>
      <c r="DY27" s="589"/>
      <c r="DZ27" s="589"/>
      <c r="EA27" s="589"/>
      <c r="EB27" s="589"/>
      <c r="EC27" s="598"/>
    </row>
    <row r="28" spans="2:133" ht="11.25" customHeight="1">
      <c r="B28" s="632" t="s">
        <v>54</v>
      </c>
      <c r="C28" s="633"/>
      <c r="D28" s="633"/>
      <c r="E28" s="633"/>
      <c r="F28" s="633"/>
      <c r="G28" s="633"/>
      <c r="H28" s="633"/>
      <c r="I28" s="633"/>
      <c r="J28" s="633"/>
      <c r="K28" s="633"/>
      <c r="L28" s="633"/>
      <c r="M28" s="633"/>
      <c r="N28" s="633"/>
      <c r="O28" s="633"/>
      <c r="P28" s="633"/>
      <c r="Q28" s="634"/>
      <c r="R28" s="560">
        <v>35681</v>
      </c>
      <c r="S28" s="465"/>
      <c r="T28" s="465"/>
      <c r="U28" s="465"/>
      <c r="V28" s="465"/>
      <c r="W28" s="465"/>
      <c r="X28" s="465"/>
      <c r="Y28" s="561"/>
      <c r="Z28" s="608">
        <v>0.1</v>
      </c>
      <c r="AA28" s="608"/>
      <c r="AB28" s="608"/>
      <c r="AC28" s="608"/>
      <c r="AD28" s="609">
        <v>35681</v>
      </c>
      <c r="AE28" s="609"/>
      <c r="AF28" s="609"/>
      <c r="AG28" s="609"/>
      <c r="AH28" s="609"/>
      <c r="AI28" s="609"/>
      <c r="AJ28" s="609"/>
      <c r="AK28" s="609"/>
      <c r="AL28" s="562">
        <v>0.2</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380</v>
      </c>
      <c r="CE28" s="558"/>
      <c r="CF28" s="558"/>
      <c r="CG28" s="558"/>
      <c r="CH28" s="558"/>
      <c r="CI28" s="558"/>
      <c r="CJ28" s="558"/>
      <c r="CK28" s="558"/>
      <c r="CL28" s="558"/>
      <c r="CM28" s="558"/>
      <c r="CN28" s="558"/>
      <c r="CO28" s="558"/>
      <c r="CP28" s="558"/>
      <c r="CQ28" s="559"/>
      <c r="CR28" s="560">
        <v>1604928</v>
      </c>
      <c r="CS28" s="465"/>
      <c r="CT28" s="465"/>
      <c r="CU28" s="465"/>
      <c r="CV28" s="465"/>
      <c r="CW28" s="465"/>
      <c r="CX28" s="465"/>
      <c r="CY28" s="561"/>
      <c r="CZ28" s="562">
        <v>6.2</v>
      </c>
      <c r="DA28" s="589"/>
      <c r="DB28" s="589"/>
      <c r="DC28" s="590"/>
      <c r="DD28" s="564">
        <v>1598908</v>
      </c>
      <c r="DE28" s="465"/>
      <c r="DF28" s="465"/>
      <c r="DG28" s="465"/>
      <c r="DH28" s="465"/>
      <c r="DI28" s="465"/>
      <c r="DJ28" s="465"/>
      <c r="DK28" s="561"/>
      <c r="DL28" s="564">
        <v>1598908</v>
      </c>
      <c r="DM28" s="465"/>
      <c r="DN28" s="465"/>
      <c r="DO28" s="465"/>
      <c r="DP28" s="465"/>
      <c r="DQ28" s="465"/>
      <c r="DR28" s="465"/>
      <c r="DS28" s="465"/>
      <c r="DT28" s="465"/>
      <c r="DU28" s="465"/>
      <c r="DV28" s="561"/>
      <c r="DW28" s="562">
        <v>10.199999999999999</v>
      </c>
      <c r="DX28" s="589"/>
      <c r="DY28" s="589"/>
      <c r="DZ28" s="589"/>
      <c r="EA28" s="589"/>
      <c r="EB28" s="589"/>
      <c r="EC28" s="598"/>
    </row>
    <row r="29" spans="2:133" ht="11.25" customHeight="1">
      <c r="B29" s="557" t="s">
        <v>386</v>
      </c>
      <c r="C29" s="558"/>
      <c r="D29" s="558"/>
      <c r="E29" s="558"/>
      <c r="F29" s="558"/>
      <c r="G29" s="558"/>
      <c r="H29" s="558"/>
      <c r="I29" s="558"/>
      <c r="J29" s="558"/>
      <c r="K29" s="558"/>
      <c r="L29" s="558"/>
      <c r="M29" s="558"/>
      <c r="N29" s="558"/>
      <c r="O29" s="558"/>
      <c r="P29" s="558"/>
      <c r="Q29" s="559"/>
      <c r="R29" s="560">
        <v>1534895</v>
      </c>
      <c r="S29" s="465"/>
      <c r="T29" s="465"/>
      <c r="U29" s="465"/>
      <c r="V29" s="465"/>
      <c r="W29" s="465"/>
      <c r="X29" s="465"/>
      <c r="Y29" s="561"/>
      <c r="Z29" s="608">
        <v>5.6</v>
      </c>
      <c r="AA29" s="608"/>
      <c r="AB29" s="608"/>
      <c r="AC29" s="608"/>
      <c r="AD29" s="609" t="s">
        <v>138</v>
      </c>
      <c r="AE29" s="609"/>
      <c r="AF29" s="609"/>
      <c r="AG29" s="609"/>
      <c r="AH29" s="609"/>
      <c r="AI29" s="609"/>
      <c r="AJ29" s="609"/>
      <c r="AK29" s="609"/>
      <c r="AL29" s="562" t="s">
        <v>138</v>
      </c>
      <c r="AM29" s="331"/>
      <c r="AN29" s="331"/>
      <c r="AO29" s="610"/>
      <c r="AP29" s="495" t="s">
        <v>311</v>
      </c>
      <c r="AQ29" s="496"/>
      <c r="AR29" s="496"/>
      <c r="AS29" s="496"/>
      <c r="AT29" s="496"/>
      <c r="AU29" s="496"/>
      <c r="AV29" s="496"/>
      <c r="AW29" s="496"/>
      <c r="AX29" s="496"/>
      <c r="AY29" s="496"/>
      <c r="AZ29" s="496"/>
      <c r="BA29" s="496"/>
      <c r="BB29" s="496"/>
      <c r="BC29" s="496"/>
      <c r="BD29" s="496"/>
      <c r="BE29" s="496"/>
      <c r="BF29" s="538"/>
      <c r="BG29" s="495" t="s">
        <v>252</v>
      </c>
      <c r="BH29" s="630"/>
      <c r="BI29" s="630"/>
      <c r="BJ29" s="630"/>
      <c r="BK29" s="630"/>
      <c r="BL29" s="630"/>
      <c r="BM29" s="630"/>
      <c r="BN29" s="630"/>
      <c r="BO29" s="630"/>
      <c r="BP29" s="630"/>
      <c r="BQ29" s="631"/>
      <c r="BR29" s="495" t="s">
        <v>387</v>
      </c>
      <c r="BS29" s="630"/>
      <c r="BT29" s="630"/>
      <c r="BU29" s="630"/>
      <c r="BV29" s="630"/>
      <c r="BW29" s="630"/>
      <c r="BX29" s="630"/>
      <c r="BY29" s="630"/>
      <c r="BZ29" s="630"/>
      <c r="CA29" s="630"/>
      <c r="CB29" s="631"/>
      <c r="CD29" s="366" t="s">
        <v>167</v>
      </c>
      <c r="CE29" s="368"/>
      <c r="CF29" s="557" t="s">
        <v>20</v>
      </c>
      <c r="CG29" s="558"/>
      <c r="CH29" s="558"/>
      <c r="CI29" s="558"/>
      <c r="CJ29" s="558"/>
      <c r="CK29" s="558"/>
      <c r="CL29" s="558"/>
      <c r="CM29" s="558"/>
      <c r="CN29" s="558"/>
      <c r="CO29" s="558"/>
      <c r="CP29" s="558"/>
      <c r="CQ29" s="559"/>
      <c r="CR29" s="560">
        <v>1604868</v>
      </c>
      <c r="CS29" s="587"/>
      <c r="CT29" s="587"/>
      <c r="CU29" s="587"/>
      <c r="CV29" s="587"/>
      <c r="CW29" s="587"/>
      <c r="CX29" s="587"/>
      <c r="CY29" s="588"/>
      <c r="CZ29" s="562">
        <v>6.2</v>
      </c>
      <c r="DA29" s="589"/>
      <c r="DB29" s="589"/>
      <c r="DC29" s="590"/>
      <c r="DD29" s="564">
        <v>1598848</v>
      </c>
      <c r="DE29" s="587"/>
      <c r="DF29" s="587"/>
      <c r="DG29" s="587"/>
      <c r="DH29" s="587"/>
      <c r="DI29" s="587"/>
      <c r="DJ29" s="587"/>
      <c r="DK29" s="588"/>
      <c r="DL29" s="564">
        <v>1598848</v>
      </c>
      <c r="DM29" s="587"/>
      <c r="DN29" s="587"/>
      <c r="DO29" s="587"/>
      <c r="DP29" s="587"/>
      <c r="DQ29" s="587"/>
      <c r="DR29" s="587"/>
      <c r="DS29" s="587"/>
      <c r="DT29" s="587"/>
      <c r="DU29" s="587"/>
      <c r="DV29" s="588"/>
      <c r="DW29" s="562">
        <v>10.199999999999999</v>
      </c>
      <c r="DX29" s="589"/>
      <c r="DY29" s="589"/>
      <c r="DZ29" s="589"/>
      <c r="EA29" s="589"/>
      <c r="EB29" s="589"/>
      <c r="EC29" s="598"/>
    </row>
    <row r="30" spans="2:133" ht="11.25" customHeight="1">
      <c r="B30" s="557" t="s">
        <v>229</v>
      </c>
      <c r="C30" s="558"/>
      <c r="D30" s="558"/>
      <c r="E30" s="558"/>
      <c r="F30" s="558"/>
      <c r="G30" s="558"/>
      <c r="H30" s="558"/>
      <c r="I30" s="558"/>
      <c r="J30" s="558"/>
      <c r="K30" s="558"/>
      <c r="L30" s="558"/>
      <c r="M30" s="558"/>
      <c r="N30" s="558"/>
      <c r="O30" s="558"/>
      <c r="P30" s="558"/>
      <c r="Q30" s="559"/>
      <c r="R30" s="560">
        <v>222267</v>
      </c>
      <c r="S30" s="465"/>
      <c r="T30" s="465"/>
      <c r="U30" s="465"/>
      <c r="V30" s="465"/>
      <c r="W30" s="465"/>
      <c r="X30" s="465"/>
      <c r="Y30" s="561"/>
      <c r="Z30" s="608">
        <v>0.8</v>
      </c>
      <c r="AA30" s="608"/>
      <c r="AB30" s="608"/>
      <c r="AC30" s="608"/>
      <c r="AD30" s="609">
        <v>11356</v>
      </c>
      <c r="AE30" s="609"/>
      <c r="AF30" s="609"/>
      <c r="AG30" s="609"/>
      <c r="AH30" s="609"/>
      <c r="AI30" s="609"/>
      <c r="AJ30" s="609"/>
      <c r="AK30" s="609"/>
      <c r="AL30" s="562">
        <v>0.1</v>
      </c>
      <c r="AM30" s="331"/>
      <c r="AN30" s="331"/>
      <c r="AO30" s="610"/>
      <c r="AP30" s="358" t="s">
        <v>9</v>
      </c>
      <c r="AQ30" s="359"/>
      <c r="AR30" s="359"/>
      <c r="AS30" s="359"/>
      <c r="AT30" s="623" t="s">
        <v>389</v>
      </c>
      <c r="AU30" s="46"/>
      <c r="AV30" s="46"/>
      <c r="AW30" s="46"/>
      <c r="AX30" s="617" t="s">
        <v>269</v>
      </c>
      <c r="AY30" s="618"/>
      <c r="AZ30" s="618"/>
      <c r="BA30" s="618"/>
      <c r="BB30" s="618"/>
      <c r="BC30" s="618"/>
      <c r="BD30" s="618"/>
      <c r="BE30" s="618"/>
      <c r="BF30" s="619"/>
      <c r="BG30" s="626">
        <v>99.2</v>
      </c>
      <c r="BH30" s="627"/>
      <c r="BI30" s="627"/>
      <c r="BJ30" s="627"/>
      <c r="BK30" s="627"/>
      <c r="BL30" s="627"/>
      <c r="BM30" s="628">
        <v>97.1</v>
      </c>
      <c r="BN30" s="627"/>
      <c r="BO30" s="627"/>
      <c r="BP30" s="627"/>
      <c r="BQ30" s="629"/>
      <c r="BR30" s="626">
        <v>99.2</v>
      </c>
      <c r="BS30" s="627"/>
      <c r="BT30" s="627"/>
      <c r="BU30" s="627"/>
      <c r="BV30" s="627"/>
      <c r="BW30" s="627"/>
      <c r="BX30" s="628">
        <v>96.8</v>
      </c>
      <c r="BY30" s="627"/>
      <c r="BZ30" s="627"/>
      <c r="CA30" s="627"/>
      <c r="CB30" s="629"/>
      <c r="CD30" s="369"/>
      <c r="CE30" s="371"/>
      <c r="CF30" s="557" t="s">
        <v>392</v>
      </c>
      <c r="CG30" s="558"/>
      <c r="CH30" s="558"/>
      <c r="CI30" s="558"/>
      <c r="CJ30" s="558"/>
      <c r="CK30" s="558"/>
      <c r="CL30" s="558"/>
      <c r="CM30" s="558"/>
      <c r="CN30" s="558"/>
      <c r="CO30" s="558"/>
      <c r="CP30" s="558"/>
      <c r="CQ30" s="559"/>
      <c r="CR30" s="560">
        <v>1480903</v>
      </c>
      <c r="CS30" s="465"/>
      <c r="CT30" s="465"/>
      <c r="CU30" s="465"/>
      <c r="CV30" s="465"/>
      <c r="CW30" s="465"/>
      <c r="CX30" s="465"/>
      <c r="CY30" s="561"/>
      <c r="CZ30" s="562">
        <v>5.7</v>
      </c>
      <c r="DA30" s="589"/>
      <c r="DB30" s="589"/>
      <c r="DC30" s="590"/>
      <c r="DD30" s="564">
        <v>1474883</v>
      </c>
      <c r="DE30" s="465"/>
      <c r="DF30" s="465"/>
      <c r="DG30" s="465"/>
      <c r="DH30" s="465"/>
      <c r="DI30" s="465"/>
      <c r="DJ30" s="465"/>
      <c r="DK30" s="561"/>
      <c r="DL30" s="564">
        <v>1474883</v>
      </c>
      <c r="DM30" s="465"/>
      <c r="DN30" s="465"/>
      <c r="DO30" s="465"/>
      <c r="DP30" s="465"/>
      <c r="DQ30" s="465"/>
      <c r="DR30" s="465"/>
      <c r="DS30" s="465"/>
      <c r="DT30" s="465"/>
      <c r="DU30" s="465"/>
      <c r="DV30" s="561"/>
      <c r="DW30" s="562">
        <v>9.4</v>
      </c>
      <c r="DX30" s="589"/>
      <c r="DY30" s="589"/>
      <c r="DZ30" s="589"/>
      <c r="EA30" s="589"/>
      <c r="EB30" s="589"/>
      <c r="EC30" s="598"/>
    </row>
    <row r="31" spans="2:133" ht="11.25" customHeight="1">
      <c r="B31" s="557" t="s">
        <v>137</v>
      </c>
      <c r="C31" s="558"/>
      <c r="D31" s="558"/>
      <c r="E31" s="558"/>
      <c r="F31" s="558"/>
      <c r="G31" s="558"/>
      <c r="H31" s="558"/>
      <c r="I31" s="558"/>
      <c r="J31" s="558"/>
      <c r="K31" s="558"/>
      <c r="L31" s="558"/>
      <c r="M31" s="558"/>
      <c r="N31" s="558"/>
      <c r="O31" s="558"/>
      <c r="P31" s="558"/>
      <c r="Q31" s="559"/>
      <c r="R31" s="560">
        <v>13879</v>
      </c>
      <c r="S31" s="465"/>
      <c r="T31" s="465"/>
      <c r="U31" s="465"/>
      <c r="V31" s="465"/>
      <c r="W31" s="465"/>
      <c r="X31" s="465"/>
      <c r="Y31" s="561"/>
      <c r="Z31" s="608">
        <v>0.1</v>
      </c>
      <c r="AA31" s="608"/>
      <c r="AB31" s="608"/>
      <c r="AC31" s="608"/>
      <c r="AD31" s="609" t="s">
        <v>138</v>
      </c>
      <c r="AE31" s="609"/>
      <c r="AF31" s="609"/>
      <c r="AG31" s="609"/>
      <c r="AH31" s="609"/>
      <c r="AI31" s="609"/>
      <c r="AJ31" s="609"/>
      <c r="AK31" s="609"/>
      <c r="AL31" s="562" t="s">
        <v>138</v>
      </c>
      <c r="AM31" s="331"/>
      <c r="AN31" s="331"/>
      <c r="AO31" s="610"/>
      <c r="AP31" s="597"/>
      <c r="AQ31" s="422"/>
      <c r="AR31" s="422"/>
      <c r="AS31" s="422"/>
      <c r="AT31" s="624"/>
      <c r="AU31" s="8" t="s">
        <v>245</v>
      </c>
      <c r="AV31" s="8"/>
      <c r="AW31" s="8"/>
      <c r="AX31" s="557" t="s">
        <v>369</v>
      </c>
      <c r="AY31" s="558"/>
      <c r="AZ31" s="558"/>
      <c r="BA31" s="558"/>
      <c r="BB31" s="558"/>
      <c r="BC31" s="558"/>
      <c r="BD31" s="558"/>
      <c r="BE31" s="558"/>
      <c r="BF31" s="559"/>
      <c r="BG31" s="622">
        <v>98.9</v>
      </c>
      <c r="BH31" s="587"/>
      <c r="BI31" s="587"/>
      <c r="BJ31" s="587"/>
      <c r="BK31" s="587"/>
      <c r="BL31" s="587"/>
      <c r="BM31" s="331">
        <v>96.1</v>
      </c>
      <c r="BN31" s="620"/>
      <c r="BO31" s="620"/>
      <c r="BP31" s="620"/>
      <c r="BQ31" s="601"/>
      <c r="BR31" s="622">
        <v>98.9</v>
      </c>
      <c r="BS31" s="587"/>
      <c r="BT31" s="587"/>
      <c r="BU31" s="587"/>
      <c r="BV31" s="587"/>
      <c r="BW31" s="587"/>
      <c r="BX31" s="331">
        <v>95.7</v>
      </c>
      <c r="BY31" s="620"/>
      <c r="BZ31" s="620"/>
      <c r="CA31" s="620"/>
      <c r="CB31" s="601"/>
      <c r="CD31" s="369"/>
      <c r="CE31" s="371"/>
      <c r="CF31" s="557" t="s">
        <v>310</v>
      </c>
      <c r="CG31" s="558"/>
      <c r="CH31" s="558"/>
      <c r="CI31" s="558"/>
      <c r="CJ31" s="558"/>
      <c r="CK31" s="558"/>
      <c r="CL31" s="558"/>
      <c r="CM31" s="558"/>
      <c r="CN31" s="558"/>
      <c r="CO31" s="558"/>
      <c r="CP31" s="558"/>
      <c r="CQ31" s="559"/>
      <c r="CR31" s="560">
        <v>123965</v>
      </c>
      <c r="CS31" s="587"/>
      <c r="CT31" s="587"/>
      <c r="CU31" s="587"/>
      <c r="CV31" s="587"/>
      <c r="CW31" s="587"/>
      <c r="CX31" s="587"/>
      <c r="CY31" s="588"/>
      <c r="CZ31" s="562">
        <v>0.5</v>
      </c>
      <c r="DA31" s="589"/>
      <c r="DB31" s="589"/>
      <c r="DC31" s="590"/>
      <c r="DD31" s="564">
        <v>123965</v>
      </c>
      <c r="DE31" s="587"/>
      <c r="DF31" s="587"/>
      <c r="DG31" s="587"/>
      <c r="DH31" s="587"/>
      <c r="DI31" s="587"/>
      <c r="DJ31" s="587"/>
      <c r="DK31" s="588"/>
      <c r="DL31" s="564">
        <v>123965</v>
      </c>
      <c r="DM31" s="587"/>
      <c r="DN31" s="587"/>
      <c r="DO31" s="587"/>
      <c r="DP31" s="587"/>
      <c r="DQ31" s="587"/>
      <c r="DR31" s="587"/>
      <c r="DS31" s="587"/>
      <c r="DT31" s="587"/>
      <c r="DU31" s="587"/>
      <c r="DV31" s="588"/>
      <c r="DW31" s="562">
        <v>0.8</v>
      </c>
      <c r="DX31" s="589"/>
      <c r="DY31" s="589"/>
      <c r="DZ31" s="589"/>
      <c r="EA31" s="589"/>
      <c r="EB31" s="589"/>
      <c r="EC31" s="598"/>
    </row>
    <row r="32" spans="2:133" ht="11.25" customHeight="1">
      <c r="B32" s="557" t="s">
        <v>393</v>
      </c>
      <c r="C32" s="558"/>
      <c r="D32" s="558"/>
      <c r="E32" s="558"/>
      <c r="F32" s="558"/>
      <c r="G32" s="558"/>
      <c r="H32" s="558"/>
      <c r="I32" s="558"/>
      <c r="J32" s="558"/>
      <c r="K32" s="558"/>
      <c r="L32" s="558"/>
      <c r="M32" s="558"/>
      <c r="N32" s="558"/>
      <c r="O32" s="558"/>
      <c r="P32" s="558"/>
      <c r="Q32" s="559"/>
      <c r="R32" s="560">
        <v>577426</v>
      </c>
      <c r="S32" s="465"/>
      <c r="T32" s="465"/>
      <c r="U32" s="465"/>
      <c r="V32" s="465"/>
      <c r="W32" s="465"/>
      <c r="X32" s="465"/>
      <c r="Y32" s="561"/>
      <c r="Z32" s="608">
        <v>2.1</v>
      </c>
      <c r="AA32" s="608"/>
      <c r="AB32" s="608"/>
      <c r="AC32" s="608"/>
      <c r="AD32" s="609" t="s">
        <v>138</v>
      </c>
      <c r="AE32" s="609"/>
      <c r="AF32" s="609"/>
      <c r="AG32" s="609"/>
      <c r="AH32" s="609"/>
      <c r="AI32" s="609"/>
      <c r="AJ32" s="609"/>
      <c r="AK32" s="609"/>
      <c r="AL32" s="562" t="s">
        <v>138</v>
      </c>
      <c r="AM32" s="331"/>
      <c r="AN32" s="331"/>
      <c r="AO32" s="610"/>
      <c r="AP32" s="361"/>
      <c r="AQ32" s="362"/>
      <c r="AR32" s="362"/>
      <c r="AS32" s="362"/>
      <c r="AT32" s="625"/>
      <c r="AU32" s="47"/>
      <c r="AV32" s="47"/>
      <c r="AW32" s="47"/>
      <c r="AX32" s="571" t="s">
        <v>150</v>
      </c>
      <c r="AY32" s="572"/>
      <c r="AZ32" s="572"/>
      <c r="BA32" s="572"/>
      <c r="BB32" s="572"/>
      <c r="BC32" s="572"/>
      <c r="BD32" s="572"/>
      <c r="BE32" s="572"/>
      <c r="BF32" s="573"/>
      <c r="BG32" s="621">
        <v>99.5</v>
      </c>
      <c r="BH32" s="575"/>
      <c r="BI32" s="575"/>
      <c r="BJ32" s="575"/>
      <c r="BK32" s="575"/>
      <c r="BL32" s="575"/>
      <c r="BM32" s="606">
        <v>98</v>
      </c>
      <c r="BN32" s="575"/>
      <c r="BO32" s="575"/>
      <c r="BP32" s="575"/>
      <c r="BQ32" s="595"/>
      <c r="BR32" s="621">
        <v>99.5</v>
      </c>
      <c r="BS32" s="575"/>
      <c r="BT32" s="575"/>
      <c r="BU32" s="575"/>
      <c r="BV32" s="575"/>
      <c r="BW32" s="575"/>
      <c r="BX32" s="606">
        <v>97.8</v>
      </c>
      <c r="BY32" s="575"/>
      <c r="BZ32" s="575"/>
      <c r="CA32" s="575"/>
      <c r="CB32" s="595"/>
      <c r="CD32" s="372"/>
      <c r="CE32" s="374"/>
      <c r="CF32" s="557" t="s">
        <v>395</v>
      </c>
      <c r="CG32" s="558"/>
      <c r="CH32" s="558"/>
      <c r="CI32" s="558"/>
      <c r="CJ32" s="558"/>
      <c r="CK32" s="558"/>
      <c r="CL32" s="558"/>
      <c r="CM32" s="558"/>
      <c r="CN32" s="558"/>
      <c r="CO32" s="558"/>
      <c r="CP32" s="558"/>
      <c r="CQ32" s="559"/>
      <c r="CR32" s="560">
        <v>60</v>
      </c>
      <c r="CS32" s="465"/>
      <c r="CT32" s="465"/>
      <c r="CU32" s="465"/>
      <c r="CV32" s="465"/>
      <c r="CW32" s="465"/>
      <c r="CX32" s="465"/>
      <c r="CY32" s="561"/>
      <c r="CZ32" s="562">
        <v>0</v>
      </c>
      <c r="DA32" s="589"/>
      <c r="DB32" s="589"/>
      <c r="DC32" s="590"/>
      <c r="DD32" s="564">
        <v>60</v>
      </c>
      <c r="DE32" s="465"/>
      <c r="DF32" s="465"/>
      <c r="DG32" s="465"/>
      <c r="DH32" s="465"/>
      <c r="DI32" s="465"/>
      <c r="DJ32" s="465"/>
      <c r="DK32" s="561"/>
      <c r="DL32" s="564">
        <v>60</v>
      </c>
      <c r="DM32" s="465"/>
      <c r="DN32" s="465"/>
      <c r="DO32" s="465"/>
      <c r="DP32" s="465"/>
      <c r="DQ32" s="465"/>
      <c r="DR32" s="465"/>
      <c r="DS32" s="465"/>
      <c r="DT32" s="465"/>
      <c r="DU32" s="465"/>
      <c r="DV32" s="561"/>
      <c r="DW32" s="562">
        <v>0</v>
      </c>
      <c r="DX32" s="589"/>
      <c r="DY32" s="589"/>
      <c r="DZ32" s="589"/>
      <c r="EA32" s="589"/>
      <c r="EB32" s="589"/>
      <c r="EC32" s="598"/>
    </row>
    <row r="33" spans="2:133" ht="11.25" customHeight="1">
      <c r="B33" s="557" t="s">
        <v>370</v>
      </c>
      <c r="C33" s="558"/>
      <c r="D33" s="558"/>
      <c r="E33" s="558"/>
      <c r="F33" s="558"/>
      <c r="G33" s="558"/>
      <c r="H33" s="558"/>
      <c r="I33" s="558"/>
      <c r="J33" s="558"/>
      <c r="K33" s="558"/>
      <c r="L33" s="558"/>
      <c r="M33" s="558"/>
      <c r="N33" s="558"/>
      <c r="O33" s="558"/>
      <c r="P33" s="558"/>
      <c r="Q33" s="559"/>
      <c r="R33" s="560">
        <v>1171913</v>
      </c>
      <c r="S33" s="465"/>
      <c r="T33" s="465"/>
      <c r="U33" s="465"/>
      <c r="V33" s="465"/>
      <c r="W33" s="465"/>
      <c r="X33" s="465"/>
      <c r="Y33" s="561"/>
      <c r="Z33" s="608">
        <v>4.3</v>
      </c>
      <c r="AA33" s="608"/>
      <c r="AB33" s="608"/>
      <c r="AC33" s="608"/>
      <c r="AD33" s="609" t="s">
        <v>138</v>
      </c>
      <c r="AE33" s="609"/>
      <c r="AF33" s="609"/>
      <c r="AG33" s="609"/>
      <c r="AH33" s="609"/>
      <c r="AI33" s="609"/>
      <c r="AJ33" s="609"/>
      <c r="AK33" s="609"/>
      <c r="AL33" s="562" t="s">
        <v>138</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396</v>
      </c>
      <c r="CE33" s="558"/>
      <c r="CF33" s="558"/>
      <c r="CG33" s="558"/>
      <c r="CH33" s="558"/>
      <c r="CI33" s="558"/>
      <c r="CJ33" s="558"/>
      <c r="CK33" s="558"/>
      <c r="CL33" s="558"/>
      <c r="CM33" s="558"/>
      <c r="CN33" s="558"/>
      <c r="CO33" s="558"/>
      <c r="CP33" s="558"/>
      <c r="CQ33" s="559"/>
      <c r="CR33" s="560">
        <v>9750458</v>
      </c>
      <c r="CS33" s="587"/>
      <c r="CT33" s="587"/>
      <c r="CU33" s="587"/>
      <c r="CV33" s="587"/>
      <c r="CW33" s="587"/>
      <c r="CX33" s="587"/>
      <c r="CY33" s="588"/>
      <c r="CZ33" s="562">
        <v>37.6</v>
      </c>
      <c r="DA33" s="589"/>
      <c r="DB33" s="589"/>
      <c r="DC33" s="590"/>
      <c r="DD33" s="564">
        <v>8771753</v>
      </c>
      <c r="DE33" s="587"/>
      <c r="DF33" s="587"/>
      <c r="DG33" s="587"/>
      <c r="DH33" s="587"/>
      <c r="DI33" s="587"/>
      <c r="DJ33" s="587"/>
      <c r="DK33" s="588"/>
      <c r="DL33" s="564">
        <v>6692783</v>
      </c>
      <c r="DM33" s="587"/>
      <c r="DN33" s="587"/>
      <c r="DO33" s="587"/>
      <c r="DP33" s="587"/>
      <c r="DQ33" s="587"/>
      <c r="DR33" s="587"/>
      <c r="DS33" s="587"/>
      <c r="DT33" s="587"/>
      <c r="DU33" s="587"/>
      <c r="DV33" s="588"/>
      <c r="DW33" s="562">
        <v>42.9</v>
      </c>
      <c r="DX33" s="589"/>
      <c r="DY33" s="589"/>
      <c r="DZ33" s="589"/>
      <c r="EA33" s="589"/>
      <c r="EB33" s="589"/>
      <c r="EC33" s="598"/>
    </row>
    <row r="34" spans="2:133" ht="11.25" customHeight="1">
      <c r="B34" s="557" t="s">
        <v>397</v>
      </c>
      <c r="C34" s="558"/>
      <c r="D34" s="558"/>
      <c r="E34" s="558"/>
      <c r="F34" s="558"/>
      <c r="G34" s="558"/>
      <c r="H34" s="558"/>
      <c r="I34" s="558"/>
      <c r="J34" s="558"/>
      <c r="K34" s="558"/>
      <c r="L34" s="558"/>
      <c r="M34" s="558"/>
      <c r="N34" s="558"/>
      <c r="O34" s="558"/>
      <c r="P34" s="558"/>
      <c r="Q34" s="559"/>
      <c r="R34" s="560">
        <v>247071</v>
      </c>
      <c r="S34" s="465"/>
      <c r="T34" s="465"/>
      <c r="U34" s="465"/>
      <c r="V34" s="465"/>
      <c r="W34" s="465"/>
      <c r="X34" s="465"/>
      <c r="Y34" s="561"/>
      <c r="Z34" s="608">
        <v>0.9</v>
      </c>
      <c r="AA34" s="608"/>
      <c r="AB34" s="608"/>
      <c r="AC34" s="608"/>
      <c r="AD34" s="609">
        <v>151068</v>
      </c>
      <c r="AE34" s="609"/>
      <c r="AF34" s="609"/>
      <c r="AG34" s="609"/>
      <c r="AH34" s="609"/>
      <c r="AI34" s="609"/>
      <c r="AJ34" s="609"/>
      <c r="AK34" s="609"/>
      <c r="AL34" s="562">
        <v>1</v>
      </c>
      <c r="AM34" s="331"/>
      <c r="AN34" s="331"/>
      <c r="AO34" s="610"/>
      <c r="AP34" s="18"/>
      <c r="AQ34" s="495" t="s">
        <v>399</v>
      </c>
      <c r="AR34" s="496"/>
      <c r="AS34" s="496"/>
      <c r="AT34" s="496"/>
      <c r="AU34" s="496"/>
      <c r="AV34" s="496"/>
      <c r="AW34" s="496"/>
      <c r="AX34" s="496"/>
      <c r="AY34" s="496"/>
      <c r="AZ34" s="496"/>
      <c r="BA34" s="496"/>
      <c r="BB34" s="496"/>
      <c r="BC34" s="496"/>
      <c r="BD34" s="496"/>
      <c r="BE34" s="496"/>
      <c r="BF34" s="538"/>
      <c r="BG34" s="495" t="s">
        <v>199</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400</v>
      </c>
      <c r="CE34" s="558"/>
      <c r="CF34" s="558"/>
      <c r="CG34" s="558"/>
      <c r="CH34" s="558"/>
      <c r="CI34" s="558"/>
      <c r="CJ34" s="558"/>
      <c r="CK34" s="558"/>
      <c r="CL34" s="558"/>
      <c r="CM34" s="558"/>
      <c r="CN34" s="558"/>
      <c r="CO34" s="558"/>
      <c r="CP34" s="558"/>
      <c r="CQ34" s="559"/>
      <c r="CR34" s="560">
        <v>4665753</v>
      </c>
      <c r="CS34" s="465"/>
      <c r="CT34" s="465"/>
      <c r="CU34" s="465"/>
      <c r="CV34" s="465"/>
      <c r="CW34" s="465"/>
      <c r="CX34" s="465"/>
      <c r="CY34" s="561"/>
      <c r="CZ34" s="562">
        <v>18</v>
      </c>
      <c r="DA34" s="589"/>
      <c r="DB34" s="589"/>
      <c r="DC34" s="590"/>
      <c r="DD34" s="564">
        <v>4047556</v>
      </c>
      <c r="DE34" s="465"/>
      <c r="DF34" s="465"/>
      <c r="DG34" s="465"/>
      <c r="DH34" s="465"/>
      <c r="DI34" s="465"/>
      <c r="DJ34" s="465"/>
      <c r="DK34" s="561"/>
      <c r="DL34" s="564">
        <v>3935170</v>
      </c>
      <c r="DM34" s="465"/>
      <c r="DN34" s="465"/>
      <c r="DO34" s="465"/>
      <c r="DP34" s="465"/>
      <c r="DQ34" s="465"/>
      <c r="DR34" s="465"/>
      <c r="DS34" s="465"/>
      <c r="DT34" s="465"/>
      <c r="DU34" s="465"/>
      <c r="DV34" s="561"/>
      <c r="DW34" s="562">
        <v>25.2</v>
      </c>
      <c r="DX34" s="589"/>
      <c r="DY34" s="589"/>
      <c r="DZ34" s="589"/>
      <c r="EA34" s="589"/>
      <c r="EB34" s="589"/>
      <c r="EC34" s="598"/>
    </row>
    <row r="35" spans="2:133" ht="11.25" customHeight="1">
      <c r="B35" s="557" t="s">
        <v>130</v>
      </c>
      <c r="C35" s="558"/>
      <c r="D35" s="558"/>
      <c r="E35" s="558"/>
      <c r="F35" s="558"/>
      <c r="G35" s="558"/>
      <c r="H35" s="558"/>
      <c r="I35" s="558"/>
      <c r="J35" s="558"/>
      <c r="K35" s="558"/>
      <c r="L35" s="558"/>
      <c r="M35" s="558"/>
      <c r="N35" s="558"/>
      <c r="O35" s="558"/>
      <c r="P35" s="558"/>
      <c r="Q35" s="559"/>
      <c r="R35" s="560">
        <v>1976400</v>
      </c>
      <c r="S35" s="465"/>
      <c r="T35" s="465"/>
      <c r="U35" s="465"/>
      <c r="V35" s="465"/>
      <c r="W35" s="465"/>
      <c r="X35" s="465"/>
      <c r="Y35" s="561"/>
      <c r="Z35" s="608">
        <v>7.2</v>
      </c>
      <c r="AA35" s="608"/>
      <c r="AB35" s="608"/>
      <c r="AC35" s="608"/>
      <c r="AD35" s="609" t="s">
        <v>138</v>
      </c>
      <c r="AE35" s="609"/>
      <c r="AF35" s="609"/>
      <c r="AG35" s="609"/>
      <c r="AH35" s="609"/>
      <c r="AI35" s="609"/>
      <c r="AJ35" s="609"/>
      <c r="AK35" s="609"/>
      <c r="AL35" s="562" t="s">
        <v>138</v>
      </c>
      <c r="AM35" s="331"/>
      <c r="AN35" s="331"/>
      <c r="AO35" s="610"/>
      <c r="AP35" s="18"/>
      <c r="AQ35" s="611" t="s">
        <v>384</v>
      </c>
      <c r="AR35" s="612"/>
      <c r="AS35" s="612"/>
      <c r="AT35" s="612"/>
      <c r="AU35" s="612"/>
      <c r="AV35" s="612"/>
      <c r="AW35" s="612"/>
      <c r="AX35" s="612"/>
      <c r="AY35" s="613"/>
      <c r="AZ35" s="614">
        <v>2502315</v>
      </c>
      <c r="BA35" s="615"/>
      <c r="BB35" s="615"/>
      <c r="BC35" s="615"/>
      <c r="BD35" s="615"/>
      <c r="BE35" s="615"/>
      <c r="BF35" s="616"/>
      <c r="BG35" s="617" t="s">
        <v>402</v>
      </c>
      <c r="BH35" s="618"/>
      <c r="BI35" s="618"/>
      <c r="BJ35" s="618"/>
      <c r="BK35" s="618"/>
      <c r="BL35" s="618"/>
      <c r="BM35" s="618"/>
      <c r="BN35" s="618"/>
      <c r="BO35" s="618"/>
      <c r="BP35" s="618"/>
      <c r="BQ35" s="618"/>
      <c r="BR35" s="618"/>
      <c r="BS35" s="618"/>
      <c r="BT35" s="618"/>
      <c r="BU35" s="619"/>
      <c r="BV35" s="614">
        <v>695259</v>
      </c>
      <c r="BW35" s="615"/>
      <c r="BX35" s="615"/>
      <c r="BY35" s="615"/>
      <c r="BZ35" s="615"/>
      <c r="CA35" s="615"/>
      <c r="CB35" s="616"/>
      <c r="CD35" s="557" t="s">
        <v>403</v>
      </c>
      <c r="CE35" s="558"/>
      <c r="CF35" s="558"/>
      <c r="CG35" s="558"/>
      <c r="CH35" s="558"/>
      <c r="CI35" s="558"/>
      <c r="CJ35" s="558"/>
      <c r="CK35" s="558"/>
      <c r="CL35" s="558"/>
      <c r="CM35" s="558"/>
      <c r="CN35" s="558"/>
      <c r="CO35" s="558"/>
      <c r="CP35" s="558"/>
      <c r="CQ35" s="559"/>
      <c r="CR35" s="560">
        <v>88567</v>
      </c>
      <c r="CS35" s="587"/>
      <c r="CT35" s="587"/>
      <c r="CU35" s="587"/>
      <c r="CV35" s="587"/>
      <c r="CW35" s="587"/>
      <c r="CX35" s="587"/>
      <c r="CY35" s="588"/>
      <c r="CZ35" s="562">
        <v>0.3</v>
      </c>
      <c r="DA35" s="589"/>
      <c r="DB35" s="589"/>
      <c r="DC35" s="590"/>
      <c r="DD35" s="564">
        <v>84042</v>
      </c>
      <c r="DE35" s="587"/>
      <c r="DF35" s="587"/>
      <c r="DG35" s="587"/>
      <c r="DH35" s="587"/>
      <c r="DI35" s="587"/>
      <c r="DJ35" s="587"/>
      <c r="DK35" s="588"/>
      <c r="DL35" s="564">
        <v>84042</v>
      </c>
      <c r="DM35" s="587"/>
      <c r="DN35" s="587"/>
      <c r="DO35" s="587"/>
      <c r="DP35" s="587"/>
      <c r="DQ35" s="587"/>
      <c r="DR35" s="587"/>
      <c r="DS35" s="587"/>
      <c r="DT35" s="587"/>
      <c r="DU35" s="587"/>
      <c r="DV35" s="588"/>
      <c r="DW35" s="562">
        <v>0.5</v>
      </c>
      <c r="DX35" s="589"/>
      <c r="DY35" s="589"/>
      <c r="DZ35" s="589"/>
      <c r="EA35" s="589"/>
      <c r="EB35" s="589"/>
      <c r="EC35" s="598"/>
    </row>
    <row r="36" spans="2:133" ht="11.25" customHeight="1">
      <c r="B36" s="557" t="s">
        <v>406</v>
      </c>
      <c r="C36" s="558"/>
      <c r="D36" s="558"/>
      <c r="E36" s="558"/>
      <c r="F36" s="558"/>
      <c r="G36" s="558"/>
      <c r="H36" s="558"/>
      <c r="I36" s="558"/>
      <c r="J36" s="558"/>
      <c r="K36" s="558"/>
      <c r="L36" s="558"/>
      <c r="M36" s="558"/>
      <c r="N36" s="558"/>
      <c r="O36" s="558"/>
      <c r="P36" s="558"/>
      <c r="Q36" s="559"/>
      <c r="R36" s="560" t="s">
        <v>138</v>
      </c>
      <c r="S36" s="465"/>
      <c r="T36" s="465"/>
      <c r="U36" s="465"/>
      <c r="V36" s="465"/>
      <c r="W36" s="465"/>
      <c r="X36" s="465"/>
      <c r="Y36" s="561"/>
      <c r="Z36" s="608" t="s">
        <v>138</v>
      </c>
      <c r="AA36" s="608"/>
      <c r="AB36" s="608"/>
      <c r="AC36" s="608"/>
      <c r="AD36" s="609" t="s">
        <v>138</v>
      </c>
      <c r="AE36" s="609"/>
      <c r="AF36" s="609"/>
      <c r="AG36" s="609"/>
      <c r="AH36" s="609"/>
      <c r="AI36" s="609"/>
      <c r="AJ36" s="609"/>
      <c r="AK36" s="609"/>
      <c r="AL36" s="562" t="s">
        <v>138</v>
      </c>
      <c r="AM36" s="331"/>
      <c r="AN36" s="331"/>
      <c r="AO36" s="610"/>
      <c r="AQ36" s="599" t="s">
        <v>407</v>
      </c>
      <c r="AR36" s="476"/>
      <c r="AS36" s="476"/>
      <c r="AT36" s="476"/>
      <c r="AU36" s="476"/>
      <c r="AV36" s="476"/>
      <c r="AW36" s="476"/>
      <c r="AX36" s="476"/>
      <c r="AY36" s="600"/>
      <c r="AZ36" s="560">
        <v>407468</v>
      </c>
      <c r="BA36" s="465"/>
      <c r="BB36" s="465"/>
      <c r="BC36" s="465"/>
      <c r="BD36" s="587"/>
      <c r="BE36" s="587"/>
      <c r="BF36" s="601"/>
      <c r="BG36" s="557" t="s">
        <v>410</v>
      </c>
      <c r="BH36" s="558"/>
      <c r="BI36" s="558"/>
      <c r="BJ36" s="558"/>
      <c r="BK36" s="558"/>
      <c r="BL36" s="558"/>
      <c r="BM36" s="558"/>
      <c r="BN36" s="558"/>
      <c r="BO36" s="558"/>
      <c r="BP36" s="558"/>
      <c r="BQ36" s="558"/>
      <c r="BR36" s="558"/>
      <c r="BS36" s="558"/>
      <c r="BT36" s="558"/>
      <c r="BU36" s="559"/>
      <c r="BV36" s="560">
        <v>197243</v>
      </c>
      <c r="BW36" s="465"/>
      <c r="BX36" s="465"/>
      <c r="BY36" s="465"/>
      <c r="BZ36" s="465"/>
      <c r="CA36" s="465"/>
      <c r="CB36" s="602"/>
      <c r="CD36" s="557" t="s">
        <v>412</v>
      </c>
      <c r="CE36" s="558"/>
      <c r="CF36" s="558"/>
      <c r="CG36" s="558"/>
      <c r="CH36" s="558"/>
      <c r="CI36" s="558"/>
      <c r="CJ36" s="558"/>
      <c r="CK36" s="558"/>
      <c r="CL36" s="558"/>
      <c r="CM36" s="558"/>
      <c r="CN36" s="558"/>
      <c r="CO36" s="558"/>
      <c r="CP36" s="558"/>
      <c r="CQ36" s="559"/>
      <c r="CR36" s="560">
        <v>2240451</v>
      </c>
      <c r="CS36" s="465"/>
      <c r="CT36" s="465"/>
      <c r="CU36" s="465"/>
      <c r="CV36" s="465"/>
      <c r="CW36" s="465"/>
      <c r="CX36" s="465"/>
      <c r="CY36" s="561"/>
      <c r="CZ36" s="562">
        <v>8.6</v>
      </c>
      <c r="DA36" s="589"/>
      <c r="DB36" s="589"/>
      <c r="DC36" s="590"/>
      <c r="DD36" s="564">
        <v>2129539</v>
      </c>
      <c r="DE36" s="465"/>
      <c r="DF36" s="465"/>
      <c r="DG36" s="465"/>
      <c r="DH36" s="465"/>
      <c r="DI36" s="465"/>
      <c r="DJ36" s="465"/>
      <c r="DK36" s="561"/>
      <c r="DL36" s="564">
        <v>1587581</v>
      </c>
      <c r="DM36" s="465"/>
      <c r="DN36" s="465"/>
      <c r="DO36" s="465"/>
      <c r="DP36" s="465"/>
      <c r="DQ36" s="465"/>
      <c r="DR36" s="465"/>
      <c r="DS36" s="465"/>
      <c r="DT36" s="465"/>
      <c r="DU36" s="465"/>
      <c r="DV36" s="561"/>
      <c r="DW36" s="562">
        <v>10.199999999999999</v>
      </c>
      <c r="DX36" s="589"/>
      <c r="DY36" s="589"/>
      <c r="DZ36" s="589"/>
      <c r="EA36" s="589"/>
      <c r="EB36" s="589"/>
      <c r="EC36" s="598"/>
    </row>
    <row r="37" spans="2:133" ht="11.25" customHeight="1">
      <c r="B37" s="557" t="s">
        <v>413</v>
      </c>
      <c r="C37" s="558"/>
      <c r="D37" s="558"/>
      <c r="E37" s="558"/>
      <c r="F37" s="558"/>
      <c r="G37" s="558"/>
      <c r="H37" s="558"/>
      <c r="I37" s="558"/>
      <c r="J37" s="558"/>
      <c r="K37" s="558"/>
      <c r="L37" s="558"/>
      <c r="M37" s="558"/>
      <c r="N37" s="558"/>
      <c r="O37" s="558"/>
      <c r="P37" s="558"/>
      <c r="Q37" s="559"/>
      <c r="R37" s="560" t="s">
        <v>138</v>
      </c>
      <c r="S37" s="465"/>
      <c r="T37" s="465"/>
      <c r="U37" s="465"/>
      <c r="V37" s="465"/>
      <c r="W37" s="465"/>
      <c r="X37" s="465"/>
      <c r="Y37" s="561"/>
      <c r="Z37" s="608" t="s">
        <v>138</v>
      </c>
      <c r="AA37" s="608"/>
      <c r="AB37" s="608"/>
      <c r="AC37" s="608"/>
      <c r="AD37" s="609" t="s">
        <v>138</v>
      </c>
      <c r="AE37" s="609"/>
      <c r="AF37" s="609"/>
      <c r="AG37" s="609"/>
      <c r="AH37" s="609"/>
      <c r="AI37" s="609"/>
      <c r="AJ37" s="609"/>
      <c r="AK37" s="609"/>
      <c r="AL37" s="562" t="s">
        <v>138</v>
      </c>
      <c r="AM37" s="331"/>
      <c r="AN37" s="331"/>
      <c r="AO37" s="610"/>
      <c r="AQ37" s="599" t="s">
        <v>415</v>
      </c>
      <c r="AR37" s="476"/>
      <c r="AS37" s="476"/>
      <c r="AT37" s="476"/>
      <c r="AU37" s="476"/>
      <c r="AV37" s="476"/>
      <c r="AW37" s="476"/>
      <c r="AX37" s="476"/>
      <c r="AY37" s="600"/>
      <c r="AZ37" s="560">
        <v>70963</v>
      </c>
      <c r="BA37" s="465"/>
      <c r="BB37" s="465"/>
      <c r="BC37" s="465"/>
      <c r="BD37" s="587"/>
      <c r="BE37" s="587"/>
      <c r="BF37" s="601"/>
      <c r="BG37" s="557" t="s">
        <v>416</v>
      </c>
      <c r="BH37" s="558"/>
      <c r="BI37" s="558"/>
      <c r="BJ37" s="558"/>
      <c r="BK37" s="558"/>
      <c r="BL37" s="558"/>
      <c r="BM37" s="558"/>
      <c r="BN37" s="558"/>
      <c r="BO37" s="558"/>
      <c r="BP37" s="558"/>
      <c r="BQ37" s="558"/>
      <c r="BR37" s="558"/>
      <c r="BS37" s="558"/>
      <c r="BT37" s="558"/>
      <c r="BU37" s="559"/>
      <c r="BV37" s="560">
        <v>10322</v>
      </c>
      <c r="BW37" s="465"/>
      <c r="BX37" s="465"/>
      <c r="BY37" s="465"/>
      <c r="BZ37" s="465"/>
      <c r="CA37" s="465"/>
      <c r="CB37" s="602"/>
      <c r="CD37" s="557" t="s">
        <v>149</v>
      </c>
      <c r="CE37" s="558"/>
      <c r="CF37" s="558"/>
      <c r="CG37" s="558"/>
      <c r="CH37" s="558"/>
      <c r="CI37" s="558"/>
      <c r="CJ37" s="558"/>
      <c r="CK37" s="558"/>
      <c r="CL37" s="558"/>
      <c r="CM37" s="558"/>
      <c r="CN37" s="558"/>
      <c r="CO37" s="558"/>
      <c r="CP37" s="558"/>
      <c r="CQ37" s="559"/>
      <c r="CR37" s="560">
        <v>880824</v>
      </c>
      <c r="CS37" s="587"/>
      <c r="CT37" s="587"/>
      <c r="CU37" s="587"/>
      <c r="CV37" s="587"/>
      <c r="CW37" s="587"/>
      <c r="CX37" s="587"/>
      <c r="CY37" s="588"/>
      <c r="CZ37" s="562">
        <v>3.4</v>
      </c>
      <c r="DA37" s="589"/>
      <c r="DB37" s="589"/>
      <c r="DC37" s="590"/>
      <c r="DD37" s="564">
        <v>880824</v>
      </c>
      <c r="DE37" s="587"/>
      <c r="DF37" s="587"/>
      <c r="DG37" s="587"/>
      <c r="DH37" s="587"/>
      <c r="DI37" s="587"/>
      <c r="DJ37" s="587"/>
      <c r="DK37" s="588"/>
      <c r="DL37" s="564">
        <v>880824</v>
      </c>
      <c r="DM37" s="587"/>
      <c r="DN37" s="587"/>
      <c r="DO37" s="587"/>
      <c r="DP37" s="587"/>
      <c r="DQ37" s="587"/>
      <c r="DR37" s="587"/>
      <c r="DS37" s="587"/>
      <c r="DT37" s="587"/>
      <c r="DU37" s="587"/>
      <c r="DV37" s="588"/>
      <c r="DW37" s="562">
        <v>5.6</v>
      </c>
      <c r="DX37" s="589"/>
      <c r="DY37" s="589"/>
      <c r="DZ37" s="589"/>
      <c r="EA37" s="589"/>
      <c r="EB37" s="589"/>
      <c r="EC37" s="598"/>
    </row>
    <row r="38" spans="2:133" ht="11.25" customHeight="1">
      <c r="B38" s="571" t="s">
        <v>414</v>
      </c>
      <c r="C38" s="572"/>
      <c r="D38" s="572"/>
      <c r="E38" s="572"/>
      <c r="F38" s="572"/>
      <c r="G38" s="572"/>
      <c r="H38" s="572"/>
      <c r="I38" s="572"/>
      <c r="J38" s="572"/>
      <c r="K38" s="572"/>
      <c r="L38" s="572"/>
      <c r="M38" s="572"/>
      <c r="N38" s="572"/>
      <c r="O38" s="572"/>
      <c r="P38" s="572"/>
      <c r="Q38" s="573"/>
      <c r="R38" s="574">
        <v>27269952</v>
      </c>
      <c r="S38" s="594"/>
      <c r="T38" s="594"/>
      <c r="U38" s="594"/>
      <c r="V38" s="594"/>
      <c r="W38" s="594"/>
      <c r="X38" s="594"/>
      <c r="Y38" s="603"/>
      <c r="Z38" s="604">
        <v>100</v>
      </c>
      <c r="AA38" s="604"/>
      <c r="AB38" s="604"/>
      <c r="AC38" s="604"/>
      <c r="AD38" s="605">
        <v>15615687</v>
      </c>
      <c r="AE38" s="605"/>
      <c r="AF38" s="605"/>
      <c r="AG38" s="605"/>
      <c r="AH38" s="605"/>
      <c r="AI38" s="605"/>
      <c r="AJ38" s="605"/>
      <c r="AK38" s="605"/>
      <c r="AL38" s="577">
        <v>100</v>
      </c>
      <c r="AM38" s="606"/>
      <c r="AN38" s="606"/>
      <c r="AO38" s="607"/>
      <c r="AQ38" s="599" t="s">
        <v>305</v>
      </c>
      <c r="AR38" s="476"/>
      <c r="AS38" s="476"/>
      <c r="AT38" s="476"/>
      <c r="AU38" s="476"/>
      <c r="AV38" s="476"/>
      <c r="AW38" s="476"/>
      <c r="AX38" s="476"/>
      <c r="AY38" s="600"/>
      <c r="AZ38" s="560">
        <v>7330</v>
      </c>
      <c r="BA38" s="465"/>
      <c r="BB38" s="465"/>
      <c r="BC38" s="465"/>
      <c r="BD38" s="587"/>
      <c r="BE38" s="587"/>
      <c r="BF38" s="601"/>
      <c r="BG38" s="557" t="s">
        <v>332</v>
      </c>
      <c r="BH38" s="558"/>
      <c r="BI38" s="558"/>
      <c r="BJ38" s="558"/>
      <c r="BK38" s="558"/>
      <c r="BL38" s="558"/>
      <c r="BM38" s="558"/>
      <c r="BN38" s="558"/>
      <c r="BO38" s="558"/>
      <c r="BP38" s="558"/>
      <c r="BQ38" s="558"/>
      <c r="BR38" s="558"/>
      <c r="BS38" s="558"/>
      <c r="BT38" s="558"/>
      <c r="BU38" s="559"/>
      <c r="BV38" s="560">
        <v>15457</v>
      </c>
      <c r="BW38" s="465"/>
      <c r="BX38" s="465"/>
      <c r="BY38" s="465"/>
      <c r="BZ38" s="465"/>
      <c r="CA38" s="465"/>
      <c r="CB38" s="602"/>
      <c r="CD38" s="557" t="s">
        <v>418</v>
      </c>
      <c r="CE38" s="558"/>
      <c r="CF38" s="558"/>
      <c r="CG38" s="558"/>
      <c r="CH38" s="558"/>
      <c r="CI38" s="558"/>
      <c r="CJ38" s="558"/>
      <c r="CK38" s="558"/>
      <c r="CL38" s="558"/>
      <c r="CM38" s="558"/>
      <c r="CN38" s="558"/>
      <c r="CO38" s="558"/>
      <c r="CP38" s="558"/>
      <c r="CQ38" s="559"/>
      <c r="CR38" s="560">
        <v>2087517</v>
      </c>
      <c r="CS38" s="465"/>
      <c r="CT38" s="465"/>
      <c r="CU38" s="465"/>
      <c r="CV38" s="465"/>
      <c r="CW38" s="465"/>
      <c r="CX38" s="465"/>
      <c r="CY38" s="561"/>
      <c r="CZ38" s="562">
        <v>8</v>
      </c>
      <c r="DA38" s="589"/>
      <c r="DB38" s="589"/>
      <c r="DC38" s="590"/>
      <c r="DD38" s="564">
        <v>1858018</v>
      </c>
      <c r="DE38" s="465"/>
      <c r="DF38" s="465"/>
      <c r="DG38" s="465"/>
      <c r="DH38" s="465"/>
      <c r="DI38" s="465"/>
      <c r="DJ38" s="465"/>
      <c r="DK38" s="561"/>
      <c r="DL38" s="564">
        <v>1085990</v>
      </c>
      <c r="DM38" s="465"/>
      <c r="DN38" s="465"/>
      <c r="DO38" s="465"/>
      <c r="DP38" s="465"/>
      <c r="DQ38" s="465"/>
      <c r="DR38" s="465"/>
      <c r="DS38" s="465"/>
      <c r="DT38" s="465"/>
      <c r="DU38" s="465"/>
      <c r="DV38" s="561"/>
      <c r="DW38" s="562">
        <v>7</v>
      </c>
      <c r="DX38" s="589"/>
      <c r="DY38" s="589"/>
      <c r="DZ38" s="589"/>
      <c r="EA38" s="589"/>
      <c r="EB38" s="589"/>
      <c r="EC38" s="598"/>
    </row>
    <row r="39" spans="2:133" ht="11.25" customHeight="1">
      <c r="AQ39" s="599" t="s">
        <v>419</v>
      </c>
      <c r="AR39" s="476"/>
      <c r="AS39" s="476"/>
      <c r="AT39" s="476"/>
      <c r="AU39" s="476"/>
      <c r="AV39" s="476"/>
      <c r="AW39" s="476"/>
      <c r="AX39" s="476"/>
      <c r="AY39" s="600"/>
      <c r="AZ39" s="560" t="s">
        <v>138</v>
      </c>
      <c r="BA39" s="465"/>
      <c r="BB39" s="465"/>
      <c r="BC39" s="465"/>
      <c r="BD39" s="587"/>
      <c r="BE39" s="587"/>
      <c r="BF39" s="601"/>
      <c r="BG39" s="597" t="s">
        <v>420</v>
      </c>
      <c r="BH39" s="422"/>
      <c r="BI39" s="422"/>
      <c r="BJ39" s="422"/>
      <c r="BK39" s="422"/>
      <c r="BL39" s="7"/>
      <c r="BM39" s="558" t="s">
        <v>421</v>
      </c>
      <c r="BN39" s="558"/>
      <c r="BO39" s="558"/>
      <c r="BP39" s="558"/>
      <c r="BQ39" s="558"/>
      <c r="BR39" s="558"/>
      <c r="BS39" s="558"/>
      <c r="BT39" s="558"/>
      <c r="BU39" s="559"/>
      <c r="BV39" s="560">
        <v>103</v>
      </c>
      <c r="BW39" s="465"/>
      <c r="BX39" s="465"/>
      <c r="BY39" s="465"/>
      <c r="BZ39" s="465"/>
      <c r="CA39" s="465"/>
      <c r="CB39" s="602"/>
      <c r="CD39" s="557" t="s">
        <v>425</v>
      </c>
      <c r="CE39" s="558"/>
      <c r="CF39" s="558"/>
      <c r="CG39" s="558"/>
      <c r="CH39" s="558"/>
      <c r="CI39" s="558"/>
      <c r="CJ39" s="558"/>
      <c r="CK39" s="558"/>
      <c r="CL39" s="558"/>
      <c r="CM39" s="558"/>
      <c r="CN39" s="558"/>
      <c r="CO39" s="558"/>
      <c r="CP39" s="558"/>
      <c r="CQ39" s="559"/>
      <c r="CR39" s="560">
        <v>668170</v>
      </c>
      <c r="CS39" s="587"/>
      <c r="CT39" s="587"/>
      <c r="CU39" s="587"/>
      <c r="CV39" s="587"/>
      <c r="CW39" s="587"/>
      <c r="CX39" s="587"/>
      <c r="CY39" s="588"/>
      <c r="CZ39" s="562">
        <v>2.6</v>
      </c>
      <c r="DA39" s="589"/>
      <c r="DB39" s="589"/>
      <c r="DC39" s="590"/>
      <c r="DD39" s="564">
        <v>652598</v>
      </c>
      <c r="DE39" s="587"/>
      <c r="DF39" s="587"/>
      <c r="DG39" s="587"/>
      <c r="DH39" s="587"/>
      <c r="DI39" s="587"/>
      <c r="DJ39" s="587"/>
      <c r="DK39" s="588"/>
      <c r="DL39" s="564" t="s">
        <v>138</v>
      </c>
      <c r="DM39" s="587"/>
      <c r="DN39" s="587"/>
      <c r="DO39" s="587"/>
      <c r="DP39" s="587"/>
      <c r="DQ39" s="587"/>
      <c r="DR39" s="587"/>
      <c r="DS39" s="587"/>
      <c r="DT39" s="587"/>
      <c r="DU39" s="587"/>
      <c r="DV39" s="588"/>
      <c r="DW39" s="562" t="s">
        <v>138</v>
      </c>
      <c r="DX39" s="589"/>
      <c r="DY39" s="589"/>
      <c r="DZ39" s="589"/>
      <c r="EA39" s="589"/>
      <c r="EB39" s="589"/>
      <c r="EC39" s="598"/>
    </row>
    <row r="40" spans="2:133" ht="11.25" customHeight="1">
      <c r="AQ40" s="599" t="s">
        <v>426</v>
      </c>
      <c r="AR40" s="476"/>
      <c r="AS40" s="476"/>
      <c r="AT40" s="476"/>
      <c r="AU40" s="476"/>
      <c r="AV40" s="476"/>
      <c r="AW40" s="476"/>
      <c r="AX40" s="476"/>
      <c r="AY40" s="600"/>
      <c r="AZ40" s="560">
        <v>794718</v>
      </c>
      <c r="BA40" s="465"/>
      <c r="BB40" s="465"/>
      <c r="BC40" s="465"/>
      <c r="BD40" s="587"/>
      <c r="BE40" s="587"/>
      <c r="BF40" s="601"/>
      <c r="BG40" s="597"/>
      <c r="BH40" s="422"/>
      <c r="BI40" s="422"/>
      <c r="BJ40" s="422"/>
      <c r="BK40" s="422"/>
      <c r="BL40" s="7"/>
      <c r="BM40" s="558" t="s">
        <v>338</v>
      </c>
      <c r="BN40" s="558"/>
      <c r="BO40" s="558"/>
      <c r="BP40" s="558"/>
      <c r="BQ40" s="558"/>
      <c r="BR40" s="558"/>
      <c r="BS40" s="558"/>
      <c r="BT40" s="558"/>
      <c r="BU40" s="559"/>
      <c r="BV40" s="560">
        <v>99</v>
      </c>
      <c r="BW40" s="465"/>
      <c r="BX40" s="465"/>
      <c r="BY40" s="465"/>
      <c r="BZ40" s="465"/>
      <c r="CA40" s="465"/>
      <c r="CB40" s="602"/>
      <c r="CD40" s="557" t="s">
        <v>362</v>
      </c>
      <c r="CE40" s="558"/>
      <c r="CF40" s="558"/>
      <c r="CG40" s="558"/>
      <c r="CH40" s="558"/>
      <c r="CI40" s="558"/>
      <c r="CJ40" s="558"/>
      <c r="CK40" s="558"/>
      <c r="CL40" s="558"/>
      <c r="CM40" s="558"/>
      <c r="CN40" s="558"/>
      <c r="CO40" s="558"/>
      <c r="CP40" s="558"/>
      <c r="CQ40" s="559"/>
      <c r="CR40" s="560" t="s">
        <v>138</v>
      </c>
      <c r="CS40" s="465"/>
      <c r="CT40" s="465"/>
      <c r="CU40" s="465"/>
      <c r="CV40" s="465"/>
      <c r="CW40" s="465"/>
      <c r="CX40" s="465"/>
      <c r="CY40" s="561"/>
      <c r="CZ40" s="562" t="s">
        <v>138</v>
      </c>
      <c r="DA40" s="589"/>
      <c r="DB40" s="589"/>
      <c r="DC40" s="590"/>
      <c r="DD40" s="564" t="s">
        <v>138</v>
      </c>
      <c r="DE40" s="465"/>
      <c r="DF40" s="465"/>
      <c r="DG40" s="465"/>
      <c r="DH40" s="465"/>
      <c r="DI40" s="465"/>
      <c r="DJ40" s="465"/>
      <c r="DK40" s="561"/>
      <c r="DL40" s="564" t="s">
        <v>138</v>
      </c>
      <c r="DM40" s="465"/>
      <c r="DN40" s="465"/>
      <c r="DO40" s="465"/>
      <c r="DP40" s="465"/>
      <c r="DQ40" s="465"/>
      <c r="DR40" s="465"/>
      <c r="DS40" s="465"/>
      <c r="DT40" s="465"/>
      <c r="DU40" s="465"/>
      <c r="DV40" s="561"/>
      <c r="DW40" s="562" t="s">
        <v>138</v>
      </c>
      <c r="DX40" s="589"/>
      <c r="DY40" s="589"/>
      <c r="DZ40" s="589"/>
      <c r="EA40" s="589"/>
      <c r="EB40" s="589"/>
      <c r="EC40" s="598"/>
    </row>
    <row r="41" spans="2:133" ht="11.25" customHeight="1">
      <c r="AQ41" s="591" t="s">
        <v>427</v>
      </c>
      <c r="AR41" s="592"/>
      <c r="AS41" s="592"/>
      <c r="AT41" s="592"/>
      <c r="AU41" s="592"/>
      <c r="AV41" s="592"/>
      <c r="AW41" s="592"/>
      <c r="AX41" s="592"/>
      <c r="AY41" s="593"/>
      <c r="AZ41" s="574">
        <v>1221836</v>
      </c>
      <c r="BA41" s="594"/>
      <c r="BB41" s="594"/>
      <c r="BC41" s="594"/>
      <c r="BD41" s="575"/>
      <c r="BE41" s="575"/>
      <c r="BF41" s="595"/>
      <c r="BG41" s="361"/>
      <c r="BH41" s="362"/>
      <c r="BI41" s="362"/>
      <c r="BJ41" s="362"/>
      <c r="BK41" s="362"/>
      <c r="BL41" s="23"/>
      <c r="BM41" s="572" t="s">
        <v>428</v>
      </c>
      <c r="BN41" s="572"/>
      <c r="BO41" s="572"/>
      <c r="BP41" s="572"/>
      <c r="BQ41" s="572"/>
      <c r="BR41" s="572"/>
      <c r="BS41" s="572"/>
      <c r="BT41" s="572"/>
      <c r="BU41" s="573"/>
      <c r="BV41" s="574">
        <v>271</v>
      </c>
      <c r="BW41" s="594"/>
      <c r="BX41" s="594"/>
      <c r="BY41" s="594"/>
      <c r="BZ41" s="594"/>
      <c r="CA41" s="594"/>
      <c r="CB41" s="596"/>
      <c r="CD41" s="557" t="s">
        <v>280</v>
      </c>
      <c r="CE41" s="558"/>
      <c r="CF41" s="558"/>
      <c r="CG41" s="558"/>
      <c r="CH41" s="558"/>
      <c r="CI41" s="558"/>
      <c r="CJ41" s="558"/>
      <c r="CK41" s="558"/>
      <c r="CL41" s="558"/>
      <c r="CM41" s="558"/>
      <c r="CN41" s="558"/>
      <c r="CO41" s="558"/>
      <c r="CP41" s="558"/>
      <c r="CQ41" s="559"/>
      <c r="CR41" s="560" t="s">
        <v>138</v>
      </c>
      <c r="CS41" s="587"/>
      <c r="CT41" s="587"/>
      <c r="CU41" s="587"/>
      <c r="CV41" s="587"/>
      <c r="CW41" s="587"/>
      <c r="CX41" s="587"/>
      <c r="CY41" s="588"/>
      <c r="CZ41" s="562" t="s">
        <v>138</v>
      </c>
      <c r="DA41" s="589"/>
      <c r="DB41" s="589"/>
      <c r="DC41" s="590"/>
      <c r="DD41" s="564" t="s">
        <v>138</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273</v>
      </c>
      <c r="CE42" s="558"/>
      <c r="CF42" s="558"/>
      <c r="CG42" s="558"/>
      <c r="CH42" s="558"/>
      <c r="CI42" s="558"/>
      <c r="CJ42" s="558"/>
      <c r="CK42" s="558"/>
      <c r="CL42" s="558"/>
      <c r="CM42" s="558"/>
      <c r="CN42" s="558"/>
      <c r="CO42" s="558"/>
      <c r="CP42" s="558"/>
      <c r="CQ42" s="559"/>
      <c r="CR42" s="560">
        <v>3613103</v>
      </c>
      <c r="CS42" s="465"/>
      <c r="CT42" s="465"/>
      <c r="CU42" s="465"/>
      <c r="CV42" s="465"/>
      <c r="CW42" s="465"/>
      <c r="CX42" s="465"/>
      <c r="CY42" s="561"/>
      <c r="CZ42" s="562">
        <v>13.9</v>
      </c>
      <c r="DA42" s="331"/>
      <c r="DB42" s="331"/>
      <c r="DC42" s="563"/>
      <c r="DD42" s="564">
        <v>833606</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c r="B43" s="44" t="s">
        <v>405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78</v>
      </c>
      <c r="CE43" s="558"/>
      <c r="CF43" s="558"/>
      <c r="CG43" s="558"/>
      <c r="CH43" s="558"/>
      <c r="CI43" s="558"/>
      <c r="CJ43" s="558"/>
      <c r="CK43" s="558"/>
      <c r="CL43" s="558"/>
      <c r="CM43" s="558"/>
      <c r="CN43" s="558"/>
      <c r="CO43" s="558"/>
      <c r="CP43" s="558"/>
      <c r="CQ43" s="559"/>
      <c r="CR43" s="560">
        <v>35744</v>
      </c>
      <c r="CS43" s="587"/>
      <c r="CT43" s="587"/>
      <c r="CU43" s="587"/>
      <c r="CV43" s="587"/>
      <c r="CW43" s="587"/>
      <c r="CX43" s="587"/>
      <c r="CY43" s="588"/>
      <c r="CZ43" s="562">
        <v>0.1</v>
      </c>
      <c r="DA43" s="589"/>
      <c r="DB43" s="589"/>
      <c r="DC43" s="590"/>
      <c r="DD43" s="564">
        <v>35744</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c r="B44" s="45" t="s">
        <v>261</v>
      </c>
      <c r="CD44" s="366" t="s">
        <v>167</v>
      </c>
      <c r="CE44" s="368"/>
      <c r="CF44" s="557" t="s">
        <v>429</v>
      </c>
      <c r="CG44" s="558"/>
      <c r="CH44" s="558"/>
      <c r="CI44" s="558"/>
      <c r="CJ44" s="558"/>
      <c r="CK44" s="558"/>
      <c r="CL44" s="558"/>
      <c r="CM44" s="558"/>
      <c r="CN44" s="558"/>
      <c r="CO44" s="558"/>
      <c r="CP44" s="558"/>
      <c r="CQ44" s="559"/>
      <c r="CR44" s="560">
        <v>3613103</v>
      </c>
      <c r="CS44" s="465"/>
      <c r="CT44" s="465"/>
      <c r="CU44" s="465"/>
      <c r="CV44" s="465"/>
      <c r="CW44" s="465"/>
      <c r="CX44" s="465"/>
      <c r="CY44" s="561"/>
      <c r="CZ44" s="562">
        <v>13.9</v>
      </c>
      <c r="DA44" s="331"/>
      <c r="DB44" s="331"/>
      <c r="DC44" s="563"/>
      <c r="DD44" s="564">
        <v>833606</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c r="CD45" s="369"/>
      <c r="CE45" s="371"/>
      <c r="CF45" s="557" t="s">
        <v>430</v>
      </c>
      <c r="CG45" s="558"/>
      <c r="CH45" s="558"/>
      <c r="CI45" s="558"/>
      <c r="CJ45" s="558"/>
      <c r="CK45" s="558"/>
      <c r="CL45" s="558"/>
      <c r="CM45" s="558"/>
      <c r="CN45" s="558"/>
      <c r="CO45" s="558"/>
      <c r="CP45" s="558"/>
      <c r="CQ45" s="559"/>
      <c r="CR45" s="560">
        <v>759285</v>
      </c>
      <c r="CS45" s="587"/>
      <c r="CT45" s="587"/>
      <c r="CU45" s="587"/>
      <c r="CV45" s="587"/>
      <c r="CW45" s="587"/>
      <c r="CX45" s="587"/>
      <c r="CY45" s="588"/>
      <c r="CZ45" s="562">
        <v>2.9</v>
      </c>
      <c r="DA45" s="589"/>
      <c r="DB45" s="589"/>
      <c r="DC45" s="590"/>
      <c r="DD45" s="564">
        <v>42778</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c r="CD46" s="369"/>
      <c r="CE46" s="371"/>
      <c r="CF46" s="557" t="s">
        <v>431</v>
      </c>
      <c r="CG46" s="558"/>
      <c r="CH46" s="558"/>
      <c r="CI46" s="558"/>
      <c r="CJ46" s="558"/>
      <c r="CK46" s="558"/>
      <c r="CL46" s="558"/>
      <c r="CM46" s="558"/>
      <c r="CN46" s="558"/>
      <c r="CO46" s="558"/>
      <c r="CP46" s="558"/>
      <c r="CQ46" s="559"/>
      <c r="CR46" s="560">
        <v>2853818</v>
      </c>
      <c r="CS46" s="465"/>
      <c r="CT46" s="465"/>
      <c r="CU46" s="465"/>
      <c r="CV46" s="465"/>
      <c r="CW46" s="465"/>
      <c r="CX46" s="465"/>
      <c r="CY46" s="561"/>
      <c r="CZ46" s="562">
        <v>11</v>
      </c>
      <c r="DA46" s="331"/>
      <c r="DB46" s="331"/>
      <c r="DC46" s="563"/>
      <c r="DD46" s="564">
        <v>790828</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c r="CD47" s="369"/>
      <c r="CE47" s="371"/>
      <c r="CF47" s="557" t="s">
        <v>433</v>
      </c>
      <c r="CG47" s="558"/>
      <c r="CH47" s="558"/>
      <c r="CI47" s="558"/>
      <c r="CJ47" s="558"/>
      <c r="CK47" s="558"/>
      <c r="CL47" s="558"/>
      <c r="CM47" s="558"/>
      <c r="CN47" s="558"/>
      <c r="CO47" s="558"/>
      <c r="CP47" s="558"/>
      <c r="CQ47" s="559"/>
      <c r="CR47" s="560" t="s">
        <v>138</v>
      </c>
      <c r="CS47" s="587"/>
      <c r="CT47" s="587"/>
      <c r="CU47" s="587"/>
      <c r="CV47" s="587"/>
      <c r="CW47" s="587"/>
      <c r="CX47" s="587"/>
      <c r="CY47" s="588"/>
      <c r="CZ47" s="562" t="s">
        <v>138</v>
      </c>
      <c r="DA47" s="589"/>
      <c r="DB47" s="589"/>
      <c r="DC47" s="590"/>
      <c r="DD47" s="564" t="s">
        <v>138</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c r="CD48" s="372"/>
      <c r="CE48" s="374"/>
      <c r="CF48" s="557" t="s">
        <v>434</v>
      </c>
      <c r="CG48" s="558"/>
      <c r="CH48" s="558"/>
      <c r="CI48" s="558"/>
      <c r="CJ48" s="558"/>
      <c r="CK48" s="558"/>
      <c r="CL48" s="558"/>
      <c r="CM48" s="558"/>
      <c r="CN48" s="558"/>
      <c r="CO48" s="558"/>
      <c r="CP48" s="558"/>
      <c r="CQ48" s="559"/>
      <c r="CR48" s="560" t="s">
        <v>138</v>
      </c>
      <c r="CS48" s="465"/>
      <c r="CT48" s="465"/>
      <c r="CU48" s="465"/>
      <c r="CV48" s="465"/>
      <c r="CW48" s="465"/>
      <c r="CX48" s="465"/>
      <c r="CY48" s="561"/>
      <c r="CZ48" s="562" t="s">
        <v>138</v>
      </c>
      <c r="DA48" s="331"/>
      <c r="DB48" s="331"/>
      <c r="DC48" s="563"/>
      <c r="DD48" s="564" t="s">
        <v>138</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c r="CD49" s="571" t="s">
        <v>56</v>
      </c>
      <c r="CE49" s="572"/>
      <c r="CF49" s="572"/>
      <c r="CG49" s="572"/>
      <c r="CH49" s="572"/>
      <c r="CI49" s="572"/>
      <c r="CJ49" s="572"/>
      <c r="CK49" s="572"/>
      <c r="CL49" s="572"/>
      <c r="CM49" s="572"/>
      <c r="CN49" s="572"/>
      <c r="CO49" s="572"/>
      <c r="CP49" s="572"/>
      <c r="CQ49" s="573"/>
      <c r="CR49" s="574">
        <v>25961537</v>
      </c>
      <c r="CS49" s="575"/>
      <c r="CT49" s="575"/>
      <c r="CU49" s="575"/>
      <c r="CV49" s="575"/>
      <c r="CW49" s="575"/>
      <c r="CX49" s="575"/>
      <c r="CY49" s="576"/>
      <c r="CZ49" s="577">
        <v>100</v>
      </c>
      <c r="DA49" s="578"/>
      <c r="DB49" s="578"/>
      <c r="DC49" s="579"/>
      <c r="DD49" s="580">
        <v>16900180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row r="52" spans="82:133" hidden="1"/>
    <row r="53" spans="82:133" hidden="1"/>
  </sheetData>
  <sheetProtection algorithmName="SHA-512" hashValue="uv+bw4qbjUzW/HiMP6AKvpFw1N+eVPO6l3hLkMrDrM8DV9/E1lOs8hG5TeHh9rJCKncgcoMXbhyxPnZqvrB+Tw==" saltValue="eZIfHYy6lV0riohhAdBY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8" scale="9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70" zoomScaleSheetLayoutView="70" workbookViewId="0">
      <selection activeCell="BN4" sqref="BN4:BU4"/>
    </sheetView>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298</v>
      </c>
      <c r="DK2" s="990"/>
      <c r="DL2" s="990"/>
      <c r="DM2" s="990"/>
      <c r="DN2" s="990"/>
      <c r="DO2" s="991"/>
      <c r="DP2" s="69"/>
      <c r="DQ2" s="989" t="s">
        <v>300</v>
      </c>
      <c r="DR2" s="990"/>
      <c r="DS2" s="990"/>
      <c r="DT2" s="990"/>
      <c r="DU2" s="990"/>
      <c r="DV2" s="990"/>
      <c r="DW2" s="990"/>
      <c r="DX2" s="990"/>
      <c r="DY2" s="990"/>
      <c r="DZ2" s="99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80" t="s">
        <v>435</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68" t="s">
        <v>151</v>
      </c>
      <c r="B5" s="669"/>
      <c r="C5" s="669"/>
      <c r="D5" s="669"/>
      <c r="E5" s="669"/>
      <c r="F5" s="669"/>
      <c r="G5" s="669"/>
      <c r="H5" s="669"/>
      <c r="I5" s="669"/>
      <c r="J5" s="669"/>
      <c r="K5" s="669"/>
      <c r="L5" s="669"/>
      <c r="M5" s="669"/>
      <c r="N5" s="669"/>
      <c r="O5" s="669"/>
      <c r="P5" s="670"/>
      <c r="Q5" s="660" t="s">
        <v>171</v>
      </c>
      <c r="R5" s="661"/>
      <c r="S5" s="661"/>
      <c r="T5" s="661"/>
      <c r="U5" s="662"/>
      <c r="V5" s="660" t="s">
        <v>437</v>
      </c>
      <c r="W5" s="661"/>
      <c r="X5" s="661"/>
      <c r="Y5" s="661"/>
      <c r="Z5" s="662"/>
      <c r="AA5" s="660" t="s">
        <v>438</v>
      </c>
      <c r="AB5" s="661"/>
      <c r="AC5" s="661"/>
      <c r="AD5" s="661"/>
      <c r="AE5" s="661"/>
      <c r="AF5" s="744" t="s">
        <v>168</v>
      </c>
      <c r="AG5" s="661"/>
      <c r="AH5" s="661"/>
      <c r="AI5" s="661"/>
      <c r="AJ5" s="666"/>
      <c r="AK5" s="661" t="s">
        <v>439</v>
      </c>
      <c r="AL5" s="661"/>
      <c r="AM5" s="661"/>
      <c r="AN5" s="661"/>
      <c r="AO5" s="662"/>
      <c r="AP5" s="660" t="s">
        <v>440</v>
      </c>
      <c r="AQ5" s="661"/>
      <c r="AR5" s="661"/>
      <c r="AS5" s="661"/>
      <c r="AT5" s="662"/>
      <c r="AU5" s="660" t="s">
        <v>442</v>
      </c>
      <c r="AV5" s="661"/>
      <c r="AW5" s="661"/>
      <c r="AX5" s="661"/>
      <c r="AY5" s="666"/>
      <c r="AZ5" s="72"/>
      <c r="BA5" s="72"/>
      <c r="BB5" s="72"/>
      <c r="BC5" s="72"/>
      <c r="BD5" s="72"/>
      <c r="BE5" s="84"/>
      <c r="BF5" s="84"/>
      <c r="BG5" s="84"/>
      <c r="BH5" s="84"/>
      <c r="BI5" s="84"/>
      <c r="BJ5" s="84"/>
      <c r="BK5" s="84"/>
      <c r="BL5" s="84"/>
      <c r="BM5" s="84"/>
      <c r="BN5" s="84"/>
      <c r="BO5" s="84"/>
      <c r="BP5" s="84"/>
      <c r="BQ5" s="668" t="s">
        <v>443</v>
      </c>
      <c r="BR5" s="669"/>
      <c r="BS5" s="669"/>
      <c r="BT5" s="669"/>
      <c r="BU5" s="669"/>
      <c r="BV5" s="669"/>
      <c r="BW5" s="669"/>
      <c r="BX5" s="669"/>
      <c r="BY5" s="669"/>
      <c r="BZ5" s="669"/>
      <c r="CA5" s="669"/>
      <c r="CB5" s="669"/>
      <c r="CC5" s="669"/>
      <c r="CD5" s="669"/>
      <c r="CE5" s="669"/>
      <c r="CF5" s="669"/>
      <c r="CG5" s="670"/>
      <c r="CH5" s="660" t="s">
        <v>359</v>
      </c>
      <c r="CI5" s="661"/>
      <c r="CJ5" s="661"/>
      <c r="CK5" s="661"/>
      <c r="CL5" s="662"/>
      <c r="CM5" s="660" t="s">
        <v>316</v>
      </c>
      <c r="CN5" s="661"/>
      <c r="CO5" s="661"/>
      <c r="CP5" s="661"/>
      <c r="CQ5" s="662"/>
      <c r="CR5" s="660" t="s">
        <v>238</v>
      </c>
      <c r="CS5" s="661"/>
      <c r="CT5" s="661"/>
      <c r="CU5" s="661"/>
      <c r="CV5" s="662"/>
      <c r="CW5" s="660" t="s">
        <v>52</v>
      </c>
      <c r="CX5" s="661"/>
      <c r="CY5" s="661"/>
      <c r="CZ5" s="661"/>
      <c r="DA5" s="662"/>
      <c r="DB5" s="660" t="s">
        <v>446</v>
      </c>
      <c r="DC5" s="661"/>
      <c r="DD5" s="661"/>
      <c r="DE5" s="661"/>
      <c r="DF5" s="662"/>
      <c r="DG5" s="1001" t="s">
        <v>235</v>
      </c>
      <c r="DH5" s="1002"/>
      <c r="DI5" s="1002"/>
      <c r="DJ5" s="1002"/>
      <c r="DK5" s="1003"/>
      <c r="DL5" s="1001" t="s">
        <v>448</v>
      </c>
      <c r="DM5" s="1002"/>
      <c r="DN5" s="1002"/>
      <c r="DO5" s="1002"/>
      <c r="DP5" s="1003"/>
      <c r="DQ5" s="660" t="s">
        <v>450</v>
      </c>
      <c r="DR5" s="661"/>
      <c r="DS5" s="661"/>
      <c r="DT5" s="661"/>
      <c r="DU5" s="662"/>
      <c r="DV5" s="660" t="s">
        <v>442</v>
      </c>
      <c r="DW5" s="661"/>
      <c r="DX5" s="661"/>
      <c r="DY5" s="661"/>
      <c r="DZ5" s="666"/>
      <c r="EA5" s="81"/>
    </row>
    <row r="6" spans="1:131" s="53" customFormat="1" ht="26.25" customHeight="1">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c r="A7" s="58">
        <v>1</v>
      </c>
      <c r="B7" s="943" t="s">
        <v>451</v>
      </c>
      <c r="C7" s="944"/>
      <c r="D7" s="944"/>
      <c r="E7" s="944"/>
      <c r="F7" s="944"/>
      <c r="G7" s="944"/>
      <c r="H7" s="944"/>
      <c r="I7" s="944"/>
      <c r="J7" s="944"/>
      <c r="K7" s="944"/>
      <c r="L7" s="944"/>
      <c r="M7" s="944"/>
      <c r="N7" s="944"/>
      <c r="O7" s="944"/>
      <c r="P7" s="945"/>
      <c r="Q7" s="946">
        <v>26492</v>
      </c>
      <c r="R7" s="947"/>
      <c r="S7" s="947"/>
      <c r="T7" s="947"/>
      <c r="U7" s="947"/>
      <c r="V7" s="947">
        <v>25271</v>
      </c>
      <c r="W7" s="947"/>
      <c r="X7" s="947"/>
      <c r="Y7" s="947"/>
      <c r="Z7" s="947"/>
      <c r="AA7" s="947">
        <v>1221</v>
      </c>
      <c r="AB7" s="947"/>
      <c r="AC7" s="947"/>
      <c r="AD7" s="947"/>
      <c r="AE7" s="992"/>
      <c r="AF7" s="993">
        <v>1123</v>
      </c>
      <c r="AG7" s="994"/>
      <c r="AH7" s="994"/>
      <c r="AI7" s="994"/>
      <c r="AJ7" s="995"/>
      <c r="AK7" s="996">
        <v>577</v>
      </c>
      <c r="AL7" s="947"/>
      <c r="AM7" s="947"/>
      <c r="AN7" s="947"/>
      <c r="AO7" s="947"/>
      <c r="AP7" s="947">
        <v>16981</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t="s">
        <v>281</v>
      </c>
      <c r="BT7" s="944"/>
      <c r="BU7" s="944"/>
      <c r="BV7" s="944"/>
      <c r="BW7" s="944"/>
      <c r="BX7" s="944"/>
      <c r="BY7" s="944"/>
      <c r="BZ7" s="944"/>
      <c r="CA7" s="944"/>
      <c r="CB7" s="944"/>
      <c r="CC7" s="944"/>
      <c r="CD7" s="944"/>
      <c r="CE7" s="944"/>
      <c r="CF7" s="944"/>
      <c r="CG7" s="945"/>
      <c r="CH7" s="997">
        <v>1</v>
      </c>
      <c r="CI7" s="998"/>
      <c r="CJ7" s="998"/>
      <c r="CK7" s="998"/>
      <c r="CL7" s="999"/>
      <c r="CM7" s="997">
        <v>203</v>
      </c>
      <c r="CN7" s="998"/>
      <c r="CO7" s="998"/>
      <c r="CP7" s="998"/>
      <c r="CQ7" s="999"/>
      <c r="CR7" s="997">
        <v>100</v>
      </c>
      <c r="CS7" s="998"/>
      <c r="CT7" s="998"/>
      <c r="CU7" s="998"/>
      <c r="CV7" s="999"/>
      <c r="CW7" s="997">
        <v>7</v>
      </c>
      <c r="CX7" s="998"/>
      <c r="CY7" s="998"/>
      <c r="CZ7" s="998"/>
      <c r="DA7" s="999"/>
      <c r="DB7" s="997" t="s">
        <v>138</v>
      </c>
      <c r="DC7" s="998"/>
      <c r="DD7" s="998"/>
      <c r="DE7" s="998"/>
      <c r="DF7" s="999"/>
      <c r="DG7" s="997" t="s">
        <v>138</v>
      </c>
      <c r="DH7" s="998"/>
      <c r="DI7" s="998"/>
      <c r="DJ7" s="998"/>
      <c r="DK7" s="999"/>
      <c r="DL7" s="997" t="s">
        <v>138</v>
      </c>
      <c r="DM7" s="998"/>
      <c r="DN7" s="998"/>
      <c r="DO7" s="998"/>
      <c r="DP7" s="999"/>
      <c r="DQ7" s="997" t="s">
        <v>138</v>
      </c>
      <c r="DR7" s="998"/>
      <c r="DS7" s="998"/>
      <c r="DT7" s="998"/>
      <c r="DU7" s="999"/>
      <c r="DV7" s="943"/>
      <c r="DW7" s="944"/>
      <c r="DX7" s="944"/>
      <c r="DY7" s="944"/>
      <c r="DZ7" s="1000"/>
      <c r="EA7" s="81"/>
    </row>
    <row r="8" spans="1:131" s="53" customFormat="1" ht="26.25" customHeight="1">
      <c r="A8" s="59">
        <v>2</v>
      </c>
      <c r="B8" s="932" t="s">
        <v>185</v>
      </c>
      <c r="C8" s="933"/>
      <c r="D8" s="933"/>
      <c r="E8" s="933"/>
      <c r="F8" s="933"/>
      <c r="G8" s="933"/>
      <c r="H8" s="933"/>
      <c r="I8" s="933"/>
      <c r="J8" s="933"/>
      <c r="K8" s="933"/>
      <c r="L8" s="933"/>
      <c r="M8" s="933"/>
      <c r="N8" s="933"/>
      <c r="O8" s="933"/>
      <c r="P8" s="934"/>
      <c r="Q8" s="935">
        <v>1179</v>
      </c>
      <c r="R8" s="936"/>
      <c r="S8" s="936"/>
      <c r="T8" s="936"/>
      <c r="U8" s="936"/>
      <c r="V8" s="936">
        <v>1092</v>
      </c>
      <c r="W8" s="936"/>
      <c r="X8" s="936"/>
      <c r="Y8" s="936"/>
      <c r="Z8" s="936"/>
      <c r="AA8" s="936">
        <v>87</v>
      </c>
      <c r="AB8" s="936"/>
      <c r="AC8" s="936"/>
      <c r="AD8" s="936"/>
      <c r="AE8" s="942"/>
      <c r="AF8" s="962">
        <v>76</v>
      </c>
      <c r="AG8" s="940"/>
      <c r="AH8" s="940"/>
      <c r="AI8" s="940"/>
      <c r="AJ8" s="963"/>
      <c r="AK8" s="941">
        <v>353</v>
      </c>
      <c r="AL8" s="936"/>
      <c r="AM8" s="936"/>
      <c r="AN8" s="936"/>
      <c r="AO8" s="936"/>
      <c r="AP8" s="936">
        <v>1306</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t="s">
        <v>528</v>
      </c>
      <c r="BT8" s="933"/>
      <c r="BU8" s="933"/>
      <c r="BV8" s="933"/>
      <c r="BW8" s="933"/>
      <c r="BX8" s="933"/>
      <c r="BY8" s="933"/>
      <c r="BZ8" s="933"/>
      <c r="CA8" s="933"/>
      <c r="CB8" s="933"/>
      <c r="CC8" s="933"/>
      <c r="CD8" s="933"/>
      <c r="CE8" s="933"/>
      <c r="CF8" s="933"/>
      <c r="CG8" s="934"/>
      <c r="CH8" s="939">
        <v>0</v>
      </c>
      <c r="CI8" s="940"/>
      <c r="CJ8" s="940"/>
      <c r="CK8" s="940"/>
      <c r="CL8" s="950"/>
      <c r="CM8" s="939">
        <v>105</v>
      </c>
      <c r="CN8" s="940"/>
      <c r="CO8" s="940"/>
      <c r="CP8" s="940"/>
      <c r="CQ8" s="950"/>
      <c r="CR8" s="939">
        <v>3</v>
      </c>
      <c r="CS8" s="940"/>
      <c r="CT8" s="940"/>
      <c r="CU8" s="940"/>
      <c r="CV8" s="950"/>
      <c r="CW8" s="939" t="s">
        <v>138</v>
      </c>
      <c r="CX8" s="940"/>
      <c r="CY8" s="940"/>
      <c r="CZ8" s="940"/>
      <c r="DA8" s="950"/>
      <c r="DB8" s="939" t="s">
        <v>138</v>
      </c>
      <c r="DC8" s="940"/>
      <c r="DD8" s="940"/>
      <c r="DE8" s="940"/>
      <c r="DF8" s="950"/>
      <c r="DG8" s="939" t="s">
        <v>138</v>
      </c>
      <c r="DH8" s="940"/>
      <c r="DI8" s="940"/>
      <c r="DJ8" s="940"/>
      <c r="DK8" s="950"/>
      <c r="DL8" s="939" t="s">
        <v>138</v>
      </c>
      <c r="DM8" s="940"/>
      <c r="DN8" s="940"/>
      <c r="DO8" s="940"/>
      <c r="DP8" s="950"/>
      <c r="DQ8" s="939" t="s">
        <v>138</v>
      </c>
      <c r="DR8" s="940"/>
      <c r="DS8" s="940"/>
      <c r="DT8" s="940"/>
      <c r="DU8" s="950"/>
      <c r="DV8" s="932"/>
      <c r="DW8" s="933"/>
      <c r="DX8" s="933"/>
      <c r="DY8" s="933"/>
      <c r="DZ8" s="951"/>
      <c r="EA8" s="81"/>
    </row>
    <row r="9" spans="1:131" s="53" customFormat="1" ht="26.25" customHeight="1">
      <c r="A9" s="59">
        <v>3</v>
      </c>
      <c r="B9" s="932"/>
      <c r="C9" s="933"/>
      <c r="D9" s="933"/>
      <c r="E9" s="933"/>
      <c r="F9" s="933"/>
      <c r="G9" s="933"/>
      <c r="H9" s="933"/>
      <c r="I9" s="933"/>
      <c r="J9" s="933"/>
      <c r="K9" s="933"/>
      <c r="L9" s="933"/>
      <c r="M9" s="933"/>
      <c r="N9" s="933"/>
      <c r="O9" s="933"/>
      <c r="P9" s="934"/>
      <c r="Q9" s="935"/>
      <c r="R9" s="936"/>
      <c r="S9" s="936"/>
      <c r="T9" s="936"/>
      <c r="U9" s="936"/>
      <c r="V9" s="936"/>
      <c r="W9" s="936"/>
      <c r="X9" s="936"/>
      <c r="Y9" s="936"/>
      <c r="Z9" s="936"/>
      <c r="AA9" s="936"/>
      <c r="AB9" s="936"/>
      <c r="AC9" s="936"/>
      <c r="AD9" s="936"/>
      <c r="AE9" s="942"/>
      <c r="AF9" s="962"/>
      <c r="AG9" s="940"/>
      <c r="AH9" s="940"/>
      <c r="AI9" s="940"/>
      <c r="AJ9" s="963"/>
      <c r="AK9" s="941"/>
      <c r="AL9" s="936"/>
      <c r="AM9" s="936"/>
      <c r="AN9" s="936"/>
      <c r="AO9" s="936"/>
      <c r="AP9" s="936"/>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t="s">
        <v>529</v>
      </c>
      <c r="BT9" s="933"/>
      <c r="BU9" s="933"/>
      <c r="BV9" s="933"/>
      <c r="BW9" s="933"/>
      <c r="BX9" s="933"/>
      <c r="BY9" s="933"/>
      <c r="BZ9" s="933"/>
      <c r="CA9" s="933"/>
      <c r="CB9" s="933"/>
      <c r="CC9" s="933"/>
      <c r="CD9" s="933"/>
      <c r="CE9" s="933"/>
      <c r="CF9" s="933"/>
      <c r="CG9" s="934"/>
      <c r="CH9" s="939">
        <v>0</v>
      </c>
      <c r="CI9" s="940"/>
      <c r="CJ9" s="940"/>
      <c r="CK9" s="940"/>
      <c r="CL9" s="950"/>
      <c r="CM9" s="939">
        <v>80</v>
      </c>
      <c r="CN9" s="940"/>
      <c r="CO9" s="940"/>
      <c r="CP9" s="940"/>
      <c r="CQ9" s="950"/>
      <c r="CR9" s="939">
        <v>5</v>
      </c>
      <c r="CS9" s="940"/>
      <c r="CT9" s="940"/>
      <c r="CU9" s="940"/>
      <c r="CV9" s="950"/>
      <c r="CW9" s="939" t="s">
        <v>138</v>
      </c>
      <c r="CX9" s="940"/>
      <c r="CY9" s="940"/>
      <c r="CZ9" s="940"/>
      <c r="DA9" s="950"/>
      <c r="DB9" s="939" t="s">
        <v>138</v>
      </c>
      <c r="DC9" s="940"/>
      <c r="DD9" s="940"/>
      <c r="DE9" s="940"/>
      <c r="DF9" s="950"/>
      <c r="DG9" s="939">
        <v>70</v>
      </c>
      <c r="DH9" s="940"/>
      <c r="DI9" s="940"/>
      <c r="DJ9" s="940"/>
      <c r="DK9" s="950"/>
      <c r="DL9" s="939" t="s">
        <v>138</v>
      </c>
      <c r="DM9" s="940"/>
      <c r="DN9" s="940"/>
      <c r="DO9" s="940"/>
      <c r="DP9" s="950"/>
      <c r="DQ9" s="939" t="s">
        <v>138</v>
      </c>
      <c r="DR9" s="940"/>
      <c r="DS9" s="940"/>
      <c r="DT9" s="940"/>
      <c r="DU9" s="950"/>
      <c r="DV9" s="932"/>
      <c r="DW9" s="933"/>
      <c r="DX9" s="933"/>
      <c r="DY9" s="933"/>
      <c r="DZ9" s="951"/>
      <c r="EA9" s="81"/>
    </row>
    <row r="10" spans="1:131" s="53" customFormat="1" ht="26.25" customHeight="1">
      <c r="A10" s="59">
        <v>4</v>
      </c>
      <c r="B10" s="932"/>
      <c r="C10" s="933"/>
      <c r="D10" s="933"/>
      <c r="E10" s="933"/>
      <c r="F10" s="933"/>
      <c r="G10" s="933"/>
      <c r="H10" s="933"/>
      <c r="I10" s="933"/>
      <c r="J10" s="933"/>
      <c r="K10" s="933"/>
      <c r="L10" s="933"/>
      <c r="M10" s="933"/>
      <c r="N10" s="933"/>
      <c r="O10" s="933"/>
      <c r="P10" s="934"/>
      <c r="Q10" s="935"/>
      <c r="R10" s="936"/>
      <c r="S10" s="936"/>
      <c r="T10" s="936"/>
      <c r="U10" s="936"/>
      <c r="V10" s="936"/>
      <c r="W10" s="936"/>
      <c r="X10" s="936"/>
      <c r="Y10" s="936"/>
      <c r="Z10" s="936"/>
      <c r="AA10" s="936"/>
      <c r="AB10" s="936"/>
      <c r="AC10" s="936"/>
      <c r="AD10" s="936"/>
      <c r="AE10" s="942"/>
      <c r="AF10" s="962"/>
      <c r="AG10" s="940"/>
      <c r="AH10" s="940"/>
      <c r="AI10" s="940"/>
      <c r="AJ10" s="963"/>
      <c r="AK10" s="941"/>
      <c r="AL10" s="936"/>
      <c r="AM10" s="936"/>
      <c r="AN10" s="936"/>
      <c r="AO10" s="936"/>
      <c r="AP10" s="936"/>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453</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c r="A23" s="60" t="s">
        <v>246</v>
      </c>
      <c r="B23" s="910" t="s">
        <v>301</v>
      </c>
      <c r="C23" s="911"/>
      <c r="D23" s="911"/>
      <c r="E23" s="911"/>
      <c r="F23" s="911"/>
      <c r="G23" s="911"/>
      <c r="H23" s="911"/>
      <c r="I23" s="911"/>
      <c r="J23" s="911"/>
      <c r="K23" s="911"/>
      <c r="L23" s="911"/>
      <c r="M23" s="911"/>
      <c r="N23" s="911"/>
      <c r="O23" s="911"/>
      <c r="P23" s="912"/>
      <c r="Q23" s="981">
        <v>27318</v>
      </c>
      <c r="R23" s="922"/>
      <c r="S23" s="922"/>
      <c r="T23" s="922"/>
      <c r="U23" s="922"/>
      <c r="V23" s="922">
        <v>26009</v>
      </c>
      <c r="W23" s="922"/>
      <c r="X23" s="922"/>
      <c r="Y23" s="922"/>
      <c r="Z23" s="922"/>
      <c r="AA23" s="922">
        <v>1308</v>
      </c>
      <c r="AB23" s="922"/>
      <c r="AC23" s="922"/>
      <c r="AD23" s="922"/>
      <c r="AE23" s="982"/>
      <c r="AF23" s="953">
        <v>1199</v>
      </c>
      <c r="AG23" s="922"/>
      <c r="AH23" s="922"/>
      <c r="AI23" s="922"/>
      <c r="AJ23" s="954"/>
      <c r="AK23" s="955"/>
      <c r="AL23" s="921"/>
      <c r="AM23" s="921"/>
      <c r="AN23" s="921"/>
      <c r="AO23" s="921"/>
      <c r="AP23" s="922">
        <v>18287</v>
      </c>
      <c r="AQ23" s="922"/>
      <c r="AR23" s="922"/>
      <c r="AS23" s="922"/>
      <c r="AT23" s="922"/>
      <c r="AU23" s="923"/>
      <c r="AV23" s="923"/>
      <c r="AW23" s="923"/>
      <c r="AX23" s="923"/>
      <c r="AY23" s="924"/>
      <c r="AZ23" s="957" t="s">
        <v>138</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c r="A24" s="979" t="s">
        <v>367</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c r="A25" s="980" t="s">
        <v>422</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c r="A26" s="668" t="s">
        <v>151</v>
      </c>
      <c r="B26" s="669"/>
      <c r="C26" s="669"/>
      <c r="D26" s="669"/>
      <c r="E26" s="669"/>
      <c r="F26" s="669"/>
      <c r="G26" s="669"/>
      <c r="H26" s="669"/>
      <c r="I26" s="669"/>
      <c r="J26" s="669"/>
      <c r="K26" s="669"/>
      <c r="L26" s="669"/>
      <c r="M26" s="669"/>
      <c r="N26" s="669"/>
      <c r="O26" s="669"/>
      <c r="P26" s="670"/>
      <c r="Q26" s="660" t="s">
        <v>455</v>
      </c>
      <c r="R26" s="661"/>
      <c r="S26" s="661"/>
      <c r="T26" s="661"/>
      <c r="U26" s="662"/>
      <c r="V26" s="660" t="s">
        <v>456</v>
      </c>
      <c r="W26" s="661"/>
      <c r="X26" s="661"/>
      <c r="Y26" s="661"/>
      <c r="Z26" s="662"/>
      <c r="AA26" s="660" t="s">
        <v>457</v>
      </c>
      <c r="AB26" s="661"/>
      <c r="AC26" s="661"/>
      <c r="AD26" s="661"/>
      <c r="AE26" s="661"/>
      <c r="AF26" s="746" t="s">
        <v>243</v>
      </c>
      <c r="AG26" s="675"/>
      <c r="AH26" s="675"/>
      <c r="AI26" s="675"/>
      <c r="AJ26" s="747"/>
      <c r="AK26" s="661" t="s">
        <v>385</v>
      </c>
      <c r="AL26" s="661"/>
      <c r="AM26" s="661"/>
      <c r="AN26" s="661"/>
      <c r="AO26" s="662"/>
      <c r="AP26" s="660" t="s">
        <v>354</v>
      </c>
      <c r="AQ26" s="661"/>
      <c r="AR26" s="661"/>
      <c r="AS26" s="661"/>
      <c r="AT26" s="662"/>
      <c r="AU26" s="660" t="s">
        <v>458</v>
      </c>
      <c r="AV26" s="661"/>
      <c r="AW26" s="661"/>
      <c r="AX26" s="661"/>
      <c r="AY26" s="662"/>
      <c r="AZ26" s="660" t="s">
        <v>459</v>
      </c>
      <c r="BA26" s="661"/>
      <c r="BB26" s="661"/>
      <c r="BC26" s="661"/>
      <c r="BD26" s="662"/>
      <c r="BE26" s="660" t="s">
        <v>442</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c r="A28" s="61">
        <v>1</v>
      </c>
      <c r="B28" s="943" t="s">
        <v>460</v>
      </c>
      <c r="C28" s="944"/>
      <c r="D28" s="944"/>
      <c r="E28" s="944"/>
      <c r="F28" s="944"/>
      <c r="G28" s="944"/>
      <c r="H28" s="944"/>
      <c r="I28" s="944"/>
      <c r="J28" s="944"/>
      <c r="K28" s="944"/>
      <c r="L28" s="944"/>
      <c r="M28" s="944"/>
      <c r="N28" s="944"/>
      <c r="O28" s="944"/>
      <c r="P28" s="945"/>
      <c r="Q28" s="970">
        <v>8651</v>
      </c>
      <c r="R28" s="971"/>
      <c r="S28" s="971"/>
      <c r="T28" s="971"/>
      <c r="U28" s="971"/>
      <c r="V28" s="971">
        <v>7956</v>
      </c>
      <c r="W28" s="971"/>
      <c r="X28" s="971"/>
      <c r="Y28" s="971"/>
      <c r="Z28" s="971"/>
      <c r="AA28" s="971">
        <v>695</v>
      </c>
      <c r="AB28" s="971"/>
      <c r="AC28" s="971"/>
      <c r="AD28" s="971"/>
      <c r="AE28" s="972"/>
      <c r="AF28" s="973">
        <v>695</v>
      </c>
      <c r="AG28" s="971"/>
      <c r="AH28" s="971"/>
      <c r="AI28" s="971"/>
      <c r="AJ28" s="974"/>
      <c r="AK28" s="975">
        <v>1204</v>
      </c>
      <c r="AL28" s="971"/>
      <c r="AM28" s="971"/>
      <c r="AN28" s="971"/>
      <c r="AO28" s="971"/>
      <c r="AP28" s="971" t="s">
        <v>138</v>
      </c>
      <c r="AQ28" s="971"/>
      <c r="AR28" s="971"/>
      <c r="AS28" s="971"/>
      <c r="AT28" s="971"/>
      <c r="AU28" s="971" t="s">
        <v>138</v>
      </c>
      <c r="AV28" s="971"/>
      <c r="AW28" s="971"/>
      <c r="AX28" s="971"/>
      <c r="AY28" s="971"/>
      <c r="AZ28" s="976" t="s">
        <v>138</v>
      </c>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c r="A29" s="61">
        <v>2</v>
      </c>
      <c r="B29" s="932" t="s">
        <v>217</v>
      </c>
      <c r="C29" s="933"/>
      <c r="D29" s="933"/>
      <c r="E29" s="933"/>
      <c r="F29" s="933"/>
      <c r="G29" s="933"/>
      <c r="H29" s="933"/>
      <c r="I29" s="933"/>
      <c r="J29" s="933"/>
      <c r="K29" s="933"/>
      <c r="L29" s="933"/>
      <c r="M29" s="933"/>
      <c r="N29" s="933"/>
      <c r="O29" s="933"/>
      <c r="P29" s="934"/>
      <c r="Q29" s="935">
        <v>665</v>
      </c>
      <c r="R29" s="936"/>
      <c r="S29" s="936"/>
      <c r="T29" s="936"/>
      <c r="U29" s="936"/>
      <c r="V29" s="936">
        <v>663</v>
      </c>
      <c r="W29" s="936"/>
      <c r="X29" s="936"/>
      <c r="Y29" s="936"/>
      <c r="Z29" s="936"/>
      <c r="AA29" s="936">
        <v>2</v>
      </c>
      <c r="AB29" s="936"/>
      <c r="AC29" s="936"/>
      <c r="AD29" s="936"/>
      <c r="AE29" s="942"/>
      <c r="AF29" s="962">
        <v>2</v>
      </c>
      <c r="AG29" s="940"/>
      <c r="AH29" s="940"/>
      <c r="AI29" s="940"/>
      <c r="AJ29" s="963"/>
      <c r="AK29" s="941">
        <v>82</v>
      </c>
      <c r="AL29" s="936"/>
      <c r="AM29" s="936"/>
      <c r="AN29" s="936"/>
      <c r="AO29" s="936"/>
      <c r="AP29" s="936" t="s">
        <v>138</v>
      </c>
      <c r="AQ29" s="936"/>
      <c r="AR29" s="936"/>
      <c r="AS29" s="936"/>
      <c r="AT29" s="936"/>
      <c r="AU29" s="936" t="s">
        <v>138</v>
      </c>
      <c r="AV29" s="936"/>
      <c r="AW29" s="936"/>
      <c r="AX29" s="936"/>
      <c r="AY29" s="936"/>
      <c r="AZ29" s="969" t="s">
        <v>138</v>
      </c>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c r="A30" s="61">
        <v>3</v>
      </c>
      <c r="B30" s="932" t="s">
        <v>23</v>
      </c>
      <c r="C30" s="933"/>
      <c r="D30" s="933"/>
      <c r="E30" s="933"/>
      <c r="F30" s="933"/>
      <c r="G30" s="933"/>
      <c r="H30" s="933"/>
      <c r="I30" s="933"/>
      <c r="J30" s="933"/>
      <c r="K30" s="933"/>
      <c r="L30" s="933"/>
      <c r="M30" s="933"/>
      <c r="N30" s="933"/>
      <c r="O30" s="933"/>
      <c r="P30" s="934"/>
      <c r="Q30" s="935">
        <v>3562</v>
      </c>
      <c r="R30" s="936"/>
      <c r="S30" s="936"/>
      <c r="T30" s="936"/>
      <c r="U30" s="936"/>
      <c r="V30" s="936">
        <v>3467</v>
      </c>
      <c r="W30" s="936"/>
      <c r="X30" s="936"/>
      <c r="Y30" s="936"/>
      <c r="Z30" s="936"/>
      <c r="AA30" s="936">
        <v>96</v>
      </c>
      <c r="AB30" s="936"/>
      <c r="AC30" s="936"/>
      <c r="AD30" s="936"/>
      <c r="AE30" s="942"/>
      <c r="AF30" s="962">
        <v>93</v>
      </c>
      <c r="AG30" s="940"/>
      <c r="AH30" s="940"/>
      <c r="AI30" s="940"/>
      <c r="AJ30" s="963"/>
      <c r="AK30" s="941">
        <v>732</v>
      </c>
      <c r="AL30" s="936"/>
      <c r="AM30" s="936"/>
      <c r="AN30" s="936"/>
      <c r="AO30" s="936"/>
      <c r="AP30" s="936" t="s">
        <v>138</v>
      </c>
      <c r="AQ30" s="936"/>
      <c r="AR30" s="936"/>
      <c r="AS30" s="936"/>
      <c r="AT30" s="936"/>
      <c r="AU30" s="936" t="s">
        <v>138</v>
      </c>
      <c r="AV30" s="936"/>
      <c r="AW30" s="936"/>
      <c r="AX30" s="936"/>
      <c r="AY30" s="936"/>
      <c r="AZ30" s="969" t="s">
        <v>138</v>
      </c>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c r="A31" s="61">
        <v>4</v>
      </c>
      <c r="B31" s="932" t="s">
        <v>365</v>
      </c>
      <c r="C31" s="933"/>
      <c r="D31" s="933"/>
      <c r="E31" s="933"/>
      <c r="F31" s="933"/>
      <c r="G31" s="933"/>
      <c r="H31" s="933"/>
      <c r="I31" s="933"/>
      <c r="J31" s="933"/>
      <c r="K31" s="933"/>
      <c r="L31" s="933"/>
      <c r="M31" s="933"/>
      <c r="N31" s="933"/>
      <c r="O31" s="933"/>
      <c r="P31" s="934"/>
      <c r="Q31" s="935">
        <v>1343</v>
      </c>
      <c r="R31" s="936"/>
      <c r="S31" s="936"/>
      <c r="T31" s="936"/>
      <c r="U31" s="936"/>
      <c r="V31" s="936">
        <v>1190</v>
      </c>
      <c r="W31" s="936"/>
      <c r="X31" s="936"/>
      <c r="Y31" s="936"/>
      <c r="Z31" s="936"/>
      <c r="AA31" s="936">
        <v>153</v>
      </c>
      <c r="AB31" s="936"/>
      <c r="AC31" s="936"/>
      <c r="AD31" s="936"/>
      <c r="AE31" s="942"/>
      <c r="AF31" s="962">
        <v>1406</v>
      </c>
      <c r="AG31" s="940"/>
      <c r="AH31" s="940"/>
      <c r="AI31" s="940"/>
      <c r="AJ31" s="963"/>
      <c r="AK31" s="941">
        <v>7</v>
      </c>
      <c r="AL31" s="936"/>
      <c r="AM31" s="936"/>
      <c r="AN31" s="936"/>
      <c r="AO31" s="936"/>
      <c r="AP31" s="936">
        <v>223</v>
      </c>
      <c r="AQ31" s="936"/>
      <c r="AR31" s="936"/>
      <c r="AS31" s="936"/>
      <c r="AT31" s="936"/>
      <c r="AU31" s="936">
        <v>32</v>
      </c>
      <c r="AV31" s="936"/>
      <c r="AW31" s="936"/>
      <c r="AX31" s="936"/>
      <c r="AY31" s="936"/>
      <c r="AZ31" s="969" t="s">
        <v>138</v>
      </c>
      <c r="BA31" s="969"/>
      <c r="BB31" s="969"/>
      <c r="BC31" s="969"/>
      <c r="BD31" s="969"/>
      <c r="BE31" s="937" t="s">
        <v>177</v>
      </c>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c r="A32" s="61">
        <v>5</v>
      </c>
      <c r="B32" s="932" t="s">
        <v>44</v>
      </c>
      <c r="C32" s="933"/>
      <c r="D32" s="933"/>
      <c r="E32" s="933"/>
      <c r="F32" s="933"/>
      <c r="G32" s="933"/>
      <c r="H32" s="933"/>
      <c r="I32" s="933"/>
      <c r="J32" s="933"/>
      <c r="K32" s="933"/>
      <c r="L32" s="933"/>
      <c r="M32" s="933"/>
      <c r="N32" s="933"/>
      <c r="O32" s="933"/>
      <c r="P32" s="934"/>
      <c r="Q32" s="935">
        <v>1079</v>
      </c>
      <c r="R32" s="936"/>
      <c r="S32" s="936"/>
      <c r="T32" s="936"/>
      <c r="U32" s="936"/>
      <c r="V32" s="936">
        <v>972</v>
      </c>
      <c r="W32" s="936"/>
      <c r="X32" s="936"/>
      <c r="Y32" s="936"/>
      <c r="Z32" s="936"/>
      <c r="AA32" s="936">
        <v>108</v>
      </c>
      <c r="AB32" s="936"/>
      <c r="AC32" s="936"/>
      <c r="AD32" s="936"/>
      <c r="AE32" s="942"/>
      <c r="AF32" s="962">
        <v>173</v>
      </c>
      <c r="AG32" s="940"/>
      <c r="AH32" s="940"/>
      <c r="AI32" s="940"/>
      <c r="AJ32" s="963"/>
      <c r="AK32" s="941">
        <v>83</v>
      </c>
      <c r="AL32" s="936"/>
      <c r="AM32" s="936"/>
      <c r="AN32" s="936"/>
      <c r="AO32" s="936"/>
      <c r="AP32" s="936">
        <v>3235</v>
      </c>
      <c r="AQ32" s="936"/>
      <c r="AR32" s="936"/>
      <c r="AS32" s="936"/>
      <c r="AT32" s="936"/>
      <c r="AU32" s="936">
        <v>1928</v>
      </c>
      <c r="AV32" s="936"/>
      <c r="AW32" s="936"/>
      <c r="AX32" s="936"/>
      <c r="AY32" s="936"/>
      <c r="AZ32" s="969" t="s">
        <v>138</v>
      </c>
      <c r="BA32" s="969"/>
      <c r="BB32" s="969"/>
      <c r="BC32" s="969"/>
      <c r="BD32" s="969"/>
      <c r="BE32" s="937" t="s">
        <v>177</v>
      </c>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c r="A33" s="61">
        <v>6</v>
      </c>
      <c r="B33" s="932"/>
      <c r="C33" s="933"/>
      <c r="D33" s="933"/>
      <c r="E33" s="933"/>
      <c r="F33" s="933"/>
      <c r="G33" s="933"/>
      <c r="H33" s="933"/>
      <c r="I33" s="933"/>
      <c r="J33" s="933"/>
      <c r="K33" s="933"/>
      <c r="L33" s="933"/>
      <c r="M33" s="933"/>
      <c r="N33" s="933"/>
      <c r="O33" s="933"/>
      <c r="P33" s="934"/>
      <c r="Q33" s="935"/>
      <c r="R33" s="936"/>
      <c r="S33" s="936"/>
      <c r="T33" s="936"/>
      <c r="U33" s="936"/>
      <c r="V33" s="936"/>
      <c r="W33" s="936"/>
      <c r="X33" s="936"/>
      <c r="Y33" s="936"/>
      <c r="Z33" s="936"/>
      <c r="AA33" s="936"/>
      <c r="AB33" s="936"/>
      <c r="AC33" s="936"/>
      <c r="AD33" s="936"/>
      <c r="AE33" s="942"/>
      <c r="AF33" s="962"/>
      <c r="AG33" s="940"/>
      <c r="AH33" s="940"/>
      <c r="AI33" s="940"/>
      <c r="AJ33" s="963"/>
      <c r="AK33" s="941"/>
      <c r="AL33" s="936"/>
      <c r="AM33" s="936"/>
      <c r="AN33" s="936"/>
      <c r="AO33" s="936"/>
      <c r="AP33" s="936"/>
      <c r="AQ33" s="936"/>
      <c r="AR33" s="936"/>
      <c r="AS33" s="936"/>
      <c r="AT33" s="936"/>
      <c r="AU33" s="936"/>
      <c r="AV33" s="936"/>
      <c r="AW33" s="936"/>
      <c r="AX33" s="936"/>
      <c r="AY33" s="936"/>
      <c r="AZ33" s="969"/>
      <c r="BA33" s="969"/>
      <c r="BB33" s="969"/>
      <c r="BC33" s="969"/>
      <c r="BD33" s="969"/>
      <c r="BE33" s="937"/>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c r="A34" s="61">
        <v>7</v>
      </c>
      <c r="B34" s="932"/>
      <c r="C34" s="933"/>
      <c r="D34" s="933"/>
      <c r="E34" s="933"/>
      <c r="F34" s="933"/>
      <c r="G34" s="933"/>
      <c r="H34" s="933"/>
      <c r="I34" s="933"/>
      <c r="J34" s="933"/>
      <c r="K34" s="933"/>
      <c r="L34" s="933"/>
      <c r="M34" s="933"/>
      <c r="N34" s="933"/>
      <c r="O34" s="933"/>
      <c r="P34" s="934"/>
      <c r="Q34" s="935"/>
      <c r="R34" s="936"/>
      <c r="S34" s="936"/>
      <c r="T34" s="936"/>
      <c r="U34" s="936"/>
      <c r="V34" s="936"/>
      <c r="W34" s="936"/>
      <c r="X34" s="936"/>
      <c r="Y34" s="936"/>
      <c r="Z34" s="936"/>
      <c r="AA34" s="936"/>
      <c r="AB34" s="936"/>
      <c r="AC34" s="936"/>
      <c r="AD34" s="936"/>
      <c r="AE34" s="942"/>
      <c r="AF34" s="962"/>
      <c r="AG34" s="940"/>
      <c r="AH34" s="940"/>
      <c r="AI34" s="940"/>
      <c r="AJ34" s="963"/>
      <c r="AK34" s="941"/>
      <c r="AL34" s="936"/>
      <c r="AM34" s="936"/>
      <c r="AN34" s="936"/>
      <c r="AO34" s="936"/>
      <c r="AP34" s="936"/>
      <c r="AQ34" s="936"/>
      <c r="AR34" s="936"/>
      <c r="AS34" s="936"/>
      <c r="AT34" s="936"/>
      <c r="AU34" s="936"/>
      <c r="AV34" s="936"/>
      <c r="AW34" s="936"/>
      <c r="AX34" s="936"/>
      <c r="AY34" s="936"/>
      <c r="AZ34" s="969"/>
      <c r="BA34" s="969"/>
      <c r="BB34" s="969"/>
      <c r="BC34" s="969"/>
      <c r="BD34" s="969"/>
      <c r="BE34" s="937"/>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c r="A35" s="61">
        <v>8</v>
      </c>
      <c r="B35" s="932"/>
      <c r="C35" s="933"/>
      <c r="D35" s="933"/>
      <c r="E35" s="933"/>
      <c r="F35" s="933"/>
      <c r="G35" s="933"/>
      <c r="H35" s="933"/>
      <c r="I35" s="933"/>
      <c r="J35" s="933"/>
      <c r="K35" s="933"/>
      <c r="L35" s="933"/>
      <c r="M35" s="933"/>
      <c r="N35" s="933"/>
      <c r="O35" s="933"/>
      <c r="P35" s="934"/>
      <c r="Q35" s="935"/>
      <c r="R35" s="936"/>
      <c r="S35" s="936"/>
      <c r="T35" s="936"/>
      <c r="U35" s="936"/>
      <c r="V35" s="936"/>
      <c r="W35" s="936"/>
      <c r="X35" s="936"/>
      <c r="Y35" s="936"/>
      <c r="Z35" s="936"/>
      <c r="AA35" s="936"/>
      <c r="AB35" s="936"/>
      <c r="AC35" s="936"/>
      <c r="AD35" s="936"/>
      <c r="AE35" s="942"/>
      <c r="AF35" s="962"/>
      <c r="AG35" s="940"/>
      <c r="AH35" s="940"/>
      <c r="AI35" s="940"/>
      <c r="AJ35" s="963"/>
      <c r="AK35" s="941"/>
      <c r="AL35" s="936"/>
      <c r="AM35" s="936"/>
      <c r="AN35" s="936"/>
      <c r="AO35" s="936"/>
      <c r="AP35" s="936"/>
      <c r="AQ35" s="936"/>
      <c r="AR35" s="936"/>
      <c r="AS35" s="936"/>
      <c r="AT35" s="936"/>
      <c r="AU35" s="936"/>
      <c r="AV35" s="936"/>
      <c r="AW35" s="936"/>
      <c r="AX35" s="936"/>
      <c r="AY35" s="936"/>
      <c r="AZ35" s="969"/>
      <c r="BA35" s="969"/>
      <c r="BB35" s="969"/>
      <c r="BC35" s="969"/>
      <c r="BD35" s="969"/>
      <c r="BE35" s="937"/>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461</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c r="A63" s="60" t="s">
        <v>246</v>
      </c>
      <c r="B63" s="910" t="s">
        <v>373</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2369</v>
      </c>
      <c r="AG63" s="922"/>
      <c r="AH63" s="922"/>
      <c r="AI63" s="922"/>
      <c r="AJ63" s="954"/>
      <c r="AK63" s="955"/>
      <c r="AL63" s="921"/>
      <c r="AM63" s="921"/>
      <c r="AN63" s="921"/>
      <c r="AO63" s="921"/>
      <c r="AP63" s="922">
        <v>3458</v>
      </c>
      <c r="AQ63" s="922"/>
      <c r="AR63" s="922"/>
      <c r="AS63" s="922"/>
      <c r="AT63" s="922"/>
      <c r="AU63" s="922">
        <v>1961</v>
      </c>
      <c r="AV63" s="922"/>
      <c r="AW63" s="922"/>
      <c r="AX63" s="922"/>
      <c r="AY63" s="922"/>
      <c r="AZ63" s="956"/>
      <c r="BA63" s="956"/>
      <c r="BB63" s="956"/>
      <c r="BC63" s="956"/>
      <c r="BD63" s="956"/>
      <c r="BE63" s="923"/>
      <c r="BF63" s="923"/>
      <c r="BG63" s="923"/>
      <c r="BH63" s="923"/>
      <c r="BI63" s="924"/>
      <c r="BJ63" s="957" t="s">
        <v>138</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c r="A66" s="668" t="s">
        <v>447</v>
      </c>
      <c r="B66" s="669"/>
      <c r="C66" s="669"/>
      <c r="D66" s="669"/>
      <c r="E66" s="669"/>
      <c r="F66" s="669"/>
      <c r="G66" s="669"/>
      <c r="H66" s="669"/>
      <c r="I66" s="669"/>
      <c r="J66" s="669"/>
      <c r="K66" s="669"/>
      <c r="L66" s="669"/>
      <c r="M66" s="669"/>
      <c r="N66" s="669"/>
      <c r="O66" s="669"/>
      <c r="P66" s="670"/>
      <c r="Q66" s="660" t="s">
        <v>455</v>
      </c>
      <c r="R66" s="661"/>
      <c r="S66" s="661"/>
      <c r="T66" s="661"/>
      <c r="U66" s="662"/>
      <c r="V66" s="660" t="s">
        <v>456</v>
      </c>
      <c r="W66" s="661"/>
      <c r="X66" s="661"/>
      <c r="Y66" s="661"/>
      <c r="Z66" s="662"/>
      <c r="AA66" s="660" t="s">
        <v>457</v>
      </c>
      <c r="AB66" s="661"/>
      <c r="AC66" s="661"/>
      <c r="AD66" s="661"/>
      <c r="AE66" s="662"/>
      <c r="AF66" s="674" t="s">
        <v>243</v>
      </c>
      <c r="AG66" s="675"/>
      <c r="AH66" s="675"/>
      <c r="AI66" s="675"/>
      <c r="AJ66" s="676"/>
      <c r="AK66" s="660" t="s">
        <v>385</v>
      </c>
      <c r="AL66" s="669"/>
      <c r="AM66" s="669"/>
      <c r="AN66" s="669"/>
      <c r="AO66" s="670"/>
      <c r="AP66" s="660" t="s">
        <v>354</v>
      </c>
      <c r="AQ66" s="661"/>
      <c r="AR66" s="661"/>
      <c r="AS66" s="661"/>
      <c r="AT66" s="662"/>
      <c r="AU66" s="660" t="s">
        <v>462</v>
      </c>
      <c r="AV66" s="661"/>
      <c r="AW66" s="661"/>
      <c r="AX66" s="661"/>
      <c r="AY66" s="662"/>
      <c r="AZ66" s="660" t="s">
        <v>442</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c r="A68" s="58">
        <v>1</v>
      </c>
      <c r="B68" s="943" t="s">
        <v>391</v>
      </c>
      <c r="C68" s="944"/>
      <c r="D68" s="944"/>
      <c r="E68" s="944"/>
      <c r="F68" s="944"/>
      <c r="G68" s="944"/>
      <c r="H68" s="944"/>
      <c r="I68" s="944"/>
      <c r="J68" s="944"/>
      <c r="K68" s="944"/>
      <c r="L68" s="944"/>
      <c r="M68" s="944"/>
      <c r="N68" s="944"/>
      <c r="O68" s="944"/>
      <c r="P68" s="945"/>
      <c r="Q68" s="946">
        <v>5462</v>
      </c>
      <c r="R68" s="947"/>
      <c r="S68" s="947"/>
      <c r="T68" s="947"/>
      <c r="U68" s="947"/>
      <c r="V68" s="947">
        <v>5261</v>
      </c>
      <c r="W68" s="947"/>
      <c r="X68" s="947"/>
      <c r="Y68" s="947"/>
      <c r="Z68" s="947"/>
      <c r="AA68" s="947">
        <v>201</v>
      </c>
      <c r="AB68" s="947"/>
      <c r="AC68" s="947"/>
      <c r="AD68" s="947"/>
      <c r="AE68" s="947"/>
      <c r="AF68" s="947">
        <v>200</v>
      </c>
      <c r="AG68" s="947"/>
      <c r="AH68" s="947"/>
      <c r="AI68" s="947"/>
      <c r="AJ68" s="947"/>
      <c r="AK68" s="947" t="s">
        <v>138</v>
      </c>
      <c r="AL68" s="947"/>
      <c r="AM68" s="947"/>
      <c r="AN68" s="947"/>
      <c r="AO68" s="947"/>
      <c r="AP68" s="947">
        <v>75</v>
      </c>
      <c r="AQ68" s="947"/>
      <c r="AR68" s="947"/>
      <c r="AS68" s="947"/>
      <c r="AT68" s="947"/>
      <c r="AU68" s="947">
        <v>75</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c r="A69" s="59">
        <v>2</v>
      </c>
      <c r="B69" s="932" t="s">
        <v>296</v>
      </c>
      <c r="C69" s="933"/>
      <c r="D69" s="933"/>
      <c r="E69" s="933"/>
      <c r="F69" s="933"/>
      <c r="G69" s="933"/>
      <c r="H69" s="933"/>
      <c r="I69" s="933"/>
      <c r="J69" s="933"/>
      <c r="K69" s="933"/>
      <c r="L69" s="933"/>
      <c r="M69" s="933"/>
      <c r="N69" s="933"/>
      <c r="O69" s="933"/>
      <c r="P69" s="934"/>
      <c r="Q69" s="935">
        <v>1644</v>
      </c>
      <c r="R69" s="936"/>
      <c r="S69" s="936"/>
      <c r="T69" s="936"/>
      <c r="U69" s="936"/>
      <c r="V69" s="936">
        <v>1624</v>
      </c>
      <c r="W69" s="936"/>
      <c r="X69" s="936"/>
      <c r="Y69" s="936"/>
      <c r="Z69" s="936"/>
      <c r="AA69" s="936">
        <v>20</v>
      </c>
      <c r="AB69" s="936"/>
      <c r="AC69" s="936"/>
      <c r="AD69" s="936"/>
      <c r="AE69" s="936"/>
      <c r="AF69" s="936">
        <v>20</v>
      </c>
      <c r="AG69" s="936"/>
      <c r="AH69" s="936"/>
      <c r="AI69" s="936"/>
      <c r="AJ69" s="936"/>
      <c r="AK69" s="936" t="s">
        <v>138</v>
      </c>
      <c r="AL69" s="936"/>
      <c r="AM69" s="936"/>
      <c r="AN69" s="936"/>
      <c r="AO69" s="936"/>
      <c r="AP69" s="936" t="s">
        <v>138</v>
      </c>
      <c r="AQ69" s="936"/>
      <c r="AR69" s="936"/>
      <c r="AS69" s="936"/>
      <c r="AT69" s="936"/>
      <c r="AU69" s="936" t="s">
        <v>138</v>
      </c>
      <c r="AV69" s="936"/>
      <c r="AW69" s="936"/>
      <c r="AX69" s="936"/>
      <c r="AY69" s="936"/>
      <c r="AZ69" s="937" t="s">
        <v>530</v>
      </c>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c r="A70" s="59">
        <v>3</v>
      </c>
      <c r="B70" s="932" t="s">
        <v>294</v>
      </c>
      <c r="C70" s="933"/>
      <c r="D70" s="933"/>
      <c r="E70" s="933"/>
      <c r="F70" s="933"/>
      <c r="G70" s="933"/>
      <c r="H70" s="933"/>
      <c r="I70" s="933"/>
      <c r="J70" s="933"/>
      <c r="K70" s="933"/>
      <c r="L70" s="933"/>
      <c r="M70" s="933"/>
      <c r="N70" s="933"/>
      <c r="O70" s="933"/>
      <c r="P70" s="934"/>
      <c r="Q70" s="935">
        <v>693386</v>
      </c>
      <c r="R70" s="936"/>
      <c r="S70" s="936"/>
      <c r="T70" s="936"/>
      <c r="U70" s="936"/>
      <c r="V70" s="936">
        <v>677426</v>
      </c>
      <c r="W70" s="936"/>
      <c r="X70" s="936"/>
      <c r="Y70" s="936"/>
      <c r="Z70" s="936"/>
      <c r="AA70" s="936">
        <v>15960</v>
      </c>
      <c r="AB70" s="936"/>
      <c r="AC70" s="936"/>
      <c r="AD70" s="936"/>
      <c r="AE70" s="936"/>
      <c r="AF70" s="936">
        <v>15960</v>
      </c>
      <c r="AG70" s="936"/>
      <c r="AH70" s="936"/>
      <c r="AI70" s="936"/>
      <c r="AJ70" s="936"/>
      <c r="AK70" s="936">
        <v>7105</v>
      </c>
      <c r="AL70" s="936"/>
      <c r="AM70" s="936"/>
      <c r="AN70" s="936"/>
      <c r="AO70" s="936"/>
      <c r="AP70" s="936" t="s">
        <v>138</v>
      </c>
      <c r="AQ70" s="936"/>
      <c r="AR70" s="936"/>
      <c r="AS70" s="936"/>
      <c r="AT70" s="936"/>
      <c r="AU70" s="936" t="s">
        <v>138</v>
      </c>
      <c r="AV70" s="936"/>
      <c r="AW70" s="936"/>
      <c r="AX70" s="936"/>
      <c r="AY70" s="936"/>
      <c r="AZ70" s="937" t="s">
        <v>464</v>
      </c>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c r="A71" s="59">
        <v>4</v>
      </c>
      <c r="B71" s="932" t="s">
        <v>527</v>
      </c>
      <c r="C71" s="933"/>
      <c r="D71" s="933"/>
      <c r="E71" s="933"/>
      <c r="F71" s="933"/>
      <c r="G71" s="933"/>
      <c r="H71" s="933"/>
      <c r="I71" s="933"/>
      <c r="J71" s="933"/>
      <c r="K71" s="933"/>
      <c r="L71" s="933"/>
      <c r="M71" s="933"/>
      <c r="N71" s="933"/>
      <c r="O71" s="933"/>
      <c r="P71" s="934"/>
      <c r="Q71" s="935">
        <v>26393</v>
      </c>
      <c r="R71" s="936"/>
      <c r="S71" s="936"/>
      <c r="T71" s="936"/>
      <c r="U71" s="936"/>
      <c r="V71" s="936">
        <v>25068</v>
      </c>
      <c r="W71" s="936"/>
      <c r="X71" s="936"/>
      <c r="Y71" s="936"/>
      <c r="Z71" s="936"/>
      <c r="AA71" s="936">
        <v>1325</v>
      </c>
      <c r="AB71" s="936"/>
      <c r="AC71" s="936"/>
      <c r="AD71" s="936"/>
      <c r="AE71" s="936"/>
      <c r="AF71" s="936">
        <v>1325</v>
      </c>
      <c r="AG71" s="936"/>
      <c r="AH71" s="936"/>
      <c r="AI71" s="936"/>
      <c r="AJ71" s="936"/>
      <c r="AK71" s="936">
        <v>22</v>
      </c>
      <c r="AL71" s="936"/>
      <c r="AM71" s="936"/>
      <c r="AN71" s="936"/>
      <c r="AO71" s="936"/>
      <c r="AP71" s="936" t="s">
        <v>138</v>
      </c>
      <c r="AQ71" s="936"/>
      <c r="AR71" s="936"/>
      <c r="AS71" s="936"/>
      <c r="AT71" s="936"/>
      <c r="AU71" s="936" t="s">
        <v>138</v>
      </c>
      <c r="AV71" s="936"/>
      <c r="AW71" s="936"/>
      <c r="AX71" s="936"/>
      <c r="AY71" s="936"/>
      <c r="AZ71" s="937" t="s">
        <v>530</v>
      </c>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c r="A72" s="59">
        <v>5</v>
      </c>
      <c r="B72" s="932" t="s">
        <v>531</v>
      </c>
      <c r="C72" s="933"/>
      <c r="D72" s="933"/>
      <c r="E72" s="933"/>
      <c r="F72" s="933"/>
      <c r="G72" s="933"/>
      <c r="H72" s="933"/>
      <c r="I72" s="933"/>
      <c r="J72" s="933"/>
      <c r="K72" s="933"/>
      <c r="L72" s="933"/>
      <c r="M72" s="933"/>
      <c r="N72" s="933"/>
      <c r="O72" s="933"/>
      <c r="P72" s="934"/>
      <c r="Q72" s="935">
        <v>382</v>
      </c>
      <c r="R72" s="936"/>
      <c r="S72" s="936"/>
      <c r="T72" s="936"/>
      <c r="U72" s="936"/>
      <c r="V72" s="936">
        <v>136</v>
      </c>
      <c r="W72" s="936"/>
      <c r="X72" s="936"/>
      <c r="Y72" s="936"/>
      <c r="Z72" s="936"/>
      <c r="AA72" s="936">
        <v>246</v>
      </c>
      <c r="AB72" s="936"/>
      <c r="AC72" s="936"/>
      <c r="AD72" s="936"/>
      <c r="AE72" s="936"/>
      <c r="AF72" s="936">
        <v>246</v>
      </c>
      <c r="AG72" s="936"/>
      <c r="AH72" s="936"/>
      <c r="AI72" s="936"/>
      <c r="AJ72" s="936"/>
      <c r="AK72" s="936" t="s">
        <v>138</v>
      </c>
      <c r="AL72" s="936"/>
      <c r="AM72" s="936"/>
      <c r="AN72" s="936"/>
      <c r="AO72" s="936"/>
      <c r="AP72" s="936" t="s">
        <v>138</v>
      </c>
      <c r="AQ72" s="936"/>
      <c r="AR72" s="936"/>
      <c r="AS72" s="936"/>
      <c r="AT72" s="936"/>
      <c r="AU72" s="936" t="s">
        <v>138</v>
      </c>
      <c r="AV72" s="936"/>
      <c r="AW72" s="936"/>
      <c r="AX72" s="936"/>
      <c r="AY72" s="936"/>
      <c r="AZ72" s="937" t="s">
        <v>317</v>
      </c>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c r="A73" s="59">
        <v>6</v>
      </c>
      <c r="B73" s="932" t="s">
        <v>346</v>
      </c>
      <c r="C73" s="933"/>
      <c r="D73" s="933"/>
      <c r="E73" s="933"/>
      <c r="F73" s="933"/>
      <c r="G73" s="933"/>
      <c r="H73" s="933"/>
      <c r="I73" s="933"/>
      <c r="J73" s="933"/>
      <c r="K73" s="933"/>
      <c r="L73" s="933"/>
      <c r="M73" s="933"/>
      <c r="N73" s="933"/>
      <c r="O73" s="933"/>
      <c r="P73" s="934"/>
      <c r="Q73" s="935">
        <v>423</v>
      </c>
      <c r="R73" s="936"/>
      <c r="S73" s="936"/>
      <c r="T73" s="936"/>
      <c r="U73" s="936"/>
      <c r="V73" s="936">
        <v>410</v>
      </c>
      <c r="W73" s="936"/>
      <c r="X73" s="936"/>
      <c r="Y73" s="936"/>
      <c r="Z73" s="936"/>
      <c r="AA73" s="936">
        <v>12</v>
      </c>
      <c r="AB73" s="936"/>
      <c r="AC73" s="936"/>
      <c r="AD73" s="936"/>
      <c r="AE73" s="936"/>
      <c r="AF73" s="936">
        <v>12</v>
      </c>
      <c r="AG73" s="936"/>
      <c r="AH73" s="936"/>
      <c r="AI73" s="936"/>
      <c r="AJ73" s="936"/>
      <c r="AK73" s="936">
        <v>49</v>
      </c>
      <c r="AL73" s="936"/>
      <c r="AM73" s="936"/>
      <c r="AN73" s="936"/>
      <c r="AO73" s="936"/>
      <c r="AP73" s="936" t="s">
        <v>138</v>
      </c>
      <c r="AQ73" s="936"/>
      <c r="AR73" s="936"/>
      <c r="AS73" s="936"/>
      <c r="AT73" s="936"/>
      <c r="AU73" s="936" t="s">
        <v>138</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c r="A74" s="59">
        <v>7</v>
      </c>
      <c r="B74" s="932"/>
      <c r="C74" s="933"/>
      <c r="D74" s="933"/>
      <c r="E74" s="933"/>
      <c r="F74" s="933"/>
      <c r="G74" s="933"/>
      <c r="H74" s="933"/>
      <c r="I74" s="933"/>
      <c r="J74" s="933"/>
      <c r="K74" s="933"/>
      <c r="L74" s="933"/>
      <c r="M74" s="933"/>
      <c r="N74" s="933"/>
      <c r="O74" s="933"/>
      <c r="P74" s="934"/>
      <c r="Q74" s="935"/>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c r="A75" s="59">
        <v>8</v>
      </c>
      <c r="B75" s="932"/>
      <c r="C75" s="933"/>
      <c r="D75" s="933"/>
      <c r="E75" s="933"/>
      <c r="F75" s="933"/>
      <c r="G75" s="933"/>
      <c r="H75" s="933"/>
      <c r="I75" s="933"/>
      <c r="J75" s="933"/>
      <c r="K75" s="933"/>
      <c r="L75" s="933"/>
      <c r="M75" s="933"/>
      <c r="N75" s="933"/>
      <c r="O75" s="933"/>
      <c r="P75" s="934"/>
      <c r="Q75" s="939"/>
      <c r="R75" s="940"/>
      <c r="S75" s="940"/>
      <c r="T75" s="940"/>
      <c r="U75" s="941"/>
      <c r="V75" s="942"/>
      <c r="W75" s="940"/>
      <c r="X75" s="940"/>
      <c r="Y75" s="940"/>
      <c r="Z75" s="941"/>
      <c r="AA75" s="942"/>
      <c r="AB75" s="940"/>
      <c r="AC75" s="940"/>
      <c r="AD75" s="940"/>
      <c r="AE75" s="941"/>
      <c r="AF75" s="942"/>
      <c r="AG75" s="940"/>
      <c r="AH75" s="940"/>
      <c r="AI75" s="940"/>
      <c r="AJ75" s="941"/>
      <c r="AK75" s="942"/>
      <c r="AL75" s="940"/>
      <c r="AM75" s="940"/>
      <c r="AN75" s="940"/>
      <c r="AO75" s="941"/>
      <c r="AP75" s="942"/>
      <c r="AQ75" s="940"/>
      <c r="AR75" s="940"/>
      <c r="AS75" s="940"/>
      <c r="AT75" s="941"/>
      <c r="AU75" s="942"/>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c r="A76" s="59">
        <v>9</v>
      </c>
      <c r="B76" s="932"/>
      <c r="C76" s="933"/>
      <c r="D76" s="933"/>
      <c r="E76" s="933"/>
      <c r="F76" s="933"/>
      <c r="G76" s="933"/>
      <c r="H76" s="933"/>
      <c r="I76" s="933"/>
      <c r="J76" s="933"/>
      <c r="K76" s="933"/>
      <c r="L76" s="933"/>
      <c r="M76" s="933"/>
      <c r="N76" s="933"/>
      <c r="O76" s="933"/>
      <c r="P76" s="934"/>
      <c r="Q76" s="939"/>
      <c r="R76" s="940"/>
      <c r="S76" s="940"/>
      <c r="T76" s="940"/>
      <c r="U76" s="941"/>
      <c r="V76" s="942"/>
      <c r="W76" s="940"/>
      <c r="X76" s="940"/>
      <c r="Y76" s="940"/>
      <c r="Z76" s="941"/>
      <c r="AA76" s="942"/>
      <c r="AB76" s="940"/>
      <c r="AC76" s="940"/>
      <c r="AD76" s="940"/>
      <c r="AE76" s="941"/>
      <c r="AF76" s="942"/>
      <c r="AG76" s="940"/>
      <c r="AH76" s="940"/>
      <c r="AI76" s="940"/>
      <c r="AJ76" s="941"/>
      <c r="AK76" s="942"/>
      <c r="AL76" s="940"/>
      <c r="AM76" s="940"/>
      <c r="AN76" s="940"/>
      <c r="AO76" s="941"/>
      <c r="AP76" s="942"/>
      <c r="AQ76" s="940"/>
      <c r="AR76" s="940"/>
      <c r="AS76" s="940"/>
      <c r="AT76" s="941"/>
      <c r="AU76" s="942"/>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c r="A77" s="59">
        <v>10</v>
      </c>
      <c r="B77" s="932"/>
      <c r="C77" s="933"/>
      <c r="D77" s="933"/>
      <c r="E77" s="933"/>
      <c r="F77" s="933"/>
      <c r="G77" s="933"/>
      <c r="H77" s="933"/>
      <c r="I77" s="933"/>
      <c r="J77" s="933"/>
      <c r="K77" s="933"/>
      <c r="L77" s="933"/>
      <c r="M77" s="933"/>
      <c r="N77" s="933"/>
      <c r="O77" s="933"/>
      <c r="P77" s="934"/>
      <c r="Q77" s="939"/>
      <c r="R77" s="940"/>
      <c r="S77" s="940"/>
      <c r="T77" s="940"/>
      <c r="U77" s="941"/>
      <c r="V77" s="942"/>
      <c r="W77" s="940"/>
      <c r="X77" s="940"/>
      <c r="Y77" s="940"/>
      <c r="Z77" s="941"/>
      <c r="AA77" s="942"/>
      <c r="AB77" s="940"/>
      <c r="AC77" s="940"/>
      <c r="AD77" s="940"/>
      <c r="AE77" s="941"/>
      <c r="AF77" s="942"/>
      <c r="AG77" s="940"/>
      <c r="AH77" s="940"/>
      <c r="AI77" s="940"/>
      <c r="AJ77" s="941"/>
      <c r="AK77" s="942"/>
      <c r="AL77" s="940"/>
      <c r="AM77" s="940"/>
      <c r="AN77" s="940"/>
      <c r="AO77" s="941"/>
      <c r="AP77" s="942"/>
      <c r="AQ77" s="940"/>
      <c r="AR77" s="940"/>
      <c r="AS77" s="940"/>
      <c r="AT77" s="941"/>
      <c r="AU77" s="942"/>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c r="A88" s="60" t="s">
        <v>246</v>
      </c>
      <c r="B88" s="910" t="s">
        <v>4</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17763</v>
      </c>
      <c r="AG88" s="922"/>
      <c r="AH88" s="922"/>
      <c r="AI88" s="922"/>
      <c r="AJ88" s="922"/>
      <c r="AK88" s="921"/>
      <c r="AL88" s="921"/>
      <c r="AM88" s="921"/>
      <c r="AN88" s="921"/>
      <c r="AO88" s="921"/>
      <c r="AP88" s="922">
        <v>75</v>
      </c>
      <c r="AQ88" s="922"/>
      <c r="AR88" s="922"/>
      <c r="AS88" s="922"/>
      <c r="AT88" s="922"/>
      <c r="AU88" s="922">
        <v>75</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246</v>
      </c>
      <c r="BR102" s="910" t="s">
        <v>449</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v>108</v>
      </c>
      <c r="CS102" s="917"/>
      <c r="CT102" s="917"/>
      <c r="CU102" s="917"/>
      <c r="CV102" s="918"/>
      <c r="CW102" s="916">
        <v>7</v>
      </c>
      <c r="CX102" s="917"/>
      <c r="CY102" s="917"/>
      <c r="CZ102" s="917"/>
      <c r="DA102" s="918"/>
      <c r="DB102" s="916" t="s">
        <v>138</v>
      </c>
      <c r="DC102" s="917"/>
      <c r="DD102" s="917"/>
      <c r="DE102" s="917"/>
      <c r="DF102" s="918"/>
      <c r="DG102" s="916">
        <v>70</v>
      </c>
      <c r="DH102" s="917"/>
      <c r="DI102" s="917"/>
      <c r="DJ102" s="917"/>
      <c r="DK102" s="918"/>
      <c r="DL102" s="916" t="s">
        <v>138</v>
      </c>
      <c r="DM102" s="917"/>
      <c r="DN102" s="917"/>
      <c r="DO102" s="917"/>
      <c r="DP102" s="918"/>
      <c r="DQ102" s="916" t="s">
        <v>138</v>
      </c>
      <c r="DR102" s="917"/>
      <c r="DS102" s="917"/>
      <c r="DT102" s="917"/>
      <c r="DU102" s="918"/>
      <c r="DV102" s="910"/>
      <c r="DW102" s="911"/>
      <c r="DX102" s="911"/>
      <c r="DY102" s="911"/>
      <c r="DZ102" s="91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463</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465</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99" t="s">
        <v>467</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190</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c r="A109" s="877" t="s">
        <v>468</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411</v>
      </c>
      <c r="AB109" s="878"/>
      <c r="AC109" s="878"/>
      <c r="AD109" s="878"/>
      <c r="AE109" s="879"/>
      <c r="AF109" s="880" t="s">
        <v>387</v>
      </c>
      <c r="AG109" s="878"/>
      <c r="AH109" s="878"/>
      <c r="AI109" s="878"/>
      <c r="AJ109" s="879"/>
      <c r="AK109" s="880" t="s">
        <v>252</v>
      </c>
      <c r="AL109" s="878"/>
      <c r="AM109" s="878"/>
      <c r="AN109" s="878"/>
      <c r="AO109" s="879"/>
      <c r="AP109" s="880" t="s">
        <v>469</v>
      </c>
      <c r="AQ109" s="878"/>
      <c r="AR109" s="878"/>
      <c r="AS109" s="878"/>
      <c r="AT109" s="881"/>
      <c r="AU109" s="877" t="s">
        <v>468</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411</v>
      </c>
      <c r="BR109" s="878"/>
      <c r="BS109" s="878"/>
      <c r="BT109" s="878"/>
      <c r="BU109" s="879"/>
      <c r="BV109" s="880" t="s">
        <v>387</v>
      </c>
      <c r="BW109" s="878"/>
      <c r="BX109" s="878"/>
      <c r="BY109" s="878"/>
      <c r="BZ109" s="879"/>
      <c r="CA109" s="880" t="s">
        <v>252</v>
      </c>
      <c r="CB109" s="878"/>
      <c r="CC109" s="878"/>
      <c r="CD109" s="878"/>
      <c r="CE109" s="879"/>
      <c r="CF109" s="902" t="s">
        <v>469</v>
      </c>
      <c r="CG109" s="902"/>
      <c r="CH109" s="902"/>
      <c r="CI109" s="902"/>
      <c r="CJ109" s="902"/>
      <c r="CK109" s="880" t="s">
        <v>88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411</v>
      </c>
      <c r="DH109" s="878"/>
      <c r="DI109" s="878"/>
      <c r="DJ109" s="878"/>
      <c r="DK109" s="879"/>
      <c r="DL109" s="880" t="s">
        <v>387</v>
      </c>
      <c r="DM109" s="878"/>
      <c r="DN109" s="878"/>
      <c r="DO109" s="878"/>
      <c r="DP109" s="879"/>
      <c r="DQ109" s="880" t="s">
        <v>252</v>
      </c>
      <c r="DR109" s="878"/>
      <c r="DS109" s="878"/>
      <c r="DT109" s="878"/>
      <c r="DU109" s="879"/>
      <c r="DV109" s="880" t="s">
        <v>469</v>
      </c>
      <c r="DW109" s="878"/>
      <c r="DX109" s="878"/>
      <c r="DY109" s="878"/>
      <c r="DZ109" s="881"/>
    </row>
    <row r="110" spans="1:131" s="54" customFormat="1" ht="26.25" customHeight="1">
      <c r="A110" s="802" t="s">
        <v>325</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1682953</v>
      </c>
      <c r="AB110" s="796"/>
      <c r="AC110" s="796"/>
      <c r="AD110" s="796"/>
      <c r="AE110" s="797"/>
      <c r="AF110" s="798">
        <v>1596988</v>
      </c>
      <c r="AG110" s="796"/>
      <c r="AH110" s="796"/>
      <c r="AI110" s="796"/>
      <c r="AJ110" s="797"/>
      <c r="AK110" s="798">
        <v>1604868</v>
      </c>
      <c r="AL110" s="796"/>
      <c r="AM110" s="796"/>
      <c r="AN110" s="796"/>
      <c r="AO110" s="797"/>
      <c r="AP110" s="885">
        <v>11.4</v>
      </c>
      <c r="AQ110" s="886"/>
      <c r="AR110" s="886"/>
      <c r="AS110" s="886"/>
      <c r="AT110" s="887"/>
      <c r="AU110" s="712" t="s">
        <v>102</v>
      </c>
      <c r="AV110" s="713"/>
      <c r="AW110" s="713"/>
      <c r="AX110" s="713"/>
      <c r="AY110" s="713"/>
      <c r="AZ110" s="850" t="s">
        <v>470</v>
      </c>
      <c r="BA110" s="803"/>
      <c r="BB110" s="803"/>
      <c r="BC110" s="803"/>
      <c r="BD110" s="803"/>
      <c r="BE110" s="803"/>
      <c r="BF110" s="803"/>
      <c r="BG110" s="803"/>
      <c r="BH110" s="803"/>
      <c r="BI110" s="803"/>
      <c r="BJ110" s="803"/>
      <c r="BK110" s="803"/>
      <c r="BL110" s="803"/>
      <c r="BM110" s="803"/>
      <c r="BN110" s="803"/>
      <c r="BO110" s="803"/>
      <c r="BP110" s="804"/>
      <c r="BQ110" s="851">
        <v>17744178</v>
      </c>
      <c r="BR110" s="852"/>
      <c r="BS110" s="852"/>
      <c r="BT110" s="852"/>
      <c r="BU110" s="852"/>
      <c r="BV110" s="852">
        <v>17833048</v>
      </c>
      <c r="BW110" s="852"/>
      <c r="BX110" s="852"/>
      <c r="BY110" s="852"/>
      <c r="BZ110" s="852"/>
      <c r="CA110" s="852">
        <v>18286868</v>
      </c>
      <c r="CB110" s="852"/>
      <c r="CC110" s="852"/>
      <c r="CD110" s="852"/>
      <c r="CE110" s="852"/>
      <c r="CF110" s="867">
        <v>130.19999999999999</v>
      </c>
      <c r="CG110" s="868"/>
      <c r="CH110" s="868"/>
      <c r="CI110" s="868"/>
      <c r="CJ110" s="868"/>
      <c r="CK110" s="718" t="s">
        <v>382</v>
      </c>
      <c r="CL110" s="719"/>
      <c r="CM110" s="882" t="s">
        <v>472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138</v>
      </c>
      <c r="DH110" s="852"/>
      <c r="DI110" s="852"/>
      <c r="DJ110" s="852"/>
      <c r="DK110" s="852"/>
      <c r="DL110" s="852" t="s">
        <v>138</v>
      </c>
      <c r="DM110" s="852"/>
      <c r="DN110" s="852"/>
      <c r="DO110" s="852"/>
      <c r="DP110" s="852"/>
      <c r="DQ110" s="852" t="s">
        <v>138</v>
      </c>
      <c r="DR110" s="852"/>
      <c r="DS110" s="852"/>
      <c r="DT110" s="852"/>
      <c r="DU110" s="852"/>
      <c r="DV110" s="853" t="s">
        <v>138</v>
      </c>
      <c r="DW110" s="853"/>
      <c r="DX110" s="853"/>
      <c r="DY110" s="853"/>
      <c r="DZ110" s="854"/>
    </row>
    <row r="111" spans="1:131" s="54" customFormat="1" ht="26.25" customHeight="1">
      <c r="A111" s="750" t="s">
        <v>454</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138</v>
      </c>
      <c r="AB111" s="756"/>
      <c r="AC111" s="756"/>
      <c r="AD111" s="756"/>
      <c r="AE111" s="757"/>
      <c r="AF111" s="758" t="s">
        <v>138</v>
      </c>
      <c r="AG111" s="756"/>
      <c r="AH111" s="756"/>
      <c r="AI111" s="756"/>
      <c r="AJ111" s="757"/>
      <c r="AK111" s="758" t="s">
        <v>138</v>
      </c>
      <c r="AL111" s="756"/>
      <c r="AM111" s="756"/>
      <c r="AN111" s="756"/>
      <c r="AO111" s="757"/>
      <c r="AP111" s="822" t="s">
        <v>138</v>
      </c>
      <c r="AQ111" s="823"/>
      <c r="AR111" s="823"/>
      <c r="AS111" s="823"/>
      <c r="AT111" s="824"/>
      <c r="AU111" s="714"/>
      <c r="AV111" s="715"/>
      <c r="AW111" s="715"/>
      <c r="AX111" s="715"/>
      <c r="AY111" s="715"/>
      <c r="AZ111" s="825" t="s">
        <v>473</v>
      </c>
      <c r="BA111" s="763"/>
      <c r="BB111" s="763"/>
      <c r="BC111" s="763"/>
      <c r="BD111" s="763"/>
      <c r="BE111" s="763"/>
      <c r="BF111" s="763"/>
      <c r="BG111" s="763"/>
      <c r="BH111" s="763"/>
      <c r="BI111" s="763"/>
      <c r="BJ111" s="763"/>
      <c r="BK111" s="763"/>
      <c r="BL111" s="763"/>
      <c r="BM111" s="763"/>
      <c r="BN111" s="763"/>
      <c r="BO111" s="763"/>
      <c r="BP111" s="764"/>
      <c r="BQ111" s="826">
        <v>190256</v>
      </c>
      <c r="BR111" s="827"/>
      <c r="BS111" s="827"/>
      <c r="BT111" s="827"/>
      <c r="BU111" s="827"/>
      <c r="BV111" s="827">
        <v>129713</v>
      </c>
      <c r="BW111" s="827"/>
      <c r="BX111" s="827"/>
      <c r="BY111" s="827"/>
      <c r="BZ111" s="827"/>
      <c r="CA111" s="827">
        <v>69170</v>
      </c>
      <c r="CB111" s="827"/>
      <c r="CC111" s="827"/>
      <c r="CD111" s="827"/>
      <c r="CE111" s="827"/>
      <c r="CF111" s="875">
        <v>0.5</v>
      </c>
      <c r="CG111" s="876"/>
      <c r="CH111" s="876"/>
      <c r="CI111" s="876"/>
      <c r="CJ111" s="876"/>
      <c r="CK111" s="720"/>
      <c r="CL111" s="721"/>
      <c r="CM111" s="819" t="s">
        <v>128</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138</v>
      </c>
      <c r="DH111" s="827"/>
      <c r="DI111" s="827"/>
      <c r="DJ111" s="827"/>
      <c r="DK111" s="827"/>
      <c r="DL111" s="827" t="s">
        <v>138</v>
      </c>
      <c r="DM111" s="827"/>
      <c r="DN111" s="827"/>
      <c r="DO111" s="827"/>
      <c r="DP111" s="827"/>
      <c r="DQ111" s="827" t="s">
        <v>138</v>
      </c>
      <c r="DR111" s="827"/>
      <c r="DS111" s="827"/>
      <c r="DT111" s="827"/>
      <c r="DU111" s="827"/>
      <c r="DV111" s="828" t="s">
        <v>138</v>
      </c>
      <c r="DW111" s="828"/>
      <c r="DX111" s="828"/>
      <c r="DY111" s="828"/>
      <c r="DZ111" s="829"/>
    </row>
    <row r="112" spans="1:131" s="54" customFormat="1" ht="26.25" customHeight="1">
      <c r="A112" s="681" t="s">
        <v>143</v>
      </c>
      <c r="B112" s="682"/>
      <c r="C112" s="763" t="s">
        <v>475</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t="s">
        <v>138</v>
      </c>
      <c r="AB112" s="756"/>
      <c r="AC112" s="756"/>
      <c r="AD112" s="756"/>
      <c r="AE112" s="757"/>
      <c r="AF112" s="758" t="s">
        <v>138</v>
      </c>
      <c r="AG112" s="756"/>
      <c r="AH112" s="756"/>
      <c r="AI112" s="756"/>
      <c r="AJ112" s="757"/>
      <c r="AK112" s="758" t="s">
        <v>138</v>
      </c>
      <c r="AL112" s="756"/>
      <c r="AM112" s="756"/>
      <c r="AN112" s="756"/>
      <c r="AO112" s="757"/>
      <c r="AP112" s="822" t="s">
        <v>138</v>
      </c>
      <c r="AQ112" s="823"/>
      <c r="AR112" s="823"/>
      <c r="AS112" s="823"/>
      <c r="AT112" s="824"/>
      <c r="AU112" s="714"/>
      <c r="AV112" s="715"/>
      <c r="AW112" s="715"/>
      <c r="AX112" s="715"/>
      <c r="AY112" s="715"/>
      <c r="AZ112" s="825" t="s">
        <v>264</v>
      </c>
      <c r="BA112" s="763"/>
      <c r="BB112" s="763"/>
      <c r="BC112" s="763"/>
      <c r="BD112" s="763"/>
      <c r="BE112" s="763"/>
      <c r="BF112" s="763"/>
      <c r="BG112" s="763"/>
      <c r="BH112" s="763"/>
      <c r="BI112" s="763"/>
      <c r="BJ112" s="763"/>
      <c r="BK112" s="763"/>
      <c r="BL112" s="763"/>
      <c r="BM112" s="763"/>
      <c r="BN112" s="763"/>
      <c r="BO112" s="763"/>
      <c r="BP112" s="764"/>
      <c r="BQ112" s="826">
        <v>2412474</v>
      </c>
      <c r="BR112" s="827"/>
      <c r="BS112" s="827"/>
      <c r="BT112" s="827"/>
      <c r="BU112" s="827"/>
      <c r="BV112" s="827">
        <v>2219078</v>
      </c>
      <c r="BW112" s="827"/>
      <c r="BX112" s="827"/>
      <c r="BY112" s="827"/>
      <c r="BZ112" s="827"/>
      <c r="CA112" s="827">
        <v>1960625</v>
      </c>
      <c r="CB112" s="827"/>
      <c r="CC112" s="827"/>
      <c r="CD112" s="827"/>
      <c r="CE112" s="827"/>
      <c r="CF112" s="875">
        <v>14</v>
      </c>
      <c r="CG112" s="876"/>
      <c r="CH112" s="876"/>
      <c r="CI112" s="876"/>
      <c r="CJ112" s="876"/>
      <c r="CK112" s="720"/>
      <c r="CL112" s="721"/>
      <c r="CM112" s="819" t="s">
        <v>394</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138</v>
      </c>
      <c r="DH112" s="827"/>
      <c r="DI112" s="827"/>
      <c r="DJ112" s="827"/>
      <c r="DK112" s="827"/>
      <c r="DL112" s="827" t="s">
        <v>138</v>
      </c>
      <c r="DM112" s="827"/>
      <c r="DN112" s="827"/>
      <c r="DO112" s="827"/>
      <c r="DP112" s="827"/>
      <c r="DQ112" s="827" t="s">
        <v>138</v>
      </c>
      <c r="DR112" s="827"/>
      <c r="DS112" s="827"/>
      <c r="DT112" s="827"/>
      <c r="DU112" s="827"/>
      <c r="DV112" s="828" t="s">
        <v>138</v>
      </c>
      <c r="DW112" s="828"/>
      <c r="DX112" s="828"/>
      <c r="DY112" s="828"/>
      <c r="DZ112" s="829"/>
    </row>
    <row r="113" spans="1:130" s="54" customFormat="1" ht="26.25" customHeight="1">
      <c r="A113" s="683"/>
      <c r="B113" s="684"/>
      <c r="C113" s="763" t="s">
        <v>476</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241206</v>
      </c>
      <c r="AB113" s="756"/>
      <c r="AC113" s="756"/>
      <c r="AD113" s="756"/>
      <c r="AE113" s="757"/>
      <c r="AF113" s="758">
        <v>231242</v>
      </c>
      <c r="AG113" s="756"/>
      <c r="AH113" s="756"/>
      <c r="AI113" s="756"/>
      <c r="AJ113" s="757"/>
      <c r="AK113" s="758">
        <v>225465</v>
      </c>
      <c r="AL113" s="756"/>
      <c r="AM113" s="756"/>
      <c r="AN113" s="756"/>
      <c r="AO113" s="757"/>
      <c r="AP113" s="822">
        <v>1.6</v>
      </c>
      <c r="AQ113" s="823"/>
      <c r="AR113" s="823"/>
      <c r="AS113" s="823"/>
      <c r="AT113" s="824"/>
      <c r="AU113" s="714"/>
      <c r="AV113" s="715"/>
      <c r="AW113" s="715"/>
      <c r="AX113" s="715"/>
      <c r="AY113" s="715"/>
      <c r="AZ113" s="825" t="s">
        <v>477</v>
      </c>
      <c r="BA113" s="763"/>
      <c r="BB113" s="763"/>
      <c r="BC113" s="763"/>
      <c r="BD113" s="763"/>
      <c r="BE113" s="763"/>
      <c r="BF113" s="763"/>
      <c r="BG113" s="763"/>
      <c r="BH113" s="763"/>
      <c r="BI113" s="763"/>
      <c r="BJ113" s="763"/>
      <c r="BK113" s="763"/>
      <c r="BL113" s="763"/>
      <c r="BM113" s="763"/>
      <c r="BN113" s="763"/>
      <c r="BO113" s="763"/>
      <c r="BP113" s="764"/>
      <c r="BQ113" s="826">
        <v>70285</v>
      </c>
      <c r="BR113" s="827"/>
      <c r="BS113" s="827"/>
      <c r="BT113" s="827"/>
      <c r="BU113" s="827"/>
      <c r="BV113" s="827">
        <v>63411</v>
      </c>
      <c r="BW113" s="827"/>
      <c r="BX113" s="827"/>
      <c r="BY113" s="827"/>
      <c r="BZ113" s="827"/>
      <c r="CA113" s="827">
        <v>75328</v>
      </c>
      <c r="CB113" s="827"/>
      <c r="CC113" s="827"/>
      <c r="CD113" s="827"/>
      <c r="CE113" s="827"/>
      <c r="CF113" s="875">
        <v>0.5</v>
      </c>
      <c r="CG113" s="876"/>
      <c r="CH113" s="876"/>
      <c r="CI113" s="876"/>
      <c r="CJ113" s="876"/>
      <c r="CK113" s="720"/>
      <c r="CL113" s="721"/>
      <c r="CM113" s="819" t="s">
        <v>404</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138</v>
      </c>
      <c r="DH113" s="756"/>
      <c r="DI113" s="756"/>
      <c r="DJ113" s="756"/>
      <c r="DK113" s="757"/>
      <c r="DL113" s="758" t="s">
        <v>138</v>
      </c>
      <c r="DM113" s="756"/>
      <c r="DN113" s="756"/>
      <c r="DO113" s="756"/>
      <c r="DP113" s="757"/>
      <c r="DQ113" s="758" t="s">
        <v>138</v>
      </c>
      <c r="DR113" s="756"/>
      <c r="DS113" s="756"/>
      <c r="DT113" s="756"/>
      <c r="DU113" s="757"/>
      <c r="DV113" s="822" t="s">
        <v>138</v>
      </c>
      <c r="DW113" s="823"/>
      <c r="DX113" s="823"/>
      <c r="DY113" s="823"/>
      <c r="DZ113" s="824"/>
    </row>
    <row r="114" spans="1:130" s="54" customFormat="1" ht="26.25" customHeight="1">
      <c r="A114" s="683"/>
      <c r="B114" s="684"/>
      <c r="C114" s="763" t="s">
        <v>478</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20532</v>
      </c>
      <c r="AB114" s="756"/>
      <c r="AC114" s="756"/>
      <c r="AD114" s="756"/>
      <c r="AE114" s="757"/>
      <c r="AF114" s="758">
        <v>11162</v>
      </c>
      <c r="AG114" s="756"/>
      <c r="AH114" s="756"/>
      <c r="AI114" s="756"/>
      <c r="AJ114" s="757"/>
      <c r="AK114" s="758">
        <v>11107</v>
      </c>
      <c r="AL114" s="756"/>
      <c r="AM114" s="756"/>
      <c r="AN114" s="756"/>
      <c r="AO114" s="757"/>
      <c r="AP114" s="822">
        <v>0.1</v>
      </c>
      <c r="AQ114" s="823"/>
      <c r="AR114" s="823"/>
      <c r="AS114" s="823"/>
      <c r="AT114" s="824"/>
      <c r="AU114" s="714"/>
      <c r="AV114" s="715"/>
      <c r="AW114" s="715"/>
      <c r="AX114" s="715"/>
      <c r="AY114" s="715"/>
      <c r="AZ114" s="825" t="s">
        <v>479</v>
      </c>
      <c r="BA114" s="763"/>
      <c r="BB114" s="763"/>
      <c r="BC114" s="763"/>
      <c r="BD114" s="763"/>
      <c r="BE114" s="763"/>
      <c r="BF114" s="763"/>
      <c r="BG114" s="763"/>
      <c r="BH114" s="763"/>
      <c r="BI114" s="763"/>
      <c r="BJ114" s="763"/>
      <c r="BK114" s="763"/>
      <c r="BL114" s="763"/>
      <c r="BM114" s="763"/>
      <c r="BN114" s="763"/>
      <c r="BO114" s="763"/>
      <c r="BP114" s="764"/>
      <c r="BQ114" s="826">
        <v>3281952</v>
      </c>
      <c r="BR114" s="827"/>
      <c r="BS114" s="827"/>
      <c r="BT114" s="827"/>
      <c r="BU114" s="827"/>
      <c r="BV114" s="827">
        <v>3088836</v>
      </c>
      <c r="BW114" s="827"/>
      <c r="BX114" s="827"/>
      <c r="BY114" s="827"/>
      <c r="BZ114" s="827"/>
      <c r="CA114" s="827">
        <v>3050596</v>
      </c>
      <c r="CB114" s="827"/>
      <c r="CC114" s="827"/>
      <c r="CD114" s="827"/>
      <c r="CE114" s="827"/>
      <c r="CF114" s="875">
        <v>21.7</v>
      </c>
      <c r="CG114" s="876"/>
      <c r="CH114" s="876"/>
      <c r="CI114" s="876"/>
      <c r="CJ114" s="876"/>
      <c r="CK114" s="720"/>
      <c r="CL114" s="721"/>
      <c r="CM114" s="819" t="s">
        <v>480</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138</v>
      </c>
      <c r="DH114" s="756"/>
      <c r="DI114" s="756"/>
      <c r="DJ114" s="756"/>
      <c r="DK114" s="757"/>
      <c r="DL114" s="758" t="s">
        <v>138</v>
      </c>
      <c r="DM114" s="756"/>
      <c r="DN114" s="756"/>
      <c r="DO114" s="756"/>
      <c r="DP114" s="757"/>
      <c r="DQ114" s="758" t="s">
        <v>138</v>
      </c>
      <c r="DR114" s="756"/>
      <c r="DS114" s="756"/>
      <c r="DT114" s="756"/>
      <c r="DU114" s="757"/>
      <c r="DV114" s="822" t="s">
        <v>138</v>
      </c>
      <c r="DW114" s="823"/>
      <c r="DX114" s="823"/>
      <c r="DY114" s="823"/>
      <c r="DZ114" s="824"/>
    </row>
    <row r="115" spans="1:130" s="54" customFormat="1" ht="26.25" customHeight="1">
      <c r="A115" s="683"/>
      <c r="B115" s="684"/>
      <c r="C115" s="763" t="s">
        <v>371</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6357</v>
      </c>
      <c r="AB115" s="756"/>
      <c r="AC115" s="756"/>
      <c r="AD115" s="756"/>
      <c r="AE115" s="757"/>
      <c r="AF115" s="758">
        <v>6226</v>
      </c>
      <c r="AG115" s="756"/>
      <c r="AH115" s="756"/>
      <c r="AI115" s="756"/>
      <c r="AJ115" s="757"/>
      <c r="AK115" s="758">
        <v>6095</v>
      </c>
      <c r="AL115" s="756"/>
      <c r="AM115" s="756"/>
      <c r="AN115" s="756"/>
      <c r="AO115" s="757"/>
      <c r="AP115" s="822">
        <v>0</v>
      </c>
      <c r="AQ115" s="823"/>
      <c r="AR115" s="823"/>
      <c r="AS115" s="823"/>
      <c r="AT115" s="824"/>
      <c r="AU115" s="714"/>
      <c r="AV115" s="715"/>
      <c r="AW115" s="715"/>
      <c r="AX115" s="715"/>
      <c r="AY115" s="715"/>
      <c r="AZ115" s="825" t="s">
        <v>341</v>
      </c>
      <c r="BA115" s="763"/>
      <c r="BB115" s="763"/>
      <c r="BC115" s="763"/>
      <c r="BD115" s="763"/>
      <c r="BE115" s="763"/>
      <c r="BF115" s="763"/>
      <c r="BG115" s="763"/>
      <c r="BH115" s="763"/>
      <c r="BI115" s="763"/>
      <c r="BJ115" s="763"/>
      <c r="BK115" s="763"/>
      <c r="BL115" s="763"/>
      <c r="BM115" s="763"/>
      <c r="BN115" s="763"/>
      <c r="BO115" s="763"/>
      <c r="BP115" s="764"/>
      <c r="BQ115" s="826">
        <v>3491</v>
      </c>
      <c r="BR115" s="827"/>
      <c r="BS115" s="827"/>
      <c r="BT115" s="827"/>
      <c r="BU115" s="827"/>
      <c r="BV115" s="827">
        <v>2844</v>
      </c>
      <c r="BW115" s="827"/>
      <c r="BX115" s="827"/>
      <c r="BY115" s="827"/>
      <c r="BZ115" s="827"/>
      <c r="CA115" s="827">
        <v>3968</v>
      </c>
      <c r="CB115" s="827"/>
      <c r="CC115" s="827"/>
      <c r="CD115" s="827"/>
      <c r="CE115" s="827"/>
      <c r="CF115" s="875">
        <v>0</v>
      </c>
      <c r="CG115" s="876"/>
      <c r="CH115" s="876"/>
      <c r="CI115" s="876"/>
      <c r="CJ115" s="876"/>
      <c r="CK115" s="720"/>
      <c r="CL115" s="721"/>
      <c r="CM115" s="825" t="s">
        <v>27</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v>178330</v>
      </c>
      <c r="DH115" s="756"/>
      <c r="DI115" s="756"/>
      <c r="DJ115" s="756"/>
      <c r="DK115" s="757"/>
      <c r="DL115" s="758">
        <v>123750</v>
      </c>
      <c r="DM115" s="756"/>
      <c r="DN115" s="756"/>
      <c r="DO115" s="756"/>
      <c r="DP115" s="757"/>
      <c r="DQ115" s="758">
        <v>69170</v>
      </c>
      <c r="DR115" s="756"/>
      <c r="DS115" s="756"/>
      <c r="DT115" s="756"/>
      <c r="DU115" s="757"/>
      <c r="DV115" s="822">
        <v>0.5</v>
      </c>
      <c r="DW115" s="823"/>
      <c r="DX115" s="823"/>
      <c r="DY115" s="823"/>
      <c r="DZ115" s="824"/>
    </row>
    <row r="116" spans="1:130" s="54" customFormat="1" ht="26.25" customHeight="1">
      <c r="A116" s="685"/>
      <c r="B116" s="686"/>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v>8404</v>
      </c>
      <c r="AB116" s="756"/>
      <c r="AC116" s="756"/>
      <c r="AD116" s="756"/>
      <c r="AE116" s="757"/>
      <c r="AF116" s="758" t="s">
        <v>138</v>
      </c>
      <c r="AG116" s="756"/>
      <c r="AH116" s="756"/>
      <c r="AI116" s="756"/>
      <c r="AJ116" s="757"/>
      <c r="AK116" s="758">
        <v>60</v>
      </c>
      <c r="AL116" s="756"/>
      <c r="AM116" s="756"/>
      <c r="AN116" s="756"/>
      <c r="AO116" s="757"/>
      <c r="AP116" s="822">
        <v>0</v>
      </c>
      <c r="AQ116" s="823"/>
      <c r="AR116" s="823"/>
      <c r="AS116" s="823"/>
      <c r="AT116" s="824"/>
      <c r="AU116" s="714"/>
      <c r="AV116" s="715"/>
      <c r="AW116" s="715"/>
      <c r="AX116" s="715"/>
      <c r="AY116" s="715"/>
      <c r="AZ116" s="872" t="s">
        <v>213</v>
      </c>
      <c r="BA116" s="873"/>
      <c r="BB116" s="873"/>
      <c r="BC116" s="873"/>
      <c r="BD116" s="873"/>
      <c r="BE116" s="873"/>
      <c r="BF116" s="873"/>
      <c r="BG116" s="873"/>
      <c r="BH116" s="873"/>
      <c r="BI116" s="873"/>
      <c r="BJ116" s="873"/>
      <c r="BK116" s="873"/>
      <c r="BL116" s="873"/>
      <c r="BM116" s="873"/>
      <c r="BN116" s="873"/>
      <c r="BO116" s="873"/>
      <c r="BP116" s="874"/>
      <c r="BQ116" s="826" t="s">
        <v>138</v>
      </c>
      <c r="BR116" s="827"/>
      <c r="BS116" s="827"/>
      <c r="BT116" s="827"/>
      <c r="BU116" s="827"/>
      <c r="BV116" s="827" t="s">
        <v>138</v>
      </c>
      <c r="BW116" s="827"/>
      <c r="BX116" s="827"/>
      <c r="BY116" s="827"/>
      <c r="BZ116" s="827"/>
      <c r="CA116" s="827" t="s">
        <v>138</v>
      </c>
      <c r="CB116" s="827"/>
      <c r="CC116" s="827"/>
      <c r="CD116" s="827"/>
      <c r="CE116" s="827"/>
      <c r="CF116" s="875" t="s">
        <v>138</v>
      </c>
      <c r="CG116" s="876"/>
      <c r="CH116" s="876"/>
      <c r="CI116" s="876"/>
      <c r="CJ116" s="876"/>
      <c r="CK116" s="720"/>
      <c r="CL116" s="721"/>
      <c r="CM116" s="819" t="s">
        <v>481</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v>11926</v>
      </c>
      <c r="DH116" s="756"/>
      <c r="DI116" s="756"/>
      <c r="DJ116" s="756"/>
      <c r="DK116" s="757"/>
      <c r="DL116" s="758">
        <v>5963</v>
      </c>
      <c r="DM116" s="756"/>
      <c r="DN116" s="756"/>
      <c r="DO116" s="756"/>
      <c r="DP116" s="757"/>
      <c r="DQ116" s="758" t="s">
        <v>138</v>
      </c>
      <c r="DR116" s="756"/>
      <c r="DS116" s="756"/>
      <c r="DT116" s="756"/>
      <c r="DU116" s="757"/>
      <c r="DV116" s="822" t="s">
        <v>138</v>
      </c>
      <c r="DW116" s="823"/>
      <c r="DX116" s="823"/>
      <c r="DY116" s="823"/>
      <c r="DZ116" s="824"/>
    </row>
    <row r="117" spans="1:130" s="54" customFormat="1" ht="26.25" customHeight="1">
      <c r="A117" s="877" t="s">
        <v>269</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320</v>
      </c>
      <c r="Z117" s="879"/>
      <c r="AA117" s="888">
        <v>1959452</v>
      </c>
      <c r="AB117" s="889"/>
      <c r="AC117" s="889"/>
      <c r="AD117" s="889"/>
      <c r="AE117" s="890"/>
      <c r="AF117" s="891">
        <v>1845618</v>
      </c>
      <c r="AG117" s="889"/>
      <c r="AH117" s="889"/>
      <c r="AI117" s="889"/>
      <c r="AJ117" s="890"/>
      <c r="AK117" s="891">
        <v>1847595</v>
      </c>
      <c r="AL117" s="889"/>
      <c r="AM117" s="889"/>
      <c r="AN117" s="889"/>
      <c r="AO117" s="890"/>
      <c r="AP117" s="892"/>
      <c r="AQ117" s="893"/>
      <c r="AR117" s="893"/>
      <c r="AS117" s="893"/>
      <c r="AT117" s="894"/>
      <c r="AU117" s="714"/>
      <c r="AV117" s="715"/>
      <c r="AW117" s="715"/>
      <c r="AX117" s="715"/>
      <c r="AY117" s="715"/>
      <c r="AZ117" s="872" t="s">
        <v>482</v>
      </c>
      <c r="BA117" s="873"/>
      <c r="BB117" s="873"/>
      <c r="BC117" s="873"/>
      <c r="BD117" s="873"/>
      <c r="BE117" s="873"/>
      <c r="BF117" s="873"/>
      <c r="BG117" s="873"/>
      <c r="BH117" s="873"/>
      <c r="BI117" s="873"/>
      <c r="BJ117" s="873"/>
      <c r="BK117" s="873"/>
      <c r="BL117" s="873"/>
      <c r="BM117" s="873"/>
      <c r="BN117" s="873"/>
      <c r="BO117" s="873"/>
      <c r="BP117" s="874"/>
      <c r="BQ117" s="826" t="s">
        <v>138</v>
      </c>
      <c r="BR117" s="827"/>
      <c r="BS117" s="827"/>
      <c r="BT117" s="827"/>
      <c r="BU117" s="827"/>
      <c r="BV117" s="827" t="s">
        <v>138</v>
      </c>
      <c r="BW117" s="827"/>
      <c r="BX117" s="827"/>
      <c r="BY117" s="827"/>
      <c r="BZ117" s="827"/>
      <c r="CA117" s="827" t="s">
        <v>138</v>
      </c>
      <c r="CB117" s="827"/>
      <c r="CC117" s="827"/>
      <c r="CD117" s="827"/>
      <c r="CE117" s="827"/>
      <c r="CF117" s="875" t="s">
        <v>138</v>
      </c>
      <c r="CG117" s="876"/>
      <c r="CH117" s="876"/>
      <c r="CI117" s="876"/>
      <c r="CJ117" s="876"/>
      <c r="CK117" s="720"/>
      <c r="CL117" s="721"/>
      <c r="CM117" s="819" t="s">
        <v>334</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138</v>
      </c>
      <c r="DH117" s="756"/>
      <c r="DI117" s="756"/>
      <c r="DJ117" s="756"/>
      <c r="DK117" s="757"/>
      <c r="DL117" s="758" t="s">
        <v>138</v>
      </c>
      <c r="DM117" s="756"/>
      <c r="DN117" s="756"/>
      <c r="DO117" s="756"/>
      <c r="DP117" s="757"/>
      <c r="DQ117" s="758" t="s">
        <v>138</v>
      </c>
      <c r="DR117" s="756"/>
      <c r="DS117" s="756"/>
      <c r="DT117" s="756"/>
      <c r="DU117" s="757"/>
      <c r="DV117" s="822" t="s">
        <v>138</v>
      </c>
      <c r="DW117" s="823"/>
      <c r="DX117" s="823"/>
      <c r="DY117" s="823"/>
      <c r="DZ117" s="824"/>
    </row>
    <row r="118" spans="1:130" s="54" customFormat="1" ht="26.25" customHeight="1">
      <c r="A118" s="877" t="s">
        <v>88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411</v>
      </c>
      <c r="AB118" s="878"/>
      <c r="AC118" s="878"/>
      <c r="AD118" s="878"/>
      <c r="AE118" s="879"/>
      <c r="AF118" s="880" t="s">
        <v>387</v>
      </c>
      <c r="AG118" s="878"/>
      <c r="AH118" s="878"/>
      <c r="AI118" s="878"/>
      <c r="AJ118" s="879"/>
      <c r="AK118" s="880" t="s">
        <v>252</v>
      </c>
      <c r="AL118" s="878"/>
      <c r="AM118" s="878"/>
      <c r="AN118" s="878"/>
      <c r="AO118" s="879"/>
      <c r="AP118" s="880" t="s">
        <v>469</v>
      </c>
      <c r="AQ118" s="878"/>
      <c r="AR118" s="878"/>
      <c r="AS118" s="878"/>
      <c r="AT118" s="881"/>
      <c r="AU118" s="714"/>
      <c r="AV118" s="715"/>
      <c r="AW118" s="715"/>
      <c r="AX118" s="715"/>
      <c r="AY118" s="715"/>
      <c r="AZ118" s="855" t="s">
        <v>483</v>
      </c>
      <c r="BA118" s="856"/>
      <c r="BB118" s="856"/>
      <c r="BC118" s="856"/>
      <c r="BD118" s="856"/>
      <c r="BE118" s="856"/>
      <c r="BF118" s="856"/>
      <c r="BG118" s="856"/>
      <c r="BH118" s="856"/>
      <c r="BI118" s="856"/>
      <c r="BJ118" s="856"/>
      <c r="BK118" s="856"/>
      <c r="BL118" s="856"/>
      <c r="BM118" s="856"/>
      <c r="BN118" s="856"/>
      <c r="BO118" s="856"/>
      <c r="BP118" s="857"/>
      <c r="BQ118" s="858" t="s">
        <v>138</v>
      </c>
      <c r="BR118" s="859"/>
      <c r="BS118" s="859"/>
      <c r="BT118" s="859"/>
      <c r="BU118" s="859"/>
      <c r="BV118" s="859" t="s">
        <v>138</v>
      </c>
      <c r="BW118" s="859"/>
      <c r="BX118" s="859"/>
      <c r="BY118" s="859"/>
      <c r="BZ118" s="859"/>
      <c r="CA118" s="859" t="s">
        <v>138</v>
      </c>
      <c r="CB118" s="859"/>
      <c r="CC118" s="859"/>
      <c r="CD118" s="859"/>
      <c r="CE118" s="859"/>
      <c r="CF118" s="875" t="s">
        <v>138</v>
      </c>
      <c r="CG118" s="876"/>
      <c r="CH118" s="876"/>
      <c r="CI118" s="876"/>
      <c r="CJ118" s="876"/>
      <c r="CK118" s="720"/>
      <c r="CL118" s="721"/>
      <c r="CM118" s="819" t="s">
        <v>484</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138</v>
      </c>
      <c r="DH118" s="756"/>
      <c r="DI118" s="756"/>
      <c r="DJ118" s="756"/>
      <c r="DK118" s="757"/>
      <c r="DL118" s="758" t="s">
        <v>138</v>
      </c>
      <c r="DM118" s="756"/>
      <c r="DN118" s="756"/>
      <c r="DO118" s="756"/>
      <c r="DP118" s="757"/>
      <c r="DQ118" s="758" t="s">
        <v>138</v>
      </c>
      <c r="DR118" s="756"/>
      <c r="DS118" s="756"/>
      <c r="DT118" s="756"/>
      <c r="DU118" s="757"/>
      <c r="DV118" s="822" t="s">
        <v>138</v>
      </c>
      <c r="DW118" s="823"/>
      <c r="DX118" s="823"/>
      <c r="DY118" s="823"/>
      <c r="DZ118" s="824"/>
    </row>
    <row r="119" spans="1:130" s="54" customFormat="1" ht="26.25" customHeight="1">
      <c r="A119" s="724" t="s">
        <v>382</v>
      </c>
      <c r="B119" s="719"/>
      <c r="C119" s="882" t="s">
        <v>472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138</v>
      </c>
      <c r="AB119" s="796"/>
      <c r="AC119" s="796"/>
      <c r="AD119" s="796"/>
      <c r="AE119" s="797"/>
      <c r="AF119" s="798" t="s">
        <v>138</v>
      </c>
      <c r="AG119" s="796"/>
      <c r="AH119" s="796"/>
      <c r="AI119" s="796"/>
      <c r="AJ119" s="797"/>
      <c r="AK119" s="798" t="s">
        <v>138</v>
      </c>
      <c r="AL119" s="796"/>
      <c r="AM119" s="796"/>
      <c r="AN119" s="796"/>
      <c r="AO119" s="797"/>
      <c r="AP119" s="885" t="s">
        <v>138</v>
      </c>
      <c r="AQ119" s="886"/>
      <c r="AR119" s="886"/>
      <c r="AS119" s="886"/>
      <c r="AT119" s="887"/>
      <c r="AU119" s="716"/>
      <c r="AV119" s="717"/>
      <c r="AW119" s="717"/>
      <c r="AX119" s="717"/>
      <c r="AY119" s="717"/>
      <c r="AZ119" s="83" t="s">
        <v>269</v>
      </c>
      <c r="BA119" s="83"/>
      <c r="BB119" s="83"/>
      <c r="BC119" s="83"/>
      <c r="BD119" s="83"/>
      <c r="BE119" s="83"/>
      <c r="BF119" s="83"/>
      <c r="BG119" s="83"/>
      <c r="BH119" s="83"/>
      <c r="BI119" s="83"/>
      <c r="BJ119" s="83"/>
      <c r="BK119" s="83"/>
      <c r="BL119" s="83"/>
      <c r="BM119" s="83"/>
      <c r="BN119" s="83"/>
      <c r="BO119" s="862" t="s">
        <v>159</v>
      </c>
      <c r="BP119" s="863"/>
      <c r="BQ119" s="858">
        <v>23702636</v>
      </c>
      <c r="BR119" s="859"/>
      <c r="BS119" s="859"/>
      <c r="BT119" s="859"/>
      <c r="BU119" s="859"/>
      <c r="BV119" s="859">
        <v>23336930</v>
      </c>
      <c r="BW119" s="859"/>
      <c r="BX119" s="859"/>
      <c r="BY119" s="859"/>
      <c r="BZ119" s="859"/>
      <c r="CA119" s="859">
        <v>23446555</v>
      </c>
      <c r="CB119" s="859"/>
      <c r="CC119" s="859"/>
      <c r="CD119" s="859"/>
      <c r="CE119" s="859"/>
      <c r="CF119" s="733"/>
      <c r="CG119" s="734"/>
      <c r="CH119" s="734"/>
      <c r="CI119" s="734"/>
      <c r="CJ119" s="866"/>
      <c r="CK119" s="722"/>
      <c r="CL119" s="723"/>
      <c r="CM119" s="830" t="s">
        <v>485</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t="s">
        <v>138</v>
      </c>
      <c r="DH119" s="776"/>
      <c r="DI119" s="776"/>
      <c r="DJ119" s="776"/>
      <c r="DK119" s="777"/>
      <c r="DL119" s="778" t="s">
        <v>138</v>
      </c>
      <c r="DM119" s="776"/>
      <c r="DN119" s="776"/>
      <c r="DO119" s="776"/>
      <c r="DP119" s="777"/>
      <c r="DQ119" s="778" t="s">
        <v>138</v>
      </c>
      <c r="DR119" s="776"/>
      <c r="DS119" s="776"/>
      <c r="DT119" s="776"/>
      <c r="DU119" s="777"/>
      <c r="DV119" s="847" t="s">
        <v>138</v>
      </c>
      <c r="DW119" s="848"/>
      <c r="DX119" s="848"/>
      <c r="DY119" s="848"/>
      <c r="DZ119" s="849"/>
    </row>
    <row r="120" spans="1:130" s="54" customFormat="1" ht="26.25" customHeight="1">
      <c r="A120" s="725"/>
      <c r="B120" s="721"/>
      <c r="C120" s="819" t="s">
        <v>128</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138</v>
      </c>
      <c r="AB120" s="756"/>
      <c r="AC120" s="756"/>
      <c r="AD120" s="756"/>
      <c r="AE120" s="757"/>
      <c r="AF120" s="758" t="s">
        <v>138</v>
      </c>
      <c r="AG120" s="756"/>
      <c r="AH120" s="756"/>
      <c r="AI120" s="756"/>
      <c r="AJ120" s="757"/>
      <c r="AK120" s="758" t="s">
        <v>138</v>
      </c>
      <c r="AL120" s="756"/>
      <c r="AM120" s="756"/>
      <c r="AN120" s="756"/>
      <c r="AO120" s="757"/>
      <c r="AP120" s="822" t="s">
        <v>138</v>
      </c>
      <c r="AQ120" s="823"/>
      <c r="AR120" s="823"/>
      <c r="AS120" s="823"/>
      <c r="AT120" s="824"/>
      <c r="AU120" s="687" t="s">
        <v>474</v>
      </c>
      <c r="AV120" s="688"/>
      <c r="AW120" s="688"/>
      <c r="AX120" s="688"/>
      <c r="AY120" s="689"/>
      <c r="AZ120" s="850" t="s">
        <v>205</v>
      </c>
      <c r="BA120" s="803"/>
      <c r="BB120" s="803"/>
      <c r="BC120" s="803"/>
      <c r="BD120" s="803"/>
      <c r="BE120" s="803"/>
      <c r="BF120" s="803"/>
      <c r="BG120" s="803"/>
      <c r="BH120" s="803"/>
      <c r="BI120" s="803"/>
      <c r="BJ120" s="803"/>
      <c r="BK120" s="803"/>
      <c r="BL120" s="803"/>
      <c r="BM120" s="803"/>
      <c r="BN120" s="803"/>
      <c r="BO120" s="803"/>
      <c r="BP120" s="804"/>
      <c r="BQ120" s="851">
        <v>2256732</v>
      </c>
      <c r="BR120" s="852"/>
      <c r="BS120" s="852"/>
      <c r="BT120" s="852"/>
      <c r="BU120" s="852"/>
      <c r="BV120" s="852">
        <v>2440741</v>
      </c>
      <c r="BW120" s="852"/>
      <c r="BX120" s="852"/>
      <c r="BY120" s="852"/>
      <c r="BZ120" s="852"/>
      <c r="CA120" s="852">
        <v>2471880</v>
      </c>
      <c r="CB120" s="852"/>
      <c r="CC120" s="852"/>
      <c r="CD120" s="852"/>
      <c r="CE120" s="852"/>
      <c r="CF120" s="867">
        <v>17.600000000000001</v>
      </c>
      <c r="CG120" s="868"/>
      <c r="CH120" s="868"/>
      <c r="CI120" s="868"/>
      <c r="CJ120" s="868"/>
      <c r="CK120" s="695" t="s">
        <v>265</v>
      </c>
      <c r="CL120" s="696"/>
      <c r="CM120" s="696"/>
      <c r="CN120" s="696"/>
      <c r="CO120" s="697"/>
      <c r="CP120" s="869" t="s">
        <v>44</v>
      </c>
      <c r="CQ120" s="870"/>
      <c r="CR120" s="870"/>
      <c r="CS120" s="870"/>
      <c r="CT120" s="870"/>
      <c r="CU120" s="870"/>
      <c r="CV120" s="870"/>
      <c r="CW120" s="870"/>
      <c r="CX120" s="870"/>
      <c r="CY120" s="870"/>
      <c r="CZ120" s="870"/>
      <c r="DA120" s="870"/>
      <c r="DB120" s="870"/>
      <c r="DC120" s="870"/>
      <c r="DD120" s="870"/>
      <c r="DE120" s="870"/>
      <c r="DF120" s="871"/>
      <c r="DG120" s="851">
        <v>2385615</v>
      </c>
      <c r="DH120" s="852"/>
      <c r="DI120" s="852"/>
      <c r="DJ120" s="852"/>
      <c r="DK120" s="852"/>
      <c r="DL120" s="852">
        <v>2189406</v>
      </c>
      <c r="DM120" s="852"/>
      <c r="DN120" s="852"/>
      <c r="DO120" s="852"/>
      <c r="DP120" s="852"/>
      <c r="DQ120" s="852">
        <v>1928328</v>
      </c>
      <c r="DR120" s="852"/>
      <c r="DS120" s="852"/>
      <c r="DT120" s="852"/>
      <c r="DU120" s="852"/>
      <c r="DV120" s="853">
        <v>13.7</v>
      </c>
      <c r="DW120" s="853"/>
      <c r="DX120" s="853"/>
      <c r="DY120" s="853"/>
      <c r="DZ120" s="854"/>
    </row>
    <row r="121" spans="1:130" s="54" customFormat="1" ht="26.25" customHeight="1">
      <c r="A121" s="725"/>
      <c r="B121" s="721"/>
      <c r="C121" s="872" t="s">
        <v>127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t="s">
        <v>138</v>
      </c>
      <c r="AB121" s="756"/>
      <c r="AC121" s="756"/>
      <c r="AD121" s="756"/>
      <c r="AE121" s="757"/>
      <c r="AF121" s="758" t="s">
        <v>138</v>
      </c>
      <c r="AG121" s="756"/>
      <c r="AH121" s="756"/>
      <c r="AI121" s="756"/>
      <c r="AJ121" s="757"/>
      <c r="AK121" s="758" t="s">
        <v>138</v>
      </c>
      <c r="AL121" s="756"/>
      <c r="AM121" s="756"/>
      <c r="AN121" s="756"/>
      <c r="AO121" s="757"/>
      <c r="AP121" s="822" t="s">
        <v>138</v>
      </c>
      <c r="AQ121" s="823"/>
      <c r="AR121" s="823"/>
      <c r="AS121" s="823"/>
      <c r="AT121" s="824"/>
      <c r="AU121" s="690"/>
      <c r="AV121" s="691"/>
      <c r="AW121" s="691"/>
      <c r="AX121" s="691"/>
      <c r="AY121" s="692"/>
      <c r="AZ121" s="825" t="s">
        <v>486</v>
      </c>
      <c r="BA121" s="763"/>
      <c r="BB121" s="763"/>
      <c r="BC121" s="763"/>
      <c r="BD121" s="763"/>
      <c r="BE121" s="763"/>
      <c r="BF121" s="763"/>
      <c r="BG121" s="763"/>
      <c r="BH121" s="763"/>
      <c r="BI121" s="763"/>
      <c r="BJ121" s="763"/>
      <c r="BK121" s="763"/>
      <c r="BL121" s="763"/>
      <c r="BM121" s="763"/>
      <c r="BN121" s="763"/>
      <c r="BO121" s="763"/>
      <c r="BP121" s="764"/>
      <c r="BQ121" s="826">
        <v>2559510</v>
      </c>
      <c r="BR121" s="827"/>
      <c r="BS121" s="827"/>
      <c r="BT121" s="827"/>
      <c r="BU121" s="827"/>
      <c r="BV121" s="827">
        <v>2707500</v>
      </c>
      <c r="BW121" s="827"/>
      <c r="BX121" s="827"/>
      <c r="BY121" s="827"/>
      <c r="BZ121" s="827"/>
      <c r="CA121" s="827">
        <v>3085685</v>
      </c>
      <c r="CB121" s="827"/>
      <c r="CC121" s="827"/>
      <c r="CD121" s="827"/>
      <c r="CE121" s="827"/>
      <c r="CF121" s="875">
        <v>22</v>
      </c>
      <c r="CG121" s="876"/>
      <c r="CH121" s="876"/>
      <c r="CI121" s="876"/>
      <c r="CJ121" s="876"/>
      <c r="CK121" s="698"/>
      <c r="CL121" s="699"/>
      <c r="CM121" s="699"/>
      <c r="CN121" s="699"/>
      <c r="CO121" s="700"/>
      <c r="CP121" s="844" t="s">
        <v>365</v>
      </c>
      <c r="CQ121" s="845"/>
      <c r="CR121" s="845"/>
      <c r="CS121" s="845"/>
      <c r="CT121" s="845"/>
      <c r="CU121" s="845"/>
      <c r="CV121" s="845"/>
      <c r="CW121" s="845"/>
      <c r="CX121" s="845"/>
      <c r="CY121" s="845"/>
      <c r="CZ121" s="845"/>
      <c r="DA121" s="845"/>
      <c r="DB121" s="845"/>
      <c r="DC121" s="845"/>
      <c r="DD121" s="845"/>
      <c r="DE121" s="845"/>
      <c r="DF121" s="846"/>
      <c r="DG121" s="826">
        <v>26859</v>
      </c>
      <c r="DH121" s="827"/>
      <c r="DI121" s="827"/>
      <c r="DJ121" s="827"/>
      <c r="DK121" s="827"/>
      <c r="DL121" s="827">
        <v>29672</v>
      </c>
      <c r="DM121" s="827"/>
      <c r="DN121" s="827"/>
      <c r="DO121" s="827"/>
      <c r="DP121" s="827"/>
      <c r="DQ121" s="827">
        <v>32297</v>
      </c>
      <c r="DR121" s="827"/>
      <c r="DS121" s="827"/>
      <c r="DT121" s="827"/>
      <c r="DU121" s="827"/>
      <c r="DV121" s="828">
        <v>0.2</v>
      </c>
      <c r="DW121" s="828"/>
      <c r="DX121" s="828"/>
      <c r="DY121" s="828"/>
      <c r="DZ121" s="829"/>
    </row>
    <row r="122" spans="1:130" s="54" customFormat="1" ht="26.25" customHeight="1">
      <c r="A122" s="725"/>
      <c r="B122" s="721"/>
      <c r="C122" s="819" t="s">
        <v>480</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138</v>
      </c>
      <c r="AB122" s="756"/>
      <c r="AC122" s="756"/>
      <c r="AD122" s="756"/>
      <c r="AE122" s="757"/>
      <c r="AF122" s="758" t="s">
        <v>138</v>
      </c>
      <c r="AG122" s="756"/>
      <c r="AH122" s="756"/>
      <c r="AI122" s="756"/>
      <c r="AJ122" s="757"/>
      <c r="AK122" s="758" t="s">
        <v>138</v>
      </c>
      <c r="AL122" s="756"/>
      <c r="AM122" s="756"/>
      <c r="AN122" s="756"/>
      <c r="AO122" s="757"/>
      <c r="AP122" s="822" t="s">
        <v>138</v>
      </c>
      <c r="AQ122" s="823"/>
      <c r="AR122" s="823"/>
      <c r="AS122" s="823"/>
      <c r="AT122" s="824"/>
      <c r="AU122" s="690"/>
      <c r="AV122" s="691"/>
      <c r="AW122" s="691"/>
      <c r="AX122" s="691"/>
      <c r="AY122" s="692"/>
      <c r="AZ122" s="855" t="s">
        <v>487</v>
      </c>
      <c r="BA122" s="856"/>
      <c r="BB122" s="856"/>
      <c r="BC122" s="856"/>
      <c r="BD122" s="856"/>
      <c r="BE122" s="856"/>
      <c r="BF122" s="856"/>
      <c r="BG122" s="856"/>
      <c r="BH122" s="856"/>
      <c r="BI122" s="856"/>
      <c r="BJ122" s="856"/>
      <c r="BK122" s="856"/>
      <c r="BL122" s="856"/>
      <c r="BM122" s="856"/>
      <c r="BN122" s="856"/>
      <c r="BO122" s="856"/>
      <c r="BP122" s="857"/>
      <c r="BQ122" s="858">
        <v>11075874</v>
      </c>
      <c r="BR122" s="859"/>
      <c r="BS122" s="859"/>
      <c r="BT122" s="859"/>
      <c r="BU122" s="859"/>
      <c r="BV122" s="859">
        <v>10255352</v>
      </c>
      <c r="BW122" s="859"/>
      <c r="BX122" s="859"/>
      <c r="BY122" s="859"/>
      <c r="BZ122" s="859"/>
      <c r="CA122" s="859">
        <v>9288953</v>
      </c>
      <c r="CB122" s="859"/>
      <c r="CC122" s="859"/>
      <c r="CD122" s="859"/>
      <c r="CE122" s="859"/>
      <c r="CF122" s="860">
        <v>66.099999999999994</v>
      </c>
      <c r="CG122" s="861"/>
      <c r="CH122" s="861"/>
      <c r="CI122" s="861"/>
      <c r="CJ122" s="861"/>
      <c r="CK122" s="698"/>
      <c r="CL122" s="699"/>
      <c r="CM122" s="699"/>
      <c r="CN122" s="699"/>
      <c r="CO122" s="700"/>
      <c r="CP122" s="844"/>
      <c r="CQ122" s="845"/>
      <c r="CR122" s="845"/>
      <c r="CS122" s="845"/>
      <c r="CT122" s="845"/>
      <c r="CU122" s="845"/>
      <c r="CV122" s="845"/>
      <c r="CW122" s="845"/>
      <c r="CX122" s="845"/>
      <c r="CY122" s="845"/>
      <c r="CZ122" s="845"/>
      <c r="DA122" s="845"/>
      <c r="DB122" s="845"/>
      <c r="DC122" s="845"/>
      <c r="DD122" s="845"/>
      <c r="DE122" s="845"/>
      <c r="DF122" s="846"/>
      <c r="DG122" s="826"/>
      <c r="DH122" s="827"/>
      <c r="DI122" s="827"/>
      <c r="DJ122" s="827"/>
      <c r="DK122" s="827"/>
      <c r="DL122" s="827"/>
      <c r="DM122" s="827"/>
      <c r="DN122" s="827"/>
      <c r="DO122" s="827"/>
      <c r="DP122" s="827"/>
      <c r="DQ122" s="827"/>
      <c r="DR122" s="827"/>
      <c r="DS122" s="827"/>
      <c r="DT122" s="827"/>
      <c r="DU122" s="827"/>
      <c r="DV122" s="828"/>
      <c r="DW122" s="828"/>
      <c r="DX122" s="828"/>
      <c r="DY122" s="828"/>
      <c r="DZ122" s="829"/>
    </row>
    <row r="123" spans="1:130" s="54" customFormat="1" ht="26.25" customHeight="1">
      <c r="A123" s="725"/>
      <c r="B123" s="721"/>
      <c r="C123" s="819" t="s">
        <v>481</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v>6357</v>
      </c>
      <c r="AB123" s="756"/>
      <c r="AC123" s="756"/>
      <c r="AD123" s="756"/>
      <c r="AE123" s="757"/>
      <c r="AF123" s="758">
        <v>6226</v>
      </c>
      <c r="AG123" s="756"/>
      <c r="AH123" s="756"/>
      <c r="AI123" s="756"/>
      <c r="AJ123" s="757"/>
      <c r="AK123" s="758">
        <v>6095</v>
      </c>
      <c r="AL123" s="756"/>
      <c r="AM123" s="756"/>
      <c r="AN123" s="756"/>
      <c r="AO123" s="757"/>
      <c r="AP123" s="822">
        <v>0</v>
      </c>
      <c r="AQ123" s="823"/>
      <c r="AR123" s="823"/>
      <c r="AS123" s="823"/>
      <c r="AT123" s="824"/>
      <c r="AU123" s="693"/>
      <c r="AV123" s="694"/>
      <c r="AW123" s="694"/>
      <c r="AX123" s="694"/>
      <c r="AY123" s="694"/>
      <c r="AZ123" s="83" t="s">
        <v>269</v>
      </c>
      <c r="BA123" s="83"/>
      <c r="BB123" s="83"/>
      <c r="BC123" s="83"/>
      <c r="BD123" s="83"/>
      <c r="BE123" s="83"/>
      <c r="BF123" s="83"/>
      <c r="BG123" s="83"/>
      <c r="BH123" s="83"/>
      <c r="BI123" s="83"/>
      <c r="BJ123" s="83"/>
      <c r="BK123" s="83"/>
      <c r="BL123" s="83"/>
      <c r="BM123" s="83"/>
      <c r="BN123" s="83"/>
      <c r="BO123" s="862" t="s">
        <v>489</v>
      </c>
      <c r="BP123" s="863"/>
      <c r="BQ123" s="864">
        <v>15892116</v>
      </c>
      <c r="BR123" s="865"/>
      <c r="BS123" s="865"/>
      <c r="BT123" s="865"/>
      <c r="BU123" s="865"/>
      <c r="BV123" s="865">
        <v>15403593</v>
      </c>
      <c r="BW123" s="865"/>
      <c r="BX123" s="865"/>
      <c r="BY123" s="865"/>
      <c r="BZ123" s="865"/>
      <c r="CA123" s="865">
        <v>14846518</v>
      </c>
      <c r="CB123" s="865"/>
      <c r="CC123" s="865"/>
      <c r="CD123" s="865"/>
      <c r="CE123" s="865"/>
      <c r="CF123" s="733"/>
      <c r="CG123" s="734"/>
      <c r="CH123" s="734"/>
      <c r="CI123" s="734"/>
      <c r="CJ123" s="866"/>
      <c r="CK123" s="698"/>
      <c r="CL123" s="699"/>
      <c r="CM123" s="699"/>
      <c r="CN123" s="699"/>
      <c r="CO123" s="700"/>
      <c r="CP123" s="844"/>
      <c r="CQ123" s="845"/>
      <c r="CR123" s="845"/>
      <c r="CS123" s="845"/>
      <c r="CT123" s="845"/>
      <c r="CU123" s="845"/>
      <c r="CV123" s="845"/>
      <c r="CW123" s="845"/>
      <c r="CX123" s="845"/>
      <c r="CY123" s="845"/>
      <c r="CZ123" s="845"/>
      <c r="DA123" s="845"/>
      <c r="DB123" s="845"/>
      <c r="DC123" s="845"/>
      <c r="DD123" s="845"/>
      <c r="DE123" s="845"/>
      <c r="DF123" s="846"/>
      <c r="DG123" s="755"/>
      <c r="DH123" s="756"/>
      <c r="DI123" s="756"/>
      <c r="DJ123" s="756"/>
      <c r="DK123" s="757"/>
      <c r="DL123" s="758"/>
      <c r="DM123" s="756"/>
      <c r="DN123" s="756"/>
      <c r="DO123" s="756"/>
      <c r="DP123" s="757"/>
      <c r="DQ123" s="758"/>
      <c r="DR123" s="756"/>
      <c r="DS123" s="756"/>
      <c r="DT123" s="756"/>
      <c r="DU123" s="757"/>
      <c r="DV123" s="822"/>
      <c r="DW123" s="823"/>
      <c r="DX123" s="823"/>
      <c r="DY123" s="823"/>
      <c r="DZ123" s="824"/>
    </row>
    <row r="124" spans="1:130" s="54" customFormat="1" ht="26.25" customHeight="1">
      <c r="A124" s="725"/>
      <c r="B124" s="721"/>
      <c r="C124" s="819" t="s">
        <v>334</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138</v>
      </c>
      <c r="AB124" s="756"/>
      <c r="AC124" s="756"/>
      <c r="AD124" s="756"/>
      <c r="AE124" s="757"/>
      <c r="AF124" s="758" t="s">
        <v>138</v>
      </c>
      <c r="AG124" s="756"/>
      <c r="AH124" s="756"/>
      <c r="AI124" s="756"/>
      <c r="AJ124" s="757"/>
      <c r="AK124" s="758" t="s">
        <v>138</v>
      </c>
      <c r="AL124" s="756"/>
      <c r="AM124" s="756"/>
      <c r="AN124" s="756"/>
      <c r="AO124" s="757"/>
      <c r="AP124" s="822" t="s">
        <v>138</v>
      </c>
      <c r="AQ124" s="823"/>
      <c r="AR124" s="823"/>
      <c r="AS124" s="823"/>
      <c r="AT124" s="824"/>
      <c r="AU124" s="838" t="s">
        <v>490</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57.9</v>
      </c>
      <c r="BR124" s="842"/>
      <c r="BS124" s="842"/>
      <c r="BT124" s="842"/>
      <c r="BU124" s="842"/>
      <c r="BV124" s="842">
        <v>57.1</v>
      </c>
      <c r="BW124" s="842"/>
      <c r="BX124" s="842"/>
      <c r="BY124" s="842"/>
      <c r="BZ124" s="842"/>
      <c r="CA124" s="842">
        <v>61.2</v>
      </c>
      <c r="CB124" s="842"/>
      <c r="CC124" s="842"/>
      <c r="CD124" s="842"/>
      <c r="CE124" s="842"/>
      <c r="CF124" s="741"/>
      <c r="CG124" s="742"/>
      <c r="CH124" s="742"/>
      <c r="CI124" s="742"/>
      <c r="CJ124" s="843"/>
      <c r="CK124" s="701"/>
      <c r="CL124" s="701"/>
      <c r="CM124" s="701"/>
      <c r="CN124" s="701"/>
      <c r="CO124" s="702"/>
      <c r="CP124" s="844" t="s">
        <v>491</v>
      </c>
      <c r="CQ124" s="845"/>
      <c r="CR124" s="845"/>
      <c r="CS124" s="845"/>
      <c r="CT124" s="845"/>
      <c r="CU124" s="845"/>
      <c r="CV124" s="845"/>
      <c r="CW124" s="845"/>
      <c r="CX124" s="845"/>
      <c r="CY124" s="845"/>
      <c r="CZ124" s="845"/>
      <c r="DA124" s="845"/>
      <c r="DB124" s="845"/>
      <c r="DC124" s="845"/>
      <c r="DD124" s="845"/>
      <c r="DE124" s="845"/>
      <c r="DF124" s="846"/>
      <c r="DG124" s="775" t="s">
        <v>138</v>
      </c>
      <c r="DH124" s="776"/>
      <c r="DI124" s="776"/>
      <c r="DJ124" s="776"/>
      <c r="DK124" s="777"/>
      <c r="DL124" s="778" t="s">
        <v>138</v>
      </c>
      <c r="DM124" s="776"/>
      <c r="DN124" s="776"/>
      <c r="DO124" s="776"/>
      <c r="DP124" s="777"/>
      <c r="DQ124" s="778" t="s">
        <v>138</v>
      </c>
      <c r="DR124" s="776"/>
      <c r="DS124" s="776"/>
      <c r="DT124" s="776"/>
      <c r="DU124" s="777"/>
      <c r="DV124" s="847" t="s">
        <v>138</v>
      </c>
      <c r="DW124" s="848"/>
      <c r="DX124" s="848"/>
      <c r="DY124" s="848"/>
      <c r="DZ124" s="849"/>
    </row>
    <row r="125" spans="1:130" s="54" customFormat="1" ht="26.25" customHeight="1">
      <c r="A125" s="725"/>
      <c r="B125" s="721"/>
      <c r="C125" s="819" t="s">
        <v>484</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138</v>
      </c>
      <c r="AB125" s="756"/>
      <c r="AC125" s="756"/>
      <c r="AD125" s="756"/>
      <c r="AE125" s="757"/>
      <c r="AF125" s="758" t="s">
        <v>138</v>
      </c>
      <c r="AG125" s="756"/>
      <c r="AH125" s="756"/>
      <c r="AI125" s="756"/>
      <c r="AJ125" s="757"/>
      <c r="AK125" s="758" t="s">
        <v>138</v>
      </c>
      <c r="AL125" s="756"/>
      <c r="AM125" s="756"/>
      <c r="AN125" s="756"/>
      <c r="AO125" s="757"/>
      <c r="AP125" s="822" t="s">
        <v>138</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494</v>
      </c>
      <c r="CL125" s="696"/>
      <c r="CM125" s="696"/>
      <c r="CN125" s="696"/>
      <c r="CO125" s="697"/>
      <c r="CP125" s="850" t="s">
        <v>131</v>
      </c>
      <c r="CQ125" s="803"/>
      <c r="CR125" s="803"/>
      <c r="CS125" s="803"/>
      <c r="CT125" s="803"/>
      <c r="CU125" s="803"/>
      <c r="CV125" s="803"/>
      <c r="CW125" s="803"/>
      <c r="CX125" s="803"/>
      <c r="CY125" s="803"/>
      <c r="CZ125" s="803"/>
      <c r="DA125" s="803"/>
      <c r="DB125" s="803"/>
      <c r="DC125" s="803"/>
      <c r="DD125" s="803"/>
      <c r="DE125" s="803"/>
      <c r="DF125" s="804"/>
      <c r="DG125" s="851" t="s">
        <v>138</v>
      </c>
      <c r="DH125" s="852"/>
      <c r="DI125" s="852"/>
      <c r="DJ125" s="852"/>
      <c r="DK125" s="852"/>
      <c r="DL125" s="852" t="s">
        <v>138</v>
      </c>
      <c r="DM125" s="852"/>
      <c r="DN125" s="852"/>
      <c r="DO125" s="852"/>
      <c r="DP125" s="852"/>
      <c r="DQ125" s="852" t="s">
        <v>138</v>
      </c>
      <c r="DR125" s="852"/>
      <c r="DS125" s="852"/>
      <c r="DT125" s="852"/>
      <c r="DU125" s="852"/>
      <c r="DV125" s="853" t="s">
        <v>138</v>
      </c>
      <c r="DW125" s="853"/>
      <c r="DX125" s="853"/>
      <c r="DY125" s="853"/>
      <c r="DZ125" s="854"/>
    </row>
    <row r="126" spans="1:130" s="54" customFormat="1" ht="26.25" customHeight="1">
      <c r="A126" s="725"/>
      <c r="B126" s="721"/>
      <c r="C126" s="819" t="s">
        <v>485</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t="s">
        <v>138</v>
      </c>
      <c r="AB126" s="756"/>
      <c r="AC126" s="756"/>
      <c r="AD126" s="756"/>
      <c r="AE126" s="757"/>
      <c r="AF126" s="758" t="s">
        <v>138</v>
      </c>
      <c r="AG126" s="756"/>
      <c r="AH126" s="756"/>
      <c r="AI126" s="756"/>
      <c r="AJ126" s="757"/>
      <c r="AK126" s="758" t="s">
        <v>138</v>
      </c>
      <c r="AL126" s="756"/>
      <c r="AM126" s="756"/>
      <c r="AN126" s="756"/>
      <c r="AO126" s="757"/>
      <c r="AP126" s="822" t="s">
        <v>138</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423</v>
      </c>
      <c r="CQ126" s="763"/>
      <c r="CR126" s="763"/>
      <c r="CS126" s="763"/>
      <c r="CT126" s="763"/>
      <c r="CU126" s="763"/>
      <c r="CV126" s="763"/>
      <c r="CW126" s="763"/>
      <c r="CX126" s="763"/>
      <c r="CY126" s="763"/>
      <c r="CZ126" s="763"/>
      <c r="DA126" s="763"/>
      <c r="DB126" s="763"/>
      <c r="DC126" s="763"/>
      <c r="DD126" s="763"/>
      <c r="DE126" s="763"/>
      <c r="DF126" s="764"/>
      <c r="DG126" s="826" t="s">
        <v>138</v>
      </c>
      <c r="DH126" s="827"/>
      <c r="DI126" s="827"/>
      <c r="DJ126" s="827"/>
      <c r="DK126" s="827"/>
      <c r="DL126" s="827" t="s">
        <v>138</v>
      </c>
      <c r="DM126" s="827"/>
      <c r="DN126" s="827"/>
      <c r="DO126" s="827"/>
      <c r="DP126" s="827"/>
      <c r="DQ126" s="827" t="s">
        <v>138</v>
      </c>
      <c r="DR126" s="827"/>
      <c r="DS126" s="827"/>
      <c r="DT126" s="827"/>
      <c r="DU126" s="827"/>
      <c r="DV126" s="828" t="s">
        <v>138</v>
      </c>
      <c r="DW126" s="828"/>
      <c r="DX126" s="828"/>
      <c r="DY126" s="828"/>
      <c r="DZ126" s="829"/>
    </row>
    <row r="127" spans="1:130" s="54" customFormat="1" ht="26.25" customHeight="1">
      <c r="A127" s="726"/>
      <c r="B127" s="723"/>
      <c r="C127" s="830" t="s">
        <v>71</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t="s">
        <v>138</v>
      </c>
      <c r="AB127" s="756"/>
      <c r="AC127" s="756"/>
      <c r="AD127" s="756"/>
      <c r="AE127" s="757"/>
      <c r="AF127" s="758" t="s">
        <v>138</v>
      </c>
      <c r="AG127" s="756"/>
      <c r="AH127" s="756"/>
      <c r="AI127" s="756"/>
      <c r="AJ127" s="757"/>
      <c r="AK127" s="758" t="s">
        <v>138</v>
      </c>
      <c r="AL127" s="756"/>
      <c r="AM127" s="756"/>
      <c r="AN127" s="756"/>
      <c r="AO127" s="757"/>
      <c r="AP127" s="822" t="s">
        <v>138</v>
      </c>
      <c r="AQ127" s="823"/>
      <c r="AR127" s="823"/>
      <c r="AS127" s="823"/>
      <c r="AT127" s="824"/>
      <c r="AU127" s="77"/>
      <c r="AV127" s="77"/>
      <c r="AW127" s="77"/>
      <c r="AX127" s="833" t="s">
        <v>495</v>
      </c>
      <c r="AY127" s="834"/>
      <c r="AZ127" s="834"/>
      <c r="BA127" s="834"/>
      <c r="BB127" s="834"/>
      <c r="BC127" s="834"/>
      <c r="BD127" s="834"/>
      <c r="BE127" s="835"/>
      <c r="BF127" s="836" t="s">
        <v>299</v>
      </c>
      <c r="BG127" s="834"/>
      <c r="BH127" s="834"/>
      <c r="BI127" s="834"/>
      <c r="BJ127" s="834"/>
      <c r="BK127" s="834"/>
      <c r="BL127" s="835"/>
      <c r="BM127" s="836" t="s">
        <v>424</v>
      </c>
      <c r="BN127" s="834"/>
      <c r="BO127" s="834"/>
      <c r="BP127" s="834"/>
      <c r="BQ127" s="834"/>
      <c r="BR127" s="834"/>
      <c r="BS127" s="835"/>
      <c r="BT127" s="836" t="s">
        <v>408</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444</v>
      </c>
      <c r="CQ127" s="763"/>
      <c r="CR127" s="763"/>
      <c r="CS127" s="763"/>
      <c r="CT127" s="763"/>
      <c r="CU127" s="763"/>
      <c r="CV127" s="763"/>
      <c r="CW127" s="763"/>
      <c r="CX127" s="763"/>
      <c r="CY127" s="763"/>
      <c r="CZ127" s="763"/>
      <c r="DA127" s="763"/>
      <c r="DB127" s="763"/>
      <c r="DC127" s="763"/>
      <c r="DD127" s="763"/>
      <c r="DE127" s="763"/>
      <c r="DF127" s="764"/>
      <c r="DG127" s="826" t="s">
        <v>138</v>
      </c>
      <c r="DH127" s="827"/>
      <c r="DI127" s="827"/>
      <c r="DJ127" s="827"/>
      <c r="DK127" s="827"/>
      <c r="DL127" s="827" t="s">
        <v>138</v>
      </c>
      <c r="DM127" s="827"/>
      <c r="DN127" s="827"/>
      <c r="DO127" s="827"/>
      <c r="DP127" s="827"/>
      <c r="DQ127" s="827" t="s">
        <v>138</v>
      </c>
      <c r="DR127" s="827"/>
      <c r="DS127" s="827"/>
      <c r="DT127" s="827"/>
      <c r="DU127" s="827"/>
      <c r="DV127" s="828" t="s">
        <v>138</v>
      </c>
      <c r="DW127" s="828"/>
      <c r="DX127" s="828"/>
      <c r="DY127" s="828"/>
      <c r="DZ127" s="829"/>
    </row>
    <row r="128" spans="1:130" s="54" customFormat="1" ht="26.25" customHeight="1">
      <c r="A128" s="791" t="s">
        <v>496</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216</v>
      </c>
      <c r="X128" s="793"/>
      <c r="Y128" s="793"/>
      <c r="Z128" s="794"/>
      <c r="AA128" s="795">
        <v>349585</v>
      </c>
      <c r="AB128" s="796"/>
      <c r="AC128" s="796"/>
      <c r="AD128" s="796"/>
      <c r="AE128" s="797"/>
      <c r="AF128" s="798">
        <v>340235</v>
      </c>
      <c r="AG128" s="796"/>
      <c r="AH128" s="796"/>
      <c r="AI128" s="796"/>
      <c r="AJ128" s="797"/>
      <c r="AK128" s="798">
        <v>393795</v>
      </c>
      <c r="AL128" s="796"/>
      <c r="AM128" s="796"/>
      <c r="AN128" s="796"/>
      <c r="AO128" s="797"/>
      <c r="AP128" s="799"/>
      <c r="AQ128" s="800"/>
      <c r="AR128" s="800"/>
      <c r="AS128" s="800"/>
      <c r="AT128" s="801"/>
      <c r="AU128" s="77"/>
      <c r="AV128" s="77"/>
      <c r="AW128" s="77"/>
      <c r="AX128" s="802" t="s">
        <v>306</v>
      </c>
      <c r="AY128" s="803"/>
      <c r="AZ128" s="803"/>
      <c r="BA128" s="803"/>
      <c r="BB128" s="803"/>
      <c r="BC128" s="803"/>
      <c r="BD128" s="803"/>
      <c r="BE128" s="804"/>
      <c r="BF128" s="805" t="s">
        <v>138</v>
      </c>
      <c r="BG128" s="806"/>
      <c r="BH128" s="806"/>
      <c r="BI128" s="806"/>
      <c r="BJ128" s="806"/>
      <c r="BK128" s="806"/>
      <c r="BL128" s="807"/>
      <c r="BM128" s="805">
        <v>12.76</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401</v>
      </c>
      <c r="CQ128" s="783"/>
      <c r="CR128" s="783"/>
      <c r="CS128" s="783"/>
      <c r="CT128" s="783"/>
      <c r="CU128" s="783"/>
      <c r="CV128" s="783"/>
      <c r="CW128" s="783"/>
      <c r="CX128" s="783"/>
      <c r="CY128" s="783"/>
      <c r="CZ128" s="783"/>
      <c r="DA128" s="783"/>
      <c r="DB128" s="783"/>
      <c r="DC128" s="783"/>
      <c r="DD128" s="783"/>
      <c r="DE128" s="783"/>
      <c r="DF128" s="784"/>
      <c r="DG128" s="810">
        <v>3491</v>
      </c>
      <c r="DH128" s="811"/>
      <c r="DI128" s="811"/>
      <c r="DJ128" s="811"/>
      <c r="DK128" s="811"/>
      <c r="DL128" s="811">
        <v>2844</v>
      </c>
      <c r="DM128" s="811"/>
      <c r="DN128" s="811"/>
      <c r="DO128" s="811"/>
      <c r="DP128" s="811"/>
      <c r="DQ128" s="811">
        <v>3968</v>
      </c>
      <c r="DR128" s="811"/>
      <c r="DS128" s="811"/>
      <c r="DT128" s="811"/>
      <c r="DU128" s="811"/>
      <c r="DV128" s="812">
        <v>0</v>
      </c>
      <c r="DW128" s="812"/>
      <c r="DX128" s="812"/>
      <c r="DY128" s="812"/>
      <c r="DZ128" s="813"/>
    </row>
    <row r="129" spans="1:131" s="54" customFormat="1" ht="26.25" customHeight="1">
      <c r="A129" s="750" t="s">
        <v>164</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231</v>
      </c>
      <c r="X129" s="753"/>
      <c r="Y129" s="753"/>
      <c r="Z129" s="754"/>
      <c r="AA129" s="755">
        <v>14608086</v>
      </c>
      <c r="AB129" s="756"/>
      <c r="AC129" s="756"/>
      <c r="AD129" s="756"/>
      <c r="AE129" s="757"/>
      <c r="AF129" s="758">
        <v>15042351</v>
      </c>
      <c r="AG129" s="756"/>
      <c r="AH129" s="756"/>
      <c r="AI129" s="756"/>
      <c r="AJ129" s="757"/>
      <c r="AK129" s="758">
        <v>15185788</v>
      </c>
      <c r="AL129" s="756"/>
      <c r="AM129" s="756"/>
      <c r="AN129" s="756"/>
      <c r="AO129" s="757"/>
      <c r="AP129" s="759"/>
      <c r="AQ129" s="760"/>
      <c r="AR129" s="760"/>
      <c r="AS129" s="760"/>
      <c r="AT129" s="761"/>
      <c r="AU129" s="79"/>
      <c r="AV129" s="79"/>
      <c r="AW129" s="79"/>
      <c r="AX129" s="762" t="s">
        <v>117</v>
      </c>
      <c r="AY129" s="763"/>
      <c r="AZ129" s="763"/>
      <c r="BA129" s="763"/>
      <c r="BB129" s="763"/>
      <c r="BC129" s="763"/>
      <c r="BD129" s="763"/>
      <c r="BE129" s="764"/>
      <c r="BF129" s="814" t="s">
        <v>138</v>
      </c>
      <c r="BG129" s="815"/>
      <c r="BH129" s="815"/>
      <c r="BI129" s="815"/>
      <c r="BJ129" s="815"/>
      <c r="BK129" s="815"/>
      <c r="BL129" s="816"/>
      <c r="BM129" s="814">
        <v>17.760000000000002</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50" t="s">
        <v>497</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499</v>
      </c>
      <c r="X130" s="753"/>
      <c r="Y130" s="753"/>
      <c r="Z130" s="754"/>
      <c r="AA130" s="755">
        <v>1133130</v>
      </c>
      <c r="AB130" s="756"/>
      <c r="AC130" s="756"/>
      <c r="AD130" s="756"/>
      <c r="AE130" s="757"/>
      <c r="AF130" s="758">
        <v>1151042</v>
      </c>
      <c r="AG130" s="756"/>
      <c r="AH130" s="756"/>
      <c r="AI130" s="756"/>
      <c r="AJ130" s="757"/>
      <c r="AK130" s="758">
        <v>1140246</v>
      </c>
      <c r="AL130" s="756"/>
      <c r="AM130" s="756"/>
      <c r="AN130" s="756"/>
      <c r="AO130" s="757"/>
      <c r="AP130" s="759"/>
      <c r="AQ130" s="760"/>
      <c r="AR130" s="760"/>
      <c r="AS130" s="760"/>
      <c r="AT130" s="761"/>
      <c r="AU130" s="79"/>
      <c r="AV130" s="79"/>
      <c r="AW130" s="79"/>
      <c r="AX130" s="762" t="s">
        <v>432</v>
      </c>
      <c r="AY130" s="763"/>
      <c r="AZ130" s="763"/>
      <c r="BA130" s="763"/>
      <c r="BB130" s="763"/>
      <c r="BC130" s="763"/>
      <c r="BD130" s="763"/>
      <c r="BE130" s="764"/>
      <c r="BF130" s="765">
        <v>2.7</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166</v>
      </c>
      <c r="X131" s="773"/>
      <c r="Y131" s="773"/>
      <c r="Z131" s="774"/>
      <c r="AA131" s="775">
        <v>13474956</v>
      </c>
      <c r="AB131" s="776"/>
      <c r="AC131" s="776"/>
      <c r="AD131" s="776"/>
      <c r="AE131" s="777"/>
      <c r="AF131" s="778">
        <v>13891309</v>
      </c>
      <c r="AG131" s="776"/>
      <c r="AH131" s="776"/>
      <c r="AI131" s="776"/>
      <c r="AJ131" s="777"/>
      <c r="AK131" s="778">
        <v>14045542</v>
      </c>
      <c r="AL131" s="776"/>
      <c r="AM131" s="776"/>
      <c r="AN131" s="776"/>
      <c r="AO131" s="777"/>
      <c r="AP131" s="779"/>
      <c r="AQ131" s="780"/>
      <c r="AR131" s="780"/>
      <c r="AS131" s="780"/>
      <c r="AT131" s="781"/>
      <c r="AU131" s="79"/>
      <c r="AV131" s="79"/>
      <c r="AW131" s="79"/>
      <c r="AX131" s="782" t="s">
        <v>471</v>
      </c>
      <c r="AY131" s="783"/>
      <c r="AZ131" s="783"/>
      <c r="BA131" s="783"/>
      <c r="BB131" s="783"/>
      <c r="BC131" s="783"/>
      <c r="BD131" s="783"/>
      <c r="BE131" s="784"/>
      <c r="BF131" s="785">
        <v>61.2</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08" t="s">
        <v>26</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500</v>
      </c>
      <c r="W132" s="727"/>
      <c r="X132" s="727"/>
      <c r="Y132" s="727"/>
      <c r="Z132" s="728"/>
      <c r="AA132" s="729">
        <v>3.5379484730000001</v>
      </c>
      <c r="AB132" s="730"/>
      <c r="AC132" s="730"/>
      <c r="AD132" s="730"/>
      <c r="AE132" s="731"/>
      <c r="AF132" s="732">
        <v>2.5508107259999999</v>
      </c>
      <c r="AG132" s="730"/>
      <c r="AH132" s="730"/>
      <c r="AI132" s="730"/>
      <c r="AJ132" s="731"/>
      <c r="AK132" s="732">
        <v>2.232409401</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79</v>
      </c>
      <c r="W133" s="736"/>
      <c r="X133" s="736"/>
      <c r="Y133" s="736"/>
      <c r="Z133" s="737"/>
      <c r="AA133" s="738">
        <v>2.7</v>
      </c>
      <c r="AB133" s="739"/>
      <c r="AC133" s="739"/>
      <c r="AD133" s="739"/>
      <c r="AE133" s="740"/>
      <c r="AF133" s="738">
        <v>2.8</v>
      </c>
      <c r="AG133" s="739"/>
      <c r="AH133" s="739"/>
      <c r="AI133" s="739"/>
      <c r="AJ133" s="740"/>
      <c r="AK133" s="738">
        <v>2.7</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YRxntJYATh1ogzNayKts09uAvr6qrh2kGC/oebtEQllQQNqpWvRq1cRNCQ60NP3KhtGqBvULg9cM/ecCYR6v8A==" saltValue="Ti5BJLnXl4qU4G42JsXWz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1" zoomScaleNormal="85" zoomScaleSheetLayoutView="100" workbookViewId="0">
      <selection activeCell="BN4" sqref="BN4:BU4"/>
    </sheetView>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93</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8y9CKFvfmZJVfua4LCJ9HEERqBKtGer/RDWD1PsDNenF7zeuf8xtMXjbObUz2srPnAau1nOXzEO2gofRwFqu7g==" saltValue="n+emlXIFmgDFcRrOqiKRvQ=="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9" zoomScaleSheetLayoutView="55" workbookViewId="0">
      <selection activeCell="BN4" sqref="BN4:BU4"/>
    </sheetView>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njZLgaKQoysTUGt4mM+9uyfqNGNMfbXhtMFJouBVVawlX8mFPDdaaXP48gBQjgEEiRs7nbz5G0e/nEw5sdYzA==" saltValue="Cvn5Q4PyMQESW7Q1B+T8EA==" spinCount="100000" sheet="1" objects="1" scenarios="1"/>
  <phoneticPr fontId="6"/>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N4" sqref="BN4:BU4"/>
    </sheetView>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80</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504</v>
      </c>
      <c r="AQ8" s="156" t="s">
        <v>505</v>
      </c>
      <c r="AR8" s="170" t="s">
        <v>506</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507</v>
      </c>
      <c r="AL9" s="1027"/>
      <c r="AM9" s="1027"/>
      <c r="AN9" s="1028"/>
      <c r="AO9" s="134">
        <v>3756259</v>
      </c>
      <c r="AP9" s="134">
        <v>45963</v>
      </c>
      <c r="AQ9" s="157">
        <v>72828</v>
      </c>
      <c r="AR9" s="171">
        <v>-36.9</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501</v>
      </c>
      <c r="AL10" s="1027"/>
      <c r="AM10" s="1027"/>
      <c r="AN10" s="1028"/>
      <c r="AO10" s="135">
        <v>89494</v>
      </c>
      <c r="AP10" s="135">
        <v>1095</v>
      </c>
      <c r="AQ10" s="158">
        <v>5865</v>
      </c>
      <c r="AR10" s="172">
        <v>-81.3</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198</v>
      </c>
      <c r="AL11" s="1027"/>
      <c r="AM11" s="1027"/>
      <c r="AN11" s="1028"/>
      <c r="AO11" s="135">
        <v>706780</v>
      </c>
      <c r="AP11" s="135">
        <v>8648</v>
      </c>
      <c r="AQ11" s="158">
        <v>5145</v>
      </c>
      <c r="AR11" s="172">
        <v>68.099999999999994</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398</v>
      </c>
      <c r="AL12" s="1027"/>
      <c r="AM12" s="1027"/>
      <c r="AN12" s="1028"/>
      <c r="AO12" s="135" t="s">
        <v>138</v>
      </c>
      <c r="AP12" s="135" t="s">
        <v>138</v>
      </c>
      <c r="AQ12" s="158">
        <v>1255</v>
      </c>
      <c r="AR12" s="172" t="s">
        <v>138</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230</v>
      </c>
      <c r="AL13" s="1027"/>
      <c r="AM13" s="1027"/>
      <c r="AN13" s="1028"/>
      <c r="AO13" s="135" t="s">
        <v>138</v>
      </c>
      <c r="AP13" s="135" t="s">
        <v>138</v>
      </c>
      <c r="AQ13" s="158">
        <v>1</v>
      </c>
      <c r="AR13" s="172" t="s">
        <v>138</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286</v>
      </c>
      <c r="AL14" s="1027"/>
      <c r="AM14" s="1027"/>
      <c r="AN14" s="1028"/>
      <c r="AO14" s="135">
        <v>152707</v>
      </c>
      <c r="AP14" s="135">
        <v>1869</v>
      </c>
      <c r="AQ14" s="158">
        <v>3026</v>
      </c>
      <c r="AR14" s="172">
        <v>-38.200000000000003</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508</v>
      </c>
      <c r="AL15" s="1027"/>
      <c r="AM15" s="1027"/>
      <c r="AN15" s="1028"/>
      <c r="AO15" s="135">
        <v>35744</v>
      </c>
      <c r="AP15" s="135">
        <v>437</v>
      </c>
      <c r="AQ15" s="158">
        <v>1617</v>
      </c>
      <c r="AR15" s="172">
        <v>-73</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308</v>
      </c>
      <c r="AL16" s="1030"/>
      <c r="AM16" s="1030"/>
      <c r="AN16" s="1031"/>
      <c r="AO16" s="135">
        <v>-272918</v>
      </c>
      <c r="AP16" s="135">
        <v>-3340</v>
      </c>
      <c r="AQ16" s="158">
        <v>-6841</v>
      </c>
      <c r="AR16" s="172">
        <v>-51.2</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269</v>
      </c>
      <c r="AL17" s="1030"/>
      <c r="AM17" s="1030"/>
      <c r="AN17" s="1031"/>
      <c r="AO17" s="135">
        <v>4468066</v>
      </c>
      <c r="AP17" s="135">
        <v>54673</v>
      </c>
      <c r="AQ17" s="158">
        <v>82896</v>
      </c>
      <c r="AR17" s="172">
        <v>-34</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155</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331</v>
      </c>
      <c r="AQ20" s="159" t="s">
        <v>38</v>
      </c>
      <c r="AR20" s="173"/>
    </row>
    <row r="21" spans="1:46" s="98" customFormat="1">
      <c r="A21" s="100"/>
      <c r="AK21" s="1023" t="s">
        <v>510</v>
      </c>
      <c r="AL21" s="1024"/>
      <c r="AM21" s="1024"/>
      <c r="AN21" s="1025"/>
      <c r="AO21" s="137">
        <v>4.58</v>
      </c>
      <c r="AP21" s="147">
        <v>8.3000000000000007</v>
      </c>
      <c r="AQ21" s="160">
        <v>-3.72</v>
      </c>
      <c r="AS21" s="179"/>
      <c r="AT21" s="100"/>
    </row>
    <row r="22" spans="1:46" s="98" customFormat="1">
      <c r="A22" s="100"/>
      <c r="AK22" s="1023" t="s">
        <v>511</v>
      </c>
      <c r="AL22" s="1024"/>
      <c r="AM22" s="1024"/>
      <c r="AN22" s="1025"/>
      <c r="AO22" s="138">
        <v>101.3</v>
      </c>
      <c r="AP22" s="148">
        <v>98</v>
      </c>
      <c r="AQ22" s="161">
        <v>3.3</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390</v>
      </c>
      <c r="AP26" s="149"/>
      <c r="AQ26" s="149"/>
      <c r="AR26" s="149"/>
      <c r="AS26" s="102"/>
      <c r="AT26" s="102"/>
    </row>
    <row r="27" spans="1:46">
      <c r="A27" s="103" t="s">
        <v>417</v>
      </c>
      <c r="AO27" s="108"/>
      <c r="AP27" s="108"/>
      <c r="AQ27" s="108"/>
      <c r="AR27" s="108"/>
      <c r="AS27" s="108"/>
      <c r="AT27" s="108"/>
    </row>
    <row r="28" spans="1:46" ht="17.25">
      <c r="A28" s="99" t="s">
        <v>259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80</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504</v>
      </c>
      <c r="AQ31" s="156" t="s">
        <v>505</v>
      </c>
      <c r="AR31" s="170" t="s">
        <v>506</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512</v>
      </c>
      <c r="AL32" s="1018"/>
      <c r="AM32" s="1018"/>
      <c r="AN32" s="1019"/>
      <c r="AO32" s="135">
        <v>1604868</v>
      </c>
      <c r="AP32" s="135">
        <v>19638</v>
      </c>
      <c r="AQ32" s="162">
        <v>54128</v>
      </c>
      <c r="AR32" s="172">
        <v>-63.7</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513</v>
      </c>
      <c r="AL33" s="1018"/>
      <c r="AM33" s="1018"/>
      <c r="AN33" s="1019"/>
      <c r="AO33" s="135" t="s">
        <v>138</v>
      </c>
      <c r="AP33" s="135" t="s">
        <v>138</v>
      </c>
      <c r="AQ33" s="162" t="s">
        <v>138</v>
      </c>
      <c r="AR33" s="172" t="s">
        <v>138</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515</v>
      </c>
      <c r="AL34" s="1018"/>
      <c r="AM34" s="1018"/>
      <c r="AN34" s="1019"/>
      <c r="AO34" s="135" t="s">
        <v>138</v>
      </c>
      <c r="AP34" s="135" t="s">
        <v>138</v>
      </c>
      <c r="AQ34" s="162">
        <v>36</v>
      </c>
      <c r="AR34" s="172" t="s">
        <v>138</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516</v>
      </c>
      <c r="AL35" s="1018"/>
      <c r="AM35" s="1018"/>
      <c r="AN35" s="1019"/>
      <c r="AO35" s="135">
        <v>225465</v>
      </c>
      <c r="AP35" s="135">
        <v>2759</v>
      </c>
      <c r="AQ35" s="162">
        <v>14780</v>
      </c>
      <c r="AR35" s="172">
        <v>-81.3</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35</v>
      </c>
      <c r="AL36" s="1018"/>
      <c r="AM36" s="1018"/>
      <c r="AN36" s="1019"/>
      <c r="AO36" s="135">
        <v>11107</v>
      </c>
      <c r="AP36" s="135">
        <v>136</v>
      </c>
      <c r="AQ36" s="162">
        <v>1208</v>
      </c>
      <c r="AR36" s="172">
        <v>-88.7</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347</v>
      </c>
      <c r="AL37" s="1018"/>
      <c r="AM37" s="1018"/>
      <c r="AN37" s="1019"/>
      <c r="AO37" s="135">
        <v>6095</v>
      </c>
      <c r="AP37" s="135">
        <v>75</v>
      </c>
      <c r="AQ37" s="162">
        <v>884</v>
      </c>
      <c r="AR37" s="172">
        <v>-91.5</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517</v>
      </c>
      <c r="AL38" s="1021"/>
      <c r="AM38" s="1021"/>
      <c r="AN38" s="1022"/>
      <c r="AO38" s="139">
        <v>60</v>
      </c>
      <c r="AP38" s="139">
        <v>1</v>
      </c>
      <c r="AQ38" s="163">
        <v>2</v>
      </c>
      <c r="AR38" s="161">
        <v>-50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77</v>
      </c>
      <c r="AL39" s="1021"/>
      <c r="AM39" s="1021"/>
      <c r="AN39" s="1022"/>
      <c r="AO39" s="135">
        <v>-393795</v>
      </c>
      <c r="AP39" s="135">
        <v>-4819</v>
      </c>
      <c r="AQ39" s="162">
        <v>-4266</v>
      </c>
      <c r="AR39" s="172">
        <v>13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518</v>
      </c>
      <c r="AL40" s="1018"/>
      <c r="AM40" s="1018"/>
      <c r="AN40" s="1019"/>
      <c r="AO40" s="135">
        <v>-1140246</v>
      </c>
      <c r="AP40" s="135">
        <v>-13952</v>
      </c>
      <c r="AQ40" s="162">
        <v>-48487</v>
      </c>
      <c r="AR40" s="172">
        <v>-71.2</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384</v>
      </c>
      <c r="AL41" s="1008"/>
      <c r="AM41" s="1008"/>
      <c r="AN41" s="1009"/>
      <c r="AO41" s="135">
        <v>313554</v>
      </c>
      <c r="AP41" s="135">
        <v>3837</v>
      </c>
      <c r="AQ41" s="162">
        <v>18285</v>
      </c>
      <c r="AR41" s="172">
        <v>-79</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55</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210</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80</v>
      </c>
      <c r="AN49" s="1010" t="s">
        <v>441</v>
      </c>
      <c r="AO49" s="1011"/>
      <c r="AP49" s="1011"/>
      <c r="AQ49" s="1011"/>
      <c r="AR49" s="1012"/>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492</v>
      </c>
      <c r="AO50" s="141" t="s">
        <v>493</v>
      </c>
      <c r="AP50" s="152" t="s">
        <v>520</v>
      </c>
      <c r="AQ50" s="165" t="s">
        <v>381</v>
      </c>
      <c r="AR50" s="175" t="s">
        <v>521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2894462</v>
      </c>
      <c r="AN51" s="132">
        <v>36472</v>
      </c>
      <c r="AO51" s="142">
        <v>-7.2</v>
      </c>
      <c r="AP51" s="153">
        <v>63956</v>
      </c>
      <c r="AQ51" s="166">
        <v>25.7</v>
      </c>
      <c r="AR51" s="176">
        <v>-32.9</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271</v>
      </c>
      <c r="AM52" s="126">
        <v>2499422</v>
      </c>
      <c r="AN52" s="133">
        <v>31494</v>
      </c>
      <c r="AO52" s="143">
        <v>17.7</v>
      </c>
      <c r="AP52" s="154">
        <v>29239</v>
      </c>
      <c r="AQ52" s="167">
        <v>8.8000000000000007</v>
      </c>
      <c r="AR52" s="177">
        <v>8.9</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388</v>
      </c>
      <c r="AL53" s="120"/>
      <c r="AM53" s="125">
        <v>2591370</v>
      </c>
      <c r="AN53" s="132">
        <v>32395</v>
      </c>
      <c r="AO53" s="142">
        <v>-11.2</v>
      </c>
      <c r="AP53" s="153">
        <v>66255</v>
      </c>
      <c r="AQ53" s="166">
        <v>3.6</v>
      </c>
      <c r="AR53" s="176">
        <v>-14.8</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271</v>
      </c>
      <c r="AM54" s="126">
        <v>2106767</v>
      </c>
      <c r="AN54" s="133">
        <v>26337</v>
      </c>
      <c r="AO54" s="143">
        <v>-16.399999999999999</v>
      </c>
      <c r="AP54" s="154">
        <v>31822</v>
      </c>
      <c r="AQ54" s="167">
        <v>8.8000000000000007</v>
      </c>
      <c r="AR54" s="177">
        <v>-25.2</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227</v>
      </c>
      <c r="AL55" s="120"/>
      <c r="AM55" s="125">
        <v>7361647</v>
      </c>
      <c r="AN55" s="132">
        <v>91319</v>
      </c>
      <c r="AO55" s="142">
        <v>181.9</v>
      </c>
      <c r="AP55" s="153">
        <v>47278</v>
      </c>
      <c r="AQ55" s="166">
        <v>-28.6</v>
      </c>
      <c r="AR55" s="176">
        <v>210.5</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271</v>
      </c>
      <c r="AM56" s="126">
        <v>5152397</v>
      </c>
      <c r="AN56" s="133">
        <v>63914</v>
      </c>
      <c r="AO56" s="143">
        <v>142.69999999999999</v>
      </c>
      <c r="AP56" s="154">
        <v>24096</v>
      </c>
      <c r="AQ56" s="167">
        <v>-24.3</v>
      </c>
      <c r="AR56" s="177">
        <v>167</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39</v>
      </c>
      <c r="AL57" s="120"/>
      <c r="AM57" s="125">
        <v>3800550</v>
      </c>
      <c r="AN57" s="132">
        <v>46708</v>
      </c>
      <c r="AO57" s="142">
        <v>-48.9</v>
      </c>
      <c r="AP57" s="153">
        <v>67319</v>
      </c>
      <c r="AQ57" s="166">
        <v>42.4</v>
      </c>
      <c r="AR57" s="176">
        <v>-91.3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271</v>
      </c>
      <c r="AM58" s="126">
        <v>2873278</v>
      </c>
      <c r="AN58" s="133">
        <v>35312</v>
      </c>
      <c r="AO58" s="143">
        <v>-44.8</v>
      </c>
      <c r="AP58" s="154">
        <v>38101</v>
      </c>
      <c r="AQ58" s="167">
        <v>58.1</v>
      </c>
      <c r="AR58" s="177">
        <v>-102.9</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225</v>
      </c>
      <c r="AL59" s="120"/>
      <c r="AM59" s="125">
        <v>3613103</v>
      </c>
      <c r="AN59" s="132">
        <v>44211</v>
      </c>
      <c r="AO59" s="142">
        <v>-5.3</v>
      </c>
      <c r="AP59" s="153">
        <v>70615</v>
      </c>
      <c r="AQ59" s="166">
        <v>4.9000000000000004</v>
      </c>
      <c r="AR59" s="176">
        <v>-10.199999999999999</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271</v>
      </c>
      <c r="AM60" s="126">
        <v>2853818</v>
      </c>
      <c r="AN60" s="133">
        <v>34920</v>
      </c>
      <c r="AO60" s="143">
        <v>-1.1000000000000001</v>
      </c>
      <c r="AP60" s="154">
        <v>37382</v>
      </c>
      <c r="AQ60" s="167">
        <v>-1.9</v>
      </c>
      <c r="AR60" s="177">
        <v>0.8</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4052226</v>
      </c>
      <c r="AN61" s="132">
        <v>50221</v>
      </c>
      <c r="AO61" s="142">
        <v>21.9</v>
      </c>
      <c r="AP61" s="153">
        <v>63085</v>
      </c>
      <c r="AQ61" s="168">
        <v>9.6</v>
      </c>
      <c r="AR61" s="176">
        <v>12.3</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271</v>
      </c>
      <c r="AM62" s="126">
        <v>3097136</v>
      </c>
      <c r="AN62" s="133">
        <v>38395</v>
      </c>
      <c r="AO62" s="143">
        <v>19.600000000000001</v>
      </c>
      <c r="AP62" s="154">
        <v>32128</v>
      </c>
      <c r="AQ62" s="167">
        <v>9.9</v>
      </c>
      <c r="AR62" s="177">
        <v>9.6999999999999993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PHGWHLSKNz9LMzUujJzcGNTzzPvwM6isaO/taxJhXa3HXGLNMEBnLOXLtbw2/6ycTROCWXfEVmoVceag+2tA3w==" saltValue="nJLbCquJoV6Ch8BrNuV20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 zoomScale="85" zoomScaleNormal="85" zoomScaleSheetLayoutView="55" workbookViewId="0">
      <selection activeCell="BN4" sqref="BN4:BU4"/>
    </sheetView>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93</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aHog35b/AdN+plP0eBCtsj0vfpTftn03ghrZRKPgKVH7qwPt8B2dijkwCKlMNOSfRjINJrLWwhv1TlXUTseng==" saltValue="Fok0wXEPVf+EoCfVpH+diw==" spinCount="100000" sheet="1" objects="1" scenarios="1"/>
  <phoneticPr fontId="6"/>
  <printOptions horizontalCentered="1" verticalCentered="1"/>
  <pageMargins left="0" right="0" top="0"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P1" zoomScale="85" zoomScaleNormal="85" zoomScaleSheetLayoutView="55" workbookViewId="0">
      <selection activeCell="BN4" sqref="BN4:BU4"/>
    </sheetView>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geVL8501skrEXrLhcRSXb8OPp0Nh81QGsU475ymnew4mF1XO1/eqJCol/7chBBazKSnjZMsovpouWsYfBFlTA==" saltValue="UBMzQ3rwfmH+H1CpoZr3lQ==" spinCount="100000" sheet="1" objects="1" scenarios="1"/>
  <phoneticPr fontId="6"/>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2" zoomScale="85" zoomScaleNormal="85" zoomScaleSheetLayoutView="100" workbookViewId="0">
      <selection activeCell="BN4" sqref="BN4:BU4"/>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13</v>
      </c>
      <c r="F46" s="190" t="s">
        <v>524</v>
      </c>
      <c r="G46" s="194" t="s">
        <v>525</v>
      </c>
      <c r="H46" s="194" t="s">
        <v>377</v>
      </c>
      <c r="I46" s="194" t="s">
        <v>192</v>
      </c>
      <c r="J46" s="199" t="s">
        <v>445</v>
      </c>
    </row>
    <row r="47" spans="2:10" ht="57.75" customHeight="1">
      <c r="B47" s="185"/>
      <c r="C47" s="1032" t="s">
        <v>3</v>
      </c>
      <c r="D47" s="1032"/>
      <c r="E47" s="1033"/>
      <c r="F47" s="191">
        <v>7.67</v>
      </c>
      <c r="G47" s="195">
        <v>9.92</v>
      </c>
      <c r="H47" s="195">
        <v>6</v>
      </c>
      <c r="I47" s="195">
        <v>7.11</v>
      </c>
      <c r="J47" s="200">
        <v>7.12</v>
      </c>
    </row>
    <row r="48" spans="2:10" ht="57.75" customHeight="1">
      <c r="B48" s="186"/>
      <c r="C48" s="1034" t="s">
        <v>7</v>
      </c>
      <c r="D48" s="1034"/>
      <c r="E48" s="1035"/>
      <c r="F48" s="192">
        <v>7.57</v>
      </c>
      <c r="G48" s="196">
        <v>8.86</v>
      </c>
      <c r="H48" s="196">
        <v>9.14</v>
      </c>
      <c r="I48" s="196">
        <v>6.54</v>
      </c>
      <c r="J48" s="201">
        <v>7.89</v>
      </c>
    </row>
    <row r="49" spans="2:10" ht="57.75" customHeight="1">
      <c r="B49" s="187"/>
      <c r="C49" s="1036" t="s">
        <v>12</v>
      </c>
      <c r="D49" s="1036"/>
      <c r="E49" s="1037"/>
      <c r="F49" s="193" t="s">
        <v>247</v>
      </c>
      <c r="G49" s="197">
        <v>3.57</v>
      </c>
      <c r="H49" s="197" t="s">
        <v>28</v>
      </c>
      <c r="I49" s="197" t="s">
        <v>123</v>
      </c>
      <c r="J49" s="202">
        <v>1.5</v>
      </c>
    </row>
    <row r="50" spans="2:10" ht="13.5" customHeight="1"/>
    <row r="51" spans="2:10" ht="13.5" hidden="1" customHeight="1"/>
    <row r="52" spans="2:10" ht="13.5" hidden="1" customHeight="1"/>
    <row r="53" spans="2:10" ht="13.5" hidden="1" customHeight="1"/>
  </sheetData>
  <sheetProtection algorithmName="SHA-512" hashValue="niY31kZeFcwI1pRHxweTPDZDOUXZOAyB1Zl2PAOLmmWZWOoZG4cNSqJ1JYFhmXLLOiPwqDhL6XLgJ7PQCdQoVA==" saltValue="7XjKKBHHXSurAs4s6lcib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85" zoomScaleNormal="85" zoomScaleSheetLayoutView="100" workbookViewId="0">
      <selection activeCell="BN4" sqref="BN4:BU4"/>
    </sheetView>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524</v>
      </c>
      <c r="G33" s="218" t="s">
        <v>525</v>
      </c>
      <c r="H33" s="218" t="s">
        <v>377</v>
      </c>
      <c r="I33" s="218" t="s">
        <v>192</v>
      </c>
      <c r="J33" s="222" t="s">
        <v>445</v>
      </c>
      <c r="K33" s="203"/>
      <c r="L33" s="203"/>
      <c r="M33" s="203"/>
      <c r="N33" s="203"/>
      <c r="O33" s="203"/>
      <c r="P33" s="203"/>
    </row>
    <row r="34" spans="1:16" ht="39" customHeight="1">
      <c r="A34" s="203"/>
      <c r="B34" s="205"/>
      <c r="C34" s="1042" t="s">
        <v>365</v>
      </c>
      <c r="D34" s="1042"/>
      <c r="E34" s="1043"/>
      <c r="F34" s="214">
        <v>14.66</v>
      </c>
      <c r="G34" s="219">
        <v>14.56</v>
      </c>
      <c r="H34" s="219">
        <v>12.97</v>
      </c>
      <c r="I34" s="219">
        <v>9.06</v>
      </c>
      <c r="J34" s="223">
        <v>9.25</v>
      </c>
      <c r="K34" s="203"/>
      <c r="L34" s="203"/>
      <c r="M34" s="203"/>
      <c r="N34" s="203"/>
      <c r="O34" s="203"/>
      <c r="P34" s="203"/>
    </row>
    <row r="35" spans="1:16" ht="39" customHeight="1">
      <c r="A35" s="203"/>
      <c r="B35" s="206"/>
      <c r="C35" s="1038" t="s">
        <v>451</v>
      </c>
      <c r="D35" s="1038"/>
      <c r="E35" s="1039"/>
      <c r="F35" s="215">
        <v>7.52</v>
      </c>
      <c r="G35" s="220">
        <v>8.24</v>
      </c>
      <c r="H35" s="220">
        <v>8.98</v>
      </c>
      <c r="I35" s="220">
        <v>6</v>
      </c>
      <c r="J35" s="224">
        <v>7.39</v>
      </c>
      <c r="K35" s="203"/>
      <c r="L35" s="203"/>
      <c r="M35" s="203"/>
      <c r="N35" s="203"/>
      <c r="O35" s="203"/>
      <c r="P35" s="203"/>
    </row>
    <row r="36" spans="1:16" ht="39" customHeight="1">
      <c r="A36" s="203"/>
      <c r="B36" s="206"/>
      <c r="C36" s="1038" t="s">
        <v>460</v>
      </c>
      <c r="D36" s="1038"/>
      <c r="E36" s="1039"/>
      <c r="F36" s="215">
        <v>3.07</v>
      </c>
      <c r="G36" s="220">
        <v>3.95</v>
      </c>
      <c r="H36" s="220">
        <v>3.48</v>
      </c>
      <c r="I36" s="220">
        <v>3.56</v>
      </c>
      <c r="J36" s="224">
        <v>4.57</v>
      </c>
      <c r="K36" s="203"/>
      <c r="L36" s="203"/>
      <c r="M36" s="203"/>
      <c r="N36" s="203"/>
      <c r="O36" s="203"/>
      <c r="P36" s="203"/>
    </row>
    <row r="37" spans="1:16" ht="39" customHeight="1">
      <c r="A37" s="203"/>
      <c r="B37" s="206"/>
      <c r="C37" s="1038" t="s">
        <v>44</v>
      </c>
      <c r="D37" s="1038"/>
      <c r="E37" s="1039"/>
      <c r="F37" s="215">
        <v>0.64</v>
      </c>
      <c r="G37" s="220">
        <v>0.53</v>
      </c>
      <c r="H37" s="220">
        <v>0.7</v>
      </c>
      <c r="I37" s="220">
        <v>0.86</v>
      </c>
      <c r="J37" s="224">
        <v>1.1299999999999999</v>
      </c>
      <c r="K37" s="203"/>
      <c r="L37" s="203"/>
      <c r="M37" s="203"/>
      <c r="N37" s="203"/>
      <c r="O37" s="203"/>
      <c r="P37" s="203"/>
    </row>
    <row r="38" spans="1:16" ht="39" customHeight="1">
      <c r="A38" s="203"/>
      <c r="B38" s="206"/>
      <c r="C38" s="1038" t="s">
        <v>23</v>
      </c>
      <c r="D38" s="1038"/>
      <c r="E38" s="1039"/>
      <c r="F38" s="215">
        <v>0.76</v>
      </c>
      <c r="G38" s="220">
        <v>1.06</v>
      </c>
      <c r="H38" s="220">
        <v>0.71</v>
      </c>
      <c r="I38" s="220">
        <v>0.68</v>
      </c>
      <c r="J38" s="224">
        <v>0.61</v>
      </c>
      <c r="K38" s="203"/>
      <c r="L38" s="203"/>
      <c r="M38" s="203"/>
      <c r="N38" s="203"/>
      <c r="O38" s="203"/>
      <c r="P38" s="203"/>
    </row>
    <row r="39" spans="1:16" ht="39" customHeight="1">
      <c r="A39" s="203"/>
      <c r="B39" s="206"/>
      <c r="C39" s="1038" t="s">
        <v>185</v>
      </c>
      <c r="D39" s="1038"/>
      <c r="E39" s="1039"/>
      <c r="F39" s="215">
        <v>0.04</v>
      </c>
      <c r="G39" s="220">
        <v>0.6</v>
      </c>
      <c r="H39" s="220">
        <v>0.15</v>
      </c>
      <c r="I39" s="220">
        <v>0.53</v>
      </c>
      <c r="J39" s="224">
        <v>0.49</v>
      </c>
      <c r="K39" s="203"/>
      <c r="L39" s="203"/>
      <c r="M39" s="203"/>
      <c r="N39" s="203"/>
      <c r="O39" s="203"/>
      <c r="P39" s="203"/>
    </row>
    <row r="40" spans="1:16" ht="39" customHeight="1">
      <c r="A40" s="203"/>
      <c r="B40" s="206"/>
      <c r="C40" s="1038" t="s">
        <v>217</v>
      </c>
      <c r="D40" s="1038"/>
      <c r="E40" s="1039"/>
      <c r="F40" s="215">
        <v>0</v>
      </c>
      <c r="G40" s="220">
        <v>0</v>
      </c>
      <c r="H40" s="220">
        <v>0.01</v>
      </c>
      <c r="I40" s="220">
        <v>0.01</v>
      </c>
      <c r="J40" s="224">
        <v>0.01</v>
      </c>
      <c r="K40" s="203"/>
      <c r="L40" s="203"/>
      <c r="M40" s="203"/>
      <c r="N40" s="203"/>
      <c r="O40" s="203"/>
      <c r="P40" s="203"/>
    </row>
    <row r="41" spans="1:16" ht="39" customHeight="1">
      <c r="A41" s="203"/>
      <c r="B41" s="206"/>
      <c r="C41" s="1038"/>
      <c r="D41" s="1038"/>
      <c r="E41" s="1039"/>
      <c r="F41" s="215"/>
      <c r="G41" s="220"/>
      <c r="H41" s="220"/>
      <c r="I41" s="220"/>
      <c r="J41" s="224"/>
      <c r="K41" s="203"/>
      <c r="L41" s="203"/>
      <c r="M41" s="203"/>
      <c r="N41" s="203"/>
      <c r="O41" s="203"/>
      <c r="P41" s="203"/>
    </row>
    <row r="42" spans="1:16" ht="39" customHeight="1">
      <c r="A42" s="203"/>
      <c r="B42" s="207"/>
      <c r="C42" s="1038" t="s">
        <v>526</v>
      </c>
      <c r="D42" s="1038"/>
      <c r="E42" s="1039"/>
      <c r="F42" s="215" t="s">
        <v>138</v>
      </c>
      <c r="G42" s="220" t="s">
        <v>138</v>
      </c>
      <c r="H42" s="220" t="s">
        <v>138</v>
      </c>
      <c r="I42" s="220" t="s">
        <v>138</v>
      </c>
      <c r="J42" s="224" t="s">
        <v>138</v>
      </c>
      <c r="K42" s="203"/>
      <c r="L42" s="203"/>
      <c r="M42" s="203"/>
      <c r="N42" s="203"/>
      <c r="O42" s="203"/>
      <c r="P42" s="203"/>
    </row>
    <row r="43" spans="1:16" ht="39" customHeight="1">
      <c r="A43" s="203"/>
      <c r="B43" s="208"/>
      <c r="C43" s="1040" t="s">
        <v>488</v>
      </c>
      <c r="D43" s="1040"/>
      <c r="E43" s="1041"/>
      <c r="F43" s="216" t="s">
        <v>138</v>
      </c>
      <c r="G43" s="221" t="s">
        <v>138</v>
      </c>
      <c r="H43" s="221" t="s">
        <v>138</v>
      </c>
      <c r="I43" s="221" t="s">
        <v>138</v>
      </c>
      <c r="J43" s="225" t="s">
        <v>138</v>
      </c>
      <c r="K43" s="203"/>
      <c r="L43" s="203"/>
      <c r="M43" s="203"/>
      <c r="N43" s="203"/>
      <c r="O43" s="203"/>
      <c r="P43" s="203"/>
    </row>
    <row r="44" spans="1:16" ht="39" customHeight="1">
      <c r="A44" s="203"/>
      <c r="B44" s="209" t="s">
        <v>5</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QyBUAtq07haQvhpVE2sGiFlnHPJlYIuIpauut2i6vnVBCkdUc62wyxDMGQvTUejlynMKJEi6nJMCjBkMWjjwuQ==" saltValue="6DizWnY6bfYLzMESWkLz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16" zoomScale="85" zoomScaleNormal="85" zoomScaleSheetLayoutView="55" workbookViewId="0">
      <selection activeCell="BN4" sqref="BN4:BU4"/>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21</v>
      </c>
      <c r="C44" s="228"/>
      <c r="D44" s="228"/>
      <c r="E44" s="233"/>
      <c r="F44" s="233"/>
      <c r="G44" s="233"/>
      <c r="H44" s="233"/>
      <c r="I44" s="233"/>
      <c r="J44" s="234" t="s">
        <v>13</v>
      </c>
      <c r="K44" s="235" t="s">
        <v>524</v>
      </c>
      <c r="L44" s="239" t="s">
        <v>525</v>
      </c>
      <c r="M44" s="239" t="s">
        <v>377</v>
      </c>
      <c r="N44" s="239" t="s">
        <v>192</v>
      </c>
      <c r="O44" s="244" t="s">
        <v>445</v>
      </c>
      <c r="P44" s="103"/>
      <c r="Q44" s="103"/>
      <c r="R44" s="103"/>
      <c r="S44" s="103"/>
      <c r="T44" s="103"/>
      <c r="U44" s="103"/>
    </row>
    <row r="45" spans="1:21" ht="30.75" customHeight="1">
      <c r="A45" s="103"/>
      <c r="B45" s="1052" t="s">
        <v>22</v>
      </c>
      <c r="C45" s="1053"/>
      <c r="D45" s="229"/>
      <c r="E45" s="1058" t="s">
        <v>20</v>
      </c>
      <c r="F45" s="1058"/>
      <c r="G45" s="1058"/>
      <c r="H45" s="1058"/>
      <c r="I45" s="1058"/>
      <c r="J45" s="1059"/>
      <c r="K45" s="236">
        <v>1650</v>
      </c>
      <c r="L45" s="240">
        <v>1673</v>
      </c>
      <c r="M45" s="240">
        <v>1683</v>
      </c>
      <c r="N45" s="240">
        <v>1597</v>
      </c>
      <c r="O45" s="245">
        <v>1605</v>
      </c>
      <c r="P45" s="103"/>
      <c r="Q45" s="103"/>
      <c r="R45" s="103"/>
      <c r="S45" s="103"/>
      <c r="T45" s="103"/>
      <c r="U45" s="103"/>
    </row>
    <row r="46" spans="1:21" ht="30.75" customHeight="1">
      <c r="A46" s="103"/>
      <c r="B46" s="1054"/>
      <c r="C46" s="1055"/>
      <c r="D46" s="230"/>
      <c r="E46" s="1044" t="s">
        <v>25</v>
      </c>
      <c r="F46" s="1044"/>
      <c r="G46" s="1044"/>
      <c r="H46" s="1044"/>
      <c r="I46" s="1044"/>
      <c r="J46" s="1045"/>
      <c r="K46" s="237" t="s">
        <v>138</v>
      </c>
      <c r="L46" s="241" t="s">
        <v>138</v>
      </c>
      <c r="M46" s="241" t="s">
        <v>138</v>
      </c>
      <c r="N46" s="241" t="s">
        <v>138</v>
      </c>
      <c r="O46" s="246" t="s">
        <v>138</v>
      </c>
      <c r="P46" s="103"/>
      <c r="Q46" s="103"/>
      <c r="R46" s="103"/>
      <c r="S46" s="103"/>
      <c r="T46" s="103"/>
      <c r="U46" s="103"/>
    </row>
    <row r="47" spans="1:21" ht="30.75" customHeight="1">
      <c r="A47" s="103"/>
      <c r="B47" s="1054"/>
      <c r="C47" s="1055"/>
      <c r="D47" s="230"/>
      <c r="E47" s="1044" t="s">
        <v>29</v>
      </c>
      <c r="F47" s="1044"/>
      <c r="G47" s="1044"/>
      <c r="H47" s="1044"/>
      <c r="I47" s="1044"/>
      <c r="J47" s="1045"/>
      <c r="K47" s="237" t="s">
        <v>138</v>
      </c>
      <c r="L47" s="241" t="s">
        <v>138</v>
      </c>
      <c r="M47" s="241" t="s">
        <v>138</v>
      </c>
      <c r="N47" s="241" t="s">
        <v>138</v>
      </c>
      <c r="O47" s="246" t="s">
        <v>138</v>
      </c>
      <c r="P47" s="103"/>
      <c r="Q47" s="103"/>
      <c r="R47" s="103"/>
      <c r="S47" s="103"/>
      <c r="T47" s="103"/>
      <c r="U47" s="103"/>
    </row>
    <row r="48" spans="1:21" ht="30.75" customHeight="1">
      <c r="A48" s="103"/>
      <c r="B48" s="1054"/>
      <c r="C48" s="1055"/>
      <c r="D48" s="230"/>
      <c r="E48" s="1044" t="s">
        <v>36</v>
      </c>
      <c r="F48" s="1044"/>
      <c r="G48" s="1044"/>
      <c r="H48" s="1044"/>
      <c r="I48" s="1044"/>
      <c r="J48" s="1045"/>
      <c r="K48" s="237">
        <v>298</v>
      </c>
      <c r="L48" s="241">
        <v>248</v>
      </c>
      <c r="M48" s="241">
        <v>241</v>
      </c>
      <c r="N48" s="241">
        <v>231</v>
      </c>
      <c r="O48" s="246">
        <v>225</v>
      </c>
      <c r="P48" s="103"/>
      <c r="Q48" s="103"/>
      <c r="R48" s="103"/>
      <c r="S48" s="103"/>
      <c r="T48" s="103"/>
      <c r="U48" s="103"/>
    </row>
    <row r="49" spans="1:21" ht="30.75" customHeight="1">
      <c r="A49" s="103"/>
      <c r="B49" s="1054"/>
      <c r="C49" s="1055"/>
      <c r="D49" s="230"/>
      <c r="E49" s="1044" t="s">
        <v>0</v>
      </c>
      <c r="F49" s="1044"/>
      <c r="G49" s="1044"/>
      <c r="H49" s="1044"/>
      <c r="I49" s="1044"/>
      <c r="J49" s="1045"/>
      <c r="K49" s="237">
        <v>4</v>
      </c>
      <c r="L49" s="241">
        <v>11</v>
      </c>
      <c r="M49" s="241">
        <v>21</v>
      </c>
      <c r="N49" s="241">
        <v>11</v>
      </c>
      <c r="O49" s="246">
        <v>11</v>
      </c>
      <c r="P49" s="103"/>
      <c r="Q49" s="103"/>
      <c r="R49" s="103"/>
      <c r="S49" s="103"/>
      <c r="T49" s="103"/>
      <c r="U49" s="103"/>
    </row>
    <row r="50" spans="1:21" ht="30.75" customHeight="1">
      <c r="A50" s="103"/>
      <c r="B50" s="1054"/>
      <c r="C50" s="1055"/>
      <c r="D50" s="230"/>
      <c r="E50" s="1044" t="s">
        <v>37</v>
      </c>
      <c r="F50" s="1044"/>
      <c r="G50" s="1044"/>
      <c r="H50" s="1044"/>
      <c r="I50" s="1044"/>
      <c r="J50" s="1045"/>
      <c r="K50" s="237">
        <v>7</v>
      </c>
      <c r="L50" s="241">
        <v>6</v>
      </c>
      <c r="M50" s="241">
        <v>6</v>
      </c>
      <c r="N50" s="241">
        <v>6</v>
      </c>
      <c r="O50" s="246">
        <v>6</v>
      </c>
      <c r="P50" s="103"/>
      <c r="Q50" s="103"/>
      <c r="R50" s="103"/>
      <c r="S50" s="103"/>
      <c r="T50" s="103"/>
      <c r="U50" s="103"/>
    </row>
    <row r="51" spans="1:21" ht="30.75" customHeight="1">
      <c r="A51" s="103"/>
      <c r="B51" s="1056"/>
      <c r="C51" s="1057"/>
      <c r="D51" s="231"/>
      <c r="E51" s="1044" t="s">
        <v>43</v>
      </c>
      <c r="F51" s="1044"/>
      <c r="G51" s="1044"/>
      <c r="H51" s="1044"/>
      <c r="I51" s="1044"/>
      <c r="J51" s="1045"/>
      <c r="K51" s="237" t="s">
        <v>138</v>
      </c>
      <c r="L51" s="241" t="s">
        <v>138</v>
      </c>
      <c r="M51" s="241">
        <v>8</v>
      </c>
      <c r="N51" s="241" t="s">
        <v>138</v>
      </c>
      <c r="O51" s="246">
        <v>0</v>
      </c>
      <c r="P51" s="103"/>
      <c r="Q51" s="103"/>
      <c r="R51" s="103"/>
      <c r="S51" s="103"/>
      <c r="T51" s="103"/>
      <c r="U51" s="103"/>
    </row>
    <row r="52" spans="1:21" ht="30.75" customHeight="1">
      <c r="A52" s="103"/>
      <c r="B52" s="1046" t="s">
        <v>45</v>
      </c>
      <c r="C52" s="1047"/>
      <c r="D52" s="231"/>
      <c r="E52" s="1044" t="s">
        <v>47</v>
      </c>
      <c r="F52" s="1044"/>
      <c r="G52" s="1044"/>
      <c r="H52" s="1044"/>
      <c r="I52" s="1044"/>
      <c r="J52" s="1045"/>
      <c r="K52" s="237">
        <v>1660</v>
      </c>
      <c r="L52" s="241">
        <v>1626</v>
      </c>
      <c r="M52" s="241">
        <v>1483</v>
      </c>
      <c r="N52" s="241">
        <v>1491</v>
      </c>
      <c r="O52" s="246">
        <v>1534</v>
      </c>
      <c r="P52" s="103"/>
      <c r="Q52" s="103"/>
      <c r="R52" s="103"/>
      <c r="S52" s="103"/>
      <c r="T52" s="103"/>
      <c r="U52" s="103"/>
    </row>
    <row r="53" spans="1:21" ht="30.75" customHeight="1">
      <c r="A53" s="103"/>
      <c r="B53" s="1048" t="s">
        <v>48</v>
      </c>
      <c r="C53" s="1049"/>
      <c r="D53" s="232"/>
      <c r="E53" s="1050" t="s">
        <v>53</v>
      </c>
      <c r="F53" s="1050"/>
      <c r="G53" s="1050"/>
      <c r="H53" s="1050"/>
      <c r="I53" s="1050"/>
      <c r="J53" s="1051"/>
      <c r="K53" s="238">
        <v>299</v>
      </c>
      <c r="L53" s="242">
        <v>312</v>
      </c>
      <c r="M53" s="242">
        <v>476</v>
      </c>
      <c r="N53" s="242">
        <v>354</v>
      </c>
      <c r="O53" s="247">
        <v>313</v>
      </c>
      <c r="P53" s="103"/>
      <c r="Q53" s="103"/>
      <c r="R53" s="103"/>
      <c r="S53" s="103"/>
      <c r="T53" s="103"/>
      <c r="U53" s="103"/>
    </row>
    <row r="54" spans="1:21" ht="24" customHeight="1">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Vt+2GP42QvLvpph5+3TlkKdQdUoZodEogGGHbY5w8Prc1IoCQ7OzVe2E/CP1FpPRYHzObBQndjGnu5BnlD7SKg==" saltValue="mj/iiAJpwbLR2kXv88w+W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13" zoomScale="70" zoomScaleNormal="70" zoomScaleSheetLayoutView="100" workbookViewId="0">
      <selection activeCell="BN4" sqref="BN4:BU4"/>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21</v>
      </c>
      <c r="C40" s="228"/>
      <c r="D40" s="228"/>
      <c r="E40" s="233"/>
      <c r="F40" s="233"/>
      <c r="G40" s="233"/>
      <c r="H40" s="234" t="s">
        <v>13</v>
      </c>
      <c r="I40" s="235" t="s">
        <v>524</v>
      </c>
      <c r="J40" s="239" t="s">
        <v>525</v>
      </c>
      <c r="K40" s="239" t="s">
        <v>377</v>
      </c>
      <c r="L40" s="239" t="s">
        <v>192</v>
      </c>
      <c r="M40" s="253" t="s">
        <v>445</v>
      </c>
    </row>
    <row r="41" spans="2:13" ht="27.75" customHeight="1">
      <c r="B41" s="1052" t="s">
        <v>32</v>
      </c>
      <c r="C41" s="1053"/>
      <c r="D41" s="229"/>
      <c r="E41" s="1069" t="s">
        <v>58</v>
      </c>
      <c r="F41" s="1069"/>
      <c r="G41" s="1069"/>
      <c r="H41" s="1070"/>
      <c r="I41" s="236">
        <v>16444</v>
      </c>
      <c r="J41" s="240">
        <v>15856</v>
      </c>
      <c r="K41" s="240">
        <v>17744</v>
      </c>
      <c r="L41" s="240">
        <v>17833</v>
      </c>
      <c r="M41" s="245">
        <v>18287</v>
      </c>
    </row>
    <row r="42" spans="2:13" ht="27.75" customHeight="1">
      <c r="B42" s="1054"/>
      <c r="C42" s="1055"/>
      <c r="D42" s="230"/>
      <c r="E42" s="1060" t="s">
        <v>65</v>
      </c>
      <c r="F42" s="1060"/>
      <c r="G42" s="1060"/>
      <c r="H42" s="1061"/>
      <c r="I42" s="237">
        <v>349</v>
      </c>
      <c r="J42" s="241">
        <v>263</v>
      </c>
      <c r="K42" s="241">
        <v>190</v>
      </c>
      <c r="L42" s="241">
        <v>130</v>
      </c>
      <c r="M42" s="246">
        <v>69</v>
      </c>
    </row>
    <row r="43" spans="2:13" ht="27.75" customHeight="1">
      <c r="B43" s="1054"/>
      <c r="C43" s="1055"/>
      <c r="D43" s="230"/>
      <c r="E43" s="1060" t="s">
        <v>66</v>
      </c>
      <c r="F43" s="1060"/>
      <c r="G43" s="1060"/>
      <c r="H43" s="1061"/>
      <c r="I43" s="237">
        <v>2503</v>
      </c>
      <c r="J43" s="241">
        <v>2561</v>
      </c>
      <c r="K43" s="241">
        <v>2412</v>
      </c>
      <c r="L43" s="241">
        <v>2219</v>
      </c>
      <c r="M43" s="246">
        <v>1961</v>
      </c>
    </row>
    <row r="44" spans="2:13" ht="27.75" customHeight="1">
      <c r="B44" s="1054"/>
      <c r="C44" s="1055"/>
      <c r="D44" s="230"/>
      <c r="E44" s="1060" t="s">
        <v>68</v>
      </c>
      <c r="F44" s="1060"/>
      <c r="G44" s="1060"/>
      <c r="H44" s="1061"/>
      <c r="I44" s="237">
        <v>92</v>
      </c>
      <c r="J44" s="241">
        <v>81</v>
      </c>
      <c r="K44" s="241">
        <v>70</v>
      </c>
      <c r="L44" s="241">
        <v>63</v>
      </c>
      <c r="M44" s="246">
        <v>75</v>
      </c>
    </row>
    <row r="45" spans="2:13" ht="27.75" customHeight="1">
      <c r="B45" s="1054"/>
      <c r="C45" s="1055"/>
      <c r="D45" s="230"/>
      <c r="E45" s="1060" t="s">
        <v>70</v>
      </c>
      <c r="F45" s="1060"/>
      <c r="G45" s="1060"/>
      <c r="H45" s="1061"/>
      <c r="I45" s="237">
        <v>3592</v>
      </c>
      <c r="J45" s="241">
        <v>3179</v>
      </c>
      <c r="K45" s="241">
        <v>3282</v>
      </c>
      <c r="L45" s="241">
        <v>3089</v>
      </c>
      <c r="M45" s="246">
        <v>3051</v>
      </c>
    </row>
    <row r="46" spans="2:13" ht="27.75" customHeight="1">
      <c r="B46" s="1054"/>
      <c r="C46" s="1055"/>
      <c r="D46" s="231"/>
      <c r="E46" s="1060" t="s">
        <v>69</v>
      </c>
      <c r="F46" s="1060"/>
      <c r="G46" s="1060"/>
      <c r="H46" s="1061"/>
      <c r="I46" s="237">
        <v>5</v>
      </c>
      <c r="J46" s="241">
        <v>4</v>
      </c>
      <c r="K46" s="241">
        <v>3</v>
      </c>
      <c r="L46" s="241">
        <v>3</v>
      </c>
      <c r="M46" s="246">
        <v>4</v>
      </c>
    </row>
    <row r="47" spans="2:13" ht="27.75" customHeight="1">
      <c r="B47" s="1054"/>
      <c r="C47" s="1055"/>
      <c r="D47" s="249"/>
      <c r="E47" s="1066" t="s">
        <v>72</v>
      </c>
      <c r="F47" s="1067"/>
      <c r="G47" s="1067"/>
      <c r="H47" s="1068"/>
      <c r="I47" s="237" t="s">
        <v>138</v>
      </c>
      <c r="J47" s="241" t="s">
        <v>138</v>
      </c>
      <c r="K47" s="241" t="s">
        <v>138</v>
      </c>
      <c r="L47" s="241" t="s">
        <v>138</v>
      </c>
      <c r="M47" s="246" t="s">
        <v>138</v>
      </c>
    </row>
    <row r="48" spans="2:13" ht="27.75" customHeight="1">
      <c r="B48" s="1054"/>
      <c r="C48" s="1055"/>
      <c r="D48" s="230"/>
      <c r="E48" s="1060" t="s">
        <v>76</v>
      </c>
      <c r="F48" s="1060"/>
      <c r="G48" s="1060"/>
      <c r="H48" s="1061"/>
      <c r="I48" s="237" t="s">
        <v>138</v>
      </c>
      <c r="J48" s="241" t="s">
        <v>138</v>
      </c>
      <c r="K48" s="241" t="s">
        <v>138</v>
      </c>
      <c r="L48" s="241" t="s">
        <v>138</v>
      </c>
      <c r="M48" s="246" t="s">
        <v>138</v>
      </c>
    </row>
    <row r="49" spans="2:13" ht="27.75" customHeight="1">
      <c r="B49" s="1056"/>
      <c r="C49" s="1057"/>
      <c r="D49" s="230"/>
      <c r="E49" s="1060" t="s">
        <v>82</v>
      </c>
      <c r="F49" s="1060"/>
      <c r="G49" s="1060"/>
      <c r="H49" s="1061"/>
      <c r="I49" s="237" t="s">
        <v>138</v>
      </c>
      <c r="J49" s="241" t="s">
        <v>138</v>
      </c>
      <c r="K49" s="241" t="s">
        <v>138</v>
      </c>
      <c r="L49" s="241" t="s">
        <v>138</v>
      </c>
      <c r="M49" s="246" t="s">
        <v>138</v>
      </c>
    </row>
    <row r="50" spans="2:13" ht="27.75" customHeight="1">
      <c r="B50" s="1064" t="s">
        <v>84</v>
      </c>
      <c r="C50" s="1065"/>
      <c r="D50" s="250"/>
      <c r="E50" s="1060" t="s">
        <v>86</v>
      </c>
      <c r="F50" s="1060"/>
      <c r="G50" s="1060"/>
      <c r="H50" s="1061"/>
      <c r="I50" s="237">
        <v>3366</v>
      </c>
      <c r="J50" s="241">
        <v>3280</v>
      </c>
      <c r="K50" s="241">
        <v>2257</v>
      </c>
      <c r="L50" s="241">
        <v>2441</v>
      </c>
      <c r="M50" s="246">
        <v>2472</v>
      </c>
    </row>
    <row r="51" spans="2:13" ht="27.75" customHeight="1">
      <c r="B51" s="1054"/>
      <c r="C51" s="1055"/>
      <c r="D51" s="230"/>
      <c r="E51" s="1060" t="s">
        <v>89</v>
      </c>
      <c r="F51" s="1060"/>
      <c r="G51" s="1060"/>
      <c r="H51" s="1061"/>
      <c r="I51" s="237">
        <v>1800</v>
      </c>
      <c r="J51" s="241">
        <v>2508</v>
      </c>
      <c r="K51" s="241">
        <v>2560</v>
      </c>
      <c r="L51" s="241">
        <v>2708</v>
      </c>
      <c r="M51" s="246">
        <v>3086</v>
      </c>
    </row>
    <row r="52" spans="2:13" ht="27.75" customHeight="1">
      <c r="B52" s="1056"/>
      <c r="C52" s="1057"/>
      <c r="D52" s="230"/>
      <c r="E52" s="1060" t="s">
        <v>41</v>
      </c>
      <c r="F52" s="1060"/>
      <c r="G52" s="1060"/>
      <c r="H52" s="1061"/>
      <c r="I52" s="237">
        <v>12420</v>
      </c>
      <c r="J52" s="241">
        <v>11518</v>
      </c>
      <c r="K52" s="241">
        <v>11076</v>
      </c>
      <c r="L52" s="241">
        <v>10255</v>
      </c>
      <c r="M52" s="246">
        <v>9289</v>
      </c>
    </row>
    <row r="53" spans="2:13" ht="27.75" customHeight="1">
      <c r="B53" s="1048" t="s">
        <v>48</v>
      </c>
      <c r="C53" s="1049"/>
      <c r="D53" s="232"/>
      <c r="E53" s="1062" t="s">
        <v>91</v>
      </c>
      <c r="F53" s="1062"/>
      <c r="G53" s="1062"/>
      <c r="H53" s="1063"/>
      <c r="I53" s="238">
        <v>5398</v>
      </c>
      <c r="J53" s="242">
        <v>4638</v>
      </c>
      <c r="K53" s="242">
        <v>7811</v>
      </c>
      <c r="L53" s="242">
        <v>7933</v>
      </c>
      <c r="M53" s="247">
        <v>8600</v>
      </c>
    </row>
    <row r="54" spans="2:13" ht="27.75" customHeight="1">
      <c r="B54" s="209" t="s">
        <v>14</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7pbiF7Z7mSnHV2SZtJvzUuietcrcpb1lyAnq/P06VCe2McVF4pdbrgdIJkl7+Esgl7zXuF6Aiq/vuSvMGBm4w==" saltValue="Ztl7rwsAFGEorXL0/4/I1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 zoomScale="70" zoomScaleNormal="70" zoomScaleSheetLayoutView="100" workbookViewId="0">
      <selection activeCell="BN4" sqref="BN4:BU4"/>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87</v>
      </c>
    </row>
    <row r="54" spans="2:8" ht="29.25" customHeight="1">
      <c r="B54" s="254" t="s">
        <v>8</v>
      </c>
      <c r="C54" s="260"/>
      <c r="D54" s="260"/>
      <c r="E54" s="261" t="s">
        <v>13</v>
      </c>
      <c r="F54" s="262" t="s">
        <v>377</v>
      </c>
      <c r="G54" s="262" t="s">
        <v>192</v>
      </c>
      <c r="H54" s="270" t="s">
        <v>445</v>
      </c>
    </row>
    <row r="55" spans="2:8" ht="52.5" customHeight="1">
      <c r="B55" s="255"/>
      <c r="C55" s="1079" t="s">
        <v>97</v>
      </c>
      <c r="D55" s="1079"/>
      <c r="E55" s="1080"/>
      <c r="F55" s="263">
        <v>876</v>
      </c>
      <c r="G55" s="263">
        <v>1069</v>
      </c>
      <c r="H55" s="271">
        <v>1081</v>
      </c>
    </row>
    <row r="56" spans="2:8" ht="52.5" customHeight="1">
      <c r="B56" s="256"/>
      <c r="C56" s="1081" t="s">
        <v>100</v>
      </c>
      <c r="D56" s="1081"/>
      <c r="E56" s="1082"/>
      <c r="F56" s="264">
        <v>6</v>
      </c>
      <c r="G56" s="264">
        <v>6</v>
      </c>
      <c r="H56" s="272" t="s">
        <v>138</v>
      </c>
    </row>
    <row r="57" spans="2:8" ht="53.25" customHeight="1">
      <c r="B57" s="256"/>
      <c r="C57" s="1083" t="s">
        <v>62</v>
      </c>
      <c r="D57" s="1083"/>
      <c r="E57" s="1084"/>
      <c r="F57" s="265">
        <v>701</v>
      </c>
      <c r="G57" s="265">
        <v>681</v>
      </c>
      <c r="H57" s="273">
        <v>775</v>
      </c>
    </row>
    <row r="58" spans="2:8" ht="45.75" customHeight="1">
      <c r="B58" s="257"/>
      <c r="C58" s="1071" t="s">
        <v>239</v>
      </c>
      <c r="D58" s="1072"/>
      <c r="E58" s="1073"/>
      <c r="F58" s="266">
        <v>102</v>
      </c>
      <c r="G58" s="266">
        <v>83</v>
      </c>
      <c r="H58" s="274">
        <v>269</v>
      </c>
    </row>
    <row r="59" spans="2:8" ht="45.75" customHeight="1">
      <c r="B59" s="257"/>
      <c r="C59" s="1071" t="s">
        <v>532</v>
      </c>
      <c r="D59" s="1072"/>
      <c r="E59" s="1073"/>
      <c r="F59" s="266">
        <v>266</v>
      </c>
      <c r="G59" s="266">
        <v>253</v>
      </c>
      <c r="H59" s="274">
        <v>206</v>
      </c>
    </row>
    <row r="60" spans="2:8" ht="45.75" customHeight="1">
      <c r="B60" s="257"/>
      <c r="C60" s="1071" t="s">
        <v>533</v>
      </c>
      <c r="D60" s="1072"/>
      <c r="E60" s="1073"/>
      <c r="F60" s="266">
        <v>247</v>
      </c>
      <c r="G60" s="266">
        <v>198</v>
      </c>
      <c r="H60" s="274">
        <v>148</v>
      </c>
    </row>
    <row r="61" spans="2:8" ht="45.75" customHeight="1">
      <c r="B61" s="257"/>
      <c r="C61" s="1071" t="s">
        <v>236</v>
      </c>
      <c r="D61" s="1072"/>
      <c r="E61" s="1073"/>
      <c r="F61" s="266">
        <v>69</v>
      </c>
      <c r="G61" s="266">
        <v>107</v>
      </c>
      <c r="H61" s="274">
        <v>106</v>
      </c>
    </row>
    <row r="62" spans="2:8" ht="45.75" customHeight="1">
      <c r="B62" s="258"/>
      <c r="C62" s="1074" t="s">
        <v>534</v>
      </c>
      <c r="D62" s="1075"/>
      <c r="E62" s="1076"/>
      <c r="F62" s="267">
        <v>17</v>
      </c>
      <c r="G62" s="267">
        <v>40</v>
      </c>
      <c r="H62" s="275">
        <v>46</v>
      </c>
    </row>
    <row r="63" spans="2:8" ht="52.5" customHeight="1">
      <c r="B63" s="259"/>
      <c r="C63" s="1077" t="s">
        <v>105</v>
      </c>
      <c r="D63" s="1077"/>
      <c r="E63" s="1078"/>
      <c r="F63" s="268">
        <v>1583</v>
      </c>
      <c r="G63" s="268">
        <v>1757</v>
      </c>
      <c r="H63" s="276">
        <v>1857</v>
      </c>
    </row>
    <row r="64" spans="2:8" ht="15" customHeight="1"/>
    <row r="65" ht="0" hidden="1" customHeight="1"/>
    <row r="66" ht="0" hidden="1" customHeight="1"/>
  </sheetData>
  <sheetProtection algorithmName="SHA-512" hashValue="kqe2Mf0sBtmGFfHtpEnLSUp4M1Q3MWweqamKwhng5QTcbgJeb8DRWrBTRsE3FGSvnk5kLJao1Pf7WQBgq8pBzQ==" saltValue="MJkjzpkkC7Or4KPRi4YN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1"/>
      <c r="B1" s="303"/>
      <c r="DD1" s="108"/>
      <c r="DE1" s="108"/>
    </row>
    <row r="2" spans="1:143" ht="25.5" customHeight="1">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24</v>
      </c>
    </row>
    <row r="11" spans="1:143" s="95"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24</v>
      </c>
    </row>
    <row r="13" spans="1:143" s="95"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c r="B22" s="97"/>
      <c r="MM22" s="327"/>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5"/>
      <c r="DD40" s="305"/>
      <c r="DE40" s="108"/>
    </row>
    <row r="41" spans="2:109" ht="17.25">
      <c r="B41" s="99" t="s">
        <v>535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9"/>
      <c r="I42" s="300"/>
      <c r="J42" s="300"/>
      <c r="K42" s="300"/>
      <c r="AM42" s="309"/>
      <c r="AN42" s="309" t="s">
        <v>536</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c r="B43" s="97"/>
      <c r="AN43" s="1092" t="s">
        <v>498</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c r="B49" s="97"/>
      <c r="AN49" s="50" t="s">
        <v>157</v>
      </c>
    </row>
    <row r="50" spans="1:109">
      <c r="B50" s="97"/>
      <c r="G50" s="1086"/>
      <c r="H50" s="1086"/>
      <c r="I50" s="1086"/>
      <c r="J50" s="1086"/>
      <c r="K50" s="315"/>
      <c r="L50" s="315"/>
      <c r="M50" s="320"/>
      <c r="N50" s="320"/>
      <c r="AN50" s="110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524</v>
      </c>
      <c r="BQ50" s="1088"/>
      <c r="BR50" s="1088"/>
      <c r="BS50" s="1088"/>
      <c r="BT50" s="1088"/>
      <c r="BU50" s="1088"/>
      <c r="BV50" s="1088"/>
      <c r="BW50" s="1088"/>
      <c r="BX50" s="1088" t="s">
        <v>525</v>
      </c>
      <c r="BY50" s="1088"/>
      <c r="BZ50" s="1088"/>
      <c r="CA50" s="1088"/>
      <c r="CB50" s="1088"/>
      <c r="CC50" s="1088"/>
      <c r="CD50" s="1088"/>
      <c r="CE50" s="1088"/>
      <c r="CF50" s="1088" t="s">
        <v>377</v>
      </c>
      <c r="CG50" s="1088"/>
      <c r="CH50" s="1088"/>
      <c r="CI50" s="1088"/>
      <c r="CJ50" s="1088"/>
      <c r="CK50" s="1088"/>
      <c r="CL50" s="1088"/>
      <c r="CM50" s="1088"/>
      <c r="CN50" s="1088" t="s">
        <v>192</v>
      </c>
      <c r="CO50" s="1088"/>
      <c r="CP50" s="1088"/>
      <c r="CQ50" s="1088"/>
      <c r="CR50" s="1088"/>
      <c r="CS50" s="1088"/>
      <c r="CT50" s="1088"/>
      <c r="CU50" s="1088"/>
      <c r="CV50" s="1088" t="s">
        <v>445</v>
      </c>
      <c r="CW50" s="1088"/>
      <c r="CX50" s="1088"/>
      <c r="CY50" s="1088"/>
      <c r="CZ50" s="1088"/>
      <c r="DA50" s="1088"/>
      <c r="DB50" s="1088"/>
      <c r="DC50" s="1088"/>
    </row>
    <row r="51" spans="1:109" ht="13.5" customHeight="1">
      <c r="B51" s="97"/>
      <c r="G51" s="1101"/>
      <c r="H51" s="1101"/>
      <c r="I51" s="1104"/>
      <c r="J51" s="1104"/>
      <c r="K51" s="1102"/>
      <c r="L51" s="1102"/>
      <c r="M51" s="1102"/>
      <c r="N51" s="1102"/>
      <c r="AM51" s="311"/>
      <c r="AN51" s="1089" t="s">
        <v>537</v>
      </c>
      <c r="AO51" s="1089"/>
      <c r="AP51" s="1089"/>
      <c r="AQ51" s="1089"/>
      <c r="AR51" s="1089"/>
      <c r="AS51" s="1089"/>
      <c r="AT51" s="1089"/>
      <c r="AU51" s="1089"/>
      <c r="AV51" s="1089"/>
      <c r="AW51" s="1089"/>
      <c r="AX51" s="1089"/>
      <c r="AY51" s="1089"/>
      <c r="AZ51" s="1089"/>
      <c r="BA51" s="1089"/>
      <c r="BB51" s="1089" t="s">
        <v>539</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085">
        <v>57.9</v>
      </c>
      <c r="CG51" s="1085"/>
      <c r="CH51" s="1085"/>
      <c r="CI51" s="1085"/>
      <c r="CJ51" s="1085"/>
      <c r="CK51" s="1085"/>
      <c r="CL51" s="1085"/>
      <c r="CM51" s="1085"/>
      <c r="CN51" s="1085">
        <v>57.1</v>
      </c>
      <c r="CO51" s="1085"/>
      <c r="CP51" s="1085"/>
      <c r="CQ51" s="1085"/>
      <c r="CR51" s="1085"/>
      <c r="CS51" s="1085"/>
      <c r="CT51" s="1085"/>
      <c r="CU51" s="1085"/>
      <c r="CV51" s="1085">
        <v>61.2</v>
      </c>
      <c r="CW51" s="1085"/>
      <c r="CX51" s="1085"/>
      <c r="CY51" s="1085"/>
      <c r="CZ51" s="1085"/>
      <c r="DA51" s="1085"/>
      <c r="DB51" s="1085"/>
      <c r="DC51" s="1085"/>
    </row>
    <row r="52" spans="1:109">
      <c r="B52" s="97"/>
      <c r="G52" s="1101"/>
      <c r="H52" s="1101"/>
      <c r="I52" s="1104"/>
      <c r="J52" s="1104"/>
      <c r="K52" s="1102"/>
      <c r="L52" s="1102"/>
      <c r="M52" s="1102"/>
      <c r="N52" s="1102"/>
      <c r="AM52" s="311"/>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c r="A53" s="300"/>
      <c r="B53" s="97"/>
      <c r="G53" s="1101"/>
      <c r="H53" s="1101"/>
      <c r="I53" s="1086"/>
      <c r="J53" s="1086"/>
      <c r="K53" s="1102"/>
      <c r="L53" s="1102"/>
      <c r="M53" s="1102"/>
      <c r="N53" s="1102"/>
      <c r="AM53" s="311"/>
      <c r="AN53" s="1089"/>
      <c r="AO53" s="1089"/>
      <c r="AP53" s="1089"/>
      <c r="AQ53" s="1089"/>
      <c r="AR53" s="1089"/>
      <c r="AS53" s="1089"/>
      <c r="AT53" s="1089"/>
      <c r="AU53" s="1089"/>
      <c r="AV53" s="1089"/>
      <c r="AW53" s="1089"/>
      <c r="AX53" s="1089"/>
      <c r="AY53" s="1089"/>
      <c r="AZ53" s="1089"/>
      <c r="BA53" s="1089"/>
      <c r="BB53" s="1089" t="s">
        <v>540</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085">
        <v>54.7</v>
      </c>
      <c r="CG53" s="1085"/>
      <c r="CH53" s="1085"/>
      <c r="CI53" s="1085"/>
      <c r="CJ53" s="1085"/>
      <c r="CK53" s="1085"/>
      <c r="CL53" s="1085"/>
      <c r="CM53" s="1085"/>
      <c r="CN53" s="1085">
        <v>56.2</v>
      </c>
      <c r="CO53" s="1085"/>
      <c r="CP53" s="1085"/>
      <c r="CQ53" s="1085"/>
      <c r="CR53" s="1085"/>
      <c r="CS53" s="1085"/>
      <c r="CT53" s="1085"/>
      <c r="CU53" s="1085"/>
      <c r="CV53" s="1085">
        <v>57.7</v>
      </c>
      <c r="CW53" s="1085"/>
      <c r="CX53" s="1085"/>
      <c r="CY53" s="1085"/>
      <c r="CZ53" s="1085"/>
      <c r="DA53" s="1085"/>
      <c r="DB53" s="1085"/>
      <c r="DC53" s="1085"/>
    </row>
    <row r="54" spans="1:109">
      <c r="A54" s="300"/>
      <c r="B54" s="97"/>
      <c r="G54" s="1101"/>
      <c r="H54" s="1101"/>
      <c r="I54" s="1086"/>
      <c r="J54" s="1086"/>
      <c r="K54" s="1102"/>
      <c r="L54" s="1102"/>
      <c r="M54" s="1102"/>
      <c r="N54" s="1102"/>
      <c r="AM54" s="311"/>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c r="A55" s="300"/>
      <c r="B55" s="97"/>
      <c r="G55" s="1086"/>
      <c r="H55" s="1086"/>
      <c r="I55" s="1086"/>
      <c r="J55" s="1086"/>
      <c r="K55" s="1102"/>
      <c r="L55" s="1102"/>
      <c r="M55" s="1102"/>
      <c r="N55" s="1102"/>
      <c r="AN55" s="1088" t="s">
        <v>514</v>
      </c>
      <c r="AO55" s="1088"/>
      <c r="AP55" s="1088"/>
      <c r="AQ55" s="1088"/>
      <c r="AR55" s="1088"/>
      <c r="AS55" s="1088"/>
      <c r="AT55" s="1088"/>
      <c r="AU55" s="1088"/>
      <c r="AV55" s="1088"/>
      <c r="AW55" s="1088"/>
      <c r="AX55" s="1088"/>
      <c r="AY55" s="1088"/>
      <c r="AZ55" s="1088"/>
      <c r="BA55" s="1088"/>
      <c r="BB55" s="1089" t="s">
        <v>539</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085">
        <v>33.6</v>
      </c>
      <c r="CG55" s="1085"/>
      <c r="CH55" s="1085"/>
      <c r="CI55" s="1085"/>
      <c r="CJ55" s="1085"/>
      <c r="CK55" s="1085"/>
      <c r="CL55" s="1085"/>
      <c r="CM55" s="1085"/>
      <c r="CN55" s="1085">
        <v>32.5</v>
      </c>
      <c r="CO55" s="1085"/>
      <c r="CP55" s="1085"/>
      <c r="CQ55" s="1085"/>
      <c r="CR55" s="1085"/>
      <c r="CS55" s="1085"/>
      <c r="CT55" s="1085"/>
      <c r="CU55" s="1085"/>
      <c r="CV55" s="1085">
        <v>30.2</v>
      </c>
      <c r="CW55" s="1085"/>
      <c r="CX55" s="1085"/>
      <c r="CY55" s="1085"/>
      <c r="CZ55" s="1085"/>
      <c r="DA55" s="1085"/>
      <c r="DB55" s="1085"/>
      <c r="DC55" s="1085"/>
    </row>
    <row r="56" spans="1:109">
      <c r="A56" s="300"/>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300" customFormat="1">
      <c r="B57" s="306"/>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540</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085">
        <v>56.8</v>
      </c>
      <c r="CG57" s="1085"/>
      <c r="CH57" s="1085"/>
      <c r="CI57" s="1085"/>
      <c r="CJ57" s="1085"/>
      <c r="CK57" s="1085"/>
      <c r="CL57" s="1085"/>
      <c r="CM57" s="1085"/>
      <c r="CN57" s="1085">
        <v>57</v>
      </c>
      <c r="CO57" s="1085"/>
      <c r="CP57" s="1085"/>
      <c r="CQ57" s="1085"/>
      <c r="CR57" s="1085"/>
      <c r="CS57" s="1085"/>
      <c r="CT57" s="1085"/>
      <c r="CU57" s="1085"/>
      <c r="CV57" s="1085">
        <v>57.6</v>
      </c>
      <c r="CW57" s="1085"/>
      <c r="CX57" s="1085"/>
      <c r="CY57" s="1085"/>
      <c r="CZ57" s="1085"/>
      <c r="DA57" s="1085"/>
      <c r="DB57" s="1085"/>
      <c r="DC57" s="1085"/>
      <c r="DD57" s="325"/>
      <c r="DE57" s="306"/>
    </row>
    <row r="58" spans="1:109" s="300" customFormat="1">
      <c r="A58" s="50"/>
      <c r="B58" s="306"/>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25"/>
      <c r="DE58" s="306"/>
    </row>
    <row r="59" spans="1:109" s="300" customFormat="1">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c r="B63" s="106" t="s">
        <v>326</v>
      </c>
    </row>
    <row r="64" spans="1:109">
      <c r="B64" s="97"/>
      <c r="G64" s="309"/>
      <c r="N64" s="323"/>
      <c r="AM64" s="309"/>
      <c r="AN64" s="309" t="s">
        <v>536</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c r="B65" s="97"/>
      <c r="AN65" s="1092" t="s">
        <v>538</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c r="B71" s="97"/>
      <c r="G71" s="310"/>
      <c r="I71" s="313"/>
      <c r="J71" s="314"/>
      <c r="K71" s="314"/>
      <c r="L71" s="319"/>
      <c r="M71" s="314"/>
      <c r="N71" s="319"/>
      <c r="AM71" s="310"/>
      <c r="AN71" s="50" t="s">
        <v>157</v>
      </c>
    </row>
    <row r="72" spans="2:107">
      <c r="B72" s="97"/>
      <c r="G72" s="1086"/>
      <c r="H72" s="1086"/>
      <c r="I72" s="1086"/>
      <c r="J72" s="1086"/>
      <c r="K72" s="315"/>
      <c r="L72" s="315"/>
      <c r="M72" s="320"/>
      <c r="N72" s="320"/>
      <c r="AN72" s="110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524</v>
      </c>
      <c r="BQ72" s="1088"/>
      <c r="BR72" s="1088"/>
      <c r="BS72" s="1088"/>
      <c r="BT72" s="1088"/>
      <c r="BU72" s="1088"/>
      <c r="BV72" s="1088"/>
      <c r="BW72" s="1088"/>
      <c r="BX72" s="1088" t="s">
        <v>525</v>
      </c>
      <c r="BY72" s="1088"/>
      <c r="BZ72" s="1088"/>
      <c r="CA72" s="1088"/>
      <c r="CB72" s="1088"/>
      <c r="CC72" s="1088"/>
      <c r="CD72" s="1088"/>
      <c r="CE72" s="1088"/>
      <c r="CF72" s="1088" t="s">
        <v>377</v>
      </c>
      <c r="CG72" s="1088"/>
      <c r="CH72" s="1088"/>
      <c r="CI72" s="1088"/>
      <c r="CJ72" s="1088"/>
      <c r="CK72" s="1088"/>
      <c r="CL72" s="1088"/>
      <c r="CM72" s="1088"/>
      <c r="CN72" s="1088" t="s">
        <v>192</v>
      </c>
      <c r="CO72" s="1088"/>
      <c r="CP72" s="1088"/>
      <c r="CQ72" s="1088"/>
      <c r="CR72" s="1088"/>
      <c r="CS72" s="1088"/>
      <c r="CT72" s="1088"/>
      <c r="CU72" s="1088"/>
      <c r="CV72" s="1088" t="s">
        <v>445</v>
      </c>
      <c r="CW72" s="1088"/>
      <c r="CX72" s="1088"/>
      <c r="CY72" s="1088"/>
      <c r="CZ72" s="1088"/>
      <c r="DA72" s="1088"/>
      <c r="DB72" s="1088"/>
      <c r="DC72" s="1088"/>
    </row>
    <row r="73" spans="2:107">
      <c r="B73" s="97"/>
      <c r="G73" s="1101"/>
      <c r="H73" s="1101"/>
      <c r="I73" s="1101"/>
      <c r="J73" s="1101"/>
      <c r="K73" s="1087"/>
      <c r="L73" s="1087"/>
      <c r="M73" s="1087"/>
      <c r="N73" s="1087"/>
      <c r="AM73" s="311"/>
      <c r="AN73" s="1089" t="s">
        <v>537</v>
      </c>
      <c r="AO73" s="1089"/>
      <c r="AP73" s="1089"/>
      <c r="AQ73" s="1089"/>
      <c r="AR73" s="1089"/>
      <c r="AS73" s="1089"/>
      <c r="AT73" s="1089"/>
      <c r="AU73" s="1089"/>
      <c r="AV73" s="1089"/>
      <c r="AW73" s="1089"/>
      <c r="AX73" s="1089"/>
      <c r="AY73" s="1089"/>
      <c r="AZ73" s="1089"/>
      <c r="BA73" s="1089"/>
      <c r="BB73" s="1089" t="s">
        <v>539</v>
      </c>
      <c r="BC73" s="1089"/>
      <c r="BD73" s="1089"/>
      <c r="BE73" s="1089"/>
      <c r="BF73" s="1089"/>
      <c r="BG73" s="1089"/>
      <c r="BH73" s="1089"/>
      <c r="BI73" s="1089"/>
      <c r="BJ73" s="1089"/>
      <c r="BK73" s="1089"/>
      <c r="BL73" s="1089"/>
      <c r="BM73" s="1089"/>
      <c r="BN73" s="1089"/>
      <c r="BO73" s="1089"/>
      <c r="BP73" s="1085">
        <v>41.4</v>
      </c>
      <c r="BQ73" s="1085"/>
      <c r="BR73" s="1085"/>
      <c r="BS73" s="1085"/>
      <c r="BT73" s="1085"/>
      <c r="BU73" s="1085"/>
      <c r="BV73" s="1085"/>
      <c r="BW73" s="1085"/>
      <c r="BX73" s="1085">
        <v>35.6</v>
      </c>
      <c r="BY73" s="1085"/>
      <c r="BZ73" s="1085"/>
      <c r="CA73" s="1085"/>
      <c r="CB73" s="1085"/>
      <c r="CC73" s="1085"/>
      <c r="CD73" s="1085"/>
      <c r="CE73" s="1085"/>
      <c r="CF73" s="1085">
        <v>57.9</v>
      </c>
      <c r="CG73" s="1085"/>
      <c r="CH73" s="1085"/>
      <c r="CI73" s="1085"/>
      <c r="CJ73" s="1085"/>
      <c r="CK73" s="1085"/>
      <c r="CL73" s="1085"/>
      <c r="CM73" s="1085"/>
      <c r="CN73" s="1085">
        <v>57.1</v>
      </c>
      <c r="CO73" s="1085"/>
      <c r="CP73" s="1085"/>
      <c r="CQ73" s="1085"/>
      <c r="CR73" s="1085"/>
      <c r="CS73" s="1085"/>
      <c r="CT73" s="1085"/>
      <c r="CU73" s="1085"/>
      <c r="CV73" s="1085">
        <v>61.2</v>
      </c>
      <c r="CW73" s="1085"/>
      <c r="CX73" s="1085"/>
      <c r="CY73" s="1085"/>
      <c r="CZ73" s="1085"/>
      <c r="DA73" s="1085"/>
      <c r="DB73" s="1085"/>
      <c r="DC73" s="1085"/>
    </row>
    <row r="74" spans="2:107">
      <c r="B74" s="97"/>
      <c r="G74" s="1101"/>
      <c r="H74" s="1101"/>
      <c r="I74" s="1101"/>
      <c r="J74" s="1101"/>
      <c r="K74" s="1087"/>
      <c r="L74" s="1087"/>
      <c r="M74" s="1087"/>
      <c r="N74" s="1087"/>
      <c r="AM74" s="311"/>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c r="B75" s="97"/>
      <c r="G75" s="1101"/>
      <c r="H75" s="1101"/>
      <c r="I75" s="1086"/>
      <c r="J75" s="1086"/>
      <c r="K75" s="1102"/>
      <c r="L75" s="1102"/>
      <c r="M75" s="1102"/>
      <c r="N75" s="1102"/>
      <c r="AM75" s="311"/>
      <c r="AN75" s="1089"/>
      <c r="AO75" s="1089"/>
      <c r="AP75" s="1089"/>
      <c r="AQ75" s="1089"/>
      <c r="AR75" s="1089"/>
      <c r="AS75" s="1089"/>
      <c r="AT75" s="1089"/>
      <c r="AU75" s="1089"/>
      <c r="AV75" s="1089"/>
      <c r="AW75" s="1089"/>
      <c r="AX75" s="1089"/>
      <c r="AY75" s="1089"/>
      <c r="AZ75" s="1089"/>
      <c r="BA75" s="1089"/>
      <c r="BB75" s="1089" t="s">
        <v>409</v>
      </c>
      <c r="BC75" s="1089"/>
      <c r="BD75" s="1089"/>
      <c r="BE75" s="1089"/>
      <c r="BF75" s="1089"/>
      <c r="BG75" s="1089"/>
      <c r="BH75" s="1089"/>
      <c r="BI75" s="1089"/>
      <c r="BJ75" s="1089"/>
      <c r="BK75" s="1089"/>
      <c r="BL75" s="1089"/>
      <c r="BM75" s="1089"/>
      <c r="BN75" s="1089"/>
      <c r="BO75" s="1089"/>
      <c r="BP75" s="1085">
        <v>3.2</v>
      </c>
      <c r="BQ75" s="1085"/>
      <c r="BR75" s="1085"/>
      <c r="BS75" s="1085"/>
      <c r="BT75" s="1085"/>
      <c r="BU75" s="1085"/>
      <c r="BV75" s="1085"/>
      <c r="BW75" s="1085"/>
      <c r="BX75" s="1085">
        <v>2.8</v>
      </c>
      <c r="BY75" s="1085"/>
      <c r="BZ75" s="1085"/>
      <c r="CA75" s="1085"/>
      <c r="CB75" s="1085"/>
      <c r="CC75" s="1085"/>
      <c r="CD75" s="1085"/>
      <c r="CE75" s="1085"/>
      <c r="CF75" s="1085">
        <v>2.7</v>
      </c>
      <c r="CG75" s="1085"/>
      <c r="CH75" s="1085"/>
      <c r="CI75" s="1085"/>
      <c r="CJ75" s="1085"/>
      <c r="CK75" s="1085"/>
      <c r="CL75" s="1085"/>
      <c r="CM75" s="1085"/>
      <c r="CN75" s="1085">
        <v>2.8</v>
      </c>
      <c r="CO75" s="1085"/>
      <c r="CP75" s="1085"/>
      <c r="CQ75" s="1085"/>
      <c r="CR75" s="1085"/>
      <c r="CS75" s="1085"/>
      <c r="CT75" s="1085"/>
      <c r="CU75" s="1085"/>
      <c r="CV75" s="1085">
        <v>2.7</v>
      </c>
      <c r="CW75" s="1085"/>
      <c r="CX75" s="1085"/>
      <c r="CY75" s="1085"/>
      <c r="CZ75" s="1085"/>
      <c r="DA75" s="1085"/>
      <c r="DB75" s="1085"/>
      <c r="DC75" s="1085"/>
    </row>
    <row r="76" spans="2:107">
      <c r="B76" s="97"/>
      <c r="G76" s="1101"/>
      <c r="H76" s="1101"/>
      <c r="I76" s="1086"/>
      <c r="J76" s="1086"/>
      <c r="K76" s="1102"/>
      <c r="L76" s="1102"/>
      <c r="M76" s="1102"/>
      <c r="N76" s="1102"/>
      <c r="AM76" s="311"/>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c r="B77" s="97"/>
      <c r="G77" s="1086"/>
      <c r="H77" s="1086"/>
      <c r="I77" s="1086"/>
      <c r="J77" s="1086"/>
      <c r="K77" s="1087"/>
      <c r="L77" s="1087"/>
      <c r="M77" s="1087"/>
      <c r="N77" s="1087"/>
      <c r="AN77" s="1088" t="s">
        <v>514</v>
      </c>
      <c r="AO77" s="1088"/>
      <c r="AP77" s="1088"/>
      <c r="AQ77" s="1088"/>
      <c r="AR77" s="1088"/>
      <c r="AS77" s="1088"/>
      <c r="AT77" s="1088"/>
      <c r="AU77" s="1088"/>
      <c r="AV77" s="1088"/>
      <c r="AW77" s="1088"/>
      <c r="AX77" s="1088"/>
      <c r="AY77" s="1088"/>
      <c r="AZ77" s="1088"/>
      <c r="BA77" s="1088"/>
      <c r="BB77" s="1089" t="s">
        <v>539</v>
      </c>
      <c r="BC77" s="1089"/>
      <c r="BD77" s="1089"/>
      <c r="BE77" s="1089"/>
      <c r="BF77" s="1089"/>
      <c r="BG77" s="1089"/>
      <c r="BH77" s="1089"/>
      <c r="BI77" s="1089"/>
      <c r="BJ77" s="1089"/>
      <c r="BK77" s="1089"/>
      <c r="BL77" s="1089"/>
      <c r="BM77" s="1089"/>
      <c r="BN77" s="1089"/>
      <c r="BO77" s="1089"/>
      <c r="BP77" s="1085">
        <v>50.3</v>
      </c>
      <c r="BQ77" s="1085"/>
      <c r="BR77" s="1085"/>
      <c r="BS77" s="1085"/>
      <c r="BT77" s="1085"/>
      <c r="BU77" s="1085"/>
      <c r="BV77" s="1085"/>
      <c r="BW77" s="1085"/>
      <c r="BX77" s="1085">
        <v>45.9</v>
      </c>
      <c r="BY77" s="1085"/>
      <c r="BZ77" s="1085"/>
      <c r="CA77" s="1085"/>
      <c r="CB77" s="1085"/>
      <c r="CC77" s="1085"/>
      <c r="CD77" s="1085"/>
      <c r="CE77" s="1085"/>
      <c r="CF77" s="1085">
        <v>33.6</v>
      </c>
      <c r="CG77" s="1085"/>
      <c r="CH77" s="1085"/>
      <c r="CI77" s="1085"/>
      <c r="CJ77" s="1085"/>
      <c r="CK77" s="1085"/>
      <c r="CL77" s="1085"/>
      <c r="CM77" s="1085"/>
      <c r="CN77" s="1085">
        <v>32.5</v>
      </c>
      <c r="CO77" s="1085"/>
      <c r="CP77" s="1085"/>
      <c r="CQ77" s="1085"/>
      <c r="CR77" s="1085"/>
      <c r="CS77" s="1085"/>
      <c r="CT77" s="1085"/>
      <c r="CU77" s="1085"/>
      <c r="CV77" s="1085">
        <v>30.2</v>
      </c>
      <c r="CW77" s="1085"/>
      <c r="CX77" s="1085"/>
      <c r="CY77" s="1085"/>
      <c r="CZ77" s="1085"/>
      <c r="DA77" s="1085"/>
      <c r="DB77" s="1085"/>
      <c r="DC77" s="1085"/>
    </row>
    <row r="78" spans="2:107">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409</v>
      </c>
      <c r="BC79" s="1089"/>
      <c r="BD79" s="1089"/>
      <c r="BE79" s="1089"/>
      <c r="BF79" s="1089"/>
      <c r="BG79" s="1089"/>
      <c r="BH79" s="1089"/>
      <c r="BI79" s="1089"/>
      <c r="BJ79" s="1089"/>
      <c r="BK79" s="1089"/>
      <c r="BL79" s="1089"/>
      <c r="BM79" s="1089"/>
      <c r="BN79" s="1089"/>
      <c r="BO79" s="1089"/>
      <c r="BP79" s="1085">
        <v>9.6</v>
      </c>
      <c r="BQ79" s="1085"/>
      <c r="BR79" s="1085"/>
      <c r="BS79" s="1085"/>
      <c r="BT79" s="1085"/>
      <c r="BU79" s="1085"/>
      <c r="BV79" s="1085"/>
      <c r="BW79" s="1085"/>
      <c r="BX79" s="1085">
        <v>8.8000000000000007</v>
      </c>
      <c r="BY79" s="1085"/>
      <c r="BZ79" s="1085"/>
      <c r="CA79" s="1085"/>
      <c r="CB79" s="1085"/>
      <c r="CC79" s="1085"/>
      <c r="CD79" s="1085"/>
      <c r="CE79" s="1085"/>
      <c r="CF79" s="1085">
        <v>7</v>
      </c>
      <c r="CG79" s="1085"/>
      <c r="CH79" s="1085"/>
      <c r="CI79" s="1085"/>
      <c r="CJ79" s="1085"/>
      <c r="CK79" s="1085"/>
      <c r="CL79" s="1085"/>
      <c r="CM79" s="1085"/>
      <c r="CN79" s="1085">
        <v>8.1999999999999993</v>
      </c>
      <c r="CO79" s="1085"/>
      <c r="CP79" s="1085"/>
      <c r="CQ79" s="1085"/>
      <c r="CR79" s="1085"/>
      <c r="CS79" s="1085"/>
      <c r="CT79" s="1085"/>
      <c r="CU79" s="1085"/>
      <c r="CV79" s="1085">
        <v>8</v>
      </c>
      <c r="CW79" s="1085"/>
      <c r="CX79" s="1085"/>
      <c r="CY79" s="1085"/>
      <c r="CZ79" s="1085"/>
      <c r="DA79" s="1085"/>
      <c r="DB79" s="1085"/>
      <c r="DC79" s="1085"/>
    </row>
    <row r="80" spans="2:107">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c r="B81" s="97"/>
    </row>
    <row r="82" spans="2:109" ht="17.2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8"/>
      <c r="AQ87" s="318"/>
      <c r="BC87" s="318"/>
      <c r="BO87" s="318"/>
      <c r="CA87" s="318"/>
      <c r="CM87" s="318"/>
      <c r="CY87" s="318"/>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K+XN7OXt708RQezH5JzURmGgne09n/gmhqfzjSiBSvx7/5V4oJrCnYqLRP1afKTjKcncQdJH32XFx+FT1nV4g==" saltValue="EIE1gMjpDQVVW4LsJuzyo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B4" sqref="B4"/>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ieAsLQPU+83bAB7XqGaImZLsJfYmLHFFM9w5wKPv/TttECOiHm53YTFv0Ock7Zw+GHqreu2z5hnXzHG8xDeA==" saltValue="ltfQKV5aqpefWu/UmrueF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3" sqref="B3"/>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cORNSf8Bz5ahmCrHU3OcPuAzZo4ARgrqSmKFDtFUeiy7XW8poWmQ58mu7Y9kPpjFDrXPXFrP+n4qJiGRpVSGQ==" saltValue="Ob0T1DGu7X9O5h9Y5/FPC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74</v>
      </c>
      <c r="E2" s="141"/>
      <c r="F2" s="292" t="s">
        <v>523</v>
      </c>
      <c r="G2" s="165"/>
      <c r="H2" s="175"/>
    </row>
    <row r="3" spans="1:8">
      <c r="A3" s="131" t="s">
        <v>31</v>
      </c>
      <c r="B3" s="123"/>
      <c r="C3" s="285"/>
      <c r="D3" s="288">
        <v>36472</v>
      </c>
      <c r="E3" s="290"/>
      <c r="F3" s="293">
        <v>63956</v>
      </c>
      <c r="G3" s="295"/>
      <c r="H3" s="298"/>
    </row>
    <row r="4" spans="1:8">
      <c r="A4" s="116"/>
      <c r="B4" s="122"/>
      <c r="C4" s="286"/>
      <c r="D4" s="289">
        <v>31494</v>
      </c>
      <c r="E4" s="291"/>
      <c r="F4" s="294">
        <v>29239</v>
      </c>
      <c r="G4" s="296"/>
      <c r="H4" s="299"/>
    </row>
    <row r="5" spans="1:8">
      <c r="A5" s="131" t="s">
        <v>388</v>
      </c>
      <c r="B5" s="123"/>
      <c r="C5" s="285"/>
      <c r="D5" s="288">
        <v>32395</v>
      </c>
      <c r="E5" s="290"/>
      <c r="F5" s="293">
        <v>66255</v>
      </c>
      <c r="G5" s="295"/>
      <c r="H5" s="298"/>
    </row>
    <row r="6" spans="1:8">
      <c r="A6" s="116"/>
      <c r="B6" s="122"/>
      <c r="C6" s="286"/>
      <c r="D6" s="289">
        <v>26337</v>
      </c>
      <c r="E6" s="291"/>
      <c r="F6" s="294">
        <v>31822</v>
      </c>
      <c r="G6" s="296"/>
      <c r="H6" s="299"/>
    </row>
    <row r="7" spans="1:8">
      <c r="A7" s="131" t="s">
        <v>227</v>
      </c>
      <c r="B7" s="123"/>
      <c r="C7" s="285"/>
      <c r="D7" s="288">
        <v>91319</v>
      </c>
      <c r="E7" s="290"/>
      <c r="F7" s="293">
        <v>47278</v>
      </c>
      <c r="G7" s="295"/>
      <c r="H7" s="298"/>
    </row>
    <row r="8" spans="1:8">
      <c r="A8" s="116"/>
      <c r="B8" s="122"/>
      <c r="C8" s="286"/>
      <c r="D8" s="289">
        <v>63914</v>
      </c>
      <c r="E8" s="291"/>
      <c r="F8" s="294">
        <v>24096</v>
      </c>
      <c r="G8" s="296"/>
      <c r="H8" s="299"/>
    </row>
    <row r="9" spans="1:8">
      <c r="A9" s="131" t="s">
        <v>39</v>
      </c>
      <c r="B9" s="123"/>
      <c r="C9" s="285"/>
      <c r="D9" s="288">
        <v>46708</v>
      </c>
      <c r="E9" s="290"/>
      <c r="F9" s="293">
        <v>67319</v>
      </c>
      <c r="G9" s="295"/>
      <c r="H9" s="298"/>
    </row>
    <row r="10" spans="1:8">
      <c r="A10" s="116"/>
      <c r="B10" s="122"/>
      <c r="C10" s="286"/>
      <c r="D10" s="289">
        <v>35312</v>
      </c>
      <c r="E10" s="291"/>
      <c r="F10" s="294">
        <v>38101</v>
      </c>
      <c r="G10" s="296"/>
      <c r="H10" s="299"/>
    </row>
    <row r="11" spans="1:8">
      <c r="A11" s="131" t="s">
        <v>225</v>
      </c>
      <c r="B11" s="123"/>
      <c r="C11" s="285"/>
      <c r="D11" s="288">
        <v>44211</v>
      </c>
      <c r="E11" s="290"/>
      <c r="F11" s="293">
        <v>70615</v>
      </c>
      <c r="G11" s="295"/>
      <c r="H11" s="298"/>
    </row>
    <row r="12" spans="1:8">
      <c r="A12" s="116"/>
      <c r="B12" s="122"/>
      <c r="C12" s="287"/>
      <c r="D12" s="289">
        <v>34920</v>
      </c>
      <c r="E12" s="291"/>
      <c r="F12" s="294">
        <v>37382</v>
      </c>
      <c r="G12" s="296"/>
      <c r="H12" s="299"/>
    </row>
    <row r="13" spans="1:8">
      <c r="A13" s="131"/>
      <c r="B13" s="123"/>
      <c r="C13" s="285"/>
      <c r="D13" s="288">
        <v>50221</v>
      </c>
      <c r="E13" s="290"/>
      <c r="F13" s="293">
        <v>63085</v>
      </c>
      <c r="G13" s="297"/>
      <c r="H13" s="298"/>
    </row>
    <row r="14" spans="1:8">
      <c r="A14" s="116"/>
      <c r="B14" s="122"/>
      <c r="C14" s="286"/>
      <c r="D14" s="289">
        <v>38395</v>
      </c>
      <c r="E14" s="291"/>
      <c r="F14" s="294">
        <v>32128</v>
      </c>
      <c r="G14" s="296"/>
      <c r="H14" s="299"/>
    </row>
    <row r="17" spans="1:11">
      <c r="A17" s="277" t="s">
        <v>19</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81</v>
      </c>
      <c r="B19" s="278">
        <f>ROUND(VALUE(SUBSTITUTE(実質収支比率等に係る経年分析!F$48,"▲","-")),2)</f>
        <v>7.57</v>
      </c>
      <c r="C19" s="278">
        <f>ROUND(VALUE(SUBSTITUTE(実質収支比率等に係る経年分析!G$48,"▲","-")),2)</f>
        <v>8.86</v>
      </c>
      <c r="D19" s="278">
        <f>ROUND(VALUE(SUBSTITUTE(実質収支比率等に係る経年分析!H$48,"▲","-")),2)</f>
        <v>9.14</v>
      </c>
      <c r="E19" s="278">
        <f>ROUND(VALUE(SUBSTITUTE(実質収支比率等に係る経年分析!I$48,"▲","-")),2)</f>
        <v>6.54</v>
      </c>
      <c r="F19" s="278">
        <f>ROUND(VALUE(SUBSTITUTE(実質収支比率等に係る経年分析!J$48,"▲","-")),2)</f>
        <v>7.89</v>
      </c>
    </row>
    <row r="20" spans="1:11">
      <c r="A20" s="278" t="s">
        <v>30</v>
      </c>
      <c r="B20" s="278">
        <f>ROUND(VALUE(SUBSTITUTE(実質収支比率等に係る経年分析!F$47,"▲","-")),2)</f>
        <v>7.67</v>
      </c>
      <c r="C20" s="278">
        <f>ROUND(VALUE(SUBSTITUTE(実質収支比率等に係る経年分析!G$47,"▲","-")),2)</f>
        <v>9.92</v>
      </c>
      <c r="D20" s="278">
        <f>ROUND(VALUE(SUBSTITUTE(実質収支比率等に係る経年分析!H$47,"▲","-")),2)</f>
        <v>6</v>
      </c>
      <c r="E20" s="278">
        <f>ROUND(VALUE(SUBSTITUTE(実質収支比率等に係る経年分析!I$47,"▲","-")),2)</f>
        <v>7.11</v>
      </c>
      <c r="F20" s="278">
        <f>ROUND(VALUE(SUBSTITUTE(実質収支比率等に係る経年分析!J$47,"▲","-")),2)</f>
        <v>7.12</v>
      </c>
    </row>
    <row r="21" spans="1:11">
      <c r="A21" s="278" t="s">
        <v>108</v>
      </c>
      <c r="B21" s="278">
        <f>IF(ISNUMBER(VALUE(SUBSTITUTE(実質収支比率等に係る経年分析!F$49,"▲","-"))),ROUND(VALUE(SUBSTITUTE(実質収支比率等に係る経年分析!F$49,"▲","-")),2),NA())</f>
        <v>-0.98</v>
      </c>
      <c r="C21" s="278">
        <f>IF(ISNUMBER(VALUE(SUBSTITUTE(実質収支比率等に係る経年分析!G$49,"▲","-"))),ROUND(VALUE(SUBSTITUTE(実質収支比率等に係る経年分析!G$49,"▲","-")),2),NA())</f>
        <v>3.57</v>
      </c>
      <c r="D21" s="278">
        <f>IF(ISNUMBER(VALUE(SUBSTITUTE(実質収支比率等に係る経年分析!H$49,"▲","-"))),ROUND(VALUE(SUBSTITUTE(実質収支比率等に係る経年分析!H$49,"▲","-")),2),NA())</f>
        <v>-3.22</v>
      </c>
      <c r="E21" s="278">
        <f>IF(ISNUMBER(VALUE(SUBSTITUTE(実質収支比率等に係る経年分析!I$49,"▲","-"))),ROUND(VALUE(SUBSTITUTE(実質収支比率等に係る経年分析!I$49,"▲","-")),2),NA())</f>
        <v>-1.06</v>
      </c>
      <c r="F21" s="278">
        <f>IF(ISNUMBER(VALUE(SUBSTITUTE(実質収支比率等に係る経年分析!J$49,"▲","-"))),ROUND(VALUE(SUBSTITUTE(実質収支比率等に係る経年分析!J$49,"▲","-")),2),NA())</f>
        <v>1.5</v>
      </c>
    </row>
    <row r="24" spans="1:11">
      <c r="A24" s="277" t="s">
        <v>94</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109</v>
      </c>
      <c r="C26" s="279" t="s">
        <v>60</v>
      </c>
      <c r="D26" s="279" t="s">
        <v>109</v>
      </c>
      <c r="E26" s="279" t="s">
        <v>60</v>
      </c>
      <c r="F26" s="279" t="s">
        <v>109</v>
      </c>
      <c r="G26" s="279" t="s">
        <v>60</v>
      </c>
      <c r="H26" s="279" t="s">
        <v>109</v>
      </c>
      <c r="I26" s="279" t="s">
        <v>60</v>
      </c>
      <c r="J26" s="279" t="s">
        <v>109</v>
      </c>
      <c r="K26" s="279" t="s">
        <v>60</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c r="A30" s="279" t="str">
        <f>IF(連結実質赤字比率に係る赤字・黒字の構成分析!C$40="",NA(),連結実質赤字比率に係る赤字・黒字の構成分析!C$40)</f>
        <v>後期高齢者医療特別会計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c r="A31" s="279" t="str">
        <f>IF(連結実質赤字比率に係る赤字・黒字の構成分析!C$39="",NA(),連結実質赤字比率に係る赤字・黒字の構成分析!C$39)</f>
        <v>和光都市計画事業和光市駅北口土地区画整理事業特別会計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0.04</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0.6</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0.15</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0.53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0.49</v>
      </c>
    </row>
    <row r="32" spans="1:11">
      <c r="A32" s="279" t="str">
        <f>IF(連結実質赤字比率に係る赤字・黒字の構成分析!C$38="",NA(),連結実質赤字比率に係る赤字・黒字の構成分析!C$38)</f>
        <v>介護保険特別会計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0.76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1.06</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0.71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0.68</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0.61</v>
      </c>
    </row>
    <row r="33" spans="1:16">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0.64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0.53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0.86</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1.1299999999999999</v>
      </c>
    </row>
    <row r="34" spans="1:16">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3.07</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3.95</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3.48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3.56</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4.57</v>
      </c>
    </row>
    <row r="35" spans="1:16">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7.52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8.24</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8.98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6</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7.39</v>
      </c>
    </row>
    <row r="36" spans="1:16">
      <c r="A36" s="279" t="str">
        <f>IF(連結実質赤字比率に係る赤字・黒字の構成分析!C$34="",NA(),連結実質赤字比率に係る赤字・黒字の構成分析!C$34)</f>
        <v>水道事業特別会計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14.66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14.56</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12.97</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9.06</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9.25</v>
      </c>
    </row>
    <row r="39" spans="1:16">
      <c r="A39" s="277" t="s">
        <v>10</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110</v>
      </c>
      <c r="C41" s="280"/>
      <c r="D41" s="280" t="s">
        <v>116</v>
      </c>
      <c r="E41" s="280" t="s">
        <v>110</v>
      </c>
      <c r="F41" s="280"/>
      <c r="G41" s="280" t="s">
        <v>116</v>
      </c>
      <c r="H41" s="280" t="s">
        <v>110</v>
      </c>
      <c r="I41" s="280"/>
      <c r="J41" s="280" t="s">
        <v>116</v>
      </c>
      <c r="K41" s="280" t="s">
        <v>110</v>
      </c>
      <c r="L41" s="280"/>
      <c r="M41" s="280" t="s">
        <v>116</v>
      </c>
      <c r="N41" s="280" t="s">
        <v>110</v>
      </c>
      <c r="O41" s="280"/>
      <c r="P41" s="280" t="s">
        <v>116</v>
      </c>
    </row>
    <row r="42" spans="1:16">
      <c r="A42" s="280" t="s">
        <v>118</v>
      </c>
      <c r="B42" s="280"/>
      <c r="C42" s="280"/>
      <c r="D42" s="280">
        <f>'実質公債費比率（分子）の構造'!K$52</f>
        <v>1660</v>
      </c>
      <c r="E42" s="280"/>
      <c r="F42" s="280"/>
      <c r="G42" s="280">
        <f>'実質公債費比率（分子）の構造'!L$52</f>
        <v>1626</v>
      </c>
      <c r="H42" s="280"/>
      <c r="I42" s="280"/>
      <c r="J42" s="280">
        <f>'実質公債費比率（分子）の構造'!M$52</f>
        <v>1483</v>
      </c>
      <c r="K42" s="280"/>
      <c r="L42" s="280"/>
      <c r="M42" s="280">
        <f>'実質公債費比率（分子）の構造'!N$52</f>
        <v>1491</v>
      </c>
      <c r="N42" s="280"/>
      <c r="O42" s="280"/>
      <c r="P42" s="280">
        <f>'実質公債費比率（分子）の構造'!O$52</f>
        <v>1534</v>
      </c>
    </row>
    <row r="43" spans="1:16">
      <c r="A43" s="280" t="s">
        <v>43</v>
      </c>
      <c r="B43" s="280" t="str">
        <f>'実質公債費比率（分子）の構造'!K$51</f>
        <v>-</v>
      </c>
      <c r="C43" s="280"/>
      <c r="D43" s="280"/>
      <c r="E43" s="280" t="str">
        <f>'実質公債費比率（分子）の構造'!L$51</f>
        <v>-</v>
      </c>
      <c r="F43" s="280"/>
      <c r="G43" s="280"/>
      <c r="H43" s="280">
        <f>'実質公債費比率（分子）の構造'!M$51</f>
        <v>8</v>
      </c>
      <c r="I43" s="280"/>
      <c r="J43" s="280"/>
      <c r="K43" s="280" t="str">
        <f>'実質公債費比率（分子）の構造'!N$51</f>
        <v>-</v>
      </c>
      <c r="L43" s="280"/>
      <c r="M43" s="280"/>
      <c r="N43" s="280">
        <f>'実質公債費比率（分子）の構造'!O$51</f>
        <v>0</v>
      </c>
      <c r="O43" s="280"/>
      <c r="P43" s="280"/>
    </row>
    <row r="44" spans="1:16">
      <c r="A44" s="280" t="s">
        <v>37</v>
      </c>
      <c r="B44" s="280">
        <f>'実質公債費比率（分子）の構造'!K$50</f>
        <v>7</v>
      </c>
      <c r="C44" s="280"/>
      <c r="D44" s="280"/>
      <c r="E44" s="280">
        <f>'実質公債費比率（分子）の構造'!L$50</f>
        <v>6</v>
      </c>
      <c r="F44" s="280"/>
      <c r="G44" s="280"/>
      <c r="H44" s="280">
        <f>'実質公債費比率（分子）の構造'!M$50</f>
        <v>6</v>
      </c>
      <c r="I44" s="280"/>
      <c r="J44" s="280"/>
      <c r="K44" s="280">
        <f>'実質公債費比率（分子）の構造'!N$50</f>
        <v>6</v>
      </c>
      <c r="L44" s="280"/>
      <c r="M44" s="280"/>
      <c r="N44" s="280">
        <f>'実質公債費比率（分子）の構造'!O$50</f>
        <v>6</v>
      </c>
      <c r="O44" s="280"/>
      <c r="P44" s="280"/>
    </row>
    <row r="45" spans="1:16">
      <c r="A45" s="280" t="s">
        <v>0</v>
      </c>
      <c r="B45" s="280">
        <f>'実質公債費比率（分子）の構造'!K$49</f>
        <v>4</v>
      </c>
      <c r="C45" s="280"/>
      <c r="D45" s="280"/>
      <c r="E45" s="280">
        <f>'実質公債費比率（分子）の構造'!L$49</f>
        <v>11</v>
      </c>
      <c r="F45" s="280"/>
      <c r="G45" s="280"/>
      <c r="H45" s="280">
        <f>'実質公債費比率（分子）の構造'!M$49</f>
        <v>21</v>
      </c>
      <c r="I45" s="280"/>
      <c r="J45" s="280"/>
      <c r="K45" s="280">
        <f>'実質公債費比率（分子）の構造'!N$49</f>
        <v>11</v>
      </c>
      <c r="L45" s="280"/>
      <c r="M45" s="280"/>
      <c r="N45" s="280">
        <f>'実質公債費比率（分子）の構造'!O$49</f>
        <v>11</v>
      </c>
      <c r="O45" s="280"/>
      <c r="P45" s="280"/>
    </row>
    <row r="46" spans="1:16">
      <c r="A46" s="280" t="s">
        <v>36</v>
      </c>
      <c r="B46" s="280">
        <f>'実質公債費比率（分子）の構造'!K$48</f>
        <v>298</v>
      </c>
      <c r="C46" s="280"/>
      <c r="D46" s="280"/>
      <c r="E46" s="280">
        <f>'実質公債費比率（分子）の構造'!L$48</f>
        <v>248</v>
      </c>
      <c r="F46" s="280"/>
      <c r="G46" s="280"/>
      <c r="H46" s="280">
        <f>'実質公債費比率（分子）の構造'!M$48</f>
        <v>241</v>
      </c>
      <c r="I46" s="280"/>
      <c r="J46" s="280"/>
      <c r="K46" s="280">
        <f>'実質公債費比率（分子）の構造'!N$48</f>
        <v>231</v>
      </c>
      <c r="L46" s="280"/>
      <c r="M46" s="280"/>
      <c r="N46" s="280">
        <f>'実質公債費比率（分子）の構造'!O$48</f>
        <v>225</v>
      </c>
      <c r="O46" s="280"/>
      <c r="P46" s="280"/>
    </row>
    <row r="47" spans="1:16">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20</v>
      </c>
      <c r="B49" s="280">
        <f>'実質公債費比率（分子）の構造'!K$45</f>
        <v>1650</v>
      </c>
      <c r="C49" s="280"/>
      <c r="D49" s="280"/>
      <c r="E49" s="280">
        <f>'実質公債費比率（分子）の構造'!L$45</f>
        <v>1673</v>
      </c>
      <c r="F49" s="280"/>
      <c r="G49" s="280"/>
      <c r="H49" s="280">
        <f>'実質公債費比率（分子）の構造'!M$45</f>
        <v>1683</v>
      </c>
      <c r="I49" s="280"/>
      <c r="J49" s="280"/>
      <c r="K49" s="280">
        <f>'実質公債費比率（分子）の構造'!N$45</f>
        <v>1597</v>
      </c>
      <c r="L49" s="280"/>
      <c r="M49" s="280"/>
      <c r="N49" s="280">
        <f>'実質公債費比率（分子）の構造'!O$45</f>
        <v>1605</v>
      </c>
      <c r="O49" s="280"/>
      <c r="P49" s="280"/>
    </row>
    <row r="50" spans="1:16">
      <c r="A50" s="280" t="s">
        <v>53</v>
      </c>
      <c r="B50" s="280" t="e">
        <f>NA()</f>
        <v>#N/A</v>
      </c>
      <c r="C50" s="280">
        <f>IF(ISNUMBER('実質公債費比率（分子）の構造'!K$53),'実質公債費比率（分子）の構造'!K$53,NA())</f>
        <v>299</v>
      </c>
      <c r="D50" s="280" t="e">
        <f>NA()</f>
        <v>#N/A</v>
      </c>
      <c r="E50" s="280" t="e">
        <f>NA()</f>
        <v>#N/A</v>
      </c>
      <c r="F50" s="280">
        <f>IF(ISNUMBER('実質公債費比率（分子）の構造'!L$53),'実質公債費比率（分子）の構造'!L$53,NA())</f>
        <v>312</v>
      </c>
      <c r="G50" s="280" t="e">
        <f>NA()</f>
        <v>#N/A</v>
      </c>
      <c r="H50" s="280" t="e">
        <f>NA()</f>
        <v>#N/A</v>
      </c>
      <c r="I50" s="280">
        <f>IF(ISNUMBER('実質公債費比率（分子）の構造'!M$53),'実質公債費比率（分子）の構造'!M$53,NA())</f>
        <v>476</v>
      </c>
      <c r="J50" s="280" t="e">
        <f>NA()</f>
        <v>#N/A</v>
      </c>
      <c r="K50" s="280" t="e">
        <f>NA()</f>
        <v>#N/A</v>
      </c>
      <c r="L50" s="280">
        <f>IF(ISNUMBER('実質公債費比率（分子）の構造'!N$53),'実質公債費比率（分子）の構造'!N$53,NA())</f>
        <v>354</v>
      </c>
      <c r="M50" s="280" t="e">
        <f>NA()</f>
        <v>#N/A</v>
      </c>
      <c r="N50" s="280" t="e">
        <f>NA()</f>
        <v>#N/A</v>
      </c>
      <c r="O50" s="280">
        <f>IF(ISNUMBER('実質公債費比率（分子）の構造'!O$53),'実質公債費比率（分子）の構造'!O$53,NA())</f>
        <v>313</v>
      </c>
      <c r="P50" s="280" t="e">
        <f>NA()</f>
        <v>#N/A</v>
      </c>
    </row>
    <row r="53" spans="1:16">
      <c r="A53" s="277" t="s">
        <v>120</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102</v>
      </c>
      <c r="C55" s="279"/>
      <c r="D55" s="279" t="s">
        <v>6</v>
      </c>
      <c r="E55" s="279" t="s">
        <v>102</v>
      </c>
      <c r="F55" s="279"/>
      <c r="G55" s="279" t="s">
        <v>6</v>
      </c>
      <c r="H55" s="279" t="s">
        <v>102</v>
      </c>
      <c r="I55" s="279"/>
      <c r="J55" s="279" t="s">
        <v>6</v>
      </c>
      <c r="K55" s="279" t="s">
        <v>102</v>
      </c>
      <c r="L55" s="279"/>
      <c r="M55" s="279" t="s">
        <v>6</v>
      </c>
      <c r="N55" s="279" t="s">
        <v>102</v>
      </c>
      <c r="O55" s="279"/>
      <c r="P55" s="279" t="s">
        <v>6</v>
      </c>
    </row>
    <row r="56" spans="1:16">
      <c r="A56" s="279" t="s">
        <v>41</v>
      </c>
      <c r="B56" s="279"/>
      <c r="C56" s="279"/>
      <c r="D56" s="279">
        <f>'将来負担比率（分子）の構造'!I$52</f>
        <v>12420</v>
      </c>
      <c r="E56" s="279"/>
      <c r="F56" s="279"/>
      <c r="G56" s="279">
        <f>'将来負担比率（分子）の構造'!J$52</f>
        <v>11518</v>
      </c>
      <c r="H56" s="279"/>
      <c r="I56" s="279"/>
      <c r="J56" s="279">
        <f>'将来負担比率（分子）の構造'!K$52</f>
        <v>11076</v>
      </c>
      <c r="K56" s="279"/>
      <c r="L56" s="279"/>
      <c r="M56" s="279">
        <f>'将来負担比率（分子）の構造'!L$52</f>
        <v>10255</v>
      </c>
      <c r="N56" s="279"/>
      <c r="O56" s="279"/>
      <c r="P56" s="279">
        <f>'将来負担比率（分子）の構造'!M$52</f>
        <v>9289</v>
      </c>
    </row>
    <row r="57" spans="1:16">
      <c r="A57" s="279" t="s">
        <v>89</v>
      </c>
      <c r="B57" s="279"/>
      <c r="C57" s="279"/>
      <c r="D57" s="279">
        <f>'将来負担比率（分子）の構造'!I$51</f>
        <v>1800</v>
      </c>
      <c r="E57" s="279"/>
      <c r="F57" s="279"/>
      <c r="G57" s="279">
        <f>'将来負担比率（分子）の構造'!J$51</f>
        <v>2508</v>
      </c>
      <c r="H57" s="279"/>
      <c r="I57" s="279"/>
      <c r="J57" s="279">
        <f>'将来負担比率（分子）の構造'!K$51</f>
        <v>2560</v>
      </c>
      <c r="K57" s="279"/>
      <c r="L57" s="279"/>
      <c r="M57" s="279">
        <f>'将来負担比率（分子）の構造'!L$51</f>
        <v>2708</v>
      </c>
      <c r="N57" s="279"/>
      <c r="O57" s="279"/>
      <c r="P57" s="279">
        <f>'将来負担比率（分子）の構造'!M$51</f>
        <v>3086</v>
      </c>
    </row>
    <row r="58" spans="1:16">
      <c r="A58" s="279" t="s">
        <v>86</v>
      </c>
      <c r="B58" s="279"/>
      <c r="C58" s="279"/>
      <c r="D58" s="279">
        <f>'将来負担比率（分子）の構造'!I$50</f>
        <v>3366</v>
      </c>
      <c r="E58" s="279"/>
      <c r="F58" s="279"/>
      <c r="G58" s="279">
        <f>'将来負担比率（分子）の構造'!J$50</f>
        <v>3280</v>
      </c>
      <c r="H58" s="279"/>
      <c r="I58" s="279"/>
      <c r="J58" s="279">
        <f>'将来負担比率（分子）の構造'!K$50</f>
        <v>2257</v>
      </c>
      <c r="K58" s="279"/>
      <c r="L58" s="279"/>
      <c r="M58" s="279">
        <f>'将来負担比率（分子）の構造'!L$50</f>
        <v>2441</v>
      </c>
      <c r="N58" s="279"/>
      <c r="O58" s="279"/>
      <c r="P58" s="279">
        <f>'将来負担比率（分子）の構造'!M$50</f>
        <v>2472</v>
      </c>
    </row>
    <row r="59" spans="1:16">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76</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69</v>
      </c>
      <c r="B61" s="279">
        <f>'将来負担比率（分子）の構造'!I$46</f>
        <v>5</v>
      </c>
      <c r="C61" s="279"/>
      <c r="D61" s="279"/>
      <c r="E61" s="279">
        <f>'将来負担比率（分子）の構造'!J$46</f>
        <v>4</v>
      </c>
      <c r="F61" s="279"/>
      <c r="G61" s="279"/>
      <c r="H61" s="279">
        <f>'将来負担比率（分子）の構造'!K$46</f>
        <v>3</v>
      </c>
      <c r="I61" s="279"/>
      <c r="J61" s="279"/>
      <c r="K61" s="279">
        <f>'将来負担比率（分子）の構造'!L$46</f>
        <v>3</v>
      </c>
      <c r="L61" s="279"/>
      <c r="M61" s="279"/>
      <c r="N61" s="279">
        <f>'将来負担比率（分子）の構造'!M$46</f>
        <v>4</v>
      </c>
      <c r="O61" s="279"/>
      <c r="P61" s="279"/>
    </row>
    <row r="62" spans="1:16">
      <c r="A62" s="279" t="s">
        <v>70</v>
      </c>
      <c r="B62" s="279">
        <f>'将来負担比率（分子）の構造'!I$45</f>
        <v>3592</v>
      </c>
      <c r="C62" s="279"/>
      <c r="D62" s="279"/>
      <c r="E62" s="279">
        <f>'将来負担比率（分子）の構造'!J$45</f>
        <v>3179</v>
      </c>
      <c r="F62" s="279"/>
      <c r="G62" s="279"/>
      <c r="H62" s="279">
        <f>'将来負担比率（分子）の構造'!K$45</f>
        <v>3282</v>
      </c>
      <c r="I62" s="279"/>
      <c r="J62" s="279"/>
      <c r="K62" s="279">
        <f>'将来負担比率（分子）の構造'!L$45</f>
        <v>3089</v>
      </c>
      <c r="L62" s="279"/>
      <c r="M62" s="279"/>
      <c r="N62" s="279">
        <f>'将来負担比率（分子）の構造'!M$45</f>
        <v>3051</v>
      </c>
      <c r="O62" s="279"/>
      <c r="P62" s="279"/>
    </row>
    <row r="63" spans="1:16">
      <c r="A63" s="279" t="s">
        <v>68</v>
      </c>
      <c r="B63" s="279">
        <f>'将来負担比率（分子）の構造'!I$44</f>
        <v>92</v>
      </c>
      <c r="C63" s="279"/>
      <c r="D63" s="279"/>
      <c r="E63" s="279">
        <f>'将来負担比率（分子）の構造'!J$44</f>
        <v>81</v>
      </c>
      <c r="F63" s="279"/>
      <c r="G63" s="279"/>
      <c r="H63" s="279">
        <f>'将来負担比率（分子）の構造'!K$44</f>
        <v>70</v>
      </c>
      <c r="I63" s="279"/>
      <c r="J63" s="279"/>
      <c r="K63" s="279">
        <f>'将来負担比率（分子）の構造'!L$44</f>
        <v>63</v>
      </c>
      <c r="L63" s="279"/>
      <c r="M63" s="279"/>
      <c r="N63" s="279">
        <f>'将来負担比率（分子）の構造'!M$44</f>
        <v>75</v>
      </c>
      <c r="O63" s="279"/>
      <c r="P63" s="279"/>
    </row>
    <row r="64" spans="1:16">
      <c r="A64" s="279" t="s">
        <v>66</v>
      </c>
      <c r="B64" s="279">
        <f>'将来負担比率（分子）の構造'!I$43</f>
        <v>2503</v>
      </c>
      <c r="C64" s="279"/>
      <c r="D64" s="279"/>
      <c r="E64" s="279">
        <f>'将来負担比率（分子）の構造'!J$43</f>
        <v>2561</v>
      </c>
      <c r="F64" s="279"/>
      <c r="G64" s="279"/>
      <c r="H64" s="279">
        <f>'将来負担比率（分子）の構造'!K$43</f>
        <v>2412</v>
      </c>
      <c r="I64" s="279"/>
      <c r="J64" s="279"/>
      <c r="K64" s="279">
        <f>'将来負担比率（分子）の構造'!L$43</f>
        <v>2219</v>
      </c>
      <c r="L64" s="279"/>
      <c r="M64" s="279"/>
      <c r="N64" s="279">
        <f>'将来負担比率（分子）の構造'!M$43</f>
        <v>1961</v>
      </c>
      <c r="O64" s="279"/>
      <c r="P64" s="279"/>
    </row>
    <row r="65" spans="1:16">
      <c r="A65" s="279" t="s">
        <v>65</v>
      </c>
      <c r="B65" s="279">
        <f>'将来負担比率（分子）の構造'!I$42</f>
        <v>349</v>
      </c>
      <c r="C65" s="279"/>
      <c r="D65" s="279"/>
      <c r="E65" s="279">
        <f>'将来負担比率（分子）の構造'!J$42</f>
        <v>263</v>
      </c>
      <c r="F65" s="279"/>
      <c r="G65" s="279"/>
      <c r="H65" s="279">
        <f>'将来負担比率（分子）の構造'!K$42</f>
        <v>190</v>
      </c>
      <c r="I65" s="279"/>
      <c r="J65" s="279"/>
      <c r="K65" s="279">
        <f>'将来負担比率（分子）の構造'!L$42</f>
        <v>130</v>
      </c>
      <c r="L65" s="279"/>
      <c r="M65" s="279"/>
      <c r="N65" s="279">
        <f>'将来負担比率（分子）の構造'!M$42</f>
        <v>69</v>
      </c>
      <c r="O65" s="279"/>
      <c r="P65" s="279"/>
    </row>
    <row r="66" spans="1:16">
      <c r="A66" s="279" t="s">
        <v>58</v>
      </c>
      <c r="B66" s="279">
        <f>'将来負担比率（分子）の構造'!I$41</f>
        <v>16444</v>
      </c>
      <c r="C66" s="279"/>
      <c r="D66" s="279"/>
      <c r="E66" s="279">
        <f>'将来負担比率（分子）の構造'!J$41</f>
        <v>15856</v>
      </c>
      <c r="F66" s="279"/>
      <c r="G66" s="279"/>
      <c r="H66" s="279">
        <f>'将来負担比率（分子）の構造'!K$41</f>
        <v>17744</v>
      </c>
      <c r="I66" s="279"/>
      <c r="J66" s="279"/>
      <c r="K66" s="279">
        <f>'将来負担比率（分子）の構造'!L$41</f>
        <v>17833</v>
      </c>
      <c r="L66" s="279"/>
      <c r="M66" s="279"/>
      <c r="N66" s="279">
        <f>'将来負担比率（分子）の構造'!M$41</f>
        <v>18287</v>
      </c>
      <c r="O66" s="279"/>
      <c r="P66" s="279"/>
    </row>
    <row r="67" spans="1:16">
      <c r="A67" s="279" t="s">
        <v>91</v>
      </c>
      <c r="B67" s="279" t="e">
        <f>NA()</f>
        <v>#N/A</v>
      </c>
      <c r="C67" s="279">
        <f>IF(ISNUMBER('将来負担比率（分子）の構造'!I$53),IF('将来負担比率（分子）の構造'!I$53&lt;0,0,'将来負担比率（分子）の構造'!I$53),NA())</f>
        <v>5398</v>
      </c>
      <c r="D67" s="279" t="e">
        <f>NA()</f>
        <v>#N/A</v>
      </c>
      <c r="E67" s="279" t="e">
        <f>NA()</f>
        <v>#N/A</v>
      </c>
      <c r="F67" s="279">
        <f>IF(ISNUMBER('将来負担比率（分子）の構造'!J$53),IF('将来負担比率（分子）の構造'!J$53&lt;0,0,'将来負担比率（分子）の構造'!J$53),NA())</f>
        <v>4638</v>
      </c>
      <c r="G67" s="279" t="e">
        <f>NA()</f>
        <v>#N/A</v>
      </c>
      <c r="H67" s="279" t="e">
        <f>NA()</f>
        <v>#N/A</v>
      </c>
      <c r="I67" s="279">
        <f>IF(ISNUMBER('将来負担比率（分子）の構造'!K$53),IF('将来負担比率（分子）の構造'!K$53&lt;0,0,'将来負担比率（分子）の構造'!K$53),NA())</f>
        <v>7811</v>
      </c>
      <c r="J67" s="279" t="e">
        <f>NA()</f>
        <v>#N/A</v>
      </c>
      <c r="K67" s="279" t="e">
        <f>NA()</f>
        <v>#N/A</v>
      </c>
      <c r="L67" s="279">
        <f>IF(ISNUMBER('将来負担比率（分子）の構造'!L$53),IF('将来負担比率（分子）の構造'!L$53&lt;0,0,'将来負担比率（分子）の構造'!L$53),NA())</f>
        <v>7933</v>
      </c>
      <c r="M67" s="279" t="e">
        <f>NA()</f>
        <v>#N/A</v>
      </c>
      <c r="N67" s="279" t="e">
        <f>NA()</f>
        <v>#N/A</v>
      </c>
      <c r="O67" s="279">
        <f>IF(ISNUMBER('将来負担比率（分子）の構造'!M$53),IF('将来負担比率（分子）の構造'!M$53&lt;0,0,'将来負担比率（分子）の構造'!M$53),NA())</f>
        <v>8600</v>
      </c>
      <c r="P67" s="279" t="e">
        <f>NA()</f>
        <v>#N/A</v>
      </c>
    </row>
    <row r="70" spans="1:16">
      <c r="A70" s="282" t="s">
        <v>46</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119</v>
      </c>
      <c r="B72" s="283">
        <f>基金残高に係る経年分析!F55</f>
        <v>876</v>
      </c>
      <c r="C72" s="283">
        <f>基金残高に係る経年分析!G55</f>
        <v>1069</v>
      </c>
      <c r="D72" s="283">
        <f>基金残高に係る経年分析!H55</f>
        <v>1081</v>
      </c>
    </row>
    <row r="73" spans="1:16">
      <c r="A73" s="281" t="s">
        <v>50</v>
      </c>
      <c r="B73" s="283">
        <f>基金残高に係る経年分析!F56</f>
        <v>6</v>
      </c>
      <c r="C73" s="283">
        <f>基金残高に係る経年分析!G56</f>
        <v>6</v>
      </c>
      <c r="D73" s="283" t="str">
        <f>基金残高に係る経年分析!H56</f>
        <v>-</v>
      </c>
    </row>
    <row r="74" spans="1:16">
      <c r="A74" s="281" t="s">
        <v>115</v>
      </c>
      <c r="B74" s="283">
        <f>基金残高に係る経年分析!F57</f>
        <v>701</v>
      </c>
      <c r="C74" s="283">
        <f>基金残高に係る経年分析!G57</f>
        <v>681</v>
      </c>
      <c r="D74" s="283">
        <f>基金残高に係る経年分析!H57</f>
        <v>775</v>
      </c>
    </row>
  </sheetData>
  <sheetProtection algorithmName="SHA-512" hashValue="EY82dnJNHGxXi+6cZ9hPrKoihFGsv552tSLHdM+CYMeYueYocxQMSj/EHvn6T3ucodb/eT1lhCscDPcxBsphjg==" saltValue="QFcx6M6ikzyQ1DB6m8BOu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2019-10-25T08:12:56Z</cp:lastPrinted>
  <dcterms:created xsi:type="dcterms:W3CDTF">2019-02-14T02:04:38Z</dcterms:created>
  <dcterms:modified xsi:type="dcterms:W3CDTF">2019-10-25T08:12:59Z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2019-10-23T09:00:46Z</vt:filetime>
  </property>
</Properties>
</file>