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tabRatio="9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40"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<sst xmlns="http://schemas.openxmlformats.org/spreadsheetml/2006/main" count="1070" uniqueCount="606">
  <si>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</si>
  <si>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</si>
  <si>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</si>
  <si>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</si>
  <si>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</si>
  <si>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</si>
  <si>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</si>
  <si>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</si>
  <si>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</si>
  <si>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</si>
  <si>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</si>
  <si>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</si>
  <si>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</si>
  <si>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</si>
  <si>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</si>
  <si>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</si>
  <si>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</si>
  <si>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</si>
  <si>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</si>
  <si>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</si>
  <si>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</si>
  <si>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</si>
  <si>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</si>
  <si>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</si>
  <si>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</si>
  <si>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</si>
  <si>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</si>
  <si>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</si>
  <si>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</si>
  <si>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</si>
  <si>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</si>
  <si>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</si>
  <si>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</si>
  <si>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</si>
  <si>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</si>
  <si>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</si>
  <si>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</si>
  <si>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</si>
  <si>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</si>
  <si>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</si>
  <si>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</si>
  <si>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</si>
  <si>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</si>
  <si>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</si>
  <si>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</si>
  <si>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</si>
  <si>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</si>
  <si>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</si>
  <si>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</si>
  <si>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</si>
  <si>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</si>
  <si>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</si>
  <si>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</si>
  <si>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</si>
  <si>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</si>
  <si>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</si>
  <si>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</si>
  <si>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</si>
  <si>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</si>
  <si>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</si>
  <si>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</si>
  <si>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</si>
  <si>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</si>
  <si>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</si>
  <si>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</si>
  <si>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</si>
  <si>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</si>
  <si>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</si>
  <si>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</si>
  <si>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</si>
  <si>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</si>
  <si>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</si>
  <si>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</si>
  <si>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</si>
  <si>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</si>
  <si>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</si>
  <si>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</si>
  <si>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</si>
  <si>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</si>
  <si>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</si>
  <si>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</si>
  <si>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</si>
  <si>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</si>
  <si>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</si>
  <si>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</si>
  <si>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</si>
  <si>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</si>
  <si>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</si>
  <si>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</si>
  <si>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</si>
  <si>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</si>
  <si>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飯能市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</si>
  <si>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</si>
  <si>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</si>
  <si>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</si>
  <si>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</si>
  <si>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</si>
  <si>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</si>
  <si>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</si>
  <si>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</si>
  <si>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</si>
  <si>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</si>
  <si>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</si>
  <si>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</si>
  <si>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</si>
  <si>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</si>
  <si>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</si>
  <si>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</si>
  <si>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</si>
  <si>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</si>
  <si>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</si>
  <si>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</si>
  <si>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</si>
  <si>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</si>
  <si>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</si>
  <si>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</si>
  <si>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</si>
  <si>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</si>
  <si>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</si>
  <si>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</si>
  <si>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</si>
  <si>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</si>
  <si>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</si>
  <si>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</si>
  <si>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</si>
  <si>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</si>
  <si>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</si>
  <si>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</si>
  <si>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</si>
  <si>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</si>
  <si>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</si>
  <si>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</si>
  <si>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</si>
  <si>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</si>
  <si>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</si>
  <si>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</si>
  <si>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</si>
  <si>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</si>
  <si>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</si>
  <si>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</si>
  <si>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</si>
  <si>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</si>
  <si>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</si>
  <si>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</si>
  <si>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</si>
  <si>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</si>
  <si>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</si>
  <si>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</si>
  <si>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</si>
  <si>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</si>
  <si>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</si>
  <si>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</si>
  <si>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</si>
  <si>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</si>
  <si>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</si>
  <si>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</si>
  <si>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</si>
  <si>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</si>
  <si>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</si>
  <si>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</si>
  <si>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</si>
  <si>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</si>
  <si>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</si>
  <si>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</si>
  <si>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</si>
  <si>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</si>
  <si>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</si>
  <si>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</si>
  <si>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</si>
  <si>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</si>
  <si>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</si>
  <si>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</si>
  <si>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</si>
  <si>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</si>
  <si>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</si>
  <si>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</si>
  <si>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</si>
  <si>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</si>
  <si>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</si>
  <si>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</si>
  <si>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</si>
  <si>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</si>
  <si>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</si>
  <si>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</si>
  <si>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</si>
  <si>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</si>
  <si>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</si>
  <si>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</si>
  <si>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</si>
  <si>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</si>
  <si>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</si>
  <si>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</si>
  <si>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</si>
  <si>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</si>
  <si>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</si>
  <si>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</si>
  <si>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</si>
  <si>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</si>
  <si>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</si>
  <si>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</si>
  <si>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</si>
  <si>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</si>
  <si>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</si>
  <si>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</si>
  <si>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</si>
  <si>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</si>
  <si>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</si>
  <si>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</si>
  <si>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</si>
  <si>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埼玉県飯能市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</si>
  <si>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</si>
  <si>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</si>
  <si>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</si>
  <si>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</si>
  <si>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</si>
  <si>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</si>
  <si>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</si>
  <si>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</si>
  <si>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</si>
  <si>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</si>
  <si>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</si>
  <si>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</si>
  <si>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</si>
  <si>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</si>
  <si>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</si>
  <si>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</si>
  <si>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</si>
  <si>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</si>
  <si>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</si>
  <si>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</si>
  <si>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</si>
  <si>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</si>
  <si>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</si>
  <si>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</si>
  <si>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</si>
  <si>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</si>
  <si>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</si>
  <si>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</si>
  <si>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</si>
  <si>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</si>
  <si>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</si>
  <si>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</si>
  <si>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</si>
  <si>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</si>
  <si>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</si>
  <si>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</si>
  <si>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</si>
  <si>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</si>
  <si>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</si>
  <si>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</si>
  <si>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</si>
  <si>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</si>
  <si>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</si>
  <si>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</si>
  <si>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</si>
  <si>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</si>
  <si>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</si>
  <si>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</si>
  <si>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</si>
  <si>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</si>
  <si>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</si>
  <si>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</si>
  <si>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</si>
  <si>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</si>
  <si>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</si>
  <si>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</si>
  <si>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</si>
  <si>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</si>
  <si>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</si>
  <si>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</si>
  <si>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</si>
  <si>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</si>
  <si>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</si>
  <si>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</si>
  <si>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</si>
  <si>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</si>
  <si>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</si>
  <si>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</si>
  <si>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</si>
  <si>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</si>
  <si>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</si>
  <si>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</si>
  <si>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</si>
  <si>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</si>
  <si>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</si>
  <si>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</si>
  <si>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</si>
  <si>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</si>
  <si>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</si>
  <si>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</si>
  <si>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</si>
  <si>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</si>
  <si>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</si>
  <si>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</si>
  <si>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</si>
  <si>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</si>
  <si>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</si>
  <si>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</si>
  <si>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</si>
  <si>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</si>
  <si>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</si>
  <si>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</si>
  <si>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</si>
  <si>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</si>
  <si>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</si>
  <si>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</si>
  <si>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</si>
  <si>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</si>
  <si>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</si>
  <si>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</si>
  <si>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</si>
  <si>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</si>
  <si>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</si>
  <si>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</si>
  <si>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</si>
  <si>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</si>
  <si>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</si>
  <si>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</si>
  <si>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</si>
  <si>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</si>
  <si>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</si>
  <si>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</si>
  <si>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</si>
  <si>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</si>
  <si>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</si>
  <si>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</si>
  <si>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</si>
  <si>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</si>
  <si>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</si>
  <si>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</si>
  <si>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</si>
  <si>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</si>
  <si>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</si>
  <si>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</si>
  <si>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</si>
  <si>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</si>
  <si>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</si>
  <si>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</si>
  <si>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</si>
  <si>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</si>
  <si>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</si>
  <si>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</si>
  <si>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</si>
  <si>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</si>
  <si>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</si>
  <si>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</si>
  <si>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</si>
  <si>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</si>
  <si>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</si>
  <si>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</si>
  <si>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</si>
  <si>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</si>
  <si>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</si>
  <si>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</si>
  <si>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</si>
  <si>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</si>
  <si>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</si>
  <si>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</si>
  <si>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</si>
  <si>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埼玉県飯能市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</si>
  <si>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</si>
  <si>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</si>
  <si>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</si>
  <si>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</si>
  <si>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</si>
  <si>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</si>
  <si>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</si>
  <si>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</si>
  <si>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</si>
  <si>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</si>
  <si>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</si>
  <si>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</si>
  <si>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</si>
  <si>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</si>
  <si>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</si>
  <si>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</si>
  <si>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</si>
  <si>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</si>
  <si>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</si>
  <si>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</si>
  <si>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笠縫土地区画整理特別会計</t>
    <phoneticPr fontId="5"/>
  </si>
  <si>
    <t>双柳南部土地区画整理特別会計</t>
    <phoneticPr fontId="5"/>
  </si>
  <si>
    <t>岩沢北部土地区画整理特別会計</t>
    <phoneticPr fontId="5"/>
  </si>
  <si>
    <t>岩沢南部土地区画整理特別会計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</si>
  <si>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</si>
  <si>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</si>
  <si>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</si>
  <si>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</si>
  <si>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</si>
  <si>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</si>
  <si>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</si>
  <si>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</si>
  <si>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</si>
  <si>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</si>
  <si>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</si>
  <si>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</si>
  <si>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</si>
  <si>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</si>
  <si>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国民健康保険特別会計（南高麗診療所勘定）</t>
    <phoneticPr fontId="5"/>
  </si>
  <si>
    <t>国民健康保険特別会計（名栗診療所勘定）</t>
    <phoneticPr fontId="5"/>
  </si>
  <si>
    <t>介護保険特別会計</t>
    <phoneticPr fontId="5"/>
  </si>
  <si>
    <t>後期高齢者医療特別会計</t>
    <phoneticPr fontId="5"/>
  </si>
  <si>
    <t>訪問看護ステーション特別会計</t>
    <phoneticPr fontId="5"/>
  </si>
  <si>
    <t>介護サービス想定事業会計（介護老人保健施設）</t>
    <phoneticPr fontId="5"/>
  </si>
  <si>
    <t>-</t>
    <phoneticPr fontId="5"/>
  </si>
  <si>
    <t>水道事業会計</t>
    <phoneticPr fontId="5"/>
  </si>
  <si>
    <t>法適用企業</t>
    <phoneticPr fontId="5"/>
  </si>
  <si>
    <t>下水道特別会計</t>
    <phoneticPr fontId="5"/>
  </si>
  <si>
    <t>法非適用企業</t>
    <phoneticPr fontId="5"/>
  </si>
  <si>
    <t>特定環境保全公共下水道特別会計</t>
    <phoneticPr fontId="5"/>
  </si>
  <si>
    <t>法非適用企業</t>
    <phoneticPr fontId="5"/>
  </si>
  <si>
    <t>宅地造成想定事業会計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</si>
  <si>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</si>
  <si>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</si>
  <si>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</si>
  <si>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</si>
  <si>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</si>
  <si>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</si>
  <si>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</si>
  <si>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</si>
  <si>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</si>
  <si>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</si>
  <si>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</si>
  <si>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</si>
  <si>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</si>
  <si>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</si>
  <si>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</si>
  <si>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</si>
  <si>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</si>
  <si>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</si>
  <si>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</si>
  <si>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</si>
  <si>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</si>
  <si>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</si>
  <si>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</si>
  <si>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</si>
  <si>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</si>
  <si>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</si>
  <si>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</si>
  <si>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</si>
  <si>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</si>
  <si>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</si>
  <si>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</si>
  <si>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</si>
  <si>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</si>
  <si>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</si>
  <si>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</si>
  <si>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</si>
  <si>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</si>
  <si>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</si>
  <si>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</si>
  <si>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</si>
  <si>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</si>
  <si>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</si>
  <si>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</si>
  <si>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</si>
  <si>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</si>
  <si>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</si>
  <si>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</si>
  <si>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</si>
  <si>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</si>
  <si>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</si>
  <si>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</si>
  <si>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</si>
  <si>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</si>
  <si>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</si>
  <si>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</si>
  <si>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</si>
  <si>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</si>
  <si>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</si>
  <si>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</si>
  <si>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</si>
  <si>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</si>
  <si>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</si>
  <si>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</si>
  <si>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</si>
  <si>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</si>
  <si>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</si>
  <si>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</si>
  <si>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</si>
  <si>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</si>
  <si>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</si>
  <si>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</si>
  <si>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</si>
  <si>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</si>
  <si>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</si>
  <si>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</si>
  <si>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</si>
  <si>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</si>
  <si>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</si>
  <si>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</si>
  <si>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</si>
  <si>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</si>
  <si>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</si>
  <si>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</si>
  <si>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</si>
  <si>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</si>
  <si>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</si>
  <si>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</si>
  <si>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</si>
  <si>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</si>
  <si>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</si>
  <si>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</si>
  <si>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</si>
  <si>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</si>
  <si>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</si>
  <si>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</si>
  <si>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</si>
  <si>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</si>
  <si>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</si>
  <si>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</si>
  <si>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</si>
  <si>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</si>
  <si>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</si>
  <si>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</si>
  <si>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</si>
  <si>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</si>
  <si>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</si>
  <si>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</si>
  <si>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</si>
  <si>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</si>
  <si>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</si>
  <si>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</si>
  <si>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</si>
  <si>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</si>
  <si>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</si>
  <si>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</si>
  <si>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</si>
  <si>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</si>
  <si>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</si>
  <si>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</si>
  <si>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</si>
  <si>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</si>
  <si>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</si>
  <si>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</si>
  <si>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</si>
  <si>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</si>
  <si>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</si>
  <si>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</si>
  <si>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</si>
  <si>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</si>
  <si>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</si>
  <si>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</si>
  <si>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</si>
  <si>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</si>
  <si>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</si>
  <si>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</si>
  <si>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</si>
  <si>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</si>
  <si>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</si>
  <si>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</si>
  <si>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</si>
  <si>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</si>
  <si>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</si>
  <si>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</si>
  <si>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</si>
  <si>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</si>
  <si>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</si>
  <si>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</si>
  <si>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</si>
  <si>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3.40</t>
  </si>
  <si>
    <t>▲ 3.12</t>
  </si>
  <si>
    <t>一般会計</t>
  </si>
  <si>
    <t>水道事業会計</t>
  </si>
  <si>
    <t>国民健康保険特別会計（事業勘定）</t>
  </si>
  <si>
    <t>介護保険特別会計</t>
  </si>
  <si>
    <t>下水道特別会計</t>
  </si>
  <si>
    <t>岩沢北部土地区画整理特別会計</t>
  </si>
  <si>
    <t>特定環境保全公共下水道特別会計</t>
  </si>
  <si>
    <t>岩沢南部土地区画整理特別会計</t>
  </si>
  <si>
    <t>その他会計（赤字）</t>
  </si>
  <si>
    <t>その他会計（黒字）</t>
  </si>
  <si>
    <t>○</t>
    <phoneticPr fontId="2"/>
  </si>
  <si>
    <t>飯能市土地開発公社</t>
    <rPh sb="0" eb="3">
      <t>ハンノウシ</t>
    </rPh>
    <rPh sb="3" eb="5">
      <t>トチ</t>
    </rPh>
    <rPh sb="5" eb="7">
      <t>カイハツ</t>
    </rPh>
    <rPh sb="7" eb="9">
      <t>コウシャ</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</si>
  <si>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</si>
  <si>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一般会計</t>
    <rPh sb="0" eb="2">
      <t>イッパン</t>
    </rPh>
    <rPh sb="2" eb="4">
      <t>カイケイ</t>
    </rPh>
    <phoneticPr fontId="2"/>
  </si>
  <si>
    <t>特別会計</t>
    <rPh sb="0" eb="2">
      <t>トクベツ</t>
    </rPh>
    <rPh sb="2" eb="4">
      <t>カイケイ</t>
    </rPh>
    <phoneticPr fontId="2"/>
  </si>
  <si>
    <t>埼玉県市町村総合事務組合</t>
    <rPh sb="0" eb="3">
      <t>サイタマケン</t>
    </rPh>
    <rPh sb="3" eb="6">
      <t>シチョウソン</t>
    </rPh>
    <rPh sb="6" eb="8">
      <t>ソウゴウ</t>
    </rPh>
    <rPh sb="8" eb="10">
      <t>ジム</t>
    </rPh>
    <rPh sb="10" eb="12">
      <t>クミアイ</t>
    </rPh>
    <phoneticPr fontId="2"/>
  </si>
  <si>
    <t>交通災害特別会計</t>
    <rPh sb="0" eb="2">
      <t>コウツウ</t>
    </rPh>
    <rPh sb="2" eb="4">
      <t>サイガイ</t>
    </rPh>
    <rPh sb="4" eb="6">
      <t>トクベツ</t>
    </rPh>
    <rPh sb="6" eb="8">
      <t>カイケイ</t>
    </rPh>
    <phoneticPr fontId="2"/>
  </si>
  <si>
    <t>彩の国さいたま人づくり広域連合</t>
    <rPh sb="0" eb="1">
      <t>サイ</t>
    </rPh>
    <rPh sb="2" eb="3">
      <t>クニ</t>
    </rPh>
    <rPh sb="7" eb="8">
      <t>ヒト</t>
    </rPh>
    <rPh sb="11" eb="13">
      <t>コウイキ</t>
    </rPh>
    <rPh sb="13" eb="15">
      <t>レンゴウ</t>
    </rPh>
    <phoneticPr fontId="2"/>
  </si>
  <si>
    <t>埼玉県都市競艇組合</t>
    <rPh sb="0" eb="3">
      <t>サイタマケン</t>
    </rPh>
    <rPh sb="3" eb="5">
      <t>トシ</t>
    </rPh>
    <rPh sb="5" eb="7">
      <t>キョウテイ</t>
    </rPh>
    <rPh sb="7" eb="9">
      <t>クミアイ</t>
    </rPh>
    <phoneticPr fontId="2"/>
  </si>
  <si>
    <t>広域飯能斎場組合</t>
    <rPh sb="0" eb="2">
      <t>コウイキ</t>
    </rPh>
    <rPh sb="2" eb="4">
      <t>ハンノウ</t>
    </rPh>
    <rPh sb="4" eb="6">
      <t>サイジョウ</t>
    </rPh>
    <rPh sb="6" eb="8">
      <t>クミアイ</t>
    </rPh>
    <phoneticPr fontId="2"/>
  </si>
  <si>
    <t>埼玉西部消防組合</t>
    <rPh sb="0" eb="2">
      <t>サイタマ</t>
    </rPh>
    <rPh sb="2" eb="4">
      <t>セイブ</t>
    </rPh>
    <rPh sb="4" eb="6">
      <t>ショウボウ</t>
    </rPh>
    <rPh sb="6" eb="8">
      <t>クミアイ</t>
    </rPh>
    <phoneticPr fontId="2"/>
  </si>
  <si>
    <t>廃棄物処理施設整備基金</t>
    <rPh sb="0" eb="3">
      <t>ハイキブツ</t>
    </rPh>
    <rPh sb="3" eb="5">
      <t>ショリ</t>
    </rPh>
    <rPh sb="5" eb="7">
      <t>シセツ</t>
    </rPh>
    <rPh sb="7" eb="9">
      <t>セイビ</t>
    </rPh>
    <rPh sb="9" eb="11">
      <t>キキン</t>
    </rPh>
    <phoneticPr fontId="11"/>
  </si>
  <si>
    <t>土地開発基金</t>
    <rPh sb="0" eb="2">
      <t>トチ</t>
    </rPh>
    <rPh sb="2" eb="4">
      <t>カイハツ</t>
    </rPh>
    <rPh sb="4" eb="6">
      <t>キキン</t>
    </rPh>
    <phoneticPr fontId="11"/>
  </si>
  <si>
    <t>公共施設整備基金</t>
    <rPh sb="0" eb="2">
      <t>コウキョウ</t>
    </rPh>
    <rPh sb="2" eb="4">
      <t>シセツ</t>
    </rPh>
    <rPh sb="4" eb="6">
      <t>セイビ</t>
    </rPh>
    <rPh sb="6" eb="8">
      <t>キキン</t>
    </rPh>
    <phoneticPr fontId="11"/>
  </si>
  <si>
    <t>緑の基金</t>
    <rPh sb="0" eb="1">
      <t>ミドリ</t>
    </rPh>
    <rPh sb="2" eb="4">
      <t>キキン</t>
    </rPh>
    <phoneticPr fontId="11"/>
  </si>
  <si>
    <t>消防施設整備基金</t>
    <rPh sb="0" eb="2">
      <t>ショウボウ</t>
    </rPh>
    <rPh sb="2" eb="4">
      <t>シセツ</t>
    </rPh>
    <rPh sb="4" eb="6">
      <t>セイビ</t>
    </rPh>
    <rPh sb="6" eb="8">
      <t>キキン</t>
    </rPh>
    <phoneticPr fontId="11"/>
  </si>
  <si>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</si>
  <si>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</si>
  <si>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</si>
  <si>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</si>
  <si>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</si>
  <si>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</si>
  <si>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</si>
  <si>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施設の老朽化が進んでいるため、有形固定資産減価償却率が増えているが、橋りょうの大規模修繕や、ごみ処理施設の建替えなど、老朽化対策、施設の長寿命化対策にも取り組んでおり、これに伴い地方債残高が増加しているため、将来負担比率も増加している。今後も将来負担を勘案しながら公共施設等総合管理計画などに基づき、老朽化した施設の統廃合の検討、長寿命化に取り組んでいく。</t>
    <rPh sb="0" eb="2">
      <t>シセツ</t>
    </rPh>
    <rPh sb="3" eb="6">
      <t>ロウキュウカ</t>
    </rPh>
    <rPh sb="7" eb="8">
      <t>スス</t>
    </rPh>
    <rPh sb="15" eb="17">
      <t>ユウケイ</t>
    </rPh>
    <rPh sb="17" eb="19">
      <t>コテイ</t>
    </rPh>
    <rPh sb="19" eb="21">
      <t>シサン</t>
    </rPh>
    <rPh sb="21" eb="23">
      <t>ゲンカ</t>
    </rPh>
    <rPh sb="23" eb="25">
      <t>ショウキャク</t>
    </rPh>
    <rPh sb="25" eb="26">
      <t>リツ</t>
    </rPh>
    <rPh sb="27" eb="28">
      <t>フ</t>
    </rPh>
    <rPh sb="34" eb="35">
      <t>キョウ</t>
    </rPh>
    <rPh sb="39" eb="42">
      <t>ダイキボ</t>
    </rPh>
    <rPh sb="42" eb="44">
      <t>シュウゼン</t>
    </rPh>
    <rPh sb="48" eb="50">
      <t>ショリ</t>
    </rPh>
    <rPh sb="50" eb="52">
      <t>シセツ</t>
    </rPh>
    <rPh sb="53" eb="55">
      <t>タテカ</t>
    </rPh>
    <rPh sb="59" eb="62">
      <t>ロウキュウカ</t>
    </rPh>
    <rPh sb="62" eb="64">
      <t>タイサク</t>
    </rPh>
    <rPh sb="65" eb="67">
      <t>シセツ</t>
    </rPh>
    <rPh sb="68" eb="69">
      <t>チョウ</t>
    </rPh>
    <rPh sb="69" eb="72">
      <t>ジュミョウカ</t>
    </rPh>
    <rPh sb="72" eb="74">
      <t>タイサク</t>
    </rPh>
    <rPh sb="76" eb="77">
      <t>ト</t>
    </rPh>
    <rPh sb="78" eb="79">
      <t>ク</t>
    </rPh>
    <rPh sb="87" eb="88">
      <t>トモナ</t>
    </rPh>
    <rPh sb="89" eb="91">
      <t>チホウ</t>
    </rPh>
    <rPh sb="91" eb="92">
      <t>サイ</t>
    </rPh>
    <rPh sb="92" eb="94">
      <t>ザンダカ</t>
    </rPh>
    <rPh sb="95" eb="97">
      <t>ゾウカ</t>
    </rPh>
    <rPh sb="104" eb="106">
      <t>ショウライ</t>
    </rPh>
    <rPh sb="106" eb="108">
      <t>フタン</t>
    </rPh>
    <rPh sb="108" eb="110">
      <t>ヒリツ</t>
    </rPh>
    <rPh sb="111" eb="113">
      <t>ゾウカ</t>
    </rPh>
    <rPh sb="118" eb="120">
      <t>コンゴ</t>
    </rPh>
    <rPh sb="121" eb="123">
      <t>ショウライ</t>
    </rPh>
    <rPh sb="123" eb="125">
      <t>フタン</t>
    </rPh>
    <rPh sb="126" eb="128">
      <t>カンアン</t>
    </rPh>
    <rPh sb="132" eb="134">
      <t>コウキョウ</t>
    </rPh>
    <rPh sb="134" eb="136">
      <t>シセツ</t>
    </rPh>
    <rPh sb="136" eb="137">
      <t>トウ</t>
    </rPh>
    <rPh sb="137" eb="139">
      <t>ソウゴウ</t>
    </rPh>
    <rPh sb="139" eb="141">
      <t>カンリ</t>
    </rPh>
    <rPh sb="141" eb="143">
      <t>ケイカク</t>
    </rPh>
    <rPh sb="146" eb="147">
      <t>モト</t>
    </rPh>
    <rPh sb="150" eb="153">
      <t>ロウキュウカ</t>
    </rPh>
    <rPh sb="155" eb="157">
      <t>シセツ</t>
    </rPh>
    <rPh sb="158" eb="161">
      <t>トウハイゴウ</t>
    </rPh>
    <rPh sb="162" eb="164">
      <t>ケントウ</t>
    </rPh>
    <rPh sb="165" eb="166">
      <t>チョウ</t>
    </rPh>
    <rPh sb="166" eb="169">
      <t>ジュミョウカ</t>
    </rPh>
    <rPh sb="170" eb="171">
      <t>ト</t>
    </rPh>
    <rPh sb="172" eb="173">
      <t>ク</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</si>
  <si>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</si>
  <si>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</si>
  <si>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</si>
  <si>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</si>
  <si>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</si>
  <si>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</si>
  <si>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１７年１月の旧名栗村との合併は、合併特例事業債などの財政措置がある地方債を活用していたことから、実質公債費比率、将来負担比率ともに減少傾向であったが、借り入れた合併特例事業債の元金償還が増加してきたため、実質公債費比率が増加に転じるとともに、ごみ処理施設の建設に伴う起債額の増加により、地方債残高が増加し、将来負担比率も増加している。今後も借り入れた地方債の償還が増加していくことが見込まれる。今後は、建設事業を取捨選択し、起債額を抑制するとともに、財政措置がある起債の活用に努め、実質公債費比率及び将来負担比率の抑制を図る。</t>
    <rPh sb="0" eb="2">
      <t>ヘイセイ</t>
    </rPh>
    <rPh sb="4" eb="5">
      <t>ネン</t>
    </rPh>
    <rPh sb="6" eb="7">
      <t>ガツ</t>
    </rPh>
    <rPh sb="8" eb="9">
      <t>キュウ</t>
    </rPh>
    <rPh sb="9" eb="11">
      <t>ナグリ</t>
    </rPh>
    <rPh sb="11" eb="12">
      <t>ムラ</t>
    </rPh>
    <phoneticPr fontId="2"/>
  </si>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</sst>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47278</c:v>
                </c:pt>
                <c:pt idx="3">
                  <c:v>44504</c:v>
                </c:pt>
                <c:pt idx="4">
                  <c:v>47820</c:v>
                </c:pt>
              </c:numCache>
            </c:numRef>
          </c:val>
          <c:smooth val="0"/>
          <c:extLst xmlns:c16r2="http://schemas.microsoft.com/office/drawing/2015/06/chart">
            <c:ext xmlns:c16="http://schemas.microsoft.com/office/drawing/2014/chart" uri="{C3380CC4-5D6E-409C-BE32-E72D297353CC}">
              <c16:uniqueId val="{00000000-D9CC-4606-A830-7A9480B7896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53098</c:v>
                </c:pt>
                <c:pt idx="1">
                  <c:v>55078</c:v>
                </c:pt>
                <c:pt idx="2">
                  <c:v>56348</c:v>
                </c:pt>
                <c:pt idx="3">
                  <c:v>88286</c:v>
                </c:pt>
                <c:pt idx="4">
                  <c:v>114096</c:v>
                </c:pt>
              </c:numCache>
            </c:numRef>
          </c:val>
          <c:smooth val="0"/>
          <c:extLst xmlns:c16r2="http://schemas.microsoft.com/office/drawing/2015/06/chart">
            <c:ext xmlns:c16="http://schemas.microsoft.com/office/drawing/2014/chart" uri="{C3380CC4-5D6E-409C-BE32-E72D297353CC}">
              <c16:uniqueId val="{00000001-D9CC-4606-A830-7A9480B78960}"/>
            </c:ext>
          </c:extLst>
        </c:ser>
        <c:dLbls>
          <c:showLegendKey val="0"/>
          <c:showVal val="0"/>
          <c:showCatName val="0"/>
          <c:showSerName val="0"/>
          <c:showPercent val="0"/>
          <c:showBubbleSize val="0"/>
        </c:dLbls>
        <c:marker val="1"/>
        <c:smooth val="0"/>
        <c:axId val="149709184"/>
        <c:axId val="149711104"/>
      </c:lineChart>
      <c:catAx>
        <c:axId val="149709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9711104"/>
        <c:crosses val="autoZero"/>
        <c:auto val="1"/>
        <c:lblAlgn val="ctr"/>
        <c:lblOffset val="100"/>
        <c:tickLblSkip val="1"/>
        <c:tickMarkSkip val="1"/>
        <c:noMultiLvlLbl val="0"/>
      </c:catAx>
      <c:valAx>
        <c:axId val="14971110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9709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9.68</c:v>
                </c:pt>
                <c:pt idx="1">
                  <c:v>8.2100000000000009</c:v>
                </c:pt>
                <c:pt idx="2">
                  <c:v>4.57</c:v>
                </c:pt>
                <c:pt idx="3">
                  <c:v>3.43</c:v>
                </c:pt>
                <c:pt idx="4">
                  <c:v>7.32</c:v>
                </c:pt>
              </c:numCache>
            </c:numRef>
          </c:val>
          <c:extLst xmlns:c16r2="http://schemas.microsoft.com/office/drawing/2015/06/chart">
            <c:ext xmlns:c16="http://schemas.microsoft.com/office/drawing/2014/chart" uri="{C3380CC4-5D6E-409C-BE32-E72D297353CC}">
              <c16:uniqueId val="{00000000-DAC5-4EC8-B807-03A806DCB23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9.2799999999999994</c:v>
                </c:pt>
                <c:pt idx="1">
                  <c:v>10.76</c:v>
                </c:pt>
                <c:pt idx="2">
                  <c:v>10.5</c:v>
                </c:pt>
                <c:pt idx="3">
                  <c:v>8.64</c:v>
                </c:pt>
                <c:pt idx="4">
                  <c:v>5.99</c:v>
                </c:pt>
              </c:numCache>
            </c:numRef>
          </c:val>
          <c:extLst xmlns:c16r2="http://schemas.microsoft.com/office/drawing/2015/06/chart">
            <c:ext xmlns:c16="http://schemas.microsoft.com/office/drawing/2014/chart" uri="{C3380CC4-5D6E-409C-BE32-E72D297353CC}">
              <c16:uniqueId val="{00000001-DAC5-4EC8-B807-03A806DCB236}"/>
            </c:ext>
          </c:extLst>
        </c:ser>
        <c:dLbls>
          <c:showLegendKey val="0"/>
          <c:showVal val="0"/>
          <c:showCatName val="0"/>
          <c:showSerName val="0"/>
          <c:showPercent val="0"/>
          <c:showBubbleSize val="0"/>
        </c:dLbls>
        <c:gapWidth val="250"/>
        <c:overlap val="100"/>
        <c:axId val="158152960"/>
        <c:axId val="158155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4.08</c:v>
                </c:pt>
                <c:pt idx="1">
                  <c:v>0.11</c:v>
                </c:pt>
                <c:pt idx="2">
                  <c:v>-3.4</c:v>
                </c:pt>
                <c:pt idx="3">
                  <c:v>-3.12</c:v>
                </c:pt>
                <c:pt idx="4">
                  <c:v>1.26</c:v>
                </c:pt>
              </c:numCache>
            </c:numRef>
          </c:val>
          <c:smooth val="0"/>
          <c:extLst xmlns:c16r2="http://schemas.microsoft.com/office/drawing/2015/06/chart">
            <c:ext xmlns:c16="http://schemas.microsoft.com/office/drawing/2014/chart" uri="{C3380CC4-5D6E-409C-BE32-E72D297353CC}">
              <c16:uniqueId val="{00000002-DAC5-4EC8-B807-03A806DCB236}"/>
            </c:ext>
          </c:extLst>
        </c:ser>
        <c:dLbls>
          <c:showLegendKey val="0"/>
          <c:showVal val="0"/>
          <c:showCatName val="0"/>
          <c:showSerName val="0"/>
          <c:showPercent val="0"/>
          <c:showBubbleSize val="0"/>
        </c:dLbls>
        <c:marker val="1"/>
        <c:smooth val="0"/>
        <c:axId val="158152960"/>
        <c:axId val="158155136"/>
      </c:lineChart>
      <c:catAx>
        <c:axId val="158152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8155136"/>
        <c:crosses val="autoZero"/>
        <c:auto val="1"/>
        <c:lblAlgn val="ctr"/>
        <c:lblOffset val="100"/>
        <c:tickLblSkip val="1"/>
        <c:tickMarkSkip val="1"/>
        <c:noMultiLvlLbl val="0"/>
      </c:catAx>
      <c:valAx>
        <c:axId val="158155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152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0.57999999999999996</c:v>
                </c:pt>
                <c:pt idx="2">
                  <c:v>#N/A</c:v>
                </c:pt>
                <c:pt idx="3">
                  <c:v>0.98</c:v>
                </c:pt>
                <c:pt idx="4">
                  <c:v>#N/A</c:v>
                </c:pt>
                <c:pt idx="5">
                  <c:v>0.57999999999999996</c:v>
                </c:pt>
                <c:pt idx="6">
                  <c:v>#N/A</c:v>
                </c:pt>
                <c:pt idx="7">
                  <c:v>0.35</c:v>
                </c:pt>
                <c:pt idx="8">
                  <c:v>#N/A</c:v>
                </c:pt>
                <c:pt idx="9">
                  <c:v>0.24</c:v>
                </c:pt>
              </c:numCache>
            </c:numRef>
          </c:val>
          <c:extLst xmlns:c16r2="http://schemas.microsoft.com/office/drawing/2015/06/chart">
            <c:ext xmlns:c16="http://schemas.microsoft.com/office/drawing/2014/chart" uri="{C3380CC4-5D6E-409C-BE32-E72D297353CC}">
              <c16:uniqueId val="{00000000-BE53-4328-93A4-F7CF21C2803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E53-4328-93A4-F7CF21C28037}"/>
            </c:ext>
          </c:extLst>
        </c:ser>
        <c:ser>
          <c:idx val="2"/>
          <c:order val="2"/>
          <c:tx>
            <c:strRef>
              <c:f>データシート!$A$29</c:f>
              <c:strCache>
                <c:ptCount val="1"/>
                <c:pt idx="0">
                  <c:v>岩沢南部土地区画整理特別会計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0.11</c:v>
                </c:pt>
                <c:pt idx="2">
                  <c:v>#N/A</c:v>
                </c:pt>
                <c:pt idx="3">
                  <c:v>7.0000000000000007E-2</c:v>
                </c:pt>
                <c:pt idx="4">
                  <c:v>#N/A</c:v>
                </c:pt>
                <c:pt idx="5">
                  <c:v>0.11</c:v>
                </c:pt>
                <c:pt idx="6">
                  <c:v>#N/A</c:v>
                </c:pt>
                <c:pt idx="7">
                  <c:v>0.05</c:v>
                </c:pt>
                <c:pt idx="8">
                  <c:v>#N/A</c:v>
                </c:pt>
                <c:pt idx="9">
                  <c:v>0.11</c:v>
                </c:pt>
              </c:numCache>
            </c:numRef>
          </c:val>
          <c:extLst xmlns:c16r2="http://schemas.microsoft.com/office/drawing/2015/06/chart">
            <c:ext xmlns:c16="http://schemas.microsoft.com/office/drawing/2014/chart" uri="{C3380CC4-5D6E-409C-BE32-E72D297353CC}">
              <c16:uniqueId val="{00000002-BE53-4328-93A4-F7CF21C28037}"/>
            </c:ext>
          </c:extLst>
        </c:ser>
        <c:ser>
          <c:idx val="3"/>
          <c:order val="3"/>
          <c:tx>
            <c:strRef>
              <c:f>データシート!$A$30</c:f>
              <c:strCache>
                <c:ptCount val="1"/>
                <c:pt idx="0">
                  <c:v>特定環境保全公共下水道特別会計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0.17</c:v>
                </c:pt>
                <c:pt idx="2">
                  <c:v>#N/A</c:v>
                </c:pt>
                <c:pt idx="3">
                  <c:v>0.21</c:v>
                </c:pt>
                <c:pt idx="4">
                  <c:v>#N/A</c:v>
                </c:pt>
                <c:pt idx="5">
                  <c:v>0.25</c:v>
                </c:pt>
                <c:pt idx="6">
                  <c:v>#N/A</c:v>
                </c:pt>
                <c:pt idx="7">
                  <c:v>7.0000000000000007E-2</c:v>
                </c:pt>
                <c:pt idx="8">
                  <c:v>#N/A</c:v>
                </c:pt>
                <c:pt idx="9">
                  <c:v>0.13</c:v>
                </c:pt>
              </c:numCache>
            </c:numRef>
          </c:val>
          <c:extLst xmlns:c16r2="http://schemas.microsoft.com/office/drawing/2015/06/chart">
            <c:ext xmlns:c16="http://schemas.microsoft.com/office/drawing/2014/chart" uri="{C3380CC4-5D6E-409C-BE32-E72D297353CC}">
              <c16:uniqueId val="{00000003-BE53-4328-93A4-F7CF21C28037}"/>
            </c:ext>
          </c:extLst>
        </c:ser>
        <c:ser>
          <c:idx val="4"/>
          <c:order val="4"/>
          <c:tx>
            <c:strRef>
              <c:f>データシート!$A$31</c:f>
              <c:strCache>
                <c:ptCount val="1"/>
                <c:pt idx="0">
                  <c:v>岩沢北部土地区画整理特別会計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0.52</c:v>
                </c:pt>
                <c:pt idx="2">
                  <c:v>#N/A</c:v>
                </c:pt>
                <c:pt idx="3">
                  <c:v>0.11</c:v>
                </c:pt>
                <c:pt idx="4">
                  <c:v>#N/A</c:v>
                </c:pt>
                <c:pt idx="5">
                  <c:v>0.19</c:v>
                </c:pt>
                <c:pt idx="6">
                  <c:v>#N/A</c:v>
                </c:pt>
                <c:pt idx="7">
                  <c:v>0.01</c:v>
                </c:pt>
                <c:pt idx="8">
                  <c:v>#N/A</c:v>
                </c:pt>
                <c:pt idx="9">
                  <c:v>0.23</c:v>
                </c:pt>
              </c:numCache>
            </c:numRef>
          </c:val>
          <c:extLst xmlns:c16r2="http://schemas.microsoft.com/office/drawing/2015/06/chart">
            <c:ext xmlns:c16="http://schemas.microsoft.com/office/drawing/2014/chart" uri="{C3380CC4-5D6E-409C-BE32-E72D297353CC}">
              <c16:uniqueId val="{00000004-BE53-4328-93A4-F7CF21C28037}"/>
            </c:ext>
          </c:extLst>
        </c:ser>
        <c:ser>
          <c:idx val="5"/>
          <c:order val="5"/>
          <c:tx>
            <c:strRef>
              <c:f>データシート!$A$32</c:f>
              <c:strCache>
                <c:ptCount val="1"/>
                <c:pt idx="0">
                  <c:v>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0.45</c:v>
                </c:pt>
                <c:pt idx="2">
                  <c:v>#N/A</c:v>
                </c:pt>
                <c:pt idx="3">
                  <c:v>0.28999999999999998</c:v>
                </c:pt>
                <c:pt idx="4">
                  <c:v>#N/A</c:v>
                </c:pt>
                <c:pt idx="5">
                  <c:v>0.55000000000000004</c:v>
                </c:pt>
                <c:pt idx="6">
                  <c:v>#N/A</c:v>
                </c:pt>
                <c:pt idx="7">
                  <c:v>0.68</c:v>
                </c:pt>
                <c:pt idx="8">
                  <c:v>#N/A</c:v>
                </c:pt>
                <c:pt idx="9">
                  <c:v>0.66</c:v>
                </c:pt>
              </c:numCache>
            </c:numRef>
          </c:val>
          <c:extLst xmlns:c16r2="http://schemas.microsoft.com/office/drawing/2015/06/chart">
            <c:ext xmlns:c16="http://schemas.microsoft.com/office/drawing/2014/chart" uri="{C3380CC4-5D6E-409C-BE32-E72D297353CC}">
              <c16:uniqueId val="{00000005-BE53-4328-93A4-F7CF21C2803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0.81</c:v>
                </c:pt>
                <c:pt idx="2">
                  <c:v>#N/A</c:v>
                </c:pt>
                <c:pt idx="3">
                  <c:v>0.93</c:v>
                </c:pt>
                <c:pt idx="4">
                  <c:v>#N/A</c:v>
                </c:pt>
                <c:pt idx="5">
                  <c:v>2.63</c:v>
                </c:pt>
                <c:pt idx="6">
                  <c:v>#N/A</c:v>
                </c:pt>
                <c:pt idx="7">
                  <c:v>1.9</c:v>
                </c:pt>
                <c:pt idx="8">
                  <c:v>#N/A</c:v>
                </c:pt>
                <c:pt idx="9">
                  <c:v>1.98</c:v>
                </c:pt>
              </c:numCache>
            </c:numRef>
          </c:val>
          <c:extLst xmlns:c16r2="http://schemas.microsoft.com/office/drawing/2015/06/chart">
            <c:ext xmlns:c16="http://schemas.microsoft.com/office/drawing/2014/chart" uri="{C3380CC4-5D6E-409C-BE32-E72D297353CC}">
              <c16:uniqueId val="{00000006-BE53-4328-93A4-F7CF21C28037}"/>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3.12</c:v>
                </c:pt>
                <c:pt idx="2">
                  <c:v>#N/A</c:v>
                </c:pt>
                <c:pt idx="3">
                  <c:v>2.4700000000000002</c:v>
                </c:pt>
                <c:pt idx="4">
                  <c:v>#N/A</c:v>
                </c:pt>
                <c:pt idx="5">
                  <c:v>2</c:v>
                </c:pt>
                <c:pt idx="6">
                  <c:v>#N/A</c:v>
                </c:pt>
                <c:pt idx="7">
                  <c:v>1.79</c:v>
                </c:pt>
                <c:pt idx="8">
                  <c:v>#N/A</c:v>
                </c:pt>
                <c:pt idx="9">
                  <c:v>2.41</c:v>
                </c:pt>
              </c:numCache>
            </c:numRef>
          </c:val>
          <c:extLst xmlns:c16r2="http://schemas.microsoft.com/office/drawing/2015/06/chart">
            <c:ext xmlns:c16="http://schemas.microsoft.com/office/drawing/2014/chart" uri="{C3380CC4-5D6E-409C-BE32-E72D297353CC}">
              <c16:uniqueId val="{00000007-BE53-4328-93A4-F7CF21C2803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6.95</c:v>
                </c:pt>
                <c:pt idx="2">
                  <c:v>#N/A</c:v>
                </c:pt>
                <c:pt idx="3">
                  <c:v>3.43</c:v>
                </c:pt>
                <c:pt idx="4">
                  <c:v>#N/A</c:v>
                </c:pt>
                <c:pt idx="5">
                  <c:v>4.49</c:v>
                </c:pt>
                <c:pt idx="6">
                  <c:v>#N/A</c:v>
                </c:pt>
                <c:pt idx="7">
                  <c:v>5.71</c:v>
                </c:pt>
                <c:pt idx="8">
                  <c:v>#N/A</c:v>
                </c:pt>
                <c:pt idx="9">
                  <c:v>6.9</c:v>
                </c:pt>
              </c:numCache>
            </c:numRef>
          </c:val>
          <c:extLst xmlns:c16r2="http://schemas.microsoft.com/office/drawing/2015/06/chart">
            <c:ext xmlns:c16="http://schemas.microsoft.com/office/drawing/2014/chart" uri="{C3380CC4-5D6E-409C-BE32-E72D297353CC}">
              <c16:uniqueId val="{00000008-BE53-4328-93A4-F7CF21C2803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8.65</c:v>
                </c:pt>
                <c:pt idx="2">
                  <c:v>#N/A</c:v>
                </c:pt>
                <c:pt idx="3">
                  <c:v>7.19</c:v>
                </c:pt>
                <c:pt idx="4">
                  <c:v>#N/A</c:v>
                </c:pt>
                <c:pt idx="5">
                  <c:v>3.86</c:v>
                </c:pt>
                <c:pt idx="6">
                  <c:v>#N/A</c:v>
                </c:pt>
                <c:pt idx="7">
                  <c:v>3.12</c:v>
                </c:pt>
                <c:pt idx="8">
                  <c:v>#N/A</c:v>
                </c:pt>
                <c:pt idx="9">
                  <c:v>7.16</c:v>
                </c:pt>
              </c:numCache>
            </c:numRef>
          </c:val>
          <c:extLst xmlns:c16r2="http://schemas.microsoft.com/office/drawing/2015/06/chart">
            <c:ext xmlns:c16="http://schemas.microsoft.com/office/drawing/2014/chart" uri="{C3380CC4-5D6E-409C-BE32-E72D297353CC}">
              <c16:uniqueId val="{00000009-BE53-4328-93A4-F7CF21C28037}"/>
            </c:ext>
          </c:extLst>
        </c:ser>
        <c:dLbls>
          <c:showLegendKey val="0"/>
          <c:showVal val="0"/>
          <c:showCatName val="0"/>
          <c:showSerName val="0"/>
          <c:showPercent val="0"/>
          <c:showBubbleSize val="0"/>
        </c:dLbls>
        <c:gapWidth val="150"/>
        <c:overlap val="100"/>
        <c:axId val="158500736"/>
        <c:axId val="158502272"/>
      </c:barChart>
      <c:catAx>
        <c:axId val="158500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8502272"/>
        <c:crosses val="autoZero"/>
        <c:auto val="1"/>
        <c:lblAlgn val="ctr"/>
        <c:lblOffset val="100"/>
        <c:tickLblSkip val="1"/>
        <c:tickMarkSkip val="1"/>
        <c:noMultiLvlLbl val="0"/>
      </c:catAx>
      <c:valAx>
        <c:axId val="158502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500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2677</c:v>
                </c:pt>
                <c:pt idx="5">
                  <c:v>2819</c:v>
                </c:pt>
                <c:pt idx="8">
                  <c:v>2673</c:v>
                </c:pt>
                <c:pt idx="11">
                  <c:v>2774</c:v>
                </c:pt>
                <c:pt idx="14">
                  <c:v>2877</c:v>
                </c:pt>
              </c:numCache>
            </c:numRef>
          </c:val>
          <c:extLst xmlns:c16r2="http://schemas.microsoft.com/office/drawing/2015/06/chart">
            <c:ext xmlns:c16="http://schemas.microsoft.com/office/drawing/2014/chart" uri="{C3380CC4-5D6E-409C-BE32-E72D297353CC}">
              <c16:uniqueId val="{00000000-90ED-4055-819E-2425BF1A827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0ED-4055-819E-2425BF1A827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169</c:v>
                </c:pt>
                <c:pt idx="3">
                  <c:v>169</c:v>
                </c:pt>
                <c:pt idx="6">
                  <c:v>169</c:v>
                </c:pt>
                <c:pt idx="9">
                  <c:v>169</c:v>
                </c:pt>
                <c:pt idx="12">
                  <c:v>169</c:v>
                </c:pt>
              </c:numCache>
            </c:numRef>
          </c:val>
          <c:extLst xmlns:c16r2="http://schemas.microsoft.com/office/drawing/2015/06/chart">
            <c:ext xmlns:c16="http://schemas.microsoft.com/office/drawing/2014/chart" uri="{C3380CC4-5D6E-409C-BE32-E72D297353CC}">
              <c16:uniqueId val="{00000002-90ED-4055-819E-2425BF1A827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51</c:v>
                </c:pt>
                <c:pt idx="3">
                  <c:v>55</c:v>
                </c:pt>
                <c:pt idx="6">
                  <c:v>69</c:v>
                </c:pt>
                <c:pt idx="9">
                  <c:v>80</c:v>
                </c:pt>
                <c:pt idx="12">
                  <c:v>90</c:v>
                </c:pt>
              </c:numCache>
            </c:numRef>
          </c:val>
          <c:extLst xmlns:c16r2="http://schemas.microsoft.com/office/drawing/2015/06/chart">
            <c:ext xmlns:c16="http://schemas.microsoft.com/office/drawing/2014/chart" uri="{C3380CC4-5D6E-409C-BE32-E72D297353CC}">
              <c16:uniqueId val="{00000003-90ED-4055-819E-2425BF1A827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447</c:v>
                </c:pt>
                <c:pt idx="3">
                  <c:v>414</c:v>
                </c:pt>
                <c:pt idx="6">
                  <c:v>441</c:v>
                </c:pt>
                <c:pt idx="9">
                  <c:v>434</c:v>
                </c:pt>
                <c:pt idx="12">
                  <c:v>437</c:v>
                </c:pt>
              </c:numCache>
            </c:numRef>
          </c:val>
          <c:extLst xmlns:c16r2="http://schemas.microsoft.com/office/drawing/2015/06/chart">
            <c:ext xmlns:c16="http://schemas.microsoft.com/office/drawing/2014/chart" uri="{C3380CC4-5D6E-409C-BE32-E72D297353CC}">
              <c16:uniqueId val="{00000004-90ED-4055-819E-2425BF1A827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0ED-4055-819E-2425BF1A827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0ED-4055-819E-2425BF1A827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2450</c:v>
                </c:pt>
                <c:pt idx="3">
                  <c:v>2431</c:v>
                </c:pt>
                <c:pt idx="6">
                  <c:v>2405</c:v>
                </c:pt>
                <c:pt idx="9">
                  <c:v>2582</c:v>
                </c:pt>
                <c:pt idx="12">
                  <c:v>2701</c:v>
                </c:pt>
              </c:numCache>
            </c:numRef>
          </c:val>
          <c:extLst xmlns:c16r2="http://schemas.microsoft.com/office/drawing/2015/06/chart">
            <c:ext xmlns:c16="http://schemas.microsoft.com/office/drawing/2014/chart" uri="{C3380CC4-5D6E-409C-BE32-E72D297353CC}">
              <c16:uniqueId val="{00000007-90ED-4055-819E-2425BF1A8275}"/>
            </c:ext>
          </c:extLst>
        </c:ser>
        <c:dLbls>
          <c:showLegendKey val="0"/>
          <c:showVal val="0"/>
          <c:showCatName val="0"/>
          <c:showSerName val="0"/>
          <c:showPercent val="0"/>
          <c:showBubbleSize val="0"/>
        </c:dLbls>
        <c:gapWidth val="100"/>
        <c:overlap val="100"/>
        <c:axId val="152425984"/>
        <c:axId val="1524279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440</c:v>
                </c:pt>
                <c:pt idx="2">
                  <c:v>#N/A</c:v>
                </c:pt>
                <c:pt idx="3">
                  <c:v>#N/A</c:v>
                </c:pt>
                <c:pt idx="4">
                  <c:v>250</c:v>
                </c:pt>
                <c:pt idx="5">
                  <c:v>#N/A</c:v>
                </c:pt>
                <c:pt idx="6">
                  <c:v>#N/A</c:v>
                </c:pt>
                <c:pt idx="7">
                  <c:v>411</c:v>
                </c:pt>
                <c:pt idx="8">
                  <c:v>#N/A</c:v>
                </c:pt>
                <c:pt idx="9">
                  <c:v>#N/A</c:v>
                </c:pt>
                <c:pt idx="10">
                  <c:v>491</c:v>
                </c:pt>
                <c:pt idx="11">
                  <c:v>#N/A</c:v>
                </c:pt>
                <c:pt idx="12">
                  <c:v>#N/A</c:v>
                </c:pt>
                <c:pt idx="13">
                  <c:v>520</c:v>
                </c:pt>
                <c:pt idx="14">
                  <c:v>#N/A</c:v>
                </c:pt>
              </c:numCache>
            </c:numRef>
          </c:val>
          <c:smooth val="0"/>
          <c:extLst xmlns:c16r2="http://schemas.microsoft.com/office/drawing/2015/06/chart">
            <c:ext xmlns:c16="http://schemas.microsoft.com/office/drawing/2014/chart" uri="{C3380CC4-5D6E-409C-BE32-E72D297353CC}">
              <c16:uniqueId val="{00000008-90ED-4055-819E-2425BF1A8275}"/>
            </c:ext>
          </c:extLst>
        </c:ser>
        <c:dLbls>
          <c:showLegendKey val="0"/>
          <c:showVal val="0"/>
          <c:showCatName val="0"/>
          <c:showSerName val="0"/>
          <c:showPercent val="0"/>
          <c:showBubbleSize val="0"/>
        </c:dLbls>
        <c:marker val="1"/>
        <c:smooth val="0"/>
        <c:axId val="152425984"/>
        <c:axId val="152427904"/>
      </c:lineChart>
      <c:catAx>
        <c:axId val="152425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2427904"/>
        <c:crosses val="autoZero"/>
        <c:auto val="1"/>
        <c:lblAlgn val="ctr"/>
        <c:lblOffset val="100"/>
        <c:tickLblSkip val="1"/>
        <c:tickMarkSkip val="1"/>
        <c:noMultiLvlLbl val="0"/>
      </c:catAx>
      <c:valAx>
        <c:axId val="152427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425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27054</c:v>
                </c:pt>
                <c:pt idx="5">
                  <c:v>28017</c:v>
                </c:pt>
                <c:pt idx="8">
                  <c:v>28504</c:v>
                </c:pt>
                <c:pt idx="11">
                  <c:v>29268</c:v>
                </c:pt>
                <c:pt idx="14">
                  <c:v>29963</c:v>
                </c:pt>
              </c:numCache>
            </c:numRef>
          </c:val>
          <c:extLst xmlns:c16r2="http://schemas.microsoft.com/office/drawing/2015/06/chart">
            <c:ext xmlns:c16="http://schemas.microsoft.com/office/drawing/2014/chart" uri="{C3380CC4-5D6E-409C-BE32-E72D297353CC}">
              <c16:uniqueId val="{00000000-9F61-44EA-A2CA-05DD1E45FC2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6199</c:v>
                </c:pt>
                <c:pt idx="5">
                  <c:v>6097</c:v>
                </c:pt>
                <c:pt idx="8">
                  <c:v>6066</c:v>
                </c:pt>
                <c:pt idx="11">
                  <c:v>5838</c:v>
                </c:pt>
                <c:pt idx="14">
                  <c:v>5675</c:v>
                </c:pt>
              </c:numCache>
            </c:numRef>
          </c:val>
          <c:extLst xmlns:c16r2="http://schemas.microsoft.com/office/drawing/2015/06/chart">
            <c:ext xmlns:c16="http://schemas.microsoft.com/office/drawing/2014/chart" uri="{C3380CC4-5D6E-409C-BE32-E72D297353CC}">
              <c16:uniqueId val="{00000001-9F61-44EA-A2CA-05DD1E45FC2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5365</c:v>
                </c:pt>
                <c:pt idx="5">
                  <c:v>6242</c:v>
                </c:pt>
                <c:pt idx="8">
                  <c:v>6443</c:v>
                </c:pt>
                <c:pt idx="11">
                  <c:v>5880</c:v>
                </c:pt>
                <c:pt idx="14">
                  <c:v>4001</c:v>
                </c:pt>
              </c:numCache>
            </c:numRef>
          </c:val>
          <c:extLst xmlns:c16r2="http://schemas.microsoft.com/office/drawing/2015/06/chart">
            <c:ext xmlns:c16="http://schemas.microsoft.com/office/drawing/2014/chart" uri="{C3380CC4-5D6E-409C-BE32-E72D297353CC}">
              <c16:uniqueId val="{00000002-9F61-44EA-A2CA-05DD1E45FC2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F61-44EA-A2CA-05DD1E45FC2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F61-44EA-A2CA-05DD1E45FC2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c:v>
                </c:pt>
                <c:pt idx="3">
                  <c:v>1</c:v>
                </c:pt>
                <c:pt idx="6">
                  <c:v>0</c:v>
                </c:pt>
                <c:pt idx="9">
                  <c:v>1</c:v>
                </c:pt>
                <c:pt idx="12">
                  <c:v>0</c:v>
                </c:pt>
              </c:numCache>
            </c:numRef>
          </c:val>
          <c:extLst xmlns:c16r2="http://schemas.microsoft.com/office/drawing/2015/06/chart">
            <c:ext xmlns:c16="http://schemas.microsoft.com/office/drawing/2014/chart" uri="{C3380CC4-5D6E-409C-BE32-E72D297353CC}">
              <c16:uniqueId val="{00000005-9F61-44EA-A2CA-05DD1E45FC2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5669</c:v>
                </c:pt>
                <c:pt idx="3">
                  <c:v>5281</c:v>
                </c:pt>
                <c:pt idx="6">
                  <c:v>4964</c:v>
                </c:pt>
                <c:pt idx="9">
                  <c:v>5226</c:v>
                </c:pt>
                <c:pt idx="12">
                  <c:v>5140</c:v>
                </c:pt>
              </c:numCache>
            </c:numRef>
          </c:val>
          <c:extLst xmlns:c16r2="http://schemas.microsoft.com/office/drawing/2015/06/chart">
            <c:ext xmlns:c16="http://schemas.microsoft.com/office/drawing/2014/chart" uri="{C3380CC4-5D6E-409C-BE32-E72D297353CC}">
              <c16:uniqueId val="{00000006-9F61-44EA-A2CA-05DD1E45FC2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385</c:v>
                </c:pt>
                <c:pt idx="3">
                  <c:v>466</c:v>
                </c:pt>
                <c:pt idx="6">
                  <c:v>553</c:v>
                </c:pt>
                <c:pt idx="9">
                  <c:v>773</c:v>
                </c:pt>
                <c:pt idx="12">
                  <c:v>712</c:v>
                </c:pt>
              </c:numCache>
            </c:numRef>
          </c:val>
          <c:extLst xmlns:c16r2="http://schemas.microsoft.com/office/drawing/2015/06/chart">
            <c:ext xmlns:c16="http://schemas.microsoft.com/office/drawing/2014/chart" uri="{C3380CC4-5D6E-409C-BE32-E72D297353CC}">
              <c16:uniqueId val="{00000007-9F61-44EA-A2CA-05DD1E45FC2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6311</c:v>
                </c:pt>
                <c:pt idx="3">
                  <c:v>5945</c:v>
                </c:pt>
                <c:pt idx="6">
                  <c:v>5662</c:v>
                </c:pt>
                <c:pt idx="9">
                  <c:v>5436</c:v>
                </c:pt>
                <c:pt idx="12">
                  <c:v>5392</c:v>
                </c:pt>
              </c:numCache>
            </c:numRef>
          </c:val>
          <c:extLst xmlns:c16r2="http://schemas.microsoft.com/office/drawing/2015/06/chart">
            <c:ext xmlns:c16="http://schemas.microsoft.com/office/drawing/2014/chart" uri="{C3380CC4-5D6E-409C-BE32-E72D297353CC}">
              <c16:uniqueId val="{00000008-9F61-44EA-A2CA-05DD1E45FC2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1710</c:v>
                </c:pt>
                <c:pt idx="3">
                  <c:v>1541</c:v>
                </c:pt>
                <c:pt idx="6">
                  <c:v>1372</c:v>
                </c:pt>
                <c:pt idx="9">
                  <c:v>1202</c:v>
                </c:pt>
                <c:pt idx="12">
                  <c:v>1033</c:v>
                </c:pt>
              </c:numCache>
            </c:numRef>
          </c:val>
          <c:extLst xmlns:c16r2="http://schemas.microsoft.com/office/drawing/2015/06/chart">
            <c:ext xmlns:c16="http://schemas.microsoft.com/office/drawing/2014/chart" uri="{C3380CC4-5D6E-409C-BE32-E72D297353CC}">
              <c16:uniqueId val="{00000009-9F61-44EA-A2CA-05DD1E45FC2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27199</c:v>
                </c:pt>
                <c:pt idx="3">
                  <c:v>28483</c:v>
                </c:pt>
                <c:pt idx="6">
                  <c:v>29463</c:v>
                </c:pt>
                <c:pt idx="9">
                  <c:v>30959</c:v>
                </c:pt>
                <c:pt idx="12">
                  <c:v>33360</c:v>
                </c:pt>
              </c:numCache>
            </c:numRef>
          </c:val>
          <c:extLst xmlns:c16r2="http://schemas.microsoft.com/office/drawing/2015/06/chart">
            <c:ext xmlns:c16="http://schemas.microsoft.com/office/drawing/2014/chart" uri="{C3380CC4-5D6E-409C-BE32-E72D297353CC}">
              <c16:uniqueId val="{0000000A-9F61-44EA-A2CA-05DD1E45FC23}"/>
            </c:ext>
          </c:extLst>
        </c:ser>
        <c:dLbls>
          <c:showLegendKey val="0"/>
          <c:showVal val="0"/>
          <c:showCatName val="0"/>
          <c:showSerName val="0"/>
          <c:showPercent val="0"/>
          <c:showBubbleSize val="0"/>
        </c:dLbls>
        <c:gapWidth val="100"/>
        <c:overlap val="100"/>
        <c:axId val="158622080"/>
        <c:axId val="158624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2656</c:v>
                </c:pt>
                <c:pt idx="2">
                  <c:v>#N/A</c:v>
                </c:pt>
                <c:pt idx="3">
                  <c:v>#N/A</c:v>
                </c:pt>
                <c:pt idx="4">
                  <c:v>1361</c:v>
                </c:pt>
                <c:pt idx="5">
                  <c:v>#N/A</c:v>
                </c:pt>
                <c:pt idx="6">
                  <c:v>#N/A</c:v>
                </c:pt>
                <c:pt idx="7">
                  <c:v>1001</c:v>
                </c:pt>
                <c:pt idx="8">
                  <c:v>#N/A</c:v>
                </c:pt>
                <c:pt idx="9">
                  <c:v>#N/A</c:v>
                </c:pt>
                <c:pt idx="10">
                  <c:v>2611</c:v>
                </c:pt>
                <c:pt idx="11">
                  <c:v>#N/A</c:v>
                </c:pt>
                <c:pt idx="12">
                  <c:v>#N/A</c:v>
                </c:pt>
                <c:pt idx="13">
                  <c:v>5998</c:v>
                </c:pt>
                <c:pt idx="14">
                  <c:v>#N/A</c:v>
                </c:pt>
              </c:numCache>
            </c:numRef>
          </c:val>
          <c:smooth val="0"/>
          <c:extLst xmlns:c16r2="http://schemas.microsoft.com/office/drawing/2015/06/chart">
            <c:ext xmlns:c16="http://schemas.microsoft.com/office/drawing/2014/chart" uri="{C3380CC4-5D6E-409C-BE32-E72D297353CC}">
              <c16:uniqueId val="{0000000B-9F61-44EA-A2CA-05DD1E45FC23}"/>
            </c:ext>
          </c:extLst>
        </c:ser>
        <c:dLbls>
          <c:showLegendKey val="0"/>
          <c:showVal val="0"/>
          <c:showCatName val="0"/>
          <c:showSerName val="0"/>
          <c:showPercent val="0"/>
          <c:showBubbleSize val="0"/>
        </c:dLbls>
        <c:marker val="1"/>
        <c:smooth val="0"/>
        <c:axId val="158622080"/>
        <c:axId val="158624000"/>
      </c:lineChart>
      <c:catAx>
        <c:axId val="158622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8624000"/>
        <c:crosses val="autoZero"/>
        <c:auto val="1"/>
        <c:lblAlgn val="ctr"/>
        <c:lblOffset val="100"/>
        <c:tickLblSkip val="1"/>
        <c:tickMarkSkip val="1"/>
        <c:noMultiLvlLbl val="0"/>
      </c:catAx>
      <c:valAx>
        <c:axId val="158624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622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1823</c:v>
                </c:pt>
                <c:pt idx="1">
                  <c:v>1488</c:v>
                </c:pt>
                <c:pt idx="2">
                  <c:v>1033</c:v>
                </c:pt>
              </c:numCache>
            </c:numRef>
          </c:val>
          <c:extLst xmlns:c16r2="http://schemas.microsoft.com/office/drawing/2015/06/chart">
            <c:ext xmlns:c16="http://schemas.microsoft.com/office/drawing/2014/chart" uri="{C3380CC4-5D6E-409C-BE32-E72D297353CC}">
              <c16:uniqueId val="{00000000-07BE-47DA-98FC-00ED8E55F64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918</c:v>
                </c:pt>
                <c:pt idx="1">
                  <c:v>868</c:v>
                </c:pt>
                <c:pt idx="2">
                  <c:v>787</c:v>
                </c:pt>
              </c:numCache>
            </c:numRef>
          </c:val>
          <c:extLst xmlns:c16r2="http://schemas.microsoft.com/office/drawing/2015/06/chart">
            <c:ext xmlns:c16="http://schemas.microsoft.com/office/drawing/2014/chart" uri="{C3380CC4-5D6E-409C-BE32-E72D297353CC}">
              <c16:uniqueId val="{00000001-07BE-47DA-98FC-00ED8E55F64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5366</c:v>
                </c:pt>
                <c:pt idx="1">
                  <c:v>4728</c:v>
                </c:pt>
                <c:pt idx="2">
                  <c:v>3203</c:v>
                </c:pt>
              </c:numCache>
            </c:numRef>
          </c:val>
          <c:extLst xmlns:c16r2="http://schemas.microsoft.com/office/drawing/2015/06/chart">
            <c:ext xmlns:c16="http://schemas.microsoft.com/office/drawing/2014/chart" uri="{C3380CC4-5D6E-409C-BE32-E72D297353CC}">
              <c16:uniqueId val="{00000002-07BE-47DA-98FC-00ED8E55F64B}"/>
            </c:ext>
          </c:extLst>
        </c:ser>
        <c:dLbls>
          <c:showLegendKey val="0"/>
          <c:showVal val="0"/>
          <c:showCatName val="0"/>
          <c:showSerName val="0"/>
          <c:showPercent val="0"/>
          <c:showBubbleSize val="0"/>
        </c:dLbls>
        <c:gapWidth val="120"/>
        <c:overlap val="100"/>
        <c:axId val="158721920"/>
        <c:axId val="158723456"/>
      </c:barChart>
      <c:catAx>
        <c:axId val="158721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8723456"/>
        <c:crosses val="autoZero"/>
        <c:auto val="1"/>
        <c:lblAlgn val="ctr"/>
        <c:lblOffset val="100"/>
        <c:tickLblSkip val="1"/>
        <c:tickMarkSkip val="1"/>
        <c:noMultiLvlLbl val="0"/>
      </c:catAx>
      <c:valAx>
        <c:axId val="1587234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8721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{26832E77-F0C2-48A6-81D7-0655B1530A59}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6220-4687-A5AF-A37AA2AAFDBA}"/>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{7B9F0991-015B-40B2-98BF-F866E164A14E}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220-4687-A5AF-A37AA2AAFDBA}"/>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{73B6ED24-46B5-4A63-87BC-A5DD34ACE22F}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220-4687-A5AF-A37AA2AAFDBA}"/>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{8B81C193-A937-4DBB-A3C8-0A8DD50AC46C}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220-4687-A5AF-A37AA2AAFDBA}"/>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{FB23CEBD-3DAA-47F1-A307-CBC96F3E5DCF}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220-4687-A5AF-A37AA2AAFDB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{5A364C38-6F6F-4E9D-B5C9-235D4F3DCD9D}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6220-4687-A5AF-A37AA2AAFDBA}"/>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{B0E917A5-0A2F-4D2C-8051-D7D9A6A3FA4F}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6220-4687-A5AF-A37AA2AAFDBA}"/>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{E12D93D6-8C0A-4D5A-9498-C2402E3C0971}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6220-4687-A5AF-A37AA2AAFDBA}"/>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{E1386F44-58A7-4E5B-931E-0D48F7F3301D}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6220-4687-A5AF-A37AA2AAFDB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62.6</c:v>
                </c:pt>
                <c:pt idx="24">
                  <c:v>62.9</c:v>
                </c:pt>
                <c:pt idx="32">
                  <c:v>59.6</c:v>
                </c:pt>
              </c:numCache>
            </c:numRef>
          </c:xVal>
          <c:yVal>
            <c:numRef>
              <c:f>公会計指標分析・財政指標組合せ分析表!$BP$51:$DC$51</c:f>
              <c:numCache>
                <c:formatCode>#,##0.0;"▲ "#,##0.0</c:formatCode>
                <c:ptCount val="40"/>
                <c:pt idx="16">
                  <c:v>6.5</c:v>
                </c:pt>
                <c:pt idx="24">
                  <c:v>17.5</c:v>
                </c:pt>
                <c:pt idx="32">
                  <c:v>40.4</c:v>
                </c:pt>
              </c:numCache>
            </c:numRef>
          </c:yVal>
          <c:smooth val="0"/>
          <c:extLst xmlns:c16r2="http://schemas.microsoft.com/office/drawing/2015/06/chart">
            <c:ext xmlns:c16="http://schemas.microsoft.com/office/drawing/2014/chart" uri="{C3380CC4-5D6E-409C-BE32-E72D297353CC}">
              <c16:uniqueId val="{00000009-6220-4687-A5AF-A37AA2AAFDB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{55380F65-5414-42FB-8906-4A8824D86E39}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6220-4687-A5AF-A37AA2AAFDBA}"/>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{D3A3E51D-28B4-41D7-9E34-3AB26A12304C}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220-4687-A5AF-A37AA2AAFDBA}"/>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{6837EC1C-9E41-43FC-855E-56A8CB851C94}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220-4687-A5AF-A37AA2AAFDBA}"/>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{1164AE28-8C30-40E6-8FEB-C0FA9E133B13}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220-4687-A5AF-A37AA2AAFDBA}"/>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{FC175CE5-EBBE-4DB9-81BB-5C07D9033C63}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220-4687-A5AF-A37AA2AAFDB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{4D7E2D63-DAB8-4D7B-93E1-E0D37AC71773}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6220-4687-A5AF-A37AA2AAFDBA}"/>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{18CB47ED-402B-499D-8C1A-0B57CF385D39}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6220-4687-A5AF-A37AA2AAFDBA}"/>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{2211D592-739F-40A5-8669-2858BAB4348B}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6220-4687-A5AF-A37AA2AAFDBA}"/>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{240D97BC-F5B0-44CA-B767-BC72A85035D2}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6220-4687-A5AF-A37AA2AAFDB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56.8</c:v>
                </c:pt>
                <c:pt idx="24">
                  <c:v>60.4</c:v>
                </c:pt>
                <c:pt idx="32">
                  <c:v>60.8</c:v>
                </c:pt>
              </c:numCache>
            </c:numRef>
          </c:xVal>
          <c:yVal>
            <c:numRef>
              <c:f>公会計指標分析・財政指標組合せ分析表!$BP$55:$DC$55</c:f>
              <c:numCache>
                <c:formatCode>#,##0.0;"▲ "#,##0.0</c:formatCode>
                <c:ptCount val="40"/>
                <c:pt idx="16">
                  <c:v>33.6</c:v>
                </c:pt>
                <c:pt idx="24">
                  <c:v>35.299999999999997</c:v>
                </c:pt>
                <c:pt idx="32">
                  <c:v>31.9</c:v>
                </c:pt>
              </c:numCache>
            </c:numRef>
          </c:yVal>
          <c:smooth val="0"/>
          <c:extLst xmlns:c16r2="http://schemas.microsoft.com/office/drawing/2015/06/chart">
            <c:ext xmlns:c16="http://schemas.microsoft.com/office/drawing/2014/chart" uri="{C3380CC4-5D6E-409C-BE32-E72D297353CC}">
              <c16:uniqueId val="{00000013-6220-4687-A5AF-A37AA2AAFDBA}"/>
            </c:ext>
          </c:extLst>
        </c:ser>
        <c:dLbls>
          <c:showLegendKey val="0"/>
          <c:showVal val="1"/>
          <c:showCatName val="0"/>
          <c:showSerName val="0"/>
          <c:showPercent val="0"/>
          <c:showBubbleSize val="0"/>
        </c:dLbls>
        <c:axId val="158900608"/>
        <c:axId val="158902528"/>
      </c:scatterChart>
      <c:valAx>
        <c:axId val="158900608"/>
        <c:scaling>
          <c:orientation val="minMax"/>
          <c:max val="63.5"/>
          <c:min val="56.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8902528"/>
        <c:crosses val="autoZero"/>
        <c:crossBetween val="midCat"/>
      </c:valAx>
      <c:valAx>
        <c:axId val="158902528"/>
        <c:scaling>
          <c:orientation val="minMax"/>
          <c:max val="47"/>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89006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{372E1606-A3FC-4E65-861E-4422BBC10DB0}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C5A-41CA-8EBC-801E4D5C3BB9}"/>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{EB6FBB24-F5EE-441F-98D1-59E3D501026F}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C5A-41CA-8EBC-801E4D5C3BB9}"/>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{950FE7A1-26DA-4278-A46A-64E4757A880B}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C5A-41CA-8EBC-801E4D5C3BB9}"/>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{1FFD9B2D-516F-4225-A4DD-B99474BB5841}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C5A-41CA-8EBC-801E4D5C3BB9}"/>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{61B0228D-06AD-4C29-BAE0-1FEF940DE083}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C5A-41CA-8EBC-801E4D5C3BB9}"/>
                </c:ext>
              </c:extLst>
            </c:dLbl>
            <c:dLbl>
              <c:idx val="8"/>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{A1105D84-45C2-4C64-B05A-CEFCE783F5DC}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C5A-41CA-8EBC-801E4D5C3BB9}"/>
                </c:ext>
              </c:extLst>
            </c:dLbl>
            <c:dLbl>
              <c:idx val="16"/>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{6BD51F1B-30D1-49EA-8486-E174EAF02706}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C5A-41CA-8EBC-801E4D5C3BB9}"/>
                </c:ext>
              </c:extLst>
            </c:dLbl>
            <c:dLbl>
              <c:idx val="24"/>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{AFE4377D-745E-4B47-82D2-3C07BCFBCACC}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C5A-41CA-8EBC-801E4D5C3BB9}"/>
                </c:ext>
              </c:extLst>
            </c:dLbl>
            <c:dLbl>
              <c:idx val="32"/>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{4F34354E-8129-47B3-9998-5D34A57D100D}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C5A-41CA-8EBC-801E4D5C3BB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3.5</c:v>
                </c:pt>
                <c:pt idx="8">
                  <c:v>2.7</c:v>
                </c:pt>
                <c:pt idx="16">
                  <c:v>2.4</c:v>
                </c:pt>
                <c:pt idx="24">
                  <c:v>2.5</c:v>
                </c:pt>
                <c:pt idx="32">
                  <c:v>3.1</c:v>
                </c:pt>
              </c:numCache>
            </c:numRef>
          </c:xVal>
          <c:yVal>
            <c:numRef>
              <c:f>公会計指標分析・財政指標組合せ分析表!$BP$73:$DC$73</c:f>
              <c:numCache>
                <c:formatCode>#,##0.0;"▲ "#,##0.0</c:formatCode>
                <c:ptCount val="40"/>
                <c:pt idx="0">
                  <c:v>18</c:v>
                </c:pt>
                <c:pt idx="8">
                  <c:v>9.1999999999999993</c:v>
                </c:pt>
                <c:pt idx="16">
                  <c:v>6.5</c:v>
                </c:pt>
                <c:pt idx="24">
                  <c:v>17.5</c:v>
                </c:pt>
                <c:pt idx="32">
                  <c:v>40.4</c:v>
                </c:pt>
              </c:numCache>
            </c:numRef>
          </c:yVal>
          <c:smooth val="0"/>
          <c:extLst xmlns:c16r2="http://schemas.microsoft.com/office/drawing/2015/06/chart">
            <c:ext xmlns:c16="http://schemas.microsoft.com/office/drawing/2014/chart" uri="{C3380CC4-5D6E-409C-BE32-E72D297353CC}">
              <c16:uniqueId val="{00000009-7C5A-41CA-8EBC-801E4D5C3BB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{6E5E363B-A353-435A-B670-3D8BD549D064}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C5A-41CA-8EBC-801E4D5C3BB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{28084355-DB24-450A-B210-54B4906D8AC2}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C5A-41CA-8EBC-801E4D5C3BB9}"/>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{2EAE9123-9FE3-48B4-BF2C-9311A6D21CDA}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C5A-41CA-8EBC-801E4D5C3BB9}"/>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{3872843D-2958-4F1A-B43C-A8AE2AD2DEF4}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C5A-41CA-8EBC-801E4D5C3BB9}"/>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{870EE16A-F088-4D07-9072-09B58C265A16}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C5A-41CA-8EBC-801E4D5C3BB9}"/>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{77F55B6E-0C30-4AB9-9135-3B7BCAB0F8EF}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C5A-41CA-8EBC-801E4D5C3BB9}"/>
                </c:ext>
              </c:extLst>
            </c:dLbl>
            <c:dLbl>
              <c:idx val="16"/>
              <c:layout>
                <c:manualLayout>
                  <c:x val="-2.3341224878008437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{E4181E5B-279A-494B-AB9F-1DDF6408ABB6}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C5A-41CA-8EBC-801E4D5C3BB9}"/>
                </c:ext>
              </c:extLst>
            </c:dLbl>
            <c:dLbl>
              <c:idx val="24"/>
              <c:layout>
                <c:manualLayout>
                  <c:x val="-4.0054758360212765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{A7AEBFA9-40AF-4868-9733-425746F25E65}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C5A-41CA-8EBC-801E4D5C3BB9}"/>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{C8136AB0-542B-4D3F-BA99-D9251135F202}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C5A-41CA-8EBC-801E4D5C3BB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c:v>
                </c:pt>
                <c:pt idx="24">
                  <c:v>6.9</c:v>
                </c:pt>
                <c:pt idx="32">
                  <c:v>6.6</c:v>
                </c:pt>
              </c:numCache>
            </c:numRef>
          </c:xVal>
          <c:yVal>
            <c:numRef>
              <c:f>公会計指標分析・財政指標組合せ分析表!$BP$77:$DC$77</c:f>
              <c:numCache>
                <c:formatCode>#,##0.0;"▲ "#,##0.0</c:formatCode>
                <c:ptCount val="40"/>
                <c:pt idx="0">
                  <c:v>50.3</c:v>
                </c:pt>
                <c:pt idx="8">
                  <c:v>45.9</c:v>
                </c:pt>
                <c:pt idx="16">
                  <c:v>33.6</c:v>
                </c:pt>
                <c:pt idx="24">
                  <c:v>35.299999999999997</c:v>
                </c:pt>
                <c:pt idx="32">
                  <c:v>31.9</c:v>
                </c:pt>
              </c:numCache>
            </c:numRef>
          </c:yVal>
          <c:smooth val="0"/>
          <c:extLst xmlns:c16r2="http://schemas.microsoft.com/office/drawing/2015/06/chart">
            <c:ext xmlns:c16="http://schemas.microsoft.com/office/drawing/2014/chart" uri="{C3380CC4-5D6E-409C-BE32-E72D297353CC}">
              <c16:uniqueId val="{00000013-7C5A-41CA-8EBC-801E4D5C3BB9}"/>
            </c:ext>
          </c:extLst>
        </c:ser>
        <c:dLbls>
          <c:showLegendKey val="0"/>
          <c:showVal val="1"/>
          <c:showCatName val="0"/>
          <c:showSerName val="0"/>
          <c:showPercent val="0"/>
          <c:showBubbleSize val="0"/>
        </c:dLbls>
        <c:axId val="159452544"/>
        <c:axId val="159467008"/>
      </c:scatterChart>
      <c:valAx>
        <c:axId val="159452544"/>
        <c:scaling>
          <c:orientation val="minMax"/>
          <c:max val="10.199999999999999"/>
          <c:min val="1.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9467008"/>
        <c:crosses val="autoZero"/>
        <c:crossBetween val="midCat"/>
      </c:valAx>
      <c:valAx>
        <c:axId val="159467008"/>
        <c:scaling>
          <c:orientation val="minMax"/>
          <c:max val="58"/>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94525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埼玉県飯能市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旧合併特例債や臨時財政対策債の償還額が増加しているため、元利償還金が上昇傾向にあるが、交付税算入額も増加していることから実質公債費比率の分子が抑制されている。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埼玉県飯能市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臨時財政対策債やごみ処理施設の建設に伴い起債残高が増加しており、将来負担額は上昇傾向にある。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地方債残高の増加に伴い、基準財政需要額算入見込額が増加しているものの、特定目的基金の取崩しなどにより、充当可能基金が減少しており、充当可能財源等は横ばい傾向にある。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このため、将来負担比率の分子が増加している。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埼玉県飯能市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平成２９年度は、基金全体で約</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2,060</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百万円、率にして、約</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％の減少となった。主な要因としては、事業費が大きいものや、基金の使用目的に合った事業が多かったため、取り崩し額も大きくなり基金残高の減少につながった。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今後は、福祉に関する経費の増加や、維持補修費、物件費、人件費等に係る経費の増加が見込まれるため、行財政改革を進め基金の積み立てを行い、基金残高の確保に努める。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・廃棄物処理施設整備基金：廃棄物処理施設の整備のため　　　　　　　　・公共施設整備基金：公共施設の整備のため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・土地開発基金：公用若しくは公共用に供する土地又は公共利益のため　　・緑の基金：恵まれた緑の自然環境を保全する費用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・消防施設整備基金：消防施設の整備のため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増減が最も大きかったものは、前年比で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百万円、率にして約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少となった廃棄物処理施設整備金であった。理由としては、ごみ処理施設の建設に伴い、財源として基金を取り崩したためである。また、公共施設整備基金については、市の重要施策である都市回廊整備事業に係る観光施設の整備や公園施設の整備など比較的事業費が大きかった事業へ基金を充当し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行財政改革を進め、今後見込まれる事業に対する財源として確保するため、積立を進め基金残高の確保に努める。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剰余金を積み立てるとともに、必要最低限の取崩しに止めるよう努めているが、扶助費に関する経費が大幅に増加や、経常経費の増加により取崩し額が増加したため残高が減少した。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今後は、事業の見直しや、歳出の圧縮などを行い残高の確保に努める。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近年では大幅な増減はないものの、年々減少傾向となっている。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今後は、ごみ処理施設の建設に伴う起債に関する償還が始まるため、今まで以上の減少が見込まれるため、剰余金等が発生した場合には、基金への積み立てを進める。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埼玉県飯能市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80,070
79,222
193.05
34,804,778
33,351,533
1,262,521
17,241,986
33,360,482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資産の老朽化が進んでおり、類似団体平均、全国平均を上回っている。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公共施設等総合管理計画をはじめとして、橋りょう長寿命化計画などの個別施設計画に基づき、適正な維持管理に努める。</a:t>
          </a:r>
          <a:r>
            <a:rPr kumimoji="1" lang="en-US" altLang="ja-JP" sz="1100">
              <a:latin typeface="ＭＳ Ｐゴシック" panose="020B0600070205080204" pitchFamily="50" charset="-128"/>
              <a:ea typeface="ＭＳ Ｐゴシック" panose="020B0600070205080204" pitchFamily="50" charset="-128"/>
            </a:rPr>
            <a:t>		</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66" name="直線コネクタ 65"/>
        <xdr:cNvCxnSpPr/>
      </xdr:nvCxnSpPr>
      <xdr:spPr>
        <a:xfrm flipV="1">
          <a:off x="4760595" y="5246007"/>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67" name="有形固定資産減価償却率最小値テキスト"/>
        <xdr:cNvSpPr txBox="1"/>
      </xdr:nvSpPr>
      <xdr:spPr>
        <a:xfrm>
          <a:off x="4813300" y="664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68" name="直線コネクタ 67"/>
        <xdr:cNvCxnSpPr/>
      </xdr:nvCxnSpPr>
      <xdr:spPr>
        <a:xfrm>
          <a:off x="4673600" y="6640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69" name="有形固定資産減価償却率最大値テキスト"/>
        <xdr:cNvSpPr txBox="1"/>
      </xdr:nvSpPr>
      <xdr:spPr>
        <a:xfrm>
          <a:off x="4813300" y="50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0" name="直線コネクタ 69"/>
        <xdr:cNvCxnSpPr/>
      </xdr:nvCxnSpPr>
      <xdr:spPr>
        <a:xfrm>
          <a:off x="4673600" y="5246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82113</xdr:rowOff>
    </xdr:from>
    <xdr:ext cx="405111" cy="259045"/>
    <xdr:sp macro="" textlink="">
      <xdr:nvSpPr>
        <xdr:cNvPr id="71" name="有形固定資産減価償却率平均値テキスト"/>
        <xdr:cNvSpPr txBox="1"/>
      </xdr:nvSpPr>
      <xdr:spPr>
        <a:xfrm>
          <a:off x="4813300" y="5654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72" name="フローチャート: 判断 71"/>
        <xdr:cNvSpPr/>
      </xdr:nvSpPr>
      <xdr:spPr>
        <a:xfrm>
          <a:off x="47117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73" name="フローチャート: 判断 72"/>
        <xdr:cNvSpPr/>
      </xdr:nvSpPr>
      <xdr:spPr>
        <a:xfrm>
          <a:off x="4000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11158</xdr:rowOff>
    </xdr:from>
    <xdr:to>
      <xdr:col>15</xdr:col>
      <xdr:colOff>187325</xdr:colOff>
      <xdr:row>30</xdr:row>
      <xdr:rowOff>112758</xdr:rowOff>
    </xdr:to>
    <xdr:sp macro="" textlink="">
      <xdr:nvSpPr>
        <xdr:cNvPr id="74" name="フローチャート: 判断 73"/>
        <xdr:cNvSpPr/>
      </xdr:nvSpPr>
      <xdr:spPr>
        <a:xfrm>
          <a:off x="3238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96248</xdr:rowOff>
    </xdr:from>
    <xdr:to>
      <xdr:col>23</xdr:col>
      <xdr:colOff>136525</xdr:colOff>
      <xdr:row>30</xdr:row>
      <xdr:rowOff>26398</xdr:rowOff>
    </xdr:to>
    <xdr:sp macro="" textlink="">
      <xdr:nvSpPr>
        <xdr:cNvPr id="80" name="楕円 79"/>
        <xdr:cNvSpPr/>
      </xdr:nvSpPr>
      <xdr:spPr>
        <a:xfrm>
          <a:off x="4711700" y="583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74675</xdr:rowOff>
    </xdr:from>
    <xdr:ext cx="405111" cy="259045"/>
    <xdr:sp macro="" textlink="">
      <xdr:nvSpPr>
        <xdr:cNvPr id="81" name="有形固定資産減価償却率該当値テキスト"/>
        <xdr:cNvSpPr txBox="1"/>
      </xdr:nvSpPr>
      <xdr:spPr>
        <a:xfrm>
          <a:off x="4813300" y="5818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165917</xdr:rowOff>
    </xdr:from>
    <xdr:to>
      <xdr:col>19</xdr:col>
      <xdr:colOff>187325</xdr:colOff>
      <xdr:row>29</xdr:row>
      <xdr:rowOff>96067</xdr:rowOff>
    </xdr:to>
    <xdr:sp macro="" textlink="">
      <xdr:nvSpPr>
        <xdr:cNvPr id="82" name="楕円 81"/>
        <xdr:cNvSpPr/>
      </xdr:nvSpPr>
      <xdr:spPr>
        <a:xfrm>
          <a:off x="4000500" y="573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45267</xdr:rowOff>
    </xdr:from>
    <xdr:to>
      <xdr:col>23</xdr:col>
      <xdr:colOff>85725</xdr:colOff>
      <xdr:row>29</xdr:row>
      <xdr:rowOff>147048</xdr:rowOff>
    </xdr:to>
    <xdr:cxnSp macro="">
      <xdr:nvCxnSpPr>
        <xdr:cNvPr id="83" name="直線コネクタ 82"/>
        <xdr:cNvCxnSpPr/>
      </xdr:nvCxnSpPr>
      <xdr:spPr>
        <a:xfrm>
          <a:off x="4051300" y="5788842"/>
          <a:ext cx="711200" cy="10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3719</xdr:rowOff>
    </xdr:from>
    <xdr:to>
      <xdr:col>15</xdr:col>
      <xdr:colOff>187325</xdr:colOff>
      <xdr:row>29</xdr:row>
      <xdr:rowOff>105319</xdr:rowOff>
    </xdr:to>
    <xdr:sp macro="" textlink="">
      <xdr:nvSpPr>
        <xdr:cNvPr id="84" name="楕円 83"/>
        <xdr:cNvSpPr/>
      </xdr:nvSpPr>
      <xdr:spPr>
        <a:xfrm>
          <a:off x="3238500" y="57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45267</xdr:rowOff>
    </xdr:from>
    <xdr:to>
      <xdr:col>19</xdr:col>
      <xdr:colOff>136525</xdr:colOff>
      <xdr:row>29</xdr:row>
      <xdr:rowOff>54519</xdr:rowOff>
    </xdr:to>
    <xdr:cxnSp macro="">
      <xdr:nvCxnSpPr>
        <xdr:cNvPr id="85" name="直線コネクタ 84"/>
        <xdr:cNvCxnSpPr/>
      </xdr:nvCxnSpPr>
      <xdr:spPr>
        <a:xfrm flipV="1">
          <a:off x="3289300" y="5788842"/>
          <a:ext cx="762000" cy="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164301</xdr:rowOff>
    </xdr:from>
    <xdr:ext cx="405111" cy="259045"/>
    <xdr:sp macro="" textlink="">
      <xdr:nvSpPr>
        <xdr:cNvPr id="86" name="n_1aveValue有形固定資産減価償却率"/>
        <xdr:cNvSpPr txBox="1"/>
      </xdr:nvSpPr>
      <xdr:spPr>
        <a:xfrm>
          <a:off x="3836044" y="590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103885</xdr:rowOff>
    </xdr:from>
    <xdr:ext cx="405111" cy="259045"/>
    <xdr:sp macro="" textlink="">
      <xdr:nvSpPr>
        <xdr:cNvPr id="87" name="n_2aveValue有形固定資産減価償却率"/>
        <xdr:cNvSpPr txBox="1"/>
      </xdr:nvSpPr>
      <xdr:spPr>
        <a:xfrm>
          <a:off x="3086744" y="6018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112594</xdr:rowOff>
    </xdr:from>
    <xdr:ext cx="405111" cy="259045"/>
    <xdr:sp macro="" textlink="">
      <xdr:nvSpPr>
        <xdr:cNvPr id="88" name="n_1mainValue有形固定資産減価償却率"/>
        <xdr:cNvSpPr txBox="1"/>
      </xdr:nvSpPr>
      <xdr:spPr>
        <a:xfrm>
          <a:off x="3836044" y="5513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121846</xdr:rowOff>
    </xdr:from>
    <xdr:ext cx="405111" cy="259045"/>
    <xdr:sp macro="" textlink="">
      <xdr:nvSpPr>
        <xdr:cNvPr id="89" name="n_2mainValue有形固定資産減価償却率"/>
        <xdr:cNvSpPr txBox="1"/>
      </xdr:nvSpPr>
      <xdr:spPr>
        <a:xfrm>
          <a:off x="3086744" y="552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地方債の現在高の増加や、充当可能基金残高の減少及び人件費や物件費の増加により、債務償還可能年数は、類似団体平均、全国平均、県平均を上回っている。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今後は、人件費及び物件費等の抑制に努める。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8" name="テキスト ボックス 107"/>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0" name="テキスト ボックス 109"/>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2" name="テキスト ボックス 111"/>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4" name="テキスト ボックス 113"/>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6" name="テキスト ボックス 115"/>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20" name="直線コネクタ 119"/>
        <xdr:cNvCxnSpPr/>
      </xdr:nvCxnSpPr>
      <xdr:spPr>
        <a:xfrm flipV="1">
          <a:off x="14793595" y="5384800"/>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1"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2" name="直線コネクタ 121"/>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3"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4" name="直線コネクタ 123"/>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5"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6" name="フローチャート: 判断 125"/>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125035</xdr:rowOff>
    </xdr:from>
    <xdr:to>
      <xdr:col>76</xdr:col>
      <xdr:colOff>73025</xdr:colOff>
      <xdr:row>30</xdr:row>
      <xdr:rowOff>55185</xdr:rowOff>
    </xdr:to>
    <xdr:sp macro="" textlink="">
      <xdr:nvSpPr>
        <xdr:cNvPr id="132" name="楕円 131"/>
        <xdr:cNvSpPr/>
      </xdr:nvSpPr>
      <xdr:spPr>
        <a:xfrm>
          <a:off x="14744700" y="58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147912</xdr:rowOff>
    </xdr:from>
    <xdr:ext cx="340478" cy="259045"/>
    <xdr:sp macro="" textlink="">
      <xdr:nvSpPr>
        <xdr:cNvPr id="133" name="債務償還可能年数該当値テキスト"/>
        <xdr:cNvSpPr txBox="1"/>
      </xdr:nvSpPr>
      <xdr:spPr>
        <a:xfrm>
          <a:off x="14846300" y="57200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埼玉県飯能市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80,070
79,222
193.05
34,804,778
33,351,533
1,262,521
17,241,986
33,360,482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xdr:cNvCxnSpPr/>
      </xdr:nvCxnSpPr>
      <xdr:spPr>
        <a:xfrm flipV="1">
          <a:off x="46348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xdr:cNvSpPr txBox="1"/>
      </xdr:nvSpPr>
      <xdr:spPr>
        <a:xfrm>
          <a:off x="46736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78938</xdr:rowOff>
    </xdr:from>
    <xdr:ext cx="405111" cy="259045"/>
    <xdr:sp macro="" textlink="">
      <xdr:nvSpPr>
        <xdr:cNvPr id="62" name="【道路】&#10;有形固定資産減価償却率平均値テキスト"/>
        <xdr:cNvSpPr txBox="1"/>
      </xdr:nvSpPr>
      <xdr:spPr>
        <a:xfrm>
          <a:off x="4673600" y="6251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xdr:cNvSpPr/>
      </xdr:nvSpPr>
      <xdr:spPr>
        <a:xfrm>
          <a:off x="45847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xdr:cNvSpPr/>
      </xdr:nvSpPr>
      <xdr:spPr>
        <a:xfrm>
          <a:off x="3746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79284</xdr:rowOff>
    </xdr:from>
    <xdr:to>
      <xdr:col>24</xdr:col>
      <xdr:colOff>114300</xdr:colOff>
      <xdr:row>36</xdr:row>
      <xdr:rowOff>9434</xdr:rowOff>
    </xdr:to>
    <xdr:sp macro="" textlink="">
      <xdr:nvSpPr>
        <xdr:cNvPr id="71" name="楕円 70"/>
        <xdr:cNvSpPr/>
      </xdr:nvSpPr>
      <xdr:spPr>
        <a:xfrm>
          <a:off x="4584700" y="608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102161</xdr:rowOff>
    </xdr:from>
    <xdr:ext cx="405111" cy="259045"/>
    <xdr:sp macro="" textlink="">
      <xdr:nvSpPr>
        <xdr:cNvPr id="72" name="【道路】&#10;有形固定資産減価償却率該当値テキスト"/>
        <xdr:cNvSpPr txBox="1"/>
      </xdr:nvSpPr>
      <xdr:spPr>
        <a:xfrm>
          <a:off x="4673600" y="593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85816</xdr:rowOff>
    </xdr:from>
    <xdr:to>
      <xdr:col>20</xdr:col>
      <xdr:colOff>38100</xdr:colOff>
      <xdr:row>36</xdr:row>
      <xdr:rowOff>15966</xdr:rowOff>
    </xdr:to>
    <xdr:sp macro="" textlink="">
      <xdr:nvSpPr>
        <xdr:cNvPr id="73" name="楕円 72"/>
        <xdr:cNvSpPr/>
      </xdr:nvSpPr>
      <xdr:spPr>
        <a:xfrm>
          <a:off x="37465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130084</xdr:rowOff>
    </xdr:from>
    <xdr:to>
      <xdr:col>24</xdr:col>
      <xdr:colOff>63500</xdr:colOff>
      <xdr:row>35</xdr:row>
      <xdr:rowOff>136616</xdr:rowOff>
    </xdr:to>
    <xdr:cxnSp macro="">
      <xdr:nvCxnSpPr>
        <xdr:cNvPr id="74" name="直線コネクタ 73"/>
        <xdr:cNvCxnSpPr/>
      </xdr:nvCxnSpPr>
      <xdr:spPr>
        <a:xfrm flipV="1">
          <a:off x="3797300" y="613083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89081</xdr:rowOff>
    </xdr:from>
    <xdr:to>
      <xdr:col>15</xdr:col>
      <xdr:colOff>101600</xdr:colOff>
      <xdr:row>36</xdr:row>
      <xdr:rowOff>19231</xdr:rowOff>
    </xdr:to>
    <xdr:sp macro="" textlink="">
      <xdr:nvSpPr>
        <xdr:cNvPr id="75" name="楕円 74"/>
        <xdr:cNvSpPr/>
      </xdr:nvSpPr>
      <xdr:spPr>
        <a:xfrm>
          <a:off x="2857500" y="608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136616</xdr:rowOff>
    </xdr:from>
    <xdr:to>
      <xdr:col>19</xdr:col>
      <xdr:colOff>177800</xdr:colOff>
      <xdr:row>35</xdr:row>
      <xdr:rowOff>139881</xdr:rowOff>
    </xdr:to>
    <xdr:cxnSp macro="">
      <xdr:nvCxnSpPr>
        <xdr:cNvPr id="76" name="直線コネクタ 75"/>
        <xdr:cNvCxnSpPr/>
      </xdr:nvCxnSpPr>
      <xdr:spPr>
        <a:xfrm flipV="1">
          <a:off x="2908300" y="61373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38117</xdr:rowOff>
    </xdr:from>
    <xdr:ext cx="405111" cy="259045"/>
    <xdr:sp macro="" textlink="">
      <xdr:nvSpPr>
        <xdr:cNvPr id="77" name="n_1aveValue【道路】&#10;有形固定資産減価償却率"/>
        <xdr:cNvSpPr txBox="1"/>
      </xdr:nvSpPr>
      <xdr:spPr>
        <a:xfrm>
          <a:off x="35820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38117</xdr:rowOff>
    </xdr:from>
    <xdr:ext cx="405111" cy="259045"/>
    <xdr:sp macro="" textlink="">
      <xdr:nvSpPr>
        <xdr:cNvPr id="78" name="n_2aveValue【道路】&#10;有形固定資産減価償却率"/>
        <xdr:cNvSpPr txBox="1"/>
      </xdr:nvSpPr>
      <xdr:spPr>
        <a:xfrm>
          <a:off x="2705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32493</xdr:rowOff>
    </xdr:from>
    <xdr:ext cx="405111" cy="259045"/>
    <xdr:sp macro="" textlink="">
      <xdr:nvSpPr>
        <xdr:cNvPr id="79" name="n_1mainValue【道路】&#10;有形固定資産減価償却率"/>
        <xdr:cNvSpPr txBox="1"/>
      </xdr:nvSpPr>
      <xdr:spPr>
        <a:xfrm>
          <a:off x="3582044" y="586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35758</xdr:rowOff>
    </xdr:from>
    <xdr:ext cx="405111" cy="259045"/>
    <xdr:sp macro="" textlink="">
      <xdr:nvSpPr>
        <xdr:cNvPr id="80" name="n_2mainValue【道路】&#10;有形固定資産減価償却率"/>
        <xdr:cNvSpPr txBox="1"/>
      </xdr:nvSpPr>
      <xdr:spPr>
        <a:xfrm>
          <a:off x="2705744" y="586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9" name="テキスト ボックス 8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2" name="テキスト ボックス 10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6" name="直線コネクタ 105"/>
        <xdr:cNvCxnSpPr/>
      </xdr:nvCxnSpPr>
      <xdr:spPr>
        <a:xfrm flipV="1">
          <a:off x="10476865"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7" name="【道路】&#10;一人当たり延長最小値テキスト"/>
        <xdr:cNvSpPr txBox="1"/>
      </xdr:nvSpPr>
      <xdr:spPr>
        <a:xfrm>
          <a:off x="10515600"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8" name="直線コネクタ 107"/>
        <xdr:cNvCxnSpPr/>
      </xdr:nvCxnSpPr>
      <xdr:spPr>
        <a:xfrm>
          <a:off x="10388600" y="726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9" name="【道路】&#10;一人当たり延長最大値テキスト"/>
        <xdr:cNvSpPr txBox="1"/>
      </xdr:nvSpPr>
      <xdr:spPr>
        <a:xfrm>
          <a:off x="10515600"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10" name="直線コネクタ 109"/>
        <xdr:cNvCxnSpPr/>
      </xdr:nvCxnSpPr>
      <xdr:spPr>
        <a:xfrm>
          <a:off x="10388600" y="580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40860</xdr:rowOff>
    </xdr:from>
    <xdr:ext cx="469744" cy="259045"/>
    <xdr:sp macro="" textlink="">
      <xdr:nvSpPr>
        <xdr:cNvPr id="111" name="【道路】&#10;一人当たり延長平均値テキスト"/>
        <xdr:cNvSpPr txBox="1"/>
      </xdr:nvSpPr>
      <xdr:spPr>
        <a:xfrm>
          <a:off x="10515600" y="7070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12" name="フローチャート: 判断 111"/>
        <xdr:cNvSpPr/>
      </xdr:nvSpPr>
      <xdr:spPr>
        <a:xfrm>
          <a:off x="10426700" y="70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13" name="フローチャート: 判断 112"/>
        <xdr:cNvSpPr/>
      </xdr:nvSpPr>
      <xdr:spPr>
        <a:xfrm>
          <a:off x="958850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99516</xdr:rowOff>
    </xdr:from>
    <xdr:to>
      <xdr:col>46</xdr:col>
      <xdr:colOff>38100</xdr:colOff>
      <xdr:row>42</xdr:row>
      <xdr:rowOff>29666</xdr:rowOff>
    </xdr:to>
    <xdr:sp macro="" textlink="">
      <xdr:nvSpPr>
        <xdr:cNvPr id="114" name="フローチャート: 判断 113"/>
        <xdr:cNvSpPr/>
      </xdr:nvSpPr>
      <xdr:spPr>
        <a:xfrm>
          <a:off x="8699500" y="712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169957</xdr:rowOff>
    </xdr:from>
    <xdr:to>
      <xdr:col>55</xdr:col>
      <xdr:colOff>50800</xdr:colOff>
      <xdr:row>41</xdr:row>
      <xdr:rowOff>100107</xdr:rowOff>
    </xdr:to>
    <xdr:sp macro="" textlink="">
      <xdr:nvSpPr>
        <xdr:cNvPr id="120" name="楕円 119"/>
        <xdr:cNvSpPr/>
      </xdr:nvSpPr>
      <xdr:spPr>
        <a:xfrm>
          <a:off x="10426700" y="70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21384</xdr:rowOff>
    </xdr:from>
    <xdr:ext cx="534377" cy="259045"/>
    <xdr:sp macro="" textlink="">
      <xdr:nvSpPr>
        <xdr:cNvPr id="121" name="【道路】&#10;一人当たり延長該当値テキスト"/>
        <xdr:cNvSpPr txBox="1"/>
      </xdr:nvSpPr>
      <xdr:spPr>
        <a:xfrm>
          <a:off x="10515600" y="687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6132</xdr:rowOff>
    </xdr:from>
    <xdr:to>
      <xdr:col>50</xdr:col>
      <xdr:colOff>165100</xdr:colOff>
      <xdr:row>41</xdr:row>
      <xdr:rowOff>107732</xdr:rowOff>
    </xdr:to>
    <xdr:sp macro="" textlink="">
      <xdr:nvSpPr>
        <xdr:cNvPr id="122" name="楕円 121"/>
        <xdr:cNvSpPr/>
      </xdr:nvSpPr>
      <xdr:spPr>
        <a:xfrm>
          <a:off x="9588500" y="703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49307</xdr:rowOff>
    </xdr:from>
    <xdr:to>
      <xdr:col>55</xdr:col>
      <xdr:colOff>0</xdr:colOff>
      <xdr:row>41</xdr:row>
      <xdr:rowOff>56932</xdr:rowOff>
    </xdr:to>
    <xdr:cxnSp macro="">
      <xdr:nvCxnSpPr>
        <xdr:cNvPr id="123" name="直線コネクタ 122"/>
        <xdr:cNvCxnSpPr/>
      </xdr:nvCxnSpPr>
      <xdr:spPr>
        <a:xfrm flipV="1">
          <a:off x="9639300" y="7078757"/>
          <a:ext cx="838200" cy="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7063</xdr:rowOff>
    </xdr:from>
    <xdr:to>
      <xdr:col>46</xdr:col>
      <xdr:colOff>38100</xdr:colOff>
      <xdr:row>41</xdr:row>
      <xdr:rowOff>108663</xdr:rowOff>
    </xdr:to>
    <xdr:sp macro="" textlink="">
      <xdr:nvSpPr>
        <xdr:cNvPr id="124" name="楕円 123"/>
        <xdr:cNvSpPr/>
      </xdr:nvSpPr>
      <xdr:spPr>
        <a:xfrm>
          <a:off x="8699500" y="703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56932</xdr:rowOff>
    </xdr:from>
    <xdr:to>
      <xdr:col>50</xdr:col>
      <xdr:colOff>114300</xdr:colOff>
      <xdr:row>41</xdr:row>
      <xdr:rowOff>57863</xdr:rowOff>
    </xdr:to>
    <xdr:cxnSp macro="">
      <xdr:nvCxnSpPr>
        <xdr:cNvPr id="125" name="直線コネクタ 124"/>
        <xdr:cNvCxnSpPr/>
      </xdr:nvCxnSpPr>
      <xdr:spPr>
        <a:xfrm flipV="1">
          <a:off x="8750300" y="7086382"/>
          <a:ext cx="889000" cy="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168778</xdr:rowOff>
    </xdr:from>
    <xdr:ext cx="469744" cy="259045"/>
    <xdr:sp macro="" textlink="">
      <xdr:nvSpPr>
        <xdr:cNvPr id="126" name="n_1aveValue【道路】&#10;一人当たり延長"/>
        <xdr:cNvSpPr txBox="1"/>
      </xdr:nvSpPr>
      <xdr:spPr>
        <a:xfrm>
          <a:off x="9391727" y="719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20793</xdr:rowOff>
    </xdr:from>
    <xdr:ext cx="469744" cy="259045"/>
    <xdr:sp macro="" textlink="">
      <xdr:nvSpPr>
        <xdr:cNvPr id="127" name="n_2aveValue【道路】&#10;一人当たり延長"/>
        <xdr:cNvSpPr txBox="1"/>
      </xdr:nvSpPr>
      <xdr:spPr>
        <a:xfrm>
          <a:off x="8515427" y="722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124259</xdr:rowOff>
    </xdr:from>
    <xdr:ext cx="534377" cy="259045"/>
    <xdr:sp macro="" textlink="">
      <xdr:nvSpPr>
        <xdr:cNvPr id="128" name="n_1mainValue【道路】&#10;一人当たり延長"/>
        <xdr:cNvSpPr txBox="1"/>
      </xdr:nvSpPr>
      <xdr:spPr>
        <a:xfrm>
          <a:off x="9359411" y="681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125190</xdr:rowOff>
    </xdr:from>
    <xdr:ext cx="534377" cy="259045"/>
    <xdr:sp macro="" textlink="">
      <xdr:nvSpPr>
        <xdr:cNvPr id="129" name="n_2mainValue【道路】&#10;一人当たり延長"/>
        <xdr:cNvSpPr txBox="1"/>
      </xdr:nvSpPr>
      <xdr:spPr>
        <a:xfrm>
          <a:off x="8483111" y="681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55" name="直線コネクタ 154"/>
        <xdr:cNvCxnSpPr/>
      </xdr:nvCxnSpPr>
      <xdr:spPr>
        <a:xfrm flipV="1">
          <a:off x="46348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56" name="【橋りょう・トンネル】&#10;有形固定資産減価償却率最小値テキスト"/>
        <xdr:cNvSpPr txBox="1"/>
      </xdr:nvSpPr>
      <xdr:spPr>
        <a:xfrm>
          <a:off x="46736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57" name="直線コネクタ 156"/>
        <xdr:cNvCxnSpPr/>
      </xdr:nvCxnSpPr>
      <xdr:spPr>
        <a:xfrm>
          <a:off x="4546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58" name="【橋りょう・トンネル】&#10;有形固定資産減価償却率最大値テキスト"/>
        <xdr:cNvSpPr txBox="1"/>
      </xdr:nvSpPr>
      <xdr:spPr>
        <a:xfrm>
          <a:off x="4673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59" name="直線コネクタ 158"/>
        <xdr:cNvCxnSpPr/>
      </xdr:nvCxnSpPr>
      <xdr:spPr>
        <a:xfrm>
          <a:off x="4546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28864</xdr:rowOff>
    </xdr:from>
    <xdr:ext cx="405111" cy="259045"/>
    <xdr:sp macro="" textlink="">
      <xdr:nvSpPr>
        <xdr:cNvPr id="160" name="【橋りょう・トンネル】&#10;有形固定資産減価償却率平均値テキスト"/>
        <xdr:cNvSpPr txBox="1"/>
      </xdr:nvSpPr>
      <xdr:spPr>
        <a:xfrm>
          <a:off x="4673600" y="1014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61" name="フローチャート: 判断 160"/>
        <xdr:cNvSpPr/>
      </xdr:nvSpPr>
      <xdr:spPr>
        <a:xfrm>
          <a:off x="45847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2" name="フローチャート: 判断 161"/>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114119</xdr:rowOff>
    </xdr:from>
    <xdr:to>
      <xdr:col>15</xdr:col>
      <xdr:colOff>101600</xdr:colOff>
      <xdr:row>60</xdr:row>
      <xdr:rowOff>44269</xdr:rowOff>
    </xdr:to>
    <xdr:sp macro="" textlink="">
      <xdr:nvSpPr>
        <xdr:cNvPr id="163" name="フローチャート: 判断 162"/>
        <xdr:cNvSpPr/>
      </xdr:nvSpPr>
      <xdr:spPr>
        <a:xfrm>
          <a:off x="2857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30843</xdr:rowOff>
    </xdr:from>
    <xdr:to>
      <xdr:col>24</xdr:col>
      <xdr:colOff>114300</xdr:colOff>
      <xdr:row>58</xdr:row>
      <xdr:rowOff>132443</xdr:rowOff>
    </xdr:to>
    <xdr:sp macro="" textlink="">
      <xdr:nvSpPr>
        <xdr:cNvPr id="169" name="楕円 168"/>
        <xdr:cNvSpPr/>
      </xdr:nvSpPr>
      <xdr:spPr>
        <a:xfrm>
          <a:off x="45847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53720</xdr:rowOff>
    </xdr:from>
    <xdr:ext cx="405111" cy="259045"/>
    <xdr:sp macro="" textlink="">
      <xdr:nvSpPr>
        <xdr:cNvPr id="170" name="【橋りょう・トンネル】&#10;有形固定資産減価償却率該当値テキスト"/>
        <xdr:cNvSpPr txBox="1"/>
      </xdr:nvSpPr>
      <xdr:spPr>
        <a:xfrm>
          <a:off x="4673600" y="982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43906</xdr:rowOff>
    </xdr:from>
    <xdr:to>
      <xdr:col>20</xdr:col>
      <xdr:colOff>38100</xdr:colOff>
      <xdr:row>58</xdr:row>
      <xdr:rowOff>145506</xdr:rowOff>
    </xdr:to>
    <xdr:sp macro="" textlink="">
      <xdr:nvSpPr>
        <xdr:cNvPr id="171" name="楕円 170"/>
        <xdr:cNvSpPr/>
      </xdr:nvSpPr>
      <xdr:spPr>
        <a:xfrm>
          <a:off x="3746500" y="99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81643</xdr:rowOff>
    </xdr:from>
    <xdr:to>
      <xdr:col>24</xdr:col>
      <xdr:colOff>63500</xdr:colOff>
      <xdr:row>58</xdr:row>
      <xdr:rowOff>94706</xdr:rowOff>
    </xdr:to>
    <xdr:cxnSp macro="">
      <xdr:nvCxnSpPr>
        <xdr:cNvPr id="172" name="直線コネクタ 171"/>
        <xdr:cNvCxnSpPr/>
      </xdr:nvCxnSpPr>
      <xdr:spPr>
        <a:xfrm flipV="1">
          <a:off x="3797300" y="1002574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164737</xdr:rowOff>
    </xdr:from>
    <xdr:to>
      <xdr:col>15</xdr:col>
      <xdr:colOff>101600</xdr:colOff>
      <xdr:row>58</xdr:row>
      <xdr:rowOff>94887</xdr:rowOff>
    </xdr:to>
    <xdr:sp macro="" textlink="">
      <xdr:nvSpPr>
        <xdr:cNvPr id="173" name="楕円 172"/>
        <xdr:cNvSpPr/>
      </xdr:nvSpPr>
      <xdr:spPr>
        <a:xfrm>
          <a:off x="2857500" y="993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44087</xdr:rowOff>
    </xdr:from>
    <xdr:to>
      <xdr:col>19</xdr:col>
      <xdr:colOff>177800</xdr:colOff>
      <xdr:row>58</xdr:row>
      <xdr:rowOff>94706</xdr:rowOff>
    </xdr:to>
    <xdr:cxnSp macro="">
      <xdr:nvCxnSpPr>
        <xdr:cNvPr id="174" name="直線コネクタ 173"/>
        <xdr:cNvCxnSpPr/>
      </xdr:nvCxnSpPr>
      <xdr:spPr>
        <a:xfrm>
          <a:off x="2908300" y="9988187"/>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139899</xdr:rowOff>
    </xdr:from>
    <xdr:ext cx="405111" cy="259045"/>
    <xdr:sp macro="" textlink="">
      <xdr:nvSpPr>
        <xdr:cNvPr id="175" name="n_1aveValue【橋りょう・トンネル】&#10;有形固定資産減価償却率"/>
        <xdr:cNvSpPr txBox="1"/>
      </xdr:nvSpPr>
      <xdr:spPr>
        <a:xfrm>
          <a:off x="35820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35396</xdr:rowOff>
    </xdr:from>
    <xdr:ext cx="405111" cy="259045"/>
    <xdr:sp macro="" textlink="">
      <xdr:nvSpPr>
        <xdr:cNvPr id="176" name="n_2aveValue【橋りょう・トンネル】&#10;有形固定資産減価償却率"/>
        <xdr:cNvSpPr txBox="1"/>
      </xdr:nvSpPr>
      <xdr:spPr>
        <a:xfrm>
          <a:off x="2705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162033</xdr:rowOff>
    </xdr:from>
    <xdr:ext cx="405111" cy="259045"/>
    <xdr:sp macro="" textlink="">
      <xdr:nvSpPr>
        <xdr:cNvPr id="177" name="n_1mainValue【橋りょう・トンネル】&#10;有形固定資産減価償却率"/>
        <xdr:cNvSpPr txBox="1"/>
      </xdr:nvSpPr>
      <xdr:spPr>
        <a:xfrm>
          <a:off x="3582044" y="976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111414</xdr:rowOff>
    </xdr:from>
    <xdr:ext cx="405111" cy="259045"/>
    <xdr:sp macro="" textlink="">
      <xdr:nvSpPr>
        <xdr:cNvPr id="178" name="n_2mainValue【橋りょう・トンネル】&#10;有形固定資産減価償却率"/>
        <xdr:cNvSpPr txBox="1"/>
      </xdr:nvSpPr>
      <xdr:spPr>
        <a:xfrm>
          <a:off x="2705744" y="971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0" name="テキスト ボックス 18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2" name="テキスト ボックス 19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4" name="テキスト ボックス 19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6" name="テキスト ボックス 19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8" name="テキスト ボックス 19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0" name="テキスト ボックス 19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202" name="直線コネクタ 201"/>
        <xdr:cNvCxnSpPr/>
      </xdr:nvCxnSpPr>
      <xdr:spPr>
        <a:xfrm flipV="1">
          <a:off x="10476865"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203" name="【橋りょう・トンネル】&#10;一人当たり有形固定資産（償却資産）額最小値テキスト"/>
        <xdr:cNvSpPr txBox="1"/>
      </xdr:nvSpPr>
      <xdr:spPr>
        <a:xfrm>
          <a:off x="10515600"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204" name="直線コネクタ 203"/>
        <xdr:cNvCxnSpPr/>
      </xdr:nvCxnSpPr>
      <xdr:spPr>
        <a:xfrm>
          <a:off x="10388600" y="1104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205" name="【橋りょう・トンネル】&#10;一人当たり有形固定資産（償却資産）額最大値テキスト"/>
        <xdr:cNvSpPr txBox="1"/>
      </xdr:nvSpPr>
      <xdr:spPr>
        <a:xfrm>
          <a:off x="10515600"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206" name="直線コネクタ 205"/>
        <xdr:cNvCxnSpPr/>
      </xdr:nvCxnSpPr>
      <xdr:spPr>
        <a:xfrm>
          <a:off x="10388600" y="973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80492</xdr:rowOff>
    </xdr:from>
    <xdr:ext cx="599010" cy="259045"/>
    <xdr:sp macro="" textlink="">
      <xdr:nvSpPr>
        <xdr:cNvPr id="207" name="【橋りょう・トンネル】&#10;一人当たり有形固定資産（償却資産）額平均値テキスト"/>
        <xdr:cNvSpPr txBox="1"/>
      </xdr:nvSpPr>
      <xdr:spPr>
        <a:xfrm>
          <a:off x="10515600" y="10710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208" name="フローチャート: 判断 207"/>
        <xdr:cNvSpPr/>
      </xdr:nvSpPr>
      <xdr:spPr>
        <a:xfrm>
          <a:off x="10426700" y="108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209" name="フローチャート: 判断 208"/>
        <xdr:cNvSpPr/>
      </xdr:nvSpPr>
      <xdr:spPr>
        <a:xfrm>
          <a:off x="9588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54111</xdr:rowOff>
    </xdr:from>
    <xdr:to>
      <xdr:col>46</xdr:col>
      <xdr:colOff>38100</xdr:colOff>
      <xdr:row>63</xdr:row>
      <xdr:rowOff>155711</xdr:rowOff>
    </xdr:to>
    <xdr:sp macro="" textlink="">
      <xdr:nvSpPr>
        <xdr:cNvPr id="210" name="フローチャート: 判断 209"/>
        <xdr:cNvSpPr/>
      </xdr:nvSpPr>
      <xdr:spPr>
        <a:xfrm>
          <a:off x="8699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80952</xdr:rowOff>
    </xdr:from>
    <xdr:to>
      <xdr:col>55</xdr:col>
      <xdr:colOff>50800</xdr:colOff>
      <xdr:row>64</xdr:row>
      <xdr:rowOff>11102</xdr:rowOff>
    </xdr:to>
    <xdr:sp macro="" textlink="">
      <xdr:nvSpPr>
        <xdr:cNvPr id="216" name="楕円 215"/>
        <xdr:cNvSpPr/>
      </xdr:nvSpPr>
      <xdr:spPr>
        <a:xfrm>
          <a:off x="10426700" y="1088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36041</xdr:rowOff>
    </xdr:from>
    <xdr:ext cx="534377" cy="259045"/>
    <xdr:sp macro="" textlink="">
      <xdr:nvSpPr>
        <xdr:cNvPr id="217" name="【橋りょう・トンネル】&#10;一人当たり有形固定資産（償却資産）額該当値テキスト"/>
        <xdr:cNvSpPr txBox="1"/>
      </xdr:nvSpPr>
      <xdr:spPr>
        <a:xfrm>
          <a:off x="10515600" y="1083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81533</xdr:rowOff>
    </xdr:from>
    <xdr:to>
      <xdr:col>50</xdr:col>
      <xdr:colOff>165100</xdr:colOff>
      <xdr:row>64</xdr:row>
      <xdr:rowOff>11683</xdr:rowOff>
    </xdr:to>
    <xdr:sp macro="" textlink="">
      <xdr:nvSpPr>
        <xdr:cNvPr id="218" name="楕円 217"/>
        <xdr:cNvSpPr/>
      </xdr:nvSpPr>
      <xdr:spPr>
        <a:xfrm>
          <a:off x="9588500" y="1088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131752</xdr:rowOff>
    </xdr:from>
    <xdr:to>
      <xdr:col>55</xdr:col>
      <xdr:colOff>0</xdr:colOff>
      <xdr:row>63</xdr:row>
      <xdr:rowOff>132333</xdr:rowOff>
    </xdr:to>
    <xdr:cxnSp macro="">
      <xdr:nvCxnSpPr>
        <xdr:cNvPr id="219" name="直線コネクタ 218"/>
        <xdr:cNvCxnSpPr/>
      </xdr:nvCxnSpPr>
      <xdr:spPr>
        <a:xfrm flipV="1">
          <a:off x="9639300" y="10933102"/>
          <a:ext cx="838200" cy="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89065</xdr:rowOff>
    </xdr:from>
    <xdr:to>
      <xdr:col>46</xdr:col>
      <xdr:colOff>38100</xdr:colOff>
      <xdr:row>64</xdr:row>
      <xdr:rowOff>19215</xdr:rowOff>
    </xdr:to>
    <xdr:sp macro="" textlink="">
      <xdr:nvSpPr>
        <xdr:cNvPr id="220" name="楕円 219"/>
        <xdr:cNvSpPr/>
      </xdr:nvSpPr>
      <xdr:spPr>
        <a:xfrm>
          <a:off x="8699500" y="108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132333</xdr:rowOff>
    </xdr:from>
    <xdr:to>
      <xdr:col>50</xdr:col>
      <xdr:colOff>114300</xdr:colOff>
      <xdr:row>63</xdr:row>
      <xdr:rowOff>139865</xdr:rowOff>
    </xdr:to>
    <xdr:cxnSp macro="">
      <xdr:nvCxnSpPr>
        <xdr:cNvPr id="221" name="直線コネクタ 220"/>
        <xdr:cNvCxnSpPr/>
      </xdr:nvCxnSpPr>
      <xdr:spPr>
        <a:xfrm flipV="1">
          <a:off x="8750300" y="10933683"/>
          <a:ext cx="889000" cy="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9481</xdr:rowOff>
    </xdr:from>
    <xdr:ext cx="599010" cy="259045"/>
    <xdr:sp macro="" textlink="">
      <xdr:nvSpPr>
        <xdr:cNvPr id="222" name="n_1aveValue【橋りょう・トンネル】&#10;一人当たり有形固定資産（償却資産）額"/>
        <xdr:cNvSpPr txBox="1"/>
      </xdr:nvSpPr>
      <xdr:spPr>
        <a:xfrm>
          <a:off x="93270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788</xdr:rowOff>
    </xdr:from>
    <xdr:ext cx="599010" cy="259045"/>
    <xdr:sp macro="" textlink="">
      <xdr:nvSpPr>
        <xdr:cNvPr id="223" name="n_2aveValue【橋りょう・トンネル】&#10;一人当たり有形固定資産（償却資産）額"/>
        <xdr:cNvSpPr txBox="1"/>
      </xdr:nvSpPr>
      <xdr:spPr>
        <a:xfrm>
          <a:off x="8450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2810</xdr:rowOff>
    </xdr:from>
    <xdr:ext cx="534377" cy="259045"/>
    <xdr:sp macro="" textlink="">
      <xdr:nvSpPr>
        <xdr:cNvPr id="224" name="n_1mainValue【橋りょう・トンネル】&#10;一人当たり有形固定資産（償却資産）額"/>
        <xdr:cNvSpPr txBox="1"/>
      </xdr:nvSpPr>
      <xdr:spPr>
        <a:xfrm>
          <a:off x="9359411" y="1097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10342</xdr:rowOff>
    </xdr:from>
    <xdr:ext cx="534377" cy="259045"/>
    <xdr:sp macro="" textlink="">
      <xdr:nvSpPr>
        <xdr:cNvPr id="225" name="n_2mainValue【橋りょう・トンネル】&#10;一人当たり有形固定資産（償却資産）額"/>
        <xdr:cNvSpPr txBox="1"/>
      </xdr:nvSpPr>
      <xdr:spPr>
        <a:xfrm>
          <a:off x="8483111" y="1098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7" name="正方形/長方形 2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8" name="正方形/長方形 2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9" name="正方形/長方形 2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0" name="正方形/長方形 2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1" name="正方形/長方形 2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2" name="正方形/長方形 2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3" name="正方形/長方形 23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4" name="テキスト ボックス 23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5" name="直線コネクタ 23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6" name="テキスト ボックス 23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7" name="直線コネクタ 23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8" name="テキスト ボックス 23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9" name="直線コネクタ 23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0" name="テキスト ボックス 23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1" name="直線コネクタ 24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2" name="テキスト ボックス 24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3" name="直線コネクタ 24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4" name="テキスト ボックス 24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5" name="直線コネクタ 24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6" name="テキスト ボックス 24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8" name="テキスト ボックス 24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121920</xdr:rowOff>
    </xdr:to>
    <xdr:cxnSp macro="">
      <xdr:nvCxnSpPr>
        <xdr:cNvPr id="250" name="直線コネクタ 249"/>
        <xdr:cNvCxnSpPr/>
      </xdr:nvCxnSpPr>
      <xdr:spPr>
        <a:xfrm flipV="1">
          <a:off x="4634865"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125747</xdr:rowOff>
    </xdr:from>
    <xdr:ext cx="405111" cy="259045"/>
    <xdr:sp macro="" textlink="">
      <xdr:nvSpPr>
        <xdr:cNvPr id="251" name="【公営住宅】&#10;有形固定資産減価償却率最小値テキスト"/>
        <xdr:cNvSpPr txBox="1"/>
      </xdr:nvSpPr>
      <xdr:spPr>
        <a:xfrm>
          <a:off x="4673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121920</xdr:rowOff>
    </xdr:from>
    <xdr:to>
      <xdr:col>24</xdr:col>
      <xdr:colOff>152400</xdr:colOff>
      <xdr:row>86</xdr:row>
      <xdr:rowOff>121920</xdr:rowOff>
    </xdr:to>
    <xdr:cxnSp macro="">
      <xdr:nvCxnSpPr>
        <xdr:cNvPr id="252" name="直線コネクタ 251"/>
        <xdr:cNvCxnSpPr/>
      </xdr:nvCxnSpPr>
      <xdr:spPr>
        <a:xfrm>
          <a:off x="4546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3"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4" name="直線コネクタ 253"/>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80027</xdr:rowOff>
    </xdr:from>
    <xdr:ext cx="405111" cy="259045"/>
    <xdr:sp macro="" textlink="">
      <xdr:nvSpPr>
        <xdr:cNvPr id="255" name="【公営住宅】&#10;有形固定資産減価償却率平均値テキスト"/>
        <xdr:cNvSpPr txBox="1"/>
      </xdr:nvSpPr>
      <xdr:spPr>
        <a:xfrm>
          <a:off x="46736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56" name="フローチャート: 判断 255"/>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160655</xdr:rowOff>
    </xdr:from>
    <xdr:to>
      <xdr:col>20</xdr:col>
      <xdr:colOff>38100</xdr:colOff>
      <xdr:row>82</xdr:row>
      <xdr:rowOff>90805</xdr:rowOff>
    </xdr:to>
    <xdr:sp macro="" textlink="">
      <xdr:nvSpPr>
        <xdr:cNvPr id="257" name="フローチャート: 判断 256"/>
        <xdr:cNvSpPr/>
      </xdr:nvSpPr>
      <xdr:spPr>
        <a:xfrm>
          <a:off x="3746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58" name="フローチャート: 判断 257"/>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130175</xdr:rowOff>
    </xdr:from>
    <xdr:to>
      <xdr:col>24</xdr:col>
      <xdr:colOff>114300</xdr:colOff>
      <xdr:row>80</xdr:row>
      <xdr:rowOff>60325</xdr:rowOff>
    </xdr:to>
    <xdr:sp macro="" textlink="">
      <xdr:nvSpPr>
        <xdr:cNvPr id="264" name="楕円 263"/>
        <xdr:cNvSpPr/>
      </xdr:nvSpPr>
      <xdr:spPr>
        <a:xfrm>
          <a:off x="4584700" y="1367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153052</xdr:rowOff>
    </xdr:from>
    <xdr:ext cx="405111" cy="259045"/>
    <xdr:sp macro="" textlink="">
      <xdr:nvSpPr>
        <xdr:cNvPr id="265" name="【公営住宅】&#10;有形固定資産減価償却率該当値テキスト"/>
        <xdr:cNvSpPr txBox="1"/>
      </xdr:nvSpPr>
      <xdr:spPr>
        <a:xfrm>
          <a:off x="4673600"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162561</xdr:rowOff>
    </xdr:from>
    <xdr:to>
      <xdr:col>20</xdr:col>
      <xdr:colOff>38100</xdr:colOff>
      <xdr:row>80</xdr:row>
      <xdr:rowOff>92711</xdr:rowOff>
    </xdr:to>
    <xdr:sp macro="" textlink="">
      <xdr:nvSpPr>
        <xdr:cNvPr id="266" name="楕円 265"/>
        <xdr:cNvSpPr/>
      </xdr:nvSpPr>
      <xdr:spPr>
        <a:xfrm>
          <a:off x="3746500" y="1370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9525</xdr:rowOff>
    </xdr:from>
    <xdr:to>
      <xdr:col>24</xdr:col>
      <xdr:colOff>63500</xdr:colOff>
      <xdr:row>80</xdr:row>
      <xdr:rowOff>41911</xdr:rowOff>
    </xdr:to>
    <xdr:cxnSp macro="">
      <xdr:nvCxnSpPr>
        <xdr:cNvPr id="267" name="直線コネクタ 266"/>
        <xdr:cNvCxnSpPr/>
      </xdr:nvCxnSpPr>
      <xdr:spPr>
        <a:xfrm flipV="1">
          <a:off x="3797300" y="13725525"/>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15875</xdr:rowOff>
    </xdr:from>
    <xdr:to>
      <xdr:col>15</xdr:col>
      <xdr:colOff>101600</xdr:colOff>
      <xdr:row>80</xdr:row>
      <xdr:rowOff>117475</xdr:rowOff>
    </xdr:to>
    <xdr:sp macro="" textlink="">
      <xdr:nvSpPr>
        <xdr:cNvPr id="268" name="楕円 267"/>
        <xdr:cNvSpPr/>
      </xdr:nvSpPr>
      <xdr:spPr>
        <a:xfrm>
          <a:off x="2857500" y="137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41911</xdr:rowOff>
    </xdr:from>
    <xdr:to>
      <xdr:col>19</xdr:col>
      <xdr:colOff>177800</xdr:colOff>
      <xdr:row>80</xdr:row>
      <xdr:rowOff>66675</xdr:rowOff>
    </xdr:to>
    <xdr:cxnSp macro="">
      <xdr:nvCxnSpPr>
        <xdr:cNvPr id="269" name="直線コネクタ 268"/>
        <xdr:cNvCxnSpPr/>
      </xdr:nvCxnSpPr>
      <xdr:spPr>
        <a:xfrm flipV="1">
          <a:off x="2908300" y="1375791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81932</xdr:rowOff>
    </xdr:from>
    <xdr:ext cx="405111" cy="259045"/>
    <xdr:sp macro="" textlink="">
      <xdr:nvSpPr>
        <xdr:cNvPr id="270" name="n_1aveValue【公営住宅】&#10;有形固定資産減価償却率"/>
        <xdr:cNvSpPr txBox="1"/>
      </xdr:nvSpPr>
      <xdr:spPr>
        <a:xfrm>
          <a:off x="35820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34307</xdr:rowOff>
    </xdr:from>
    <xdr:ext cx="405111" cy="259045"/>
    <xdr:sp macro="" textlink="">
      <xdr:nvSpPr>
        <xdr:cNvPr id="271" name="n_2aveValue【公営住宅】&#10;有形固定資産減価償却率"/>
        <xdr:cNvSpPr txBox="1"/>
      </xdr:nvSpPr>
      <xdr:spPr>
        <a:xfrm>
          <a:off x="2705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109238</xdr:rowOff>
    </xdr:from>
    <xdr:ext cx="405111" cy="259045"/>
    <xdr:sp macro="" textlink="">
      <xdr:nvSpPr>
        <xdr:cNvPr id="272" name="n_1mainValue【公営住宅】&#10;有形固定資産減価償却率"/>
        <xdr:cNvSpPr txBox="1"/>
      </xdr:nvSpPr>
      <xdr:spPr>
        <a:xfrm>
          <a:off x="3582044"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134002</xdr:rowOff>
    </xdr:from>
    <xdr:ext cx="405111" cy="259045"/>
    <xdr:sp macro="" textlink="">
      <xdr:nvSpPr>
        <xdr:cNvPr id="273" name="n_2mainValue【公営住宅】&#10;有形固定資産減価償却率"/>
        <xdr:cNvSpPr txBox="1"/>
      </xdr:nvSpPr>
      <xdr:spPr>
        <a:xfrm>
          <a:off x="2705744"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4" name="直線コネクタ 28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5" name="テキスト ボックス 28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6" name="直線コネクタ 28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7" name="テキスト ボックス 28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8" name="直線コネクタ 28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9" name="テキスト ボックス 28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0" name="直線コネクタ 28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1" name="テキスト ボックス 29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73304</xdr:rowOff>
    </xdr:from>
    <xdr:to>
      <xdr:col>54</xdr:col>
      <xdr:colOff>189865</xdr:colOff>
      <xdr:row>86</xdr:row>
      <xdr:rowOff>36271</xdr:rowOff>
    </xdr:to>
    <xdr:cxnSp macro="">
      <xdr:nvCxnSpPr>
        <xdr:cNvPr id="295" name="直線コネクタ 294"/>
        <xdr:cNvCxnSpPr/>
      </xdr:nvCxnSpPr>
      <xdr:spPr>
        <a:xfrm flipV="1">
          <a:off x="10476865" y="13274954"/>
          <a:ext cx="0" cy="1506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96"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97" name="直線コネクタ 296"/>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19981</xdr:rowOff>
    </xdr:from>
    <xdr:ext cx="469744" cy="259045"/>
    <xdr:sp macro="" textlink="">
      <xdr:nvSpPr>
        <xdr:cNvPr id="298" name="【公営住宅】&#10;一人当たり面積最大値テキスト"/>
        <xdr:cNvSpPr txBox="1"/>
      </xdr:nvSpPr>
      <xdr:spPr>
        <a:xfrm>
          <a:off x="10515600" y="130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73304</xdr:rowOff>
    </xdr:from>
    <xdr:to>
      <xdr:col>55</xdr:col>
      <xdr:colOff>88900</xdr:colOff>
      <xdr:row>77</xdr:row>
      <xdr:rowOff>73304</xdr:rowOff>
    </xdr:to>
    <xdr:cxnSp macro="">
      <xdr:nvCxnSpPr>
        <xdr:cNvPr id="299" name="直線コネクタ 298"/>
        <xdr:cNvCxnSpPr/>
      </xdr:nvCxnSpPr>
      <xdr:spPr>
        <a:xfrm>
          <a:off x="10388600" y="132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122648</xdr:rowOff>
    </xdr:from>
    <xdr:ext cx="469744" cy="259045"/>
    <xdr:sp macro="" textlink="">
      <xdr:nvSpPr>
        <xdr:cNvPr id="300" name="【公営住宅】&#10;一人当たり面積平均値テキスト"/>
        <xdr:cNvSpPr txBox="1"/>
      </xdr:nvSpPr>
      <xdr:spPr>
        <a:xfrm>
          <a:off x="10515600" y="14352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99771</xdr:rowOff>
    </xdr:from>
    <xdr:to>
      <xdr:col>55</xdr:col>
      <xdr:colOff>50800</xdr:colOff>
      <xdr:row>85</xdr:row>
      <xdr:rowOff>29921</xdr:rowOff>
    </xdr:to>
    <xdr:sp macro="" textlink="">
      <xdr:nvSpPr>
        <xdr:cNvPr id="301" name="フローチャート: 判断 300"/>
        <xdr:cNvSpPr/>
      </xdr:nvSpPr>
      <xdr:spPr>
        <a:xfrm>
          <a:off x="104267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99771</xdr:rowOff>
    </xdr:from>
    <xdr:to>
      <xdr:col>50</xdr:col>
      <xdr:colOff>165100</xdr:colOff>
      <xdr:row>85</xdr:row>
      <xdr:rowOff>29921</xdr:rowOff>
    </xdr:to>
    <xdr:sp macro="" textlink="">
      <xdr:nvSpPr>
        <xdr:cNvPr id="302" name="フローチャート: 判断 301"/>
        <xdr:cNvSpPr/>
      </xdr:nvSpPr>
      <xdr:spPr>
        <a:xfrm>
          <a:off x="95885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91542</xdr:rowOff>
    </xdr:from>
    <xdr:to>
      <xdr:col>46</xdr:col>
      <xdr:colOff>38100</xdr:colOff>
      <xdr:row>85</xdr:row>
      <xdr:rowOff>21692</xdr:rowOff>
    </xdr:to>
    <xdr:sp macro="" textlink="">
      <xdr:nvSpPr>
        <xdr:cNvPr id="303" name="フローチャート: 判断 302"/>
        <xdr:cNvSpPr/>
      </xdr:nvSpPr>
      <xdr:spPr>
        <a:xfrm>
          <a:off x="8699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109829</xdr:rowOff>
    </xdr:from>
    <xdr:to>
      <xdr:col>55</xdr:col>
      <xdr:colOff>50800</xdr:colOff>
      <xdr:row>85</xdr:row>
      <xdr:rowOff>39979</xdr:rowOff>
    </xdr:to>
    <xdr:sp macro="" textlink="">
      <xdr:nvSpPr>
        <xdr:cNvPr id="309" name="楕円 308"/>
        <xdr:cNvSpPr/>
      </xdr:nvSpPr>
      <xdr:spPr>
        <a:xfrm>
          <a:off x="10426700" y="1451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88256</xdr:rowOff>
    </xdr:from>
    <xdr:ext cx="469744" cy="259045"/>
    <xdr:sp macro="" textlink="">
      <xdr:nvSpPr>
        <xdr:cNvPr id="310" name="【公営住宅】&#10;一人当たり面積該当値テキスト"/>
        <xdr:cNvSpPr txBox="1"/>
      </xdr:nvSpPr>
      <xdr:spPr>
        <a:xfrm>
          <a:off x="10515600" y="1449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110744</xdr:rowOff>
    </xdr:from>
    <xdr:to>
      <xdr:col>50</xdr:col>
      <xdr:colOff>165100</xdr:colOff>
      <xdr:row>85</xdr:row>
      <xdr:rowOff>40894</xdr:rowOff>
    </xdr:to>
    <xdr:sp macro="" textlink="">
      <xdr:nvSpPr>
        <xdr:cNvPr id="311" name="楕円 310"/>
        <xdr:cNvSpPr/>
      </xdr:nvSpPr>
      <xdr:spPr>
        <a:xfrm>
          <a:off x="9588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160629</xdr:rowOff>
    </xdr:from>
    <xdr:to>
      <xdr:col>55</xdr:col>
      <xdr:colOff>0</xdr:colOff>
      <xdr:row>84</xdr:row>
      <xdr:rowOff>161544</xdr:rowOff>
    </xdr:to>
    <xdr:cxnSp macro="">
      <xdr:nvCxnSpPr>
        <xdr:cNvPr id="312" name="直線コネクタ 311"/>
        <xdr:cNvCxnSpPr/>
      </xdr:nvCxnSpPr>
      <xdr:spPr>
        <a:xfrm flipV="1">
          <a:off x="9639300" y="14562429"/>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111201</xdr:rowOff>
    </xdr:from>
    <xdr:to>
      <xdr:col>46</xdr:col>
      <xdr:colOff>38100</xdr:colOff>
      <xdr:row>85</xdr:row>
      <xdr:rowOff>41351</xdr:rowOff>
    </xdr:to>
    <xdr:sp macro="" textlink="">
      <xdr:nvSpPr>
        <xdr:cNvPr id="313" name="楕円 312"/>
        <xdr:cNvSpPr/>
      </xdr:nvSpPr>
      <xdr:spPr>
        <a:xfrm>
          <a:off x="8699500" y="1451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161544</xdr:rowOff>
    </xdr:from>
    <xdr:to>
      <xdr:col>50</xdr:col>
      <xdr:colOff>114300</xdr:colOff>
      <xdr:row>84</xdr:row>
      <xdr:rowOff>162001</xdr:rowOff>
    </xdr:to>
    <xdr:cxnSp macro="">
      <xdr:nvCxnSpPr>
        <xdr:cNvPr id="314" name="直線コネクタ 313"/>
        <xdr:cNvCxnSpPr/>
      </xdr:nvCxnSpPr>
      <xdr:spPr>
        <a:xfrm flipV="1">
          <a:off x="8750300" y="1456334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46448</xdr:rowOff>
    </xdr:from>
    <xdr:ext cx="469744" cy="259045"/>
    <xdr:sp macro="" textlink="">
      <xdr:nvSpPr>
        <xdr:cNvPr id="315" name="n_1aveValue【公営住宅】&#10;一人当たり面積"/>
        <xdr:cNvSpPr txBox="1"/>
      </xdr:nvSpPr>
      <xdr:spPr>
        <a:xfrm>
          <a:off x="9391727" y="1427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38219</xdr:rowOff>
    </xdr:from>
    <xdr:ext cx="469744" cy="259045"/>
    <xdr:sp macro="" textlink="">
      <xdr:nvSpPr>
        <xdr:cNvPr id="316" name="n_2aveValue【公営住宅】&#10;一人当たり面積"/>
        <xdr:cNvSpPr txBox="1"/>
      </xdr:nvSpPr>
      <xdr:spPr>
        <a:xfrm>
          <a:off x="8515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32021</xdr:rowOff>
    </xdr:from>
    <xdr:ext cx="469744" cy="259045"/>
    <xdr:sp macro="" textlink="">
      <xdr:nvSpPr>
        <xdr:cNvPr id="317" name="n_1mainValue【公営住宅】&#10;一人当たり面積"/>
        <xdr:cNvSpPr txBox="1"/>
      </xdr:nvSpPr>
      <xdr:spPr>
        <a:xfrm>
          <a:off x="93917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32478</xdr:rowOff>
    </xdr:from>
    <xdr:ext cx="469744" cy="259045"/>
    <xdr:sp macro="" textlink="">
      <xdr:nvSpPr>
        <xdr:cNvPr id="318" name="n_2mainValue【公営住宅】&#10;一人当たり面積"/>
        <xdr:cNvSpPr txBox="1"/>
      </xdr:nvSpPr>
      <xdr:spPr>
        <a:xfrm>
          <a:off x="8515427" y="1460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6" name="正方形/長方形 3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7" name="正方形/長方形 3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8" name="正方形/長方形 3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9" name="正方形/長方形 3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0" name="正方形/長方形 3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1" name="正方形/長方形 3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2" name="正方形/長方形 34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3" name="テキスト ボックス 3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4" name="直線コネクタ 3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5" name="テキスト ボックス 34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6" name="直線コネクタ 34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7" name="テキスト ボックス 34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8" name="直線コネクタ 34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9" name="テキスト ボックス 34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0" name="直線コネクタ 34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1" name="テキスト ボックス 35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2" name="直線コネクタ 35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3" name="テキスト ボックス 35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4" name="直線コネクタ 35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5" name="テキスト ボックス 35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359" name="直線コネクタ 358"/>
        <xdr:cNvCxnSpPr/>
      </xdr:nvCxnSpPr>
      <xdr:spPr>
        <a:xfrm flipV="1">
          <a:off x="16318864"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360" name="【認定こども園・幼稚園・保育所】&#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361" name="直線コネクタ 360"/>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362" name="【認定こども園・幼稚園・保育所】&#10;有形固定資産減価償却率最大値テキスト"/>
        <xdr:cNvSpPr txBox="1"/>
      </xdr:nvSpPr>
      <xdr:spPr>
        <a:xfrm>
          <a:off x="1635760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363" name="直線コネクタ 362"/>
        <xdr:cNvCxnSpPr/>
      </xdr:nvCxnSpPr>
      <xdr:spPr>
        <a:xfrm>
          <a:off x="16230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164482</xdr:rowOff>
    </xdr:from>
    <xdr:ext cx="405111" cy="259045"/>
    <xdr:sp macro="" textlink="">
      <xdr:nvSpPr>
        <xdr:cNvPr id="364" name="【認定こども園・幼稚園・保育所】&#10;有形固定資産減価償却率平均値テキスト"/>
        <xdr:cNvSpPr txBox="1"/>
      </xdr:nvSpPr>
      <xdr:spPr>
        <a:xfrm>
          <a:off x="16357600" y="633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365" name="フローチャート: 判断 364"/>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66" name="フローチャート: 判断 365"/>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73025</xdr:rowOff>
    </xdr:from>
    <xdr:to>
      <xdr:col>76</xdr:col>
      <xdr:colOff>165100</xdr:colOff>
      <xdr:row>39</xdr:row>
      <xdr:rowOff>3175</xdr:rowOff>
    </xdr:to>
    <xdr:sp macro="" textlink="">
      <xdr:nvSpPr>
        <xdr:cNvPr id="367" name="フローチャート: 判断 366"/>
        <xdr:cNvSpPr/>
      </xdr:nvSpPr>
      <xdr:spPr>
        <a:xfrm>
          <a:off x="14541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153035</xdr:rowOff>
    </xdr:from>
    <xdr:to>
      <xdr:col>85</xdr:col>
      <xdr:colOff>177800</xdr:colOff>
      <xdr:row>39</xdr:row>
      <xdr:rowOff>83185</xdr:rowOff>
    </xdr:to>
    <xdr:sp macro="" textlink="">
      <xdr:nvSpPr>
        <xdr:cNvPr id="373" name="楕円 372"/>
        <xdr:cNvSpPr/>
      </xdr:nvSpPr>
      <xdr:spPr>
        <a:xfrm>
          <a:off x="162687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131462</xdr:rowOff>
    </xdr:from>
    <xdr:ext cx="405111" cy="259045"/>
    <xdr:sp macro="" textlink="">
      <xdr:nvSpPr>
        <xdr:cNvPr id="374" name="【認定こども園・幼稚園・保育所】&#10;有形固定資産減価償却率該当値テキスト"/>
        <xdr:cNvSpPr txBox="1"/>
      </xdr:nvSpPr>
      <xdr:spPr>
        <a:xfrm>
          <a:off x="16357600"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23495</xdr:rowOff>
    </xdr:from>
    <xdr:to>
      <xdr:col>81</xdr:col>
      <xdr:colOff>101600</xdr:colOff>
      <xdr:row>39</xdr:row>
      <xdr:rowOff>125095</xdr:rowOff>
    </xdr:to>
    <xdr:sp macro="" textlink="">
      <xdr:nvSpPr>
        <xdr:cNvPr id="375" name="楕円 374"/>
        <xdr:cNvSpPr/>
      </xdr:nvSpPr>
      <xdr:spPr>
        <a:xfrm>
          <a:off x="154305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32385</xdr:rowOff>
    </xdr:from>
    <xdr:to>
      <xdr:col>85</xdr:col>
      <xdr:colOff>127000</xdr:colOff>
      <xdr:row>39</xdr:row>
      <xdr:rowOff>74295</xdr:rowOff>
    </xdr:to>
    <xdr:cxnSp macro="">
      <xdr:nvCxnSpPr>
        <xdr:cNvPr id="376" name="直線コネクタ 375"/>
        <xdr:cNvCxnSpPr/>
      </xdr:nvCxnSpPr>
      <xdr:spPr>
        <a:xfrm flipV="1">
          <a:off x="15481300" y="671893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59690</xdr:rowOff>
    </xdr:from>
    <xdr:to>
      <xdr:col>76</xdr:col>
      <xdr:colOff>165100</xdr:colOff>
      <xdr:row>39</xdr:row>
      <xdr:rowOff>161290</xdr:rowOff>
    </xdr:to>
    <xdr:sp macro="" textlink="">
      <xdr:nvSpPr>
        <xdr:cNvPr id="377" name="楕円 376"/>
        <xdr:cNvSpPr/>
      </xdr:nvSpPr>
      <xdr:spPr>
        <a:xfrm>
          <a:off x="14541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74295</xdr:rowOff>
    </xdr:from>
    <xdr:to>
      <xdr:col>81</xdr:col>
      <xdr:colOff>50800</xdr:colOff>
      <xdr:row>39</xdr:row>
      <xdr:rowOff>110490</xdr:rowOff>
    </xdr:to>
    <xdr:cxnSp macro="">
      <xdr:nvCxnSpPr>
        <xdr:cNvPr id="378" name="直線コネクタ 377"/>
        <xdr:cNvCxnSpPr/>
      </xdr:nvCxnSpPr>
      <xdr:spPr>
        <a:xfrm flipV="1">
          <a:off x="14592300" y="67608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103522</xdr:rowOff>
    </xdr:from>
    <xdr:ext cx="405111" cy="259045"/>
    <xdr:sp macro="" textlink="">
      <xdr:nvSpPr>
        <xdr:cNvPr id="379" name="n_1aveValue【認定こども園・幼稚園・保育所】&#10;有形固定資産減価償却率"/>
        <xdr:cNvSpPr txBox="1"/>
      </xdr:nvSpPr>
      <xdr:spPr>
        <a:xfrm>
          <a:off x="15266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19702</xdr:rowOff>
    </xdr:from>
    <xdr:ext cx="405111" cy="259045"/>
    <xdr:sp macro="" textlink="">
      <xdr:nvSpPr>
        <xdr:cNvPr id="380" name="n_2aveValue【認定こども園・幼稚園・保育所】&#10;有形固定資産減価償却率"/>
        <xdr:cNvSpPr txBox="1"/>
      </xdr:nvSpPr>
      <xdr:spPr>
        <a:xfrm>
          <a:off x="14389744"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116222</xdr:rowOff>
    </xdr:from>
    <xdr:ext cx="405111" cy="259045"/>
    <xdr:sp macro="" textlink="">
      <xdr:nvSpPr>
        <xdr:cNvPr id="381" name="n_1mainValue【認定こども園・幼稚園・保育所】&#10;有形固定資産減価償却率"/>
        <xdr:cNvSpPr txBox="1"/>
      </xdr:nvSpPr>
      <xdr:spPr>
        <a:xfrm>
          <a:off x="15266044"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152417</xdr:rowOff>
    </xdr:from>
    <xdr:ext cx="405111" cy="259045"/>
    <xdr:sp macro="" textlink="">
      <xdr:nvSpPr>
        <xdr:cNvPr id="382" name="n_2mainValue【認定こども園・幼稚園・保育所】&#10;有形固定資産減価償却率"/>
        <xdr:cNvSpPr txBox="1"/>
      </xdr:nvSpPr>
      <xdr:spPr>
        <a:xfrm>
          <a:off x="143897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3" name="直線コネクタ 39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4" name="テキスト ボックス 39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5" name="直線コネクタ 39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6" name="テキスト ボックス 39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7" name="直線コネクタ 39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8" name="テキスト ボックス 39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9" name="直線コネクタ 39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0" name="テキスト ボックス 39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1" name="直線コネクタ 40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2" name="テキスト ボックス 40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404" name="直線コネクタ 403"/>
        <xdr:cNvCxnSpPr/>
      </xdr:nvCxnSpPr>
      <xdr:spPr>
        <a:xfrm flipV="1">
          <a:off x="221608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05"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06" name="直線コネクタ 405"/>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407" name="【認定こども園・幼稚園・保育所】&#10;一人当たり面積最大値テキスト"/>
        <xdr:cNvSpPr txBox="1"/>
      </xdr:nvSpPr>
      <xdr:spPr>
        <a:xfrm>
          <a:off x="22199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408" name="直線コネクタ 407"/>
        <xdr:cNvCxnSpPr/>
      </xdr:nvCxnSpPr>
      <xdr:spPr>
        <a:xfrm>
          <a:off x="22072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50563</xdr:rowOff>
    </xdr:from>
    <xdr:ext cx="469744" cy="259045"/>
    <xdr:sp macro="" textlink="">
      <xdr:nvSpPr>
        <xdr:cNvPr id="409" name="【認定こども園・幼稚園・保育所】&#10;一人当たり面積平均値テキスト"/>
        <xdr:cNvSpPr txBox="1"/>
      </xdr:nvSpPr>
      <xdr:spPr>
        <a:xfrm>
          <a:off x="22199600" y="656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410" name="フローチャート: 判断 409"/>
        <xdr:cNvSpPr/>
      </xdr:nvSpPr>
      <xdr:spPr>
        <a:xfrm>
          <a:off x="221107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11" name="フローチャート: 判断 410"/>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412" name="フローチャート: 判断 411"/>
        <xdr:cNvSpPr/>
      </xdr:nvSpPr>
      <xdr:spPr>
        <a:xfrm>
          <a:off x="20383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3" name="テキスト ボックス 4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4" name="テキスト ボックス 4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5" name="テキスト ボックス 4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6" name="テキスト ボックス 4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7" name="テキスト ボックス 4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59690</xdr:rowOff>
    </xdr:from>
    <xdr:to>
      <xdr:col>116</xdr:col>
      <xdr:colOff>114300</xdr:colOff>
      <xdr:row>39</xdr:row>
      <xdr:rowOff>161290</xdr:rowOff>
    </xdr:to>
    <xdr:sp macro="" textlink="">
      <xdr:nvSpPr>
        <xdr:cNvPr id="418" name="楕円 417"/>
        <xdr:cNvSpPr/>
      </xdr:nvSpPr>
      <xdr:spPr>
        <a:xfrm>
          <a:off x="22110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38117</xdr:rowOff>
    </xdr:from>
    <xdr:ext cx="469744" cy="259045"/>
    <xdr:sp macro="" textlink="">
      <xdr:nvSpPr>
        <xdr:cNvPr id="419" name="【認定こども園・幼稚園・保育所】&#10;一人当たり面積該当値テキスト"/>
        <xdr:cNvSpPr txBox="1"/>
      </xdr:nvSpPr>
      <xdr:spPr>
        <a:xfrm>
          <a:off x="22199600"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59690</xdr:rowOff>
    </xdr:from>
    <xdr:to>
      <xdr:col>112</xdr:col>
      <xdr:colOff>38100</xdr:colOff>
      <xdr:row>39</xdr:row>
      <xdr:rowOff>161290</xdr:rowOff>
    </xdr:to>
    <xdr:sp macro="" textlink="">
      <xdr:nvSpPr>
        <xdr:cNvPr id="420" name="楕円 419"/>
        <xdr:cNvSpPr/>
      </xdr:nvSpPr>
      <xdr:spPr>
        <a:xfrm>
          <a:off x="21272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110490</xdr:rowOff>
    </xdr:from>
    <xdr:to>
      <xdr:col>116</xdr:col>
      <xdr:colOff>63500</xdr:colOff>
      <xdr:row>39</xdr:row>
      <xdr:rowOff>110490</xdr:rowOff>
    </xdr:to>
    <xdr:cxnSp macro="">
      <xdr:nvCxnSpPr>
        <xdr:cNvPr id="421" name="直線コネクタ 420"/>
        <xdr:cNvCxnSpPr/>
      </xdr:nvCxnSpPr>
      <xdr:spPr>
        <a:xfrm>
          <a:off x="21323300" y="6797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59690</xdr:rowOff>
    </xdr:from>
    <xdr:to>
      <xdr:col>107</xdr:col>
      <xdr:colOff>101600</xdr:colOff>
      <xdr:row>39</xdr:row>
      <xdr:rowOff>161290</xdr:rowOff>
    </xdr:to>
    <xdr:sp macro="" textlink="">
      <xdr:nvSpPr>
        <xdr:cNvPr id="422" name="楕円 421"/>
        <xdr:cNvSpPr/>
      </xdr:nvSpPr>
      <xdr:spPr>
        <a:xfrm>
          <a:off x="20383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110490</xdr:rowOff>
    </xdr:from>
    <xdr:to>
      <xdr:col>111</xdr:col>
      <xdr:colOff>177800</xdr:colOff>
      <xdr:row>39</xdr:row>
      <xdr:rowOff>110490</xdr:rowOff>
    </xdr:to>
    <xdr:cxnSp macro="">
      <xdr:nvCxnSpPr>
        <xdr:cNvPr id="423" name="直線コネクタ 422"/>
        <xdr:cNvCxnSpPr/>
      </xdr:nvCxnSpPr>
      <xdr:spPr>
        <a:xfrm>
          <a:off x="20434300" y="679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424"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17543</xdr:rowOff>
    </xdr:from>
    <xdr:ext cx="469744" cy="259045"/>
    <xdr:sp macro="" textlink="">
      <xdr:nvSpPr>
        <xdr:cNvPr id="425" name="n_2aveValue【認定こども園・幼稚園・保育所】&#10;一人当たり面積"/>
        <xdr:cNvSpPr txBox="1"/>
      </xdr:nvSpPr>
      <xdr:spPr>
        <a:xfrm>
          <a:off x="20199427"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152417</xdr:rowOff>
    </xdr:from>
    <xdr:ext cx="469744" cy="259045"/>
    <xdr:sp macro="" textlink="">
      <xdr:nvSpPr>
        <xdr:cNvPr id="426" name="n_1mainValue【認定こども園・幼稚園・保育所】&#10;一人当たり面積"/>
        <xdr:cNvSpPr txBox="1"/>
      </xdr:nvSpPr>
      <xdr:spPr>
        <a:xfrm>
          <a:off x="21075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6367</xdr:rowOff>
    </xdr:from>
    <xdr:ext cx="469744" cy="259045"/>
    <xdr:sp macro="" textlink="">
      <xdr:nvSpPr>
        <xdr:cNvPr id="427" name="n_2mainValue【認定こども園・幼稚園・保育所】&#10;一人当たり面積"/>
        <xdr:cNvSpPr txBox="1"/>
      </xdr:nvSpPr>
      <xdr:spPr>
        <a:xfrm>
          <a:off x="20199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8" name="正方形/長方形 4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9" name="正方形/長方形 4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0" name="正方形/長方形 4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1" name="正方形/長方形 4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2" name="正方形/長方形 4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3" name="正方形/長方形 4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4" name="正方形/長方形 4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正方形/長方形 4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6" name="テキスト ボックス 4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7" name="直線コネクタ 4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8" name="テキスト ボックス 43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9" name="直線コネクタ 43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0" name="テキスト ボックス 43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1" name="直線コネクタ 44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2" name="テキスト ボックス 44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3" name="直線コネクタ 44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4" name="テキスト ボックス 44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5" name="直線コネクタ 44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6" name="テキスト ボックス 44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7" name="直線コネクタ 44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8" name="テキスト ボックス 44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9" name="直線コネクタ 4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0" name="テキスト ボックス 44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452" name="直線コネクタ 451"/>
        <xdr:cNvCxnSpPr/>
      </xdr:nvCxnSpPr>
      <xdr:spPr>
        <a:xfrm flipV="1">
          <a:off x="16318864"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453" name="【学校施設】&#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454" name="直線コネクタ 453"/>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455" name="【学校施設】&#10;有形固定資産減価償却率最大値テキスト"/>
        <xdr:cNvSpPr txBox="1"/>
      </xdr:nvSpPr>
      <xdr:spPr>
        <a:xfrm>
          <a:off x="16357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456" name="直線コネクタ 455"/>
        <xdr:cNvCxnSpPr/>
      </xdr:nvCxnSpPr>
      <xdr:spPr>
        <a:xfrm>
          <a:off x="16230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53992</xdr:rowOff>
    </xdr:from>
    <xdr:ext cx="405111" cy="259045"/>
    <xdr:sp macro="" textlink="">
      <xdr:nvSpPr>
        <xdr:cNvPr id="457" name="【学校施設】&#10;有形固定資産減価償却率平均値テキスト"/>
        <xdr:cNvSpPr txBox="1"/>
      </xdr:nvSpPr>
      <xdr:spPr>
        <a:xfrm>
          <a:off x="16357600" y="9998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458" name="フローチャート: 判断 457"/>
        <xdr:cNvSpPr/>
      </xdr:nvSpPr>
      <xdr:spPr>
        <a:xfrm>
          <a:off x="162687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59" name="フローチャート: 判断 458"/>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460" name="フローチャート: 判断 459"/>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1" name="テキスト ボックス 4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2" name="テキスト ボックス 4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3" name="テキスト ボックス 4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4" name="テキスト ボックス 4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5" name="テキスト ボックス 4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103505</xdr:rowOff>
    </xdr:from>
    <xdr:to>
      <xdr:col>85</xdr:col>
      <xdr:colOff>177800</xdr:colOff>
      <xdr:row>60</xdr:row>
      <xdr:rowOff>33655</xdr:rowOff>
    </xdr:to>
    <xdr:sp macro="" textlink="">
      <xdr:nvSpPr>
        <xdr:cNvPr id="466" name="楕円 465"/>
        <xdr:cNvSpPr/>
      </xdr:nvSpPr>
      <xdr:spPr>
        <a:xfrm>
          <a:off x="162687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81932</xdr:rowOff>
    </xdr:from>
    <xdr:ext cx="405111" cy="259045"/>
    <xdr:sp macro="" textlink="">
      <xdr:nvSpPr>
        <xdr:cNvPr id="467" name="【学校施設】&#10;有形固定資産減価償却率該当値テキスト"/>
        <xdr:cNvSpPr txBox="1"/>
      </xdr:nvSpPr>
      <xdr:spPr>
        <a:xfrm>
          <a:off x="16357600" y="1019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132080</xdr:rowOff>
    </xdr:from>
    <xdr:to>
      <xdr:col>81</xdr:col>
      <xdr:colOff>101600</xdr:colOff>
      <xdr:row>60</xdr:row>
      <xdr:rowOff>62230</xdr:rowOff>
    </xdr:to>
    <xdr:sp macro="" textlink="">
      <xdr:nvSpPr>
        <xdr:cNvPr id="468" name="楕円 467"/>
        <xdr:cNvSpPr/>
      </xdr:nvSpPr>
      <xdr:spPr>
        <a:xfrm>
          <a:off x="15430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154305</xdr:rowOff>
    </xdr:from>
    <xdr:to>
      <xdr:col>85</xdr:col>
      <xdr:colOff>127000</xdr:colOff>
      <xdr:row>60</xdr:row>
      <xdr:rowOff>11430</xdr:rowOff>
    </xdr:to>
    <xdr:cxnSp macro="">
      <xdr:nvCxnSpPr>
        <xdr:cNvPr id="469" name="直線コネクタ 468"/>
        <xdr:cNvCxnSpPr/>
      </xdr:nvCxnSpPr>
      <xdr:spPr>
        <a:xfrm flipV="1">
          <a:off x="15481300" y="102698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154940</xdr:rowOff>
    </xdr:from>
    <xdr:to>
      <xdr:col>76</xdr:col>
      <xdr:colOff>165100</xdr:colOff>
      <xdr:row>60</xdr:row>
      <xdr:rowOff>85090</xdr:rowOff>
    </xdr:to>
    <xdr:sp macro="" textlink="">
      <xdr:nvSpPr>
        <xdr:cNvPr id="470" name="楕円 469"/>
        <xdr:cNvSpPr/>
      </xdr:nvSpPr>
      <xdr:spPr>
        <a:xfrm>
          <a:off x="14541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xdr:rowOff>
    </xdr:from>
    <xdr:to>
      <xdr:col>81</xdr:col>
      <xdr:colOff>50800</xdr:colOff>
      <xdr:row>60</xdr:row>
      <xdr:rowOff>34290</xdr:rowOff>
    </xdr:to>
    <xdr:cxnSp macro="">
      <xdr:nvCxnSpPr>
        <xdr:cNvPr id="471" name="直線コネクタ 470"/>
        <xdr:cNvCxnSpPr/>
      </xdr:nvCxnSpPr>
      <xdr:spPr>
        <a:xfrm flipV="1">
          <a:off x="14592300" y="102984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472" name="n_1ave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17797</xdr:rowOff>
    </xdr:from>
    <xdr:ext cx="405111" cy="259045"/>
    <xdr:sp macro="" textlink="">
      <xdr:nvSpPr>
        <xdr:cNvPr id="473" name="n_2aveValue【学校施設】&#10;有形固定資産減価償却率"/>
        <xdr:cNvSpPr txBox="1"/>
      </xdr:nvSpPr>
      <xdr:spPr>
        <a:xfrm>
          <a:off x="14389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53357</xdr:rowOff>
    </xdr:from>
    <xdr:ext cx="405111" cy="259045"/>
    <xdr:sp macro="" textlink="">
      <xdr:nvSpPr>
        <xdr:cNvPr id="474" name="n_1mainValue【学校施設】&#10;有形固定資産減価償却率"/>
        <xdr:cNvSpPr txBox="1"/>
      </xdr:nvSpPr>
      <xdr:spPr>
        <a:xfrm>
          <a:off x="15266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76217</xdr:rowOff>
    </xdr:from>
    <xdr:ext cx="405111" cy="259045"/>
    <xdr:sp macro="" textlink="">
      <xdr:nvSpPr>
        <xdr:cNvPr id="475" name="n_2mainValue【学校施設】&#10;有形固定資産減価償却率"/>
        <xdr:cNvSpPr txBox="1"/>
      </xdr:nvSpPr>
      <xdr:spPr>
        <a:xfrm>
          <a:off x="14389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4" name="テキスト ボックス 4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6" name="テキスト ボックス 48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7" name="直線コネクタ 48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8" name="テキスト ボックス 48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9" name="直線コネクタ 48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0" name="テキスト ボックス 48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1" name="直線コネクタ 49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2" name="テキスト ボックス 49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3" name="直線コネクタ 49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4" name="テキスト ボックス 49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5" name="直線コネクタ 4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6" name="テキスト ボックス 4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118414</xdr:rowOff>
    </xdr:from>
    <xdr:to>
      <xdr:col>116</xdr:col>
      <xdr:colOff>62864</xdr:colOff>
      <xdr:row>64</xdr:row>
      <xdr:rowOff>54864</xdr:rowOff>
    </xdr:to>
    <xdr:cxnSp macro="">
      <xdr:nvCxnSpPr>
        <xdr:cNvPr id="498" name="直線コネクタ 497"/>
        <xdr:cNvCxnSpPr/>
      </xdr:nvCxnSpPr>
      <xdr:spPr>
        <a:xfrm flipV="1">
          <a:off x="22160864" y="9548164"/>
          <a:ext cx="0" cy="14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499"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500" name="直線コネクタ 499"/>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65091</xdr:rowOff>
    </xdr:from>
    <xdr:ext cx="469744" cy="259045"/>
    <xdr:sp macro="" textlink="">
      <xdr:nvSpPr>
        <xdr:cNvPr id="501" name="【学校施設】&#10;一人当たり面積最大値テキスト"/>
        <xdr:cNvSpPr txBox="1"/>
      </xdr:nvSpPr>
      <xdr:spPr>
        <a:xfrm>
          <a:off x="22199600" y="93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118414</xdr:rowOff>
    </xdr:from>
    <xdr:to>
      <xdr:col>116</xdr:col>
      <xdr:colOff>152400</xdr:colOff>
      <xdr:row>55</xdr:row>
      <xdr:rowOff>118414</xdr:rowOff>
    </xdr:to>
    <xdr:cxnSp macro="">
      <xdr:nvCxnSpPr>
        <xdr:cNvPr id="502" name="直線コネクタ 501"/>
        <xdr:cNvCxnSpPr/>
      </xdr:nvCxnSpPr>
      <xdr:spPr>
        <a:xfrm>
          <a:off x="22072600" y="954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83075</xdr:rowOff>
    </xdr:from>
    <xdr:ext cx="469744" cy="259045"/>
    <xdr:sp macro="" textlink="">
      <xdr:nvSpPr>
        <xdr:cNvPr id="503" name="【学校施設】&#10;一人当たり面積平均値テキスト"/>
        <xdr:cNvSpPr txBox="1"/>
      </xdr:nvSpPr>
      <xdr:spPr>
        <a:xfrm>
          <a:off x="22199600" y="1071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504" name="フローチャート: 判断 503"/>
        <xdr:cNvSpPr/>
      </xdr:nvSpPr>
      <xdr:spPr>
        <a:xfrm>
          <a:off x="221107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84531</xdr:rowOff>
    </xdr:from>
    <xdr:to>
      <xdr:col>112</xdr:col>
      <xdr:colOff>38100</xdr:colOff>
      <xdr:row>63</xdr:row>
      <xdr:rowOff>14681</xdr:rowOff>
    </xdr:to>
    <xdr:sp macro="" textlink="">
      <xdr:nvSpPr>
        <xdr:cNvPr id="505" name="フローチャート: 判断 504"/>
        <xdr:cNvSpPr/>
      </xdr:nvSpPr>
      <xdr:spPr>
        <a:xfrm>
          <a:off x="21272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21437</xdr:rowOff>
    </xdr:from>
    <xdr:to>
      <xdr:col>107</xdr:col>
      <xdr:colOff>101600</xdr:colOff>
      <xdr:row>62</xdr:row>
      <xdr:rowOff>123037</xdr:rowOff>
    </xdr:to>
    <xdr:sp macro="" textlink="">
      <xdr:nvSpPr>
        <xdr:cNvPr id="506" name="フローチャート: 判断 505"/>
        <xdr:cNvSpPr/>
      </xdr:nvSpPr>
      <xdr:spPr>
        <a:xfrm>
          <a:off x="20383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7" name="テキスト ボックス 5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8" name="テキスト ボックス 5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9" name="テキスト ボックス 5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0" name="テキスト ボックス 5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1" name="テキスト ボックス 5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67614</xdr:rowOff>
    </xdr:from>
    <xdr:to>
      <xdr:col>116</xdr:col>
      <xdr:colOff>114300</xdr:colOff>
      <xdr:row>55</xdr:row>
      <xdr:rowOff>169214</xdr:rowOff>
    </xdr:to>
    <xdr:sp macro="" textlink="">
      <xdr:nvSpPr>
        <xdr:cNvPr id="512" name="楕円 511"/>
        <xdr:cNvSpPr/>
      </xdr:nvSpPr>
      <xdr:spPr>
        <a:xfrm>
          <a:off x="22110700" y="949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20641</xdr:rowOff>
    </xdr:from>
    <xdr:ext cx="469744" cy="259045"/>
    <xdr:sp macro="" textlink="">
      <xdr:nvSpPr>
        <xdr:cNvPr id="513" name="【学校施設】&#10;一人当たり面積該当値テキスト"/>
        <xdr:cNvSpPr txBox="1"/>
      </xdr:nvSpPr>
      <xdr:spPr>
        <a:xfrm>
          <a:off x="22199600" y="945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72644</xdr:rowOff>
    </xdr:from>
    <xdr:to>
      <xdr:col>112</xdr:col>
      <xdr:colOff>38100</xdr:colOff>
      <xdr:row>56</xdr:row>
      <xdr:rowOff>2794</xdr:rowOff>
    </xdr:to>
    <xdr:sp macro="" textlink="">
      <xdr:nvSpPr>
        <xdr:cNvPr id="514" name="楕円 513"/>
        <xdr:cNvSpPr/>
      </xdr:nvSpPr>
      <xdr:spPr>
        <a:xfrm>
          <a:off x="21272500" y="950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118414</xdr:rowOff>
    </xdr:from>
    <xdr:to>
      <xdr:col>116</xdr:col>
      <xdr:colOff>63500</xdr:colOff>
      <xdr:row>55</xdr:row>
      <xdr:rowOff>123444</xdr:rowOff>
    </xdr:to>
    <xdr:cxnSp macro="">
      <xdr:nvCxnSpPr>
        <xdr:cNvPr id="515" name="直線コネクタ 514"/>
        <xdr:cNvCxnSpPr/>
      </xdr:nvCxnSpPr>
      <xdr:spPr>
        <a:xfrm flipV="1">
          <a:off x="21323300" y="9548164"/>
          <a:ext cx="8382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78130</xdr:rowOff>
    </xdr:from>
    <xdr:to>
      <xdr:col>107</xdr:col>
      <xdr:colOff>101600</xdr:colOff>
      <xdr:row>56</xdr:row>
      <xdr:rowOff>8280</xdr:rowOff>
    </xdr:to>
    <xdr:sp macro="" textlink="">
      <xdr:nvSpPr>
        <xdr:cNvPr id="516" name="楕円 515"/>
        <xdr:cNvSpPr/>
      </xdr:nvSpPr>
      <xdr:spPr>
        <a:xfrm>
          <a:off x="20383500" y="95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123444</xdr:rowOff>
    </xdr:from>
    <xdr:to>
      <xdr:col>111</xdr:col>
      <xdr:colOff>177800</xdr:colOff>
      <xdr:row>55</xdr:row>
      <xdr:rowOff>128930</xdr:rowOff>
    </xdr:to>
    <xdr:cxnSp macro="">
      <xdr:nvCxnSpPr>
        <xdr:cNvPr id="517" name="直線コネクタ 516"/>
        <xdr:cNvCxnSpPr/>
      </xdr:nvCxnSpPr>
      <xdr:spPr>
        <a:xfrm flipV="1">
          <a:off x="20434300" y="9553194"/>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5808</xdr:rowOff>
    </xdr:from>
    <xdr:ext cx="469744" cy="259045"/>
    <xdr:sp macro="" textlink="">
      <xdr:nvSpPr>
        <xdr:cNvPr id="518" name="n_1aveValue【学校施設】&#10;一人当たり面積"/>
        <xdr:cNvSpPr txBox="1"/>
      </xdr:nvSpPr>
      <xdr:spPr>
        <a:xfrm>
          <a:off x="210757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114164</xdr:rowOff>
    </xdr:from>
    <xdr:ext cx="469744" cy="259045"/>
    <xdr:sp macro="" textlink="">
      <xdr:nvSpPr>
        <xdr:cNvPr id="519" name="n_2aveValue【学校施設】&#10;一人当たり面積"/>
        <xdr:cNvSpPr txBox="1"/>
      </xdr:nvSpPr>
      <xdr:spPr>
        <a:xfrm>
          <a:off x="20199427" y="1074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19321</xdr:rowOff>
    </xdr:from>
    <xdr:ext cx="469744" cy="259045"/>
    <xdr:sp macro="" textlink="">
      <xdr:nvSpPr>
        <xdr:cNvPr id="520" name="n_1mainValue【学校施設】&#10;一人当たり面積"/>
        <xdr:cNvSpPr txBox="1"/>
      </xdr:nvSpPr>
      <xdr:spPr>
        <a:xfrm>
          <a:off x="21075727" y="9277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24807</xdr:rowOff>
    </xdr:from>
    <xdr:ext cx="469744" cy="259045"/>
    <xdr:sp macro="" textlink="">
      <xdr:nvSpPr>
        <xdr:cNvPr id="521" name="n_2mainValue【学校施設】&#10;一人当たり面積"/>
        <xdr:cNvSpPr txBox="1"/>
      </xdr:nvSpPr>
      <xdr:spPr>
        <a:xfrm>
          <a:off x="20199427" y="928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2" name="テキスト ボックス 53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3" name="直線コネクタ 5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4" name="テキスト ボックス 53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5" name="直線コネクタ 5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6" name="テキスト ボックス 5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7" name="直線コネクタ 5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8" name="テキスト ボックス 5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9" name="直線コネクタ 5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0" name="テキスト ボックス 5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1" name="直線コネクタ 5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2" name="テキスト ボックス 54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3" name="直線コネクタ 5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4" name="テキスト ボックス 54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546" name="直線コネクタ 545"/>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547" name="【児童館】&#10;有形固定資産減価償却率最小値テキスト"/>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548" name="直線コネクタ 547"/>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49"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0" name="直線コネクタ 54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551" name="【児童館】&#10;有形固定資産減価償却率平均値テキスト"/>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552" name="フローチャート: 判断 551"/>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99695</xdr:rowOff>
    </xdr:from>
    <xdr:to>
      <xdr:col>81</xdr:col>
      <xdr:colOff>101600</xdr:colOff>
      <xdr:row>83</xdr:row>
      <xdr:rowOff>29845</xdr:rowOff>
    </xdr:to>
    <xdr:sp macro="" textlink="">
      <xdr:nvSpPr>
        <xdr:cNvPr id="553" name="フローチャート: 判断 552"/>
        <xdr:cNvSpPr/>
      </xdr:nvSpPr>
      <xdr:spPr>
        <a:xfrm>
          <a:off x="15430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105411</xdr:rowOff>
    </xdr:from>
    <xdr:to>
      <xdr:col>76</xdr:col>
      <xdr:colOff>165100</xdr:colOff>
      <xdr:row>84</xdr:row>
      <xdr:rowOff>35561</xdr:rowOff>
    </xdr:to>
    <xdr:sp macro="" textlink="">
      <xdr:nvSpPr>
        <xdr:cNvPr id="554" name="フローチャート: 判断 553"/>
        <xdr:cNvSpPr/>
      </xdr:nvSpPr>
      <xdr:spPr>
        <a:xfrm>
          <a:off x="14541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5" name="テキスト ボックス 5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6" name="テキスト ボックス 5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7" name="テキスト ボックス 5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8" name="テキスト ボックス 5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9" name="テキスト ボックス 5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25400</xdr:rowOff>
    </xdr:from>
    <xdr:to>
      <xdr:col>85</xdr:col>
      <xdr:colOff>177800</xdr:colOff>
      <xdr:row>84</xdr:row>
      <xdr:rowOff>127000</xdr:rowOff>
    </xdr:to>
    <xdr:sp macro="" textlink="">
      <xdr:nvSpPr>
        <xdr:cNvPr id="560" name="楕円 559"/>
        <xdr:cNvSpPr/>
      </xdr:nvSpPr>
      <xdr:spPr>
        <a:xfrm>
          <a:off x="16268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3827</xdr:rowOff>
    </xdr:from>
    <xdr:ext cx="405111" cy="259045"/>
    <xdr:sp macro="" textlink="">
      <xdr:nvSpPr>
        <xdr:cNvPr id="561" name="【児童館】&#10;有形固定資産減価償却率該当値テキスト"/>
        <xdr:cNvSpPr txBox="1"/>
      </xdr:nvSpPr>
      <xdr:spPr>
        <a:xfrm>
          <a:off x="16357600"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63500</xdr:rowOff>
    </xdr:from>
    <xdr:to>
      <xdr:col>81</xdr:col>
      <xdr:colOff>101600</xdr:colOff>
      <xdr:row>84</xdr:row>
      <xdr:rowOff>165100</xdr:rowOff>
    </xdr:to>
    <xdr:sp macro="" textlink="">
      <xdr:nvSpPr>
        <xdr:cNvPr id="562" name="楕円 561"/>
        <xdr:cNvSpPr/>
      </xdr:nvSpPr>
      <xdr:spPr>
        <a:xfrm>
          <a:off x="15430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76200</xdr:rowOff>
    </xdr:from>
    <xdr:to>
      <xdr:col>85</xdr:col>
      <xdr:colOff>127000</xdr:colOff>
      <xdr:row>84</xdr:row>
      <xdr:rowOff>114300</xdr:rowOff>
    </xdr:to>
    <xdr:cxnSp macro="">
      <xdr:nvCxnSpPr>
        <xdr:cNvPr id="563" name="直線コネクタ 562"/>
        <xdr:cNvCxnSpPr/>
      </xdr:nvCxnSpPr>
      <xdr:spPr>
        <a:xfrm flipV="1">
          <a:off x="15481300" y="14478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101600</xdr:rowOff>
    </xdr:from>
    <xdr:to>
      <xdr:col>76</xdr:col>
      <xdr:colOff>165100</xdr:colOff>
      <xdr:row>85</xdr:row>
      <xdr:rowOff>31750</xdr:rowOff>
    </xdr:to>
    <xdr:sp macro="" textlink="">
      <xdr:nvSpPr>
        <xdr:cNvPr id="564" name="楕円 563"/>
        <xdr:cNvSpPr/>
      </xdr:nvSpPr>
      <xdr:spPr>
        <a:xfrm>
          <a:off x="14541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114300</xdr:rowOff>
    </xdr:from>
    <xdr:to>
      <xdr:col>81</xdr:col>
      <xdr:colOff>50800</xdr:colOff>
      <xdr:row>84</xdr:row>
      <xdr:rowOff>152400</xdr:rowOff>
    </xdr:to>
    <xdr:cxnSp macro="">
      <xdr:nvCxnSpPr>
        <xdr:cNvPr id="565" name="直線コネクタ 564"/>
        <xdr:cNvCxnSpPr/>
      </xdr:nvCxnSpPr>
      <xdr:spPr>
        <a:xfrm flipV="1">
          <a:off x="14592300" y="14516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46372</xdr:rowOff>
    </xdr:from>
    <xdr:ext cx="405111" cy="259045"/>
    <xdr:sp macro="" textlink="">
      <xdr:nvSpPr>
        <xdr:cNvPr id="566" name="n_1aveValue【児童館】&#10;有形固定資産減価償却率"/>
        <xdr:cNvSpPr txBox="1"/>
      </xdr:nvSpPr>
      <xdr:spPr>
        <a:xfrm>
          <a:off x="152660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52088</xdr:rowOff>
    </xdr:from>
    <xdr:ext cx="405111" cy="259045"/>
    <xdr:sp macro="" textlink="">
      <xdr:nvSpPr>
        <xdr:cNvPr id="567" name="n_2aveValue【児童館】&#10;有形固定資産減価償却率"/>
        <xdr:cNvSpPr txBox="1"/>
      </xdr:nvSpPr>
      <xdr:spPr>
        <a:xfrm>
          <a:off x="14389744" y="1411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156227</xdr:rowOff>
    </xdr:from>
    <xdr:ext cx="405111" cy="259045"/>
    <xdr:sp macro="" textlink="">
      <xdr:nvSpPr>
        <xdr:cNvPr id="568" name="n_1mainValue【児童館】&#10;有形固定資産減価償却率"/>
        <xdr:cNvSpPr txBox="1"/>
      </xdr:nvSpPr>
      <xdr:spPr>
        <a:xfrm>
          <a:off x="15266044"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22877</xdr:rowOff>
    </xdr:from>
    <xdr:ext cx="405111" cy="259045"/>
    <xdr:sp macro="" textlink="">
      <xdr:nvSpPr>
        <xdr:cNvPr id="569" name="n_2mainValue【児童館】&#10;有形固定資産減価償却率"/>
        <xdr:cNvSpPr txBox="1"/>
      </xdr:nvSpPr>
      <xdr:spPr>
        <a:xfrm>
          <a:off x="143897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0" name="正方形/長方形 5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1" name="正方形/長方形 5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2" name="正方形/長方形 5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3" name="正方形/長方形 5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4" name="正方形/長方形 5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5" name="正方形/長方形 5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6" name="正方形/長方形 5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7" name="正方形/長方形 5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8" name="テキスト ボックス 5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9" name="直線コネクタ 5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0" name="直線コネクタ 57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1" name="テキスト ボックス 58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2" name="直線コネクタ 58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3" name="テキスト ボックス 58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4" name="直線コネクタ 58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5" name="テキスト ボックス 58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6" name="直線コネクタ 58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7" name="テキスト ボックス 58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88" name="直線コネクタ 58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89" name="テキスト ボックス 58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0" name="直線コネクタ 58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1" name="テキスト ボックス 59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2" name="直線コネクタ 5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3" name="テキスト ボックス 5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87086</xdr:rowOff>
    </xdr:to>
    <xdr:cxnSp macro="">
      <xdr:nvCxnSpPr>
        <xdr:cNvPr id="595" name="直線コネクタ 594"/>
        <xdr:cNvCxnSpPr/>
      </xdr:nvCxnSpPr>
      <xdr:spPr>
        <a:xfrm flipV="1">
          <a:off x="22160864"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596" name="【児童館】&#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597" name="直線コネクタ 596"/>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598"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599" name="直線コネクタ 598"/>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59163</xdr:rowOff>
    </xdr:from>
    <xdr:ext cx="469744" cy="259045"/>
    <xdr:sp macro="" textlink="">
      <xdr:nvSpPr>
        <xdr:cNvPr id="600" name="【児童館】&#10;一人当たり面積平均値テキスト"/>
        <xdr:cNvSpPr txBox="1"/>
      </xdr:nvSpPr>
      <xdr:spPr>
        <a:xfrm>
          <a:off x="22199600" y="1428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601" name="フローチャート: 判断 600"/>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52614</xdr:rowOff>
    </xdr:from>
    <xdr:to>
      <xdr:col>112</xdr:col>
      <xdr:colOff>38100</xdr:colOff>
      <xdr:row>84</xdr:row>
      <xdr:rowOff>154214</xdr:rowOff>
    </xdr:to>
    <xdr:sp macro="" textlink="">
      <xdr:nvSpPr>
        <xdr:cNvPr id="602" name="フローチャート: 判断 601"/>
        <xdr:cNvSpPr/>
      </xdr:nvSpPr>
      <xdr:spPr>
        <a:xfrm>
          <a:off x="21272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603" name="フローチャート: 判断 602"/>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4" name="テキスト ボックス 6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5" name="テキスト ボックス 6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6" name="テキスト ボックス 6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7" name="テキスト ボックス 6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8" name="テキスト ボックス 6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126093</xdr:rowOff>
    </xdr:from>
    <xdr:to>
      <xdr:col>116</xdr:col>
      <xdr:colOff>114300</xdr:colOff>
      <xdr:row>86</xdr:row>
      <xdr:rowOff>56243</xdr:rowOff>
    </xdr:to>
    <xdr:sp macro="" textlink="">
      <xdr:nvSpPr>
        <xdr:cNvPr id="609" name="楕円 608"/>
        <xdr:cNvSpPr/>
      </xdr:nvSpPr>
      <xdr:spPr>
        <a:xfrm>
          <a:off x="221107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41020</xdr:rowOff>
    </xdr:from>
    <xdr:ext cx="469744" cy="259045"/>
    <xdr:sp macro="" textlink="">
      <xdr:nvSpPr>
        <xdr:cNvPr id="610" name="【児童館】&#10;一人当たり面積該当値テキスト"/>
        <xdr:cNvSpPr txBox="1"/>
      </xdr:nvSpPr>
      <xdr:spPr>
        <a:xfrm>
          <a:off x="22199600" y="1461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126093</xdr:rowOff>
    </xdr:from>
    <xdr:to>
      <xdr:col>112</xdr:col>
      <xdr:colOff>38100</xdr:colOff>
      <xdr:row>86</xdr:row>
      <xdr:rowOff>56243</xdr:rowOff>
    </xdr:to>
    <xdr:sp macro="" textlink="">
      <xdr:nvSpPr>
        <xdr:cNvPr id="611" name="楕円 610"/>
        <xdr:cNvSpPr/>
      </xdr:nvSpPr>
      <xdr:spPr>
        <a:xfrm>
          <a:off x="21272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5443</xdr:rowOff>
    </xdr:from>
    <xdr:to>
      <xdr:col>116</xdr:col>
      <xdr:colOff>63500</xdr:colOff>
      <xdr:row>86</xdr:row>
      <xdr:rowOff>5443</xdr:rowOff>
    </xdr:to>
    <xdr:cxnSp macro="">
      <xdr:nvCxnSpPr>
        <xdr:cNvPr id="612" name="直線コネクタ 611"/>
        <xdr:cNvCxnSpPr/>
      </xdr:nvCxnSpPr>
      <xdr:spPr>
        <a:xfrm>
          <a:off x="21323300" y="14750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126093</xdr:rowOff>
    </xdr:from>
    <xdr:to>
      <xdr:col>107</xdr:col>
      <xdr:colOff>101600</xdr:colOff>
      <xdr:row>86</xdr:row>
      <xdr:rowOff>56243</xdr:rowOff>
    </xdr:to>
    <xdr:sp macro="" textlink="">
      <xdr:nvSpPr>
        <xdr:cNvPr id="613" name="楕円 612"/>
        <xdr:cNvSpPr/>
      </xdr:nvSpPr>
      <xdr:spPr>
        <a:xfrm>
          <a:off x="20383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5443</xdr:rowOff>
    </xdr:from>
    <xdr:to>
      <xdr:col>111</xdr:col>
      <xdr:colOff>177800</xdr:colOff>
      <xdr:row>86</xdr:row>
      <xdr:rowOff>5443</xdr:rowOff>
    </xdr:to>
    <xdr:cxnSp macro="">
      <xdr:nvCxnSpPr>
        <xdr:cNvPr id="614" name="直線コネクタ 613"/>
        <xdr:cNvCxnSpPr/>
      </xdr:nvCxnSpPr>
      <xdr:spPr>
        <a:xfrm>
          <a:off x="20434300" y="1475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170741</xdr:rowOff>
    </xdr:from>
    <xdr:ext cx="469744" cy="259045"/>
    <xdr:sp macro="" textlink="">
      <xdr:nvSpPr>
        <xdr:cNvPr id="615" name="n_1aveValue【児童館】&#10;一人当たり面積"/>
        <xdr:cNvSpPr txBox="1"/>
      </xdr:nvSpPr>
      <xdr:spPr>
        <a:xfrm>
          <a:off x="210757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15620</xdr:rowOff>
    </xdr:from>
    <xdr:ext cx="469744" cy="259045"/>
    <xdr:sp macro="" textlink="">
      <xdr:nvSpPr>
        <xdr:cNvPr id="616" name="n_2aveValue【児童館】&#10;一人当たり面積"/>
        <xdr:cNvSpPr txBox="1"/>
      </xdr:nvSpPr>
      <xdr:spPr>
        <a:xfrm>
          <a:off x="201994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47370</xdr:rowOff>
    </xdr:from>
    <xdr:ext cx="469744" cy="259045"/>
    <xdr:sp macro="" textlink="">
      <xdr:nvSpPr>
        <xdr:cNvPr id="617" name="n_1mainValue【児童館】&#10;一人当たり面積"/>
        <xdr:cNvSpPr txBox="1"/>
      </xdr:nvSpPr>
      <xdr:spPr>
        <a:xfrm>
          <a:off x="210757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47370</xdr:rowOff>
    </xdr:from>
    <xdr:ext cx="469744" cy="259045"/>
    <xdr:sp macro="" textlink="">
      <xdr:nvSpPr>
        <xdr:cNvPr id="618" name="n_2mainValue【児童館】&#10;一人当たり面積"/>
        <xdr:cNvSpPr txBox="1"/>
      </xdr:nvSpPr>
      <xdr:spPr>
        <a:xfrm>
          <a:off x="201994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9" name="正方形/長方形 6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0" name="正方形/長方形 61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1" name="正方形/長方形 62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2" name="正方形/長方形 62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3" name="正方形/長方形 62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4" name="正方形/長方形 62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5" name="正方形/長方形 62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6" name="正方形/長方形 625"/>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27" name="正方形/長方形 6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8" name="正方形/長方形 6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9" name="正方形/長方形 6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0" name="正方形/長方形 6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1" name="正方形/長方形 6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2" name="正方形/長方形 6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3" name="正方形/長方形 6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4" name="正方形/長方形 63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35" name="正方形/長方形 6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6" name="正方形/長方形 6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7" name="テキスト ボックス 6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では、道路、橋りょう・トンネルのインフラ資産が高くなっており、いずれも類似団体平均を上回っている。道路個別修繕計画や橋りょう長寿命化修繕計画に基づき計画的な維持管理に努める。公営住宅でも老朽化が進んでおり、市営住宅長寿命化計画に基づいた維持管理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の一人当たり延長が類似団体平均、全国平均、県平均を上回っているのは、市域がひろく、道路の総延長が長いためである。学校施設の一人当たり面積が大きくなっているのも、市域が広く、小中学校が多いた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埼玉県飯能市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80,070
79,222
193.05
34,804,778
33,351,533
1,262,521
17,241,986
33,360,482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xdr:cNvCxnSpPr/>
      </xdr:nvCxnSpPr>
      <xdr:spPr>
        <a:xfrm flipV="1">
          <a:off x="46348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xdr:cNvSpPr txBox="1"/>
      </xdr:nvSpPr>
      <xdr:spPr>
        <a:xfrm>
          <a:off x="46736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xdr:cNvCxnSpPr/>
      </xdr:nvCxnSpPr>
      <xdr:spPr>
        <a:xfrm>
          <a:off x="4546600" y="584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25417</xdr:rowOff>
    </xdr:from>
    <xdr:ext cx="405111" cy="259045"/>
    <xdr:sp macro="" textlink="">
      <xdr:nvSpPr>
        <xdr:cNvPr id="62" name="【図書館】&#10;有形固定資産減価償却率平均値テキスト"/>
        <xdr:cNvSpPr txBox="1"/>
      </xdr:nvSpPr>
      <xdr:spPr>
        <a:xfrm>
          <a:off x="4673600" y="636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xdr:cNvSpPr/>
      </xdr:nvSpPr>
      <xdr:spPr>
        <a:xfrm>
          <a:off x="3746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157661</xdr:rowOff>
    </xdr:from>
    <xdr:to>
      <xdr:col>15</xdr:col>
      <xdr:colOff>101600</xdr:colOff>
      <xdr:row>38</xdr:row>
      <xdr:rowOff>87812</xdr:rowOff>
    </xdr:to>
    <xdr:sp macro="" textlink="">
      <xdr:nvSpPr>
        <xdr:cNvPr id="65" name="フローチャート: 判断 64"/>
        <xdr:cNvSpPr/>
      </xdr:nvSpPr>
      <xdr:spPr>
        <a:xfrm>
          <a:off x="2857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9072</xdr:rowOff>
    </xdr:from>
    <xdr:to>
      <xdr:col>24</xdr:col>
      <xdr:colOff>114300</xdr:colOff>
      <xdr:row>38</xdr:row>
      <xdr:rowOff>110672</xdr:rowOff>
    </xdr:to>
    <xdr:sp macro="" textlink="">
      <xdr:nvSpPr>
        <xdr:cNvPr id="71" name="楕円 70"/>
        <xdr:cNvSpPr/>
      </xdr:nvSpPr>
      <xdr:spPr>
        <a:xfrm>
          <a:off x="45847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158949</xdr:rowOff>
    </xdr:from>
    <xdr:ext cx="405111" cy="259045"/>
    <xdr:sp macro="" textlink="">
      <xdr:nvSpPr>
        <xdr:cNvPr id="72" name="【図書館】&#10;有形固定資産減価償却率該当値テキスト"/>
        <xdr:cNvSpPr txBox="1"/>
      </xdr:nvSpPr>
      <xdr:spPr>
        <a:xfrm>
          <a:off x="4673600"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51526</xdr:rowOff>
    </xdr:from>
    <xdr:to>
      <xdr:col>20</xdr:col>
      <xdr:colOff>38100</xdr:colOff>
      <xdr:row>38</xdr:row>
      <xdr:rowOff>153126</xdr:rowOff>
    </xdr:to>
    <xdr:sp macro="" textlink="">
      <xdr:nvSpPr>
        <xdr:cNvPr id="73" name="楕円 72"/>
        <xdr:cNvSpPr/>
      </xdr:nvSpPr>
      <xdr:spPr>
        <a:xfrm>
          <a:off x="3746500" y="65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59872</xdr:rowOff>
    </xdr:from>
    <xdr:to>
      <xdr:col>24</xdr:col>
      <xdr:colOff>63500</xdr:colOff>
      <xdr:row>38</xdr:row>
      <xdr:rowOff>102326</xdr:rowOff>
    </xdr:to>
    <xdr:cxnSp macro="">
      <xdr:nvCxnSpPr>
        <xdr:cNvPr id="74" name="直線コネクタ 73"/>
        <xdr:cNvCxnSpPr/>
      </xdr:nvCxnSpPr>
      <xdr:spPr>
        <a:xfrm flipV="1">
          <a:off x="3797300" y="6574972"/>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93980</xdr:rowOff>
    </xdr:from>
    <xdr:to>
      <xdr:col>15</xdr:col>
      <xdr:colOff>101600</xdr:colOff>
      <xdr:row>39</xdr:row>
      <xdr:rowOff>24130</xdr:rowOff>
    </xdr:to>
    <xdr:sp macro="" textlink="">
      <xdr:nvSpPr>
        <xdr:cNvPr id="75" name="楕円 74"/>
        <xdr:cNvSpPr/>
      </xdr:nvSpPr>
      <xdr:spPr>
        <a:xfrm>
          <a:off x="2857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102326</xdr:rowOff>
    </xdr:from>
    <xdr:to>
      <xdr:col>19</xdr:col>
      <xdr:colOff>177800</xdr:colOff>
      <xdr:row>38</xdr:row>
      <xdr:rowOff>144780</xdr:rowOff>
    </xdr:to>
    <xdr:cxnSp macro="">
      <xdr:nvCxnSpPr>
        <xdr:cNvPr id="76" name="直線コネクタ 75"/>
        <xdr:cNvCxnSpPr/>
      </xdr:nvCxnSpPr>
      <xdr:spPr>
        <a:xfrm flipV="1">
          <a:off x="2908300" y="661742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107604</xdr:rowOff>
    </xdr:from>
    <xdr:ext cx="405111" cy="259045"/>
    <xdr:sp macro="" textlink="">
      <xdr:nvSpPr>
        <xdr:cNvPr id="77" name="n_1aveValue【図書館】&#10;有形固定資産減価償却率"/>
        <xdr:cNvSpPr txBox="1"/>
      </xdr:nvSpPr>
      <xdr:spPr>
        <a:xfrm>
          <a:off x="35820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104338</xdr:rowOff>
    </xdr:from>
    <xdr:ext cx="405111" cy="259045"/>
    <xdr:sp macro="" textlink="">
      <xdr:nvSpPr>
        <xdr:cNvPr id="78" name="n_2aveValue【図書館】&#10;有形固定資産減価償却率"/>
        <xdr:cNvSpPr txBox="1"/>
      </xdr:nvSpPr>
      <xdr:spPr>
        <a:xfrm>
          <a:off x="2705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144253</xdr:rowOff>
    </xdr:from>
    <xdr:ext cx="405111" cy="259045"/>
    <xdr:sp macro="" textlink="">
      <xdr:nvSpPr>
        <xdr:cNvPr id="79" name="n_1mainValue【図書館】&#10;有形固定資産減価償却率"/>
        <xdr:cNvSpPr txBox="1"/>
      </xdr:nvSpPr>
      <xdr:spPr>
        <a:xfrm>
          <a:off x="3582044"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15257</xdr:rowOff>
    </xdr:from>
    <xdr:ext cx="405111" cy="259045"/>
    <xdr:sp macro="" textlink="">
      <xdr:nvSpPr>
        <xdr:cNvPr id="80" name="n_2mainValue【図書館】&#10;有形固定資産減価償却率"/>
        <xdr:cNvSpPr txBox="1"/>
      </xdr:nvSpPr>
      <xdr:spPr>
        <a:xfrm>
          <a:off x="2705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104" name="直線コネクタ 103"/>
        <xdr:cNvCxnSpPr/>
      </xdr:nvCxnSpPr>
      <xdr:spPr>
        <a:xfrm flipV="1">
          <a:off x="10476865"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5"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6" name="直線コネクタ 105"/>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7" name="【図書館】&#10;一人当たり面積最大値テキスト"/>
        <xdr:cNvSpPr txBox="1"/>
      </xdr:nvSpPr>
      <xdr:spPr>
        <a:xfrm>
          <a:off x="10515600"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8" name="直線コネクタ 107"/>
        <xdr:cNvCxnSpPr/>
      </xdr:nvCxnSpPr>
      <xdr:spPr>
        <a:xfrm>
          <a:off x="10388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09" name="【図書館】&#10;一人当たり面積平均値テキスト"/>
        <xdr:cNvSpPr txBox="1"/>
      </xdr:nvSpPr>
      <xdr:spPr>
        <a:xfrm>
          <a:off x="10515600" y="668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10" name="フローチャート: 判断 109"/>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11" name="フローチャート: 判断 110"/>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2" name="フローチャート: 判断 111"/>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0</xdr:rowOff>
    </xdr:from>
    <xdr:to>
      <xdr:col>55</xdr:col>
      <xdr:colOff>50800</xdr:colOff>
      <xdr:row>38</xdr:row>
      <xdr:rowOff>101600</xdr:rowOff>
    </xdr:to>
    <xdr:sp macro="" textlink="">
      <xdr:nvSpPr>
        <xdr:cNvPr id="118" name="楕円 117"/>
        <xdr:cNvSpPr/>
      </xdr:nvSpPr>
      <xdr:spPr>
        <a:xfrm>
          <a:off x="104267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22877</xdr:rowOff>
    </xdr:from>
    <xdr:ext cx="469744" cy="259045"/>
    <xdr:sp macro="" textlink="">
      <xdr:nvSpPr>
        <xdr:cNvPr id="119" name="【図書館】&#10;一人当たり面積該当値テキスト"/>
        <xdr:cNvSpPr txBox="1"/>
      </xdr:nvSpPr>
      <xdr:spPr>
        <a:xfrm>
          <a:off x="10515600"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0</xdr:rowOff>
    </xdr:from>
    <xdr:to>
      <xdr:col>50</xdr:col>
      <xdr:colOff>165100</xdr:colOff>
      <xdr:row>38</xdr:row>
      <xdr:rowOff>101600</xdr:rowOff>
    </xdr:to>
    <xdr:sp macro="" textlink="">
      <xdr:nvSpPr>
        <xdr:cNvPr id="120" name="楕円 119"/>
        <xdr:cNvSpPr/>
      </xdr:nvSpPr>
      <xdr:spPr>
        <a:xfrm>
          <a:off x="95885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50800</xdr:rowOff>
    </xdr:from>
    <xdr:to>
      <xdr:col>55</xdr:col>
      <xdr:colOff>0</xdr:colOff>
      <xdr:row>38</xdr:row>
      <xdr:rowOff>50800</xdr:rowOff>
    </xdr:to>
    <xdr:cxnSp macro="">
      <xdr:nvCxnSpPr>
        <xdr:cNvPr id="121" name="直線コネクタ 120"/>
        <xdr:cNvCxnSpPr/>
      </xdr:nvCxnSpPr>
      <xdr:spPr>
        <a:xfrm>
          <a:off x="9639300" y="6565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0</xdr:rowOff>
    </xdr:from>
    <xdr:to>
      <xdr:col>46</xdr:col>
      <xdr:colOff>38100</xdr:colOff>
      <xdr:row>38</xdr:row>
      <xdr:rowOff>101600</xdr:rowOff>
    </xdr:to>
    <xdr:sp macro="" textlink="">
      <xdr:nvSpPr>
        <xdr:cNvPr id="122" name="楕円 121"/>
        <xdr:cNvSpPr/>
      </xdr:nvSpPr>
      <xdr:spPr>
        <a:xfrm>
          <a:off x="86995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50800</xdr:rowOff>
    </xdr:from>
    <xdr:to>
      <xdr:col>50</xdr:col>
      <xdr:colOff>114300</xdr:colOff>
      <xdr:row>38</xdr:row>
      <xdr:rowOff>50800</xdr:rowOff>
    </xdr:to>
    <xdr:cxnSp macro="">
      <xdr:nvCxnSpPr>
        <xdr:cNvPr id="123" name="直線コネクタ 122"/>
        <xdr:cNvCxnSpPr/>
      </xdr:nvCxnSpPr>
      <xdr:spPr>
        <a:xfrm>
          <a:off x="8750300" y="656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111777</xdr:rowOff>
    </xdr:from>
    <xdr:ext cx="469744" cy="259045"/>
    <xdr:sp macro="" textlink="">
      <xdr:nvSpPr>
        <xdr:cNvPr id="124" name="n_1aveValue【図書館】&#10;一人当たり面積"/>
        <xdr:cNvSpPr txBox="1"/>
      </xdr:nvSpPr>
      <xdr:spPr>
        <a:xfrm>
          <a:off x="93917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25" name="n_2aveValue【図書館】&#10;一人当たり面積"/>
        <xdr:cNvSpPr txBox="1"/>
      </xdr:nvSpPr>
      <xdr:spPr>
        <a:xfrm>
          <a:off x="8515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118127</xdr:rowOff>
    </xdr:from>
    <xdr:ext cx="469744" cy="259045"/>
    <xdr:sp macro="" textlink="">
      <xdr:nvSpPr>
        <xdr:cNvPr id="126" name="n_1mainValue【図書館】&#10;一人当たり面積"/>
        <xdr:cNvSpPr txBox="1"/>
      </xdr:nvSpPr>
      <xdr:spPr>
        <a:xfrm>
          <a:off x="9391727"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118127</xdr:rowOff>
    </xdr:from>
    <xdr:ext cx="469744" cy="259045"/>
    <xdr:sp macro="" textlink="">
      <xdr:nvSpPr>
        <xdr:cNvPr id="127" name="n_2mainValue【図書館】&#10;一人当たり面積"/>
        <xdr:cNvSpPr txBox="1"/>
      </xdr:nvSpPr>
      <xdr:spPr>
        <a:xfrm>
          <a:off x="8515427"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8" name="直線コネクタ 13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9" name="テキスト ボックス 13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0" name="直線コネクタ 13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1" name="テキスト ボックス 14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2" name="直線コネクタ 14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3" name="テキスト ボックス 14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4" name="直線コネクタ 14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5" name="テキスト ボックス 14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6" name="直線コネクタ 14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7" name="テキスト ボックス 14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8" name="直線コネクタ 14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9" name="テキスト ボックス 14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53" name="直線コネクタ 152"/>
        <xdr:cNvCxnSpPr/>
      </xdr:nvCxnSpPr>
      <xdr:spPr>
        <a:xfrm flipV="1">
          <a:off x="46348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54" name="【体育館・プール】&#10;有形固定資産減価償却率最小値テキスト"/>
        <xdr:cNvSpPr txBox="1"/>
      </xdr:nvSpPr>
      <xdr:spPr>
        <a:xfrm>
          <a:off x="46736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55" name="直線コネクタ 154"/>
        <xdr:cNvCxnSpPr/>
      </xdr:nvCxnSpPr>
      <xdr:spPr>
        <a:xfrm>
          <a:off x="4546600" y="1086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56" name="【体育館・プール】&#10;有形固定資産減価償却率最大値テキスト"/>
        <xdr:cNvSpPr txBox="1"/>
      </xdr:nvSpPr>
      <xdr:spPr>
        <a:xfrm>
          <a:off x="4673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57" name="直線コネクタ 156"/>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58" name="【体育館・プール】&#10;有形固定資産減価償却率平均値テキスト"/>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9" name="フローチャート: 判断 158"/>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60" name="フローチャート: 判断 159"/>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16147</xdr:rowOff>
    </xdr:from>
    <xdr:to>
      <xdr:col>15</xdr:col>
      <xdr:colOff>101600</xdr:colOff>
      <xdr:row>59</xdr:row>
      <xdr:rowOff>117747</xdr:rowOff>
    </xdr:to>
    <xdr:sp macro="" textlink="">
      <xdr:nvSpPr>
        <xdr:cNvPr id="161" name="フローチャート: 判断 160"/>
        <xdr:cNvSpPr/>
      </xdr:nvSpPr>
      <xdr:spPr>
        <a:xfrm>
          <a:off x="2857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92891</xdr:rowOff>
    </xdr:from>
    <xdr:to>
      <xdr:col>24</xdr:col>
      <xdr:colOff>114300</xdr:colOff>
      <xdr:row>59</xdr:row>
      <xdr:rowOff>23041</xdr:rowOff>
    </xdr:to>
    <xdr:sp macro="" textlink="">
      <xdr:nvSpPr>
        <xdr:cNvPr id="167" name="楕円 166"/>
        <xdr:cNvSpPr/>
      </xdr:nvSpPr>
      <xdr:spPr>
        <a:xfrm>
          <a:off x="45847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115768</xdr:rowOff>
    </xdr:from>
    <xdr:ext cx="405111" cy="259045"/>
    <xdr:sp macro="" textlink="">
      <xdr:nvSpPr>
        <xdr:cNvPr id="168" name="【体育館・プール】&#10;有形固定資産減価償却率該当値テキスト"/>
        <xdr:cNvSpPr txBox="1"/>
      </xdr:nvSpPr>
      <xdr:spPr>
        <a:xfrm>
          <a:off x="4673600" y="9888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130447</xdr:rowOff>
    </xdr:from>
    <xdr:to>
      <xdr:col>20</xdr:col>
      <xdr:colOff>38100</xdr:colOff>
      <xdr:row>59</xdr:row>
      <xdr:rowOff>60597</xdr:rowOff>
    </xdr:to>
    <xdr:sp macro="" textlink="">
      <xdr:nvSpPr>
        <xdr:cNvPr id="169" name="楕円 168"/>
        <xdr:cNvSpPr/>
      </xdr:nvSpPr>
      <xdr:spPr>
        <a:xfrm>
          <a:off x="3746500" y="1007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143691</xdr:rowOff>
    </xdr:from>
    <xdr:to>
      <xdr:col>24</xdr:col>
      <xdr:colOff>63500</xdr:colOff>
      <xdr:row>59</xdr:row>
      <xdr:rowOff>9797</xdr:rowOff>
    </xdr:to>
    <xdr:cxnSp macro="">
      <xdr:nvCxnSpPr>
        <xdr:cNvPr id="170" name="直線コネクタ 169"/>
        <xdr:cNvCxnSpPr/>
      </xdr:nvCxnSpPr>
      <xdr:spPr>
        <a:xfrm flipV="1">
          <a:off x="3797300" y="1008779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171269</xdr:rowOff>
    </xdr:from>
    <xdr:to>
      <xdr:col>15</xdr:col>
      <xdr:colOff>101600</xdr:colOff>
      <xdr:row>59</xdr:row>
      <xdr:rowOff>101419</xdr:rowOff>
    </xdr:to>
    <xdr:sp macro="" textlink="">
      <xdr:nvSpPr>
        <xdr:cNvPr id="171" name="楕円 170"/>
        <xdr:cNvSpPr/>
      </xdr:nvSpPr>
      <xdr:spPr>
        <a:xfrm>
          <a:off x="28575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9797</xdr:rowOff>
    </xdr:from>
    <xdr:to>
      <xdr:col>19</xdr:col>
      <xdr:colOff>177800</xdr:colOff>
      <xdr:row>59</xdr:row>
      <xdr:rowOff>50619</xdr:rowOff>
    </xdr:to>
    <xdr:cxnSp macro="">
      <xdr:nvCxnSpPr>
        <xdr:cNvPr id="172" name="直線コネクタ 171"/>
        <xdr:cNvCxnSpPr/>
      </xdr:nvCxnSpPr>
      <xdr:spPr>
        <a:xfrm flipV="1">
          <a:off x="2908300" y="1012534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73" name="n_1aveValue【体育館・プー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108874</xdr:rowOff>
    </xdr:from>
    <xdr:ext cx="405111" cy="259045"/>
    <xdr:sp macro="" textlink="">
      <xdr:nvSpPr>
        <xdr:cNvPr id="174" name="n_2aveValue【体育館・プール】&#10;有形固定資産減価償却率"/>
        <xdr:cNvSpPr txBox="1"/>
      </xdr:nvSpPr>
      <xdr:spPr>
        <a:xfrm>
          <a:off x="270574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77124</xdr:rowOff>
    </xdr:from>
    <xdr:ext cx="405111" cy="259045"/>
    <xdr:sp macro="" textlink="">
      <xdr:nvSpPr>
        <xdr:cNvPr id="175" name="n_1mainValue【体育館・プール】&#10;有形固定資産減価償却率"/>
        <xdr:cNvSpPr txBox="1"/>
      </xdr:nvSpPr>
      <xdr:spPr>
        <a:xfrm>
          <a:off x="3582044" y="984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117946</xdr:rowOff>
    </xdr:from>
    <xdr:ext cx="405111" cy="259045"/>
    <xdr:sp macro="" textlink="">
      <xdr:nvSpPr>
        <xdr:cNvPr id="176" name="n_2mainValue【体育館・プール】&#10;有形固定資産減価償却率"/>
        <xdr:cNvSpPr txBox="1"/>
      </xdr:nvSpPr>
      <xdr:spPr>
        <a:xfrm>
          <a:off x="27057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8" name="テキスト ボックス 18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0" name="テキスト ボックス 18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2" name="テキスト ボックス 19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4" name="テキスト ボックス 19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6" name="テキスト ボックス 19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200" name="直線コネクタ 199"/>
        <xdr:cNvCxnSpPr/>
      </xdr:nvCxnSpPr>
      <xdr:spPr>
        <a:xfrm flipV="1">
          <a:off x="10476865"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01"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02" name="直線コネクタ 201"/>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203" name="【体育館・プール】&#10;一人当たり面積最大値テキスト"/>
        <xdr:cNvSpPr txBox="1"/>
      </xdr:nvSpPr>
      <xdr:spPr>
        <a:xfrm>
          <a:off x="10515600"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204" name="直線コネクタ 203"/>
        <xdr:cNvCxnSpPr/>
      </xdr:nvCxnSpPr>
      <xdr:spPr>
        <a:xfrm>
          <a:off x="10388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21607</xdr:rowOff>
    </xdr:from>
    <xdr:ext cx="469744" cy="259045"/>
    <xdr:sp macro="" textlink="">
      <xdr:nvSpPr>
        <xdr:cNvPr id="205" name="【体育館・プール】&#10;一人当たり面積平均値テキスト"/>
        <xdr:cNvSpPr txBox="1"/>
      </xdr:nvSpPr>
      <xdr:spPr>
        <a:xfrm>
          <a:off x="10515600" y="1030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06" name="フローチャート: 判断 205"/>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207" name="フローチャート: 判断 206"/>
        <xdr:cNvSpPr/>
      </xdr:nvSpPr>
      <xdr:spPr>
        <a:xfrm>
          <a:off x="958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17780</xdr:rowOff>
    </xdr:from>
    <xdr:to>
      <xdr:col>46</xdr:col>
      <xdr:colOff>38100</xdr:colOff>
      <xdr:row>61</xdr:row>
      <xdr:rowOff>119380</xdr:rowOff>
    </xdr:to>
    <xdr:sp macro="" textlink="">
      <xdr:nvSpPr>
        <xdr:cNvPr id="208" name="フローチャート: 判断 207"/>
        <xdr:cNvSpPr/>
      </xdr:nvSpPr>
      <xdr:spPr>
        <a:xfrm>
          <a:off x="8699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116840</xdr:rowOff>
    </xdr:from>
    <xdr:to>
      <xdr:col>55</xdr:col>
      <xdr:colOff>50800</xdr:colOff>
      <xdr:row>63</xdr:row>
      <xdr:rowOff>46990</xdr:rowOff>
    </xdr:to>
    <xdr:sp macro="" textlink="">
      <xdr:nvSpPr>
        <xdr:cNvPr id="214" name="楕円 213"/>
        <xdr:cNvSpPr/>
      </xdr:nvSpPr>
      <xdr:spPr>
        <a:xfrm>
          <a:off x="104267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95267</xdr:rowOff>
    </xdr:from>
    <xdr:ext cx="469744" cy="259045"/>
    <xdr:sp macro="" textlink="">
      <xdr:nvSpPr>
        <xdr:cNvPr id="215" name="【体育館・プール】&#10;一人当たり面積該当値テキスト"/>
        <xdr:cNvSpPr txBox="1"/>
      </xdr:nvSpPr>
      <xdr:spPr>
        <a:xfrm>
          <a:off x="10515600"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116840</xdr:rowOff>
    </xdr:from>
    <xdr:to>
      <xdr:col>50</xdr:col>
      <xdr:colOff>165100</xdr:colOff>
      <xdr:row>63</xdr:row>
      <xdr:rowOff>46990</xdr:rowOff>
    </xdr:to>
    <xdr:sp macro="" textlink="">
      <xdr:nvSpPr>
        <xdr:cNvPr id="216" name="楕円 215"/>
        <xdr:cNvSpPr/>
      </xdr:nvSpPr>
      <xdr:spPr>
        <a:xfrm>
          <a:off x="9588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167640</xdr:rowOff>
    </xdr:from>
    <xdr:to>
      <xdr:col>55</xdr:col>
      <xdr:colOff>0</xdr:colOff>
      <xdr:row>62</xdr:row>
      <xdr:rowOff>167640</xdr:rowOff>
    </xdr:to>
    <xdr:cxnSp macro="">
      <xdr:nvCxnSpPr>
        <xdr:cNvPr id="217" name="直線コネクタ 216"/>
        <xdr:cNvCxnSpPr/>
      </xdr:nvCxnSpPr>
      <xdr:spPr>
        <a:xfrm>
          <a:off x="9639300" y="107975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116840</xdr:rowOff>
    </xdr:from>
    <xdr:to>
      <xdr:col>46</xdr:col>
      <xdr:colOff>38100</xdr:colOff>
      <xdr:row>63</xdr:row>
      <xdr:rowOff>46990</xdr:rowOff>
    </xdr:to>
    <xdr:sp macro="" textlink="">
      <xdr:nvSpPr>
        <xdr:cNvPr id="218" name="楕円 217"/>
        <xdr:cNvSpPr/>
      </xdr:nvSpPr>
      <xdr:spPr>
        <a:xfrm>
          <a:off x="8699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167640</xdr:rowOff>
    </xdr:from>
    <xdr:to>
      <xdr:col>50</xdr:col>
      <xdr:colOff>114300</xdr:colOff>
      <xdr:row>62</xdr:row>
      <xdr:rowOff>167640</xdr:rowOff>
    </xdr:to>
    <xdr:cxnSp macro="">
      <xdr:nvCxnSpPr>
        <xdr:cNvPr id="219" name="直線コネクタ 218"/>
        <xdr:cNvCxnSpPr/>
      </xdr:nvCxnSpPr>
      <xdr:spPr>
        <a:xfrm>
          <a:off x="8750300" y="10797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151147</xdr:rowOff>
    </xdr:from>
    <xdr:ext cx="469744" cy="259045"/>
    <xdr:sp macro="" textlink="">
      <xdr:nvSpPr>
        <xdr:cNvPr id="220" name="n_1aveValue【体育館・プール】&#10;一人当たり面積"/>
        <xdr:cNvSpPr txBox="1"/>
      </xdr:nvSpPr>
      <xdr:spPr>
        <a:xfrm>
          <a:off x="93917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135907</xdr:rowOff>
    </xdr:from>
    <xdr:ext cx="469744" cy="259045"/>
    <xdr:sp macro="" textlink="">
      <xdr:nvSpPr>
        <xdr:cNvPr id="221" name="n_2aveValue【体育館・プール】&#10;一人当たり面積"/>
        <xdr:cNvSpPr txBox="1"/>
      </xdr:nvSpPr>
      <xdr:spPr>
        <a:xfrm>
          <a:off x="8515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38117</xdr:rowOff>
    </xdr:from>
    <xdr:ext cx="469744" cy="259045"/>
    <xdr:sp macro="" textlink="">
      <xdr:nvSpPr>
        <xdr:cNvPr id="222" name="n_1mainValue【体育館・プール】&#10;一人当たり面積"/>
        <xdr:cNvSpPr txBox="1"/>
      </xdr:nvSpPr>
      <xdr:spPr>
        <a:xfrm>
          <a:off x="93917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38117</xdr:rowOff>
    </xdr:from>
    <xdr:ext cx="469744" cy="259045"/>
    <xdr:sp macro="" textlink="">
      <xdr:nvSpPr>
        <xdr:cNvPr id="223" name="n_2mainValue【体育館・プール】&#10;一人当たり面積"/>
        <xdr:cNvSpPr txBox="1"/>
      </xdr:nvSpPr>
      <xdr:spPr>
        <a:xfrm>
          <a:off x="85154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38100</xdr:rowOff>
    </xdr:to>
    <xdr:cxnSp macro="">
      <xdr:nvCxnSpPr>
        <xdr:cNvPr id="248" name="直線コネクタ 247"/>
        <xdr:cNvCxnSpPr/>
      </xdr:nvCxnSpPr>
      <xdr:spPr>
        <a:xfrm flipV="1">
          <a:off x="4634865"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49" name="【福祉施設】&#10;有形固定資産減価償却率最小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50" name="直線コネクタ 249"/>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1"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2" name="直線コネクタ 25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99713</xdr:rowOff>
    </xdr:from>
    <xdr:ext cx="405111" cy="259045"/>
    <xdr:sp macro="" textlink="">
      <xdr:nvSpPr>
        <xdr:cNvPr id="253" name="【福祉施設】&#10;有形固定資産減価償却率平均値テキスト"/>
        <xdr:cNvSpPr txBox="1"/>
      </xdr:nvSpPr>
      <xdr:spPr>
        <a:xfrm>
          <a:off x="4673600" y="1398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254" name="フローチャート: 判断 253"/>
        <xdr:cNvSpPr/>
      </xdr:nvSpPr>
      <xdr:spPr>
        <a:xfrm>
          <a:off x="45847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92075</xdr:rowOff>
    </xdr:from>
    <xdr:to>
      <xdr:col>20</xdr:col>
      <xdr:colOff>38100</xdr:colOff>
      <xdr:row>83</xdr:row>
      <xdr:rowOff>22225</xdr:rowOff>
    </xdr:to>
    <xdr:sp macro="" textlink="">
      <xdr:nvSpPr>
        <xdr:cNvPr id="255" name="フローチャート: 判断 254"/>
        <xdr:cNvSpPr/>
      </xdr:nvSpPr>
      <xdr:spPr>
        <a:xfrm>
          <a:off x="3746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168275</xdr:rowOff>
    </xdr:from>
    <xdr:to>
      <xdr:col>15</xdr:col>
      <xdr:colOff>101600</xdr:colOff>
      <xdr:row>83</xdr:row>
      <xdr:rowOff>98425</xdr:rowOff>
    </xdr:to>
    <xdr:sp macro="" textlink="">
      <xdr:nvSpPr>
        <xdr:cNvPr id="256" name="フローチャート: 判断 255"/>
        <xdr:cNvSpPr/>
      </xdr:nvSpPr>
      <xdr:spPr>
        <a:xfrm>
          <a:off x="2857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34925</xdr:rowOff>
    </xdr:from>
    <xdr:to>
      <xdr:col>24</xdr:col>
      <xdr:colOff>114300</xdr:colOff>
      <xdr:row>83</xdr:row>
      <xdr:rowOff>136525</xdr:rowOff>
    </xdr:to>
    <xdr:sp macro="" textlink="">
      <xdr:nvSpPr>
        <xdr:cNvPr id="262" name="楕円 261"/>
        <xdr:cNvSpPr/>
      </xdr:nvSpPr>
      <xdr:spPr>
        <a:xfrm>
          <a:off x="45847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13352</xdr:rowOff>
    </xdr:from>
    <xdr:ext cx="405111" cy="259045"/>
    <xdr:sp macro="" textlink="">
      <xdr:nvSpPr>
        <xdr:cNvPr id="263" name="【福祉施設】&#10;有形固定資産減価償却率該当値テキスト"/>
        <xdr:cNvSpPr txBox="1"/>
      </xdr:nvSpPr>
      <xdr:spPr>
        <a:xfrm>
          <a:off x="4673600"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84455</xdr:rowOff>
    </xdr:from>
    <xdr:to>
      <xdr:col>20</xdr:col>
      <xdr:colOff>38100</xdr:colOff>
      <xdr:row>84</xdr:row>
      <xdr:rowOff>14605</xdr:rowOff>
    </xdr:to>
    <xdr:sp macro="" textlink="">
      <xdr:nvSpPr>
        <xdr:cNvPr id="264" name="楕円 263"/>
        <xdr:cNvSpPr/>
      </xdr:nvSpPr>
      <xdr:spPr>
        <a:xfrm>
          <a:off x="37465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85725</xdr:rowOff>
    </xdr:from>
    <xdr:to>
      <xdr:col>24</xdr:col>
      <xdr:colOff>63500</xdr:colOff>
      <xdr:row>83</xdr:row>
      <xdr:rowOff>135255</xdr:rowOff>
    </xdr:to>
    <xdr:cxnSp macro="">
      <xdr:nvCxnSpPr>
        <xdr:cNvPr id="265" name="直線コネクタ 264"/>
        <xdr:cNvCxnSpPr/>
      </xdr:nvCxnSpPr>
      <xdr:spPr>
        <a:xfrm flipV="1">
          <a:off x="3797300" y="1431607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120650</xdr:rowOff>
    </xdr:from>
    <xdr:to>
      <xdr:col>15</xdr:col>
      <xdr:colOff>101600</xdr:colOff>
      <xdr:row>84</xdr:row>
      <xdr:rowOff>50800</xdr:rowOff>
    </xdr:to>
    <xdr:sp macro="" textlink="">
      <xdr:nvSpPr>
        <xdr:cNvPr id="266" name="楕円 265"/>
        <xdr:cNvSpPr/>
      </xdr:nvSpPr>
      <xdr:spPr>
        <a:xfrm>
          <a:off x="2857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135255</xdr:rowOff>
    </xdr:from>
    <xdr:to>
      <xdr:col>19</xdr:col>
      <xdr:colOff>177800</xdr:colOff>
      <xdr:row>84</xdr:row>
      <xdr:rowOff>0</xdr:rowOff>
    </xdr:to>
    <xdr:cxnSp macro="">
      <xdr:nvCxnSpPr>
        <xdr:cNvPr id="267" name="直線コネクタ 266"/>
        <xdr:cNvCxnSpPr/>
      </xdr:nvCxnSpPr>
      <xdr:spPr>
        <a:xfrm flipV="1">
          <a:off x="2908300" y="143656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38752</xdr:rowOff>
    </xdr:from>
    <xdr:ext cx="405111" cy="259045"/>
    <xdr:sp macro="" textlink="">
      <xdr:nvSpPr>
        <xdr:cNvPr id="268" name="n_1aveValue【福祉施設】&#10;有形固定資産減価償却率"/>
        <xdr:cNvSpPr txBox="1"/>
      </xdr:nvSpPr>
      <xdr:spPr>
        <a:xfrm>
          <a:off x="3582044" y="1392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114952</xdr:rowOff>
    </xdr:from>
    <xdr:ext cx="405111" cy="259045"/>
    <xdr:sp macro="" textlink="">
      <xdr:nvSpPr>
        <xdr:cNvPr id="269" name="n_2aveValue【福祉施設】&#10;有形固定資産減価償却率"/>
        <xdr:cNvSpPr txBox="1"/>
      </xdr:nvSpPr>
      <xdr:spPr>
        <a:xfrm>
          <a:off x="2705744" y="1400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5732</xdr:rowOff>
    </xdr:from>
    <xdr:ext cx="405111" cy="259045"/>
    <xdr:sp macro="" textlink="">
      <xdr:nvSpPr>
        <xdr:cNvPr id="270" name="n_1mainValue【福祉施設】&#10;有形固定資産減価償却率"/>
        <xdr:cNvSpPr txBox="1"/>
      </xdr:nvSpPr>
      <xdr:spPr>
        <a:xfrm>
          <a:off x="3582044" y="1440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41927</xdr:rowOff>
    </xdr:from>
    <xdr:ext cx="405111" cy="259045"/>
    <xdr:sp macro="" textlink="">
      <xdr:nvSpPr>
        <xdr:cNvPr id="271" name="n_2mainValue【福祉施設】&#10;有形固定資産減価償却率"/>
        <xdr:cNvSpPr txBox="1"/>
      </xdr:nvSpPr>
      <xdr:spPr>
        <a:xfrm>
          <a:off x="27057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2" name="直線コネクタ 28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3" name="テキスト ボックス 28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4" name="直線コネクタ 28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5" name="テキスト ボックス 28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6" name="直線コネクタ 28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7" name="テキスト ボックス 28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8" name="直線コネクタ 28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9" name="テキスト ボックス 28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86</xdr:row>
      <xdr:rowOff>31242</xdr:rowOff>
    </xdr:to>
    <xdr:cxnSp macro="">
      <xdr:nvCxnSpPr>
        <xdr:cNvPr id="293" name="直線コネクタ 292"/>
        <xdr:cNvCxnSpPr/>
      </xdr:nvCxnSpPr>
      <xdr:spPr>
        <a:xfrm flipV="1">
          <a:off x="10476865" y="1356664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294"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295" name="直線コネクタ 294"/>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296" name="【福祉施設】&#10;一人当たり面積最大値テキスト"/>
        <xdr:cNvSpPr txBox="1"/>
      </xdr:nvSpPr>
      <xdr:spPr>
        <a:xfrm>
          <a:off x="105156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297" name="直線コネクタ 296"/>
        <xdr:cNvCxnSpPr/>
      </xdr:nvCxnSpPr>
      <xdr:spPr>
        <a:xfrm>
          <a:off x="10388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150892</xdr:rowOff>
    </xdr:from>
    <xdr:ext cx="469744" cy="259045"/>
    <xdr:sp macro="" textlink="">
      <xdr:nvSpPr>
        <xdr:cNvPr id="298" name="【福祉施設】&#10;一人当たり面積平均値テキスト"/>
        <xdr:cNvSpPr txBox="1"/>
      </xdr:nvSpPr>
      <xdr:spPr>
        <a:xfrm>
          <a:off x="10515600" y="14552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299" name="フローチャート: 判断 298"/>
        <xdr:cNvSpPr/>
      </xdr:nvSpPr>
      <xdr:spPr>
        <a:xfrm>
          <a:off x="10426700" y="14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xdr:rowOff>
    </xdr:from>
    <xdr:to>
      <xdr:col>50</xdr:col>
      <xdr:colOff>165100</xdr:colOff>
      <xdr:row>85</xdr:row>
      <xdr:rowOff>114046</xdr:rowOff>
    </xdr:to>
    <xdr:sp macro="" textlink="">
      <xdr:nvSpPr>
        <xdr:cNvPr id="300" name="フローチャート: 判断 299"/>
        <xdr:cNvSpPr/>
      </xdr:nvSpPr>
      <xdr:spPr>
        <a:xfrm>
          <a:off x="9588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135889</xdr:rowOff>
    </xdr:from>
    <xdr:to>
      <xdr:col>46</xdr:col>
      <xdr:colOff>38100</xdr:colOff>
      <xdr:row>85</xdr:row>
      <xdr:rowOff>66039</xdr:rowOff>
    </xdr:to>
    <xdr:sp macro="" textlink="">
      <xdr:nvSpPr>
        <xdr:cNvPr id="301" name="フローチャート: 判断 300"/>
        <xdr:cNvSpPr/>
      </xdr:nvSpPr>
      <xdr:spPr>
        <a:xfrm>
          <a:off x="8699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307" name="楕円 306"/>
        <xdr:cNvSpPr/>
      </xdr:nvSpPr>
      <xdr:spPr>
        <a:xfrm>
          <a:off x="104267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167912</xdr:rowOff>
    </xdr:from>
    <xdr:ext cx="469744" cy="259045"/>
    <xdr:sp macro="" textlink="">
      <xdr:nvSpPr>
        <xdr:cNvPr id="308" name="【福祉施設】&#10;一人当たり面積該当値テキスト"/>
        <xdr:cNvSpPr txBox="1"/>
      </xdr:nvSpPr>
      <xdr:spPr>
        <a:xfrm>
          <a:off x="10515600" y="14226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147320</xdr:rowOff>
    </xdr:from>
    <xdr:to>
      <xdr:col>50</xdr:col>
      <xdr:colOff>165100</xdr:colOff>
      <xdr:row>84</xdr:row>
      <xdr:rowOff>77470</xdr:rowOff>
    </xdr:to>
    <xdr:sp macro="" textlink="">
      <xdr:nvSpPr>
        <xdr:cNvPr id="309" name="楕円 308"/>
        <xdr:cNvSpPr/>
      </xdr:nvSpPr>
      <xdr:spPr>
        <a:xfrm>
          <a:off x="9588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24385</xdr:rowOff>
    </xdr:from>
    <xdr:to>
      <xdr:col>55</xdr:col>
      <xdr:colOff>0</xdr:colOff>
      <xdr:row>84</xdr:row>
      <xdr:rowOff>26670</xdr:rowOff>
    </xdr:to>
    <xdr:cxnSp macro="">
      <xdr:nvCxnSpPr>
        <xdr:cNvPr id="310" name="直線コネクタ 309"/>
        <xdr:cNvCxnSpPr/>
      </xdr:nvCxnSpPr>
      <xdr:spPr>
        <a:xfrm flipV="1">
          <a:off x="9639300" y="14426185"/>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147320</xdr:rowOff>
    </xdr:from>
    <xdr:to>
      <xdr:col>46</xdr:col>
      <xdr:colOff>38100</xdr:colOff>
      <xdr:row>84</xdr:row>
      <xdr:rowOff>77470</xdr:rowOff>
    </xdr:to>
    <xdr:sp macro="" textlink="">
      <xdr:nvSpPr>
        <xdr:cNvPr id="311" name="楕円 310"/>
        <xdr:cNvSpPr/>
      </xdr:nvSpPr>
      <xdr:spPr>
        <a:xfrm>
          <a:off x="8699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26670</xdr:rowOff>
    </xdr:from>
    <xdr:to>
      <xdr:col>50</xdr:col>
      <xdr:colOff>114300</xdr:colOff>
      <xdr:row>84</xdr:row>
      <xdr:rowOff>26670</xdr:rowOff>
    </xdr:to>
    <xdr:cxnSp macro="">
      <xdr:nvCxnSpPr>
        <xdr:cNvPr id="312" name="直線コネクタ 311"/>
        <xdr:cNvCxnSpPr/>
      </xdr:nvCxnSpPr>
      <xdr:spPr>
        <a:xfrm>
          <a:off x="8750300" y="14428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105173</xdr:rowOff>
    </xdr:from>
    <xdr:ext cx="469744" cy="259045"/>
    <xdr:sp macro="" textlink="">
      <xdr:nvSpPr>
        <xdr:cNvPr id="313" name="n_1aveValue【福祉施設】&#10;一人当たり面積"/>
        <xdr:cNvSpPr txBox="1"/>
      </xdr:nvSpPr>
      <xdr:spPr>
        <a:xfrm>
          <a:off x="9391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57166</xdr:rowOff>
    </xdr:from>
    <xdr:ext cx="469744" cy="259045"/>
    <xdr:sp macro="" textlink="">
      <xdr:nvSpPr>
        <xdr:cNvPr id="314" name="n_2aveValue【福祉施設】&#10;一人当たり面積"/>
        <xdr:cNvSpPr txBox="1"/>
      </xdr:nvSpPr>
      <xdr:spPr>
        <a:xfrm>
          <a:off x="85154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93997</xdr:rowOff>
    </xdr:from>
    <xdr:ext cx="469744" cy="259045"/>
    <xdr:sp macro="" textlink="">
      <xdr:nvSpPr>
        <xdr:cNvPr id="315" name="n_1mainValue【福祉施設】&#10;一人当たり面積"/>
        <xdr:cNvSpPr txBox="1"/>
      </xdr:nvSpPr>
      <xdr:spPr>
        <a:xfrm>
          <a:off x="9391727" y="1415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93997</xdr:rowOff>
    </xdr:from>
    <xdr:ext cx="469744" cy="259045"/>
    <xdr:sp macro="" textlink="">
      <xdr:nvSpPr>
        <xdr:cNvPr id="316" name="n_2mainValue【福祉施設】&#10;一人当たり面積"/>
        <xdr:cNvSpPr txBox="1"/>
      </xdr:nvSpPr>
      <xdr:spPr>
        <a:xfrm>
          <a:off x="8515427" y="1415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5" name="テキスト ボックス 32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6" name="直線コネクタ 32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7" name="直線コネクタ 32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8" name="テキスト ボックス 327"/>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9" name="直線コネクタ 32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0" name="テキスト ボックス 32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1" name="直線コネクタ 33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2" name="テキスト ボックス 33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3" name="直線コネクタ 33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4" name="テキスト ボックス 33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5" name="直線コネクタ 33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6" name="テキスト ボックス 33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7" name="直線コネクタ 33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8" name="テキスト ボックス 337"/>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9" name="直線コネクタ 33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0" name="テキスト ボックス 33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138249</xdr:rowOff>
    </xdr:to>
    <xdr:cxnSp macro="">
      <xdr:nvCxnSpPr>
        <xdr:cNvPr id="342" name="直線コネクタ 341"/>
        <xdr:cNvCxnSpPr/>
      </xdr:nvCxnSpPr>
      <xdr:spPr>
        <a:xfrm flipV="1">
          <a:off x="4634865" y="1724732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43" name="【市民会館】&#10;有形固定資産減価償却率最小値テキスト"/>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44" name="直線コネクタ 343"/>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405111" cy="259045"/>
    <xdr:sp macro="" textlink="">
      <xdr:nvSpPr>
        <xdr:cNvPr id="345" name="【市民会館】&#10;有形固定資産減価償却率最大値テキスト"/>
        <xdr:cNvSpPr txBox="1"/>
      </xdr:nvSpPr>
      <xdr:spPr>
        <a:xfrm>
          <a:off x="46736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346" name="直線コネクタ 345"/>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142620</xdr:rowOff>
    </xdr:from>
    <xdr:ext cx="405111" cy="259045"/>
    <xdr:sp macro="" textlink="">
      <xdr:nvSpPr>
        <xdr:cNvPr id="347" name="【市民会館】&#10;有形固定資産減価償却率平均値テキスト"/>
        <xdr:cNvSpPr txBox="1"/>
      </xdr:nvSpPr>
      <xdr:spPr>
        <a:xfrm>
          <a:off x="4673600" y="1780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48" name="フローチャート: 判断 347"/>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49" name="フローチャート: 判断 348"/>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17236</xdr:rowOff>
    </xdr:from>
    <xdr:to>
      <xdr:col>15</xdr:col>
      <xdr:colOff>101600</xdr:colOff>
      <xdr:row>104</xdr:row>
      <xdr:rowOff>118836</xdr:rowOff>
    </xdr:to>
    <xdr:sp macro="" textlink="">
      <xdr:nvSpPr>
        <xdr:cNvPr id="350" name="フローチャート: 判断 349"/>
        <xdr:cNvSpPr/>
      </xdr:nvSpPr>
      <xdr:spPr>
        <a:xfrm>
          <a:off x="2857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1" name="テキスト ボックス 35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2" name="テキスト ボックス 35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3" name="テキスト ボックス 35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4" name="テキスト ボックス 35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5" name="テキスト ボックス 35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107043</xdr:rowOff>
    </xdr:from>
    <xdr:to>
      <xdr:col>24</xdr:col>
      <xdr:colOff>114300</xdr:colOff>
      <xdr:row>103</xdr:row>
      <xdr:rowOff>37193</xdr:rowOff>
    </xdr:to>
    <xdr:sp macro="" textlink="">
      <xdr:nvSpPr>
        <xdr:cNvPr id="356" name="楕円 355"/>
        <xdr:cNvSpPr/>
      </xdr:nvSpPr>
      <xdr:spPr>
        <a:xfrm>
          <a:off x="45847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129920</xdr:rowOff>
    </xdr:from>
    <xdr:ext cx="405111" cy="259045"/>
    <xdr:sp macro="" textlink="">
      <xdr:nvSpPr>
        <xdr:cNvPr id="357" name="【市民会館】&#10;有形固定資産減価償却率該当値テキスト"/>
        <xdr:cNvSpPr txBox="1"/>
      </xdr:nvSpPr>
      <xdr:spPr>
        <a:xfrm>
          <a:off x="4673600" y="1744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139700</xdr:rowOff>
    </xdr:from>
    <xdr:to>
      <xdr:col>20</xdr:col>
      <xdr:colOff>38100</xdr:colOff>
      <xdr:row>103</xdr:row>
      <xdr:rowOff>69850</xdr:rowOff>
    </xdr:to>
    <xdr:sp macro="" textlink="">
      <xdr:nvSpPr>
        <xdr:cNvPr id="358" name="楕円 357"/>
        <xdr:cNvSpPr/>
      </xdr:nvSpPr>
      <xdr:spPr>
        <a:xfrm>
          <a:off x="3746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157843</xdr:rowOff>
    </xdr:from>
    <xdr:to>
      <xdr:col>24</xdr:col>
      <xdr:colOff>63500</xdr:colOff>
      <xdr:row>103</xdr:row>
      <xdr:rowOff>19050</xdr:rowOff>
    </xdr:to>
    <xdr:cxnSp macro="">
      <xdr:nvCxnSpPr>
        <xdr:cNvPr id="359" name="直線コネクタ 358"/>
        <xdr:cNvCxnSpPr/>
      </xdr:nvCxnSpPr>
      <xdr:spPr>
        <a:xfrm flipV="1">
          <a:off x="3797300" y="176457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907</xdr:rowOff>
    </xdr:from>
    <xdr:to>
      <xdr:col>15</xdr:col>
      <xdr:colOff>101600</xdr:colOff>
      <xdr:row>103</xdr:row>
      <xdr:rowOff>102507</xdr:rowOff>
    </xdr:to>
    <xdr:sp macro="" textlink="">
      <xdr:nvSpPr>
        <xdr:cNvPr id="360" name="楕円 359"/>
        <xdr:cNvSpPr/>
      </xdr:nvSpPr>
      <xdr:spPr>
        <a:xfrm>
          <a:off x="2857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19050</xdr:rowOff>
    </xdr:from>
    <xdr:to>
      <xdr:col>19</xdr:col>
      <xdr:colOff>177800</xdr:colOff>
      <xdr:row>103</xdr:row>
      <xdr:rowOff>51707</xdr:rowOff>
    </xdr:to>
    <xdr:cxnSp macro="">
      <xdr:nvCxnSpPr>
        <xdr:cNvPr id="361" name="直線コネクタ 360"/>
        <xdr:cNvCxnSpPr/>
      </xdr:nvCxnSpPr>
      <xdr:spPr>
        <a:xfrm flipV="1">
          <a:off x="2908300" y="1767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38116</xdr:rowOff>
    </xdr:from>
    <xdr:ext cx="405111" cy="259045"/>
    <xdr:sp macro="" textlink="">
      <xdr:nvSpPr>
        <xdr:cNvPr id="362" name="n_1aveValue【市民会館】&#10;有形固定資産減価償却率"/>
        <xdr:cNvSpPr txBox="1"/>
      </xdr:nvSpPr>
      <xdr:spPr>
        <a:xfrm>
          <a:off x="35820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109963</xdr:rowOff>
    </xdr:from>
    <xdr:ext cx="405111" cy="259045"/>
    <xdr:sp macro="" textlink="">
      <xdr:nvSpPr>
        <xdr:cNvPr id="363" name="n_2aveValue【市民会館】&#10;有形固定資産減価償却率"/>
        <xdr:cNvSpPr txBox="1"/>
      </xdr:nvSpPr>
      <xdr:spPr>
        <a:xfrm>
          <a:off x="2705744" y="1794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86377</xdr:rowOff>
    </xdr:from>
    <xdr:ext cx="405111" cy="259045"/>
    <xdr:sp macro="" textlink="">
      <xdr:nvSpPr>
        <xdr:cNvPr id="364" name="n_1mainValue【市民会館】&#10;有形固定資産減価償却率"/>
        <xdr:cNvSpPr txBox="1"/>
      </xdr:nvSpPr>
      <xdr:spPr>
        <a:xfrm>
          <a:off x="35820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119034</xdr:rowOff>
    </xdr:from>
    <xdr:ext cx="405111" cy="259045"/>
    <xdr:sp macro="" textlink="">
      <xdr:nvSpPr>
        <xdr:cNvPr id="365" name="n_2mainValue【市民会館】&#10;有形固定資産減価償却率"/>
        <xdr:cNvSpPr txBox="1"/>
      </xdr:nvSpPr>
      <xdr:spPr>
        <a:xfrm>
          <a:off x="2705744" y="1743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4" name="テキスト ボックス 37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5" name="直線コネクタ 37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6" name="直線コネクタ 37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7" name="テキスト ボックス 37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8" name="直線コネクタ 37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9" name="テキスト ボックス 37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0" name="直線コネクタ 37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1" name="テキスト ボックス 38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2" name="直線コネクタ 38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3" name="テキスト ボックス 38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4" name="直線コネクタ 38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5" name="テキスト ボックス 38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6" name="直線コネクタ 38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7" name="テキスト ボックス 38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156211</xdr:rowOff>
    </xdr:from>
    <xdr:to>
      <xdr:col>54</xdr:col>
      <xdr:colOff>189865</xdr:colOff>
      <xdr:row>108</xdr:row>
      <xdr:rowOff>53339</xdr:rowOff>
    </xdr:to>
    <xdr:cxnSp macro="">
      <xdr:nvCxnSpPr>
        <xdr:cNvPr id="389" name="直線コネクタ 388"/>
        <xdr:cNvCxnSpPr/>
      </xdr:nvCxnSpPr>
      <xdr:spPr>
        <a:xfrm flipV="1">
          <a:off x="10476865" y="171297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90"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91" name="直線コネクタ 390"/>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102888</xdr:rowOff>
    </xdr:from>
    <xdr:ext cx="469744" cy="259045"/>
    <xdr:sp macro="" textlink="">
      <xdr:nvSpPr>
        <xdr:cNvPr id="392" name="【市民会館】&#10;一人当たり面積最大値テキスト"/>
        <xdr:cNvSpPr txBox="1"/>
      </xdr:nvSpPr>
      <xdr:spPr>
        <a:xfrm>
          <a:off x="10515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156211</xdr:rowOff>
    </xdr:from>
    <xdr:to>
      <xdr:col>55</xdr:col>
      <xdr:colOff>88900</xdr:colOff>
      <xdr:row>99</xdr:row>
      <xdr:rowOff>156211</xdr:rowOff>
    </xdr:to>
    <xdr:cxnSp macro="">
      <xdr:nvCxnSpPr>
        <xdr:cNvPr id="393" name="直線コネクタ 392"/>
        <xdr:cNvCxnSpPr/>
      </xdr:nvCxnSpPr>
      <xdr:spPr>
        <a:xfrm>
          <a:off x="10388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25416</xdr:rowOff>
    </xdr:from>
    <xdr:ext cx="469744" cy="259045"/>
    <xdr:sp macro="" textlink="">
      <xdr:nvSpPr>
        <xdr:cNvPr id="394" name="【市民会館】&#10;一人当たり面積平均値テキスト"/>
        <xdr:cNvSpPr txBox="1"/>
      </xdr:nvSpPr>
      <xdr:spPr>
        <a:xfrm>
          <a:off x="10515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95" name="フローチャート: 判断 394"/>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120650</xdr:rowOff>
    </xdr:from>
    <xdr:to>
      <xdr:col>50</xdr:col>
      <xdr:colOff>165100</xdr:colOff>
      <xdr:row>106</xdr:row>
      <xdr:rowOff>50800</xdr:rowOff>
    </xdr:to>
    <xdr:sp macro="" textlink="">
      <xdr:nvSpPr>
        <xdr:cNvPr id="396" name="フローチャート: 判断 395"/>
        <xdr:cNvSpPr/>
      </xdr:nvSpPr>
      <xdr:spPr>
        <a:xfrm>
          <a:off x="9588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162561</xdr:rowOff>
    </xdr:from>
    <xdr:to>
      <xdr:col>46</xdr:col>
      <xdr:colOff>38100</xdr:colOff>
      <xdr:row>106</xdr:row>
      <xdr:rowOff>92711</xdr:rowOff>
    </xdr:to>
    <xdr:sp macro="" textlink="">
      <xdr:nvSpPr>
        <xdr:cNvPr id="397" name="フローチャート: 判断 396"/>
        <xdr:cNvSpPr/>
      </xdr:nvSpPr>
      <xdr:spPr>
        <a:xfrm>
          <a:off x="8699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8" name="テキスト ボックス 39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9" name="テキスト ボックス 39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0" name="テキスト ボックス 39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1" name="テキスト ボックス 40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2" name="テキスト ボックス 40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03" name="楕円 402"/>
        <xdr:cNvSpPr/>
      </xdr:nvSpPr>
      <xdr:spPr>
        <a:xfrm>
          <a:off x="104267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64788</xdr:rowOff>
    </xdr:from>
    <xdr:ext cx="469744" cy="259045"/>
    <xdr:sp macro="" textlink="">
      <xdr:nvSpPr>
        <xdr:cNvPr id="404" name="【市民会館】&#10;一人当たり面積該当値テキスト"/>
        <xdr:cNvSpPr txBox="1"/>
      </xdr:nvSpPr>
      <xdr:spPr>
        <a:xfrm>
          <a:off x="10515600"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90170</xdr:rowOff>
    </xdr:from>
    <xdr:to>
      <xdr:col>50</xdr:col>
      <xdr:colOff>165100</xdr:colOff>
      <xdr:row>107</xdr:row>
      <xdr:rowOff>20320</xdr:rowOff>
    </xdr:to>
    <xdr:sp macro="" textlink="">
      <xdr:nvSpPr>
        <xdr:cNvPr id="405" name="楕円 404"/>
        <xdr:cNvSpPr/>
      </xdr:nvSpPr>
      <xdr:spPr>
        <a:xfrm>
          <a:off x="9588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137161</xdr:rowOff>
    </xdr:from>
    <xdr:to>
      <xdr:col>55</xdr:col>
      <xdr:colOff>0</xdr:colOff>
      <xdr:row>106</xdr:row>
      <xdr:rowOff>140970</xdr:rowOff>
    </xdr:to>
    <xdr:cxnSp macro="">
      <xdr:nvCxnSpPr>
        <xdr:cNvPr id="406" name="直線コネクタ 405"/>
        <xdr:cNvCxnSpPr/>
      </xdr:nvCxnSpPr>
      <xdr:spPr>
        <a:xfrm flipV="1">
          <a:off x="9639300" y="183108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90170</xdr:rowOff>
    </xdr:from>
    <xdr:to>
      <xdr:col>46</xdr:col>
      <xdr:colOff>38100</xdr:colOff>
      <xdr:row>107</xdr:row>
      <xdr:rowOff>20320</xdr:rowOff>
    </xdr:to>
    <xdr:sp macro="" textlink="">
      <xdr:nvSpPr>
        <xdr:cNvPr id="407" name="楕円 406"/>
        <xdr:cNvSpPr/>
      </xdr:nvSpPr>
      <xdr:spPr>
        <a:xfrm>
          <a:off x="8699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140970</xdr:rowOff>
    </xdr:from>
    <xdr:to>
      <xdr:col>50</xdr:col>
      <xdr:colOff>114300</xdr:colOff>
      <xdr:row>106</xdr:row>
      <xdr:rowOff>140970</xdr:rowOff>
    </xdr:to>
    <xdr:cxnSp macro="">
      <xdr:nvCxnSpPr>
        <xdr:cNvPr id="408" name="直線コネクタ 407"/>
        <xdr:cNvCxnSpPr/>
      </xdr:nvCxnSpPr>
      <xdr:spPr>
        <a:xfrm>
          <a:off x="8750300" y="18314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67327</xdr:rowOff>
    </xdr:from>
    <xdr:ext cx="469744" cy="259045"/>
    <xdr:sp macro="" textlink="">
      <xdr:nvSpPr>
        <xdr:cNvPr id="409" name="n_1aveValue【市民会館】&#10;一人当たり面積"/>
        <xdr:cNvSpPr txBox="1"/>
      </xdr:nvSpPr>
      <xdr:spPr>
        <a:xfrm>
          <a:off x="93917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109238</xdr:rowOff>
    </xdr:from>
    <xdr:ext cx="469744" cy="259045"/>
    <xdr:sp macro="" textlink="">
      <xdr:nvSpPr>
        <xdr:cNvPr id="410" name="n_2aveValue【市民会館】&#10;一人当たり面積"/>
        <xdr:cNvSpPr txBox="1"/>
      </xdr:nvSpPr>
      <xdr:spPr>
        <a:xfrm>
          <a:off x="8515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11447</xdr:rowOff>
    </xdr:from>
    <xdr:ext cx="469744" cy="259045"/>
    <xdr:sp macro="" textlink="">
      <xdr:nvSpPr>
        <xdr:cNvPr id="411" name="n_1mainValue【市民会館】&#10;一人当たり面積"/>
        <xdr:cNvSpPr txBox="1"/>
      </xdr:nvSpPr>
      <xdr:spPr>
        <a:xfrm>
          <a:off x="93917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11447</xdr:rowOff>
    </xdr:from>
    <xdr:ext cx="469744" cy="259045"/>
    <xdr:sp macro="" textlink="">
      <xdr:nvSpPr>
        <xdr:cNvPr id="412" name="n_2mainValue【市民会館】&#10;一人当たり面積"/>
        <xdr:cNvSpPr txBox="1"/>
      </xdr:nvSpPr>
      <xdr:spPr>
        <a:xfrm>
          <a:off x="85154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3" name="正方形/長方形 4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4" name="正方形/長方形 4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5" name="正方形/長方形 4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6" name="正方形/長方形 4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7" name="正方形/長方形 4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8" name="正方形/長方形 4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9" name="正方形/長方形 4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正方形/長方形 41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1" name="テキスト ボックス 42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2" name="直線コネクタ 42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3" name="直線コネクタ 42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4" name="テキスト ボックス 42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5" name="直線コネクタ 42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6" name="テキスト ボックス 42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7" name="直線コネクタ 42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8" name="テキスト ボックス 42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9" name="直線コネクタ 42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0" name="テキスト ボックス 42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1" name="直線コネクタ 43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2" name="テキスト ボックス 43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3" name="直線コネクタ 43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4" name="テキスト ボックス 43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5" name="直線コネクタ 43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6" name="テキスト ボックス 43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169273</xdr:rowOff>
    </xdr:to>
    <xdr:cxnSp macro="">
      <xdr:nvCxnSpPr>
        <xdr:cNvPr id="438" name="直線コネクタ 437"/>
        <xdr:cNvCxnSpPr/>
      </xdr:nvCxnSpPr>
      <xdr:spPr>
        <a:xfrm flipV="1">
          <a:off x="16318864" y="582059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39"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40" name="直線コネクタ 439"/>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405111" cy="259045"/>
    <xdr:sp macro="" textlink="">
      <xdr:nvSpPr>
        <xdr:cNvPr id="441" name="【一般廃棄物処理施設】&#10;有形固定資産減価償却率最大値テキスト"/>
        <xdr:cNvSpPr txBox="1"/>
      </xdr:nvSpPr>
      <xdr:spPr>
        <a:xfrm>
          <a:off x="16357600" y="559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442" name="直線コネクタ 441"/>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149514</xdr:rowOff>
    </xdr:from>
    <xdr:ext cx="405111" cy="259045"/>
    <xdr:sp macro="" textlink="">
      <xdr:nvSpPr>
        <xdr:cNvPr id="443" name="【一般廃棄物処理施設】&#10;有形固定資産減価償却率平均値テキスト"/>
        <xdr:cNvSpPr txBox="1"/>
      </xdr:nvSpPr>
      <xdr:spPr>
        <a:xfrm>
          <a:off x="16357600" y="615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444" name="フローチャート: 判断 443"/>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92347</xdr:rowOff>
    </xdr:from>
    <xdr:to>
      <xdr:col>81</xdr:col>
      <xdr:colOff>101600</xdr:colOff>
      <xdr:row>37</xdr:row>
      <xdr:rowOff>22497</xdr:rowOff>
    </xdr:to>
    <xdr:sp macro="" textlink="">
      <xdr:nvSpPr>
        <xdr:cNvPr id="445" name="フローチャート: 判断 444"/>
        <xdr:cNvSpPr/>
      </xdr:nvSpPr>
      <xdr:spPr>
        <a:xfrm>
          <a:off x="15430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36830</xdr:rowOff>
    </xdr:from>
    <xdr:to>
      <xdr:col>76</xdr:col>
      <xdr:colOff>165100</xdr:colOff>
      <xdr:row>36</xdr:row>
      <xdr:rowOff>138430</xdr:rowOff>
    </xdr:to>
    <xdr:sp macro="" textlink="">
      <xdr:nvSpPr>
        <xdr:cNvPr id="446" name="フローチャート: 判断 445"/>
        <xdr:cNvSpPr/>
      </xdr:nvSpPr>
      <xdr:spPr>
        <a:xfrm>
          <a:off x="14541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7" name="テキスト ボックス 44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8" name="テキスト ボックス 44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9" name="テキスト ボックス 44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0" name="テキスト ボックス 44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1" name="テキスト ボックス 45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30299</xdr:rowOff>
    </xdr:from>
    <xdr:to>
      <xdr:col>85</xdr:col>
      <xdr:colOff>177800</xdr:colOff>
      <xdr:row>39</xdr:row>
      <xdr:rowOff>131899</xdr:rowOff>
    </xdr:to>
    <xdr:sp macro="" textlink="">
      <xdr:nvSpPr>
        <xdr:cNvPr id="452" name="楕円 451"/>
        <xdr:cNvSpPr/>
      </xdr:nvSpPr>
      <xdr:spPr>
        <a:xfrm>
          <a:off x="162687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8726</xdr:rowOff>
    </xdr:from>
    <xdr:ext cx="405111" cy="259045"/>
    <xdr:sp macro="" textlink="">
      <xdr:nvSpPr>
        <xdr:cNvPr id="453" name="【一般廃棄物処理施設】&#10;有形固定資産減価償却率該当値テキスト"/>
        <xdr:cNvSpPr txBox="1"/>
      </xdr:nvSpPr>
      <xdr:spPr>
        <a:xfrm>
          <a:off x="16357600"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35197</xdr:rowOff>
    </xdr:from>
    <xdr:to>
      <xdr:col>81</xdr:col>
      <xdr:colOff>101600</xdr:colOff>
      <xdr:row>34</xdr:row>
      <xdr:rowOff>136797</xdr:rowOff>
    </xdr:to>
    <xdr:sp macro="" textlink="">
      <xdr:nvSpPr>
        <xdr:cNvPr id="454" name="楕円 453"/>
        <xdr:cNvSpPr/>
      </xdr:nvSpPr>
      <xdr:spPr>
        <a:xfrm>
          <a:off x="15430500" y="586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85997</xdr:rowOff>
    </xdr:from>
    <xdr:to>
      <xdr:col>85</xdr:col>
      <xdr:colOff>127000</xdr:colOff>
      <xdr:row>39</xdr:row>
      <xdr:rowOff>81099</xdr:rowOff>
    </xdr:to>
    <xdr:cxnSp macro="">
      <xdr:nvCxnSpPr>
        <xdr:cNvPr id="455" name="直線コネクタ 454"/>
        <xdr:cNvCxnSpPr/>
      </xdr:nvCxnSpPr>
      <xdr:spPr>
        <a:xfrm>
          <a:off x="15481300" y="5915297"/>
          <a:ext cx="838200" cy="85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85816</xdr:rowOff>
    </xdr:from>
    <xdr:to>
      <xdr:col>76</xdr:col>
      <xdr:colOff>165100</xdr:colOff>
      <xdr:row>35</xdr:row>
      <xdr:rowOff>15966</xdr:rowOff>
    </xdr:to>
    <xdr:sp macro="" textlink="">
      <xdr:nvSpPr>
        <xdr:cNvPr id="456" name="楕円 455"/>
        <xdr:cNvSpPr/>
      </xdr:nvSpPr>
      <xdr:spPr>
        <a:xfrm>
          <a:off x="14541500" y="591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85997</xdr:rowOff>
    </xdr:from>
    <xdr:to>
      <xdr:col>81</xdr:col>
      <xdr:colOff>50800</xdr:colOff>
      <xdr:row>34</xdr:row>
      <xdr:rowOff>136616</xdr:rowOff>
    </xdr:to>
    <xdr:cxnSp macro="">
      <xdr:nvCxnSpPr>
        <xdr:cNvPr id="457" name="直線コネクタ 456"/>
        <xdr:cNvCxnSpPr/>
      </xdr:nvCxnSpPr>
      <xdr:spPr>
        <a:xfrm flipV="1">
          <a:off x="14592300" y="5915297"/>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13624</xdr:rowOff>
    </xdr:from>
    <xdr:ext cx="405111" cy="259045"/>
    <xdr:sp macro="" textlink="">
      <xdr:nvSpPr>
        <xdr:cNvPr id="458" name="n_1aveValue【一般廃棄物処理施設】&#10;有形固定資産減価償却率"/>
        <xdr:cNvSpPr txBox="1"/>
      </xdr:nvSpPr>
      <xdr:spPr>
        <a:xfrm>
          <a:off x="15266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129557</xdr:rowOff>
    </xdr:from>
    <xdr:ext cx="405111" cy="259045"/>
    <xdr:sp macro="" textlink="">
      <xdr:nvSpPr>
        <xdr:cNvPr id="459" name="n_2aveValue【一般廃棄物処理施設】&#10;有形固定資産減価償却率"/>
        <xdr:cNvSpPr txBox="1"/>
      </xdr:nvSpPr>
      <xdr:spPr>
        <a:xfrm>
          <a:off x="14389744" y="630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153324</xdr:rowOff>
    </xdr:from>
    <xdr:ext cx="405111" cy="259045"/>
    <xdr:sp macro="" textlink="">
      <xdr:nvSpPr>
        <xdr:cNvPr id="460" name="n_1mainValue【一般廃棄物処理施設】&#10;有形固定資産減価償却率"/>
        <xdr:cNvSpPr txBox="1"/>
      </xdr:nvSpPr>
      <xdr:spPr>
        <a:xfrm>
          <a:off x="15266044" y="5639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32493</xdr:rowOff>
    </xdr:from>
    <xdr:ext cx="405111" cy="259045"/>
    <xdr:sp macro="" textlink="">
      <xdr:nvSpPr>
        <xdr:cNvPr id="461" name="n_2mainValue【一般廃棄物処理施設】&#10;有形固定資産減価償却率"/>
        <xdr:cNvSpPr txBox="1"/>
      </xdr:nvSpPr>
      <xdr:spPr>
        <a:xfrm>
          <a:off x="14389744" y="569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2" name="正方形/長方形 4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3" name="正方形/長方形 4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4" name="正方形/長方形 4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5" name="正方形/長方形 4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6" name="正方形/長方形 4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7" name="正方形/長方形 4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8" name="正方形/長方形 4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9" name="正方形/長方形 4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0" name="テキスト ボックス 4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1" name="直線コネクタ 4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2" name="直線コネクタ 47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73" name="テキスト ボックス 47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4" name="直線コネクタ 47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75" name="テキスト ボックス 47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6" name="直線コネクタ 47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7" name="テキスト ボックス 47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8" name="直線コネクタ 47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9" name="テキスト ボックス 47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0" name="直線コネクタ 47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81" name="テキスト ボックス 48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2" name="直線コネクタ 4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3" name="テキスト ボックス 48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125273</xdr:rowOff>
    </xdr:from>
    <xdr:to>
      <xdr:col>116</xdr:col>
      <xdr:colOff>62864</xdr:colOff>
      <xdr:row>42</xdr:row>
      <xdr:rowOff>22509</xdr:rowOff>
    </xdr:to>
    <xdr:cxnSp macro="">
      <xdr:nvCxnSpPr>
        <xdr:cNvPr id="485" name="直線コネクタ 484"/>
        <xdr:cNvCxnSpPr/>
      </xdr:nvCxnSpPr>
      <xdr:spPr>
        <a:xfrm flipV="1">
          <a:off x="22160864" y="5783123"/>
          <a:ext cx="0" cy="144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26336</xdr:rowOff>
    </xdr:from>
    <xdr:ext cx="469744" cy="259045"/>
    <xdr:sp macro="" textlink="">
      <xdr:nvSpPr>
        <xdr:cNvPr id="486" name="【一般廃棄物処理施設】&#10;一人当たり有形固定資産（償却資産）額最小値テキスト"/>
        <xdr:cNvSpPr txBox="1"/>
      </xdr:nvSpPr>
      <xdr:spPr>
        <a:xfrm>
          <a:off x="22199600" y="722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22509</xdr:rowOff>
    </xdr:from>
    <xdr:to>
      <xdr:col>116</xdr:col>
      <xdr:colOff>152400</xdr:colOff>
      <xdr:row>42</xdr:row>
      <xdr:rowOff>22509</xdr:rowOff>
    </xdr:to>
    <xdr:cxnSp macro="">
      <xdr:nvCxnSpPr>
        <xdr:cNvPr id="487" name="直線コネクタ 486"/>
        <xdr:cNvCxnSpPr/>
      </xdr:nvCxnSpPr>
      <xdr:spPr>
        <a:xfrm>
          <a:off x="22072600" y="722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71950</xdr:rowOff>
    </xdr:from>
    <xdr:ext cx="599010" cy="259045"/>
    <xdr:sp macro="" textlink="">
      <xdr:nvSpPr>
        <xdr:cNvPr id="488" name="【一般廃棄物処理施設】&#10;一人当たり有形固定資産（償却資産）額最大値テキスト"/>
        <xdr:cNvSpPr txBox="1"/>
      </xdr:nvSpPr>
      <xdr:spPr>
        <a:xfrm>
          <a:off x="22199600" y="555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125273</xdr:rowOff>
    </xdr:from>
    <xdr:to>
      <xdr:col>116</xdr:col>
      <xdr:colOff>152400</xdr:colOff>
      <xdr:row>33</xdr:row>
      <xdr:rowOff>125273</xdr:rowOff>
    </xdr:to>
    <xdr:cxnSp macro="">
      <xdr:nvCxnSpPr>
        <xdr:cNvPr id="489" name="直線コネクタ 488"/>
        <xdr:cNvCxnSpPr/>
      </xdr:nvCxnSpPr>
      <xdr:spPr>
        <a:xfrm>
          <a:off x="22072600" y="578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127713</xdr:rowOff>
    </xdr:from>
    <xdr:ext cx="534377" cy="259045"/>
    <xdr:sp macro="" textlink="">
      <xdr:nvSpPr>
        <xdr:cNvPr id="490" name="【一般廃棄物処理施設】&#10;一人当たり有形固定資産（償却資産）額平均値テキスト"/>
        <xdr:cNvSpPr txBox="1"/>
      </xdr:nvSpPr>
      <xdr:spPr>
        <a:xfrm>
          <a:off x="22199600" y="6642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149286</xdr:rowOff>
    </xdr:from>
    <xdr:to>
      <xdr:col>116</xdr:col>
      <xdr:colOff>114300</xdr:colOff>
      <xdr:row>39</xdr:row>
      <xdr:rowOff>79436</xdr:rowOff>
    </xdr:to>
    <xdr:sp macro="" textlink="">
      <xdr:nvSpPr>
        <xdr:cNvPr id="491" name="フローチャート: 判断 490"/>
        <xdr:cNvSpPr/>
      </xdr:nvSpPr>
      <xdr:spPr>
        <a:xfrm>
          <a:off x="22110700" y="666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171285</xdr:rowOff>
    </xdr:from>
    <xdr:to>
      <xdr:col>112</xdr:col>
      <xdr:colOff>38100</xdr:colOff>
      <xdr:row>39</xdr:row>
      <xdr:rowOff>101435</xdr:rowOff>
    </xdr:to>
    <xdr:sp macro="" textlink="">
      <xdr:nvSpPr>
        <xdr:cNvPr id="492" name="フローチャート: 判断 491"/>
        <xdr:cNvSpPr/>
      </xdr:nvSpPr>
      <xdr:spPr>
        <a:xfrm>
          <a:off x="21272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47856</xdr:rowOff>
    </xdr:from>
    <xdr:to>
      <xdr:col>107</xdr:col>
      <xdr:colOff>101600</xdr:colOff>
      <xdr:row>39</xdr:row>
      <xdr:rowOff>149456</xdr:rowOff>
    </xdr:to>
    <xdr:sp macro="" textlink="">
      <xdr:nvSpPr>
        <xdr:cNvPr id="493" name="フローチャート: 判断 492"/>
        <xdr:cNvSpPr/>
      </xdr:nvSpPr>
      <xdr:spPr>
        <a:xfrm>
          <a:off x="20383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4" name="テキスト ボックス 4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5" name="テキスト ボックス 4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6" name="テキスト ボックス 4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7" name="テキスト ボックス 4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8" name="テキスト ボックス 4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19586</xdr:rowOff>
    </xdr:from>
    <xdr:to>
      <xdr:col>116</xdr:col>
      <xdr:colOff>114300</xdr:colOff>
      <xdr:row>35</xdr:row>
      <xdr:rowOff>121186</xdr:rowOff>
    </xdr:to>
    <xdr:sp macro="" textlink="">
      <xdr:nvSpPr>
        <xdr:cNvPr id="499" name="楕円 498"/>
        <xdr:cNvSpPr/>
      </xdr:nvSpPr>
      <xdr:spPr>
        <a:xfrm>
          <a:off x="22110700" y="602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42463</xdr:rowOff>
    </xdr:from>
    <xdr:ext cx="599010" cy="259045"/>
    <xdr:sp macro="" textlink="">
      <xdr:nvSpPr>
        <xdr:cNvPr id="500" name="【一般廃棄物処理施設】&#10;一人当たり有形固定資産（償却資産）額該当値テキスト"/>
        <xdr:cNvSpPr txBox="1"/>
      </xdr:nvSpPr>
      <xdr:spPr>
        <a:xfrm>
          <a:off x="22199600" y="5871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57900</xdr:rowOff>
    </xdr:from>
    <xdr:to>
      <xdr:col>112</xdr:col>
      <xdr:colOff>38100</xdr:colOff>
      <xdr:row>39</xdr:row>
      <xdr:rowOff>159500</xdr:rowOff>
    </xdr:to>
    <xdr:sp macro="" textlink="">
      <xdr:nvSpPr>
        <xdr:cNvPr id="501" name="楕円 500"/>
        <xdr:cNvSpPr/>
      </xdr:nvSpPr>
      <xdr:spPr>
        <a:xfrm>
          <a:off x="21272500" y="6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70386</xdr:rowOff>
    </xdr:from>
    <xdr:to>
      <xdr:col>116</xdr:col>
      <xdr:colOff>63500</xdr:colOff>
      <xdr:row>39</xdr:row>
      <xdr:rowOff>108700</xdr:rowOff>
    </xdr:to>
    <xdr:cxnSp macro="">
      <xdr:nvCxnSpPr>
        <xdr:cNvPr id="502" name="直線コネクタ 501"/>
        <xdr:cNvCxnSpPr/>
      </xdr:nvCxnSpPr>
      <xdr:spPr>
        <a:xfrm flipV="1">
          <a:off x="21323300" y="6071136"/>
          <a:ext cx="838200" cy="72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54813</xdr:rowOff>
    </xdr:from>
    <xdr:to>
      <xdr:col>107</xdr:col>
      <xdr:colOff>101600</xdr:colOff>
      <xdr:row>39</xdr:row>
      <xdr:rowOff>156413</xdr:rowOff>
    </xdr:to>
    <xdr:sp macro="" textlink="">
      <xdr:nvSpPr>
        <xdr:cNvPr id="503" name="楕円 502"/>
        <xdr:cNvSpPr/>
      </xdr:nvSpPr>
      <xdr:spPr>
        <a:xfrm>
          <a:off x="20383500" y="67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105613</xdr:rowOff>
    </xdr:from>
    <xdr:to>
      <xdr:col>111</xdr:col>
      <xdr:colOff>177800</xdr:colOff>
      <xdr:row>39</xdr:row>
      <xdr:rowOff>108700</xdr:rowOff>
    </xdr:to>
    <xdr:cxnSp macro="">
      <xdr:nvCxnSpPr>
        <xdr:cNvPr id="504" name="直線コネクタ 503"/>
        <xdr:cNvCxnSpPr/>
      </xdr:nvCxnSpPr>
      <xdr:spPr>
        <a:xfrm>
          <a:off x="20434300" y="6792163"/>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117962</xdr:rowOff>
    </xdr:from>
    <xdr:ext cx="534377" cy="259045"/>
    <xdr:sp macro="" textlink="">
      <xdr:nvSpPr>
        <xdr:cNvPr id="505" name="n_1aveValue【一般廃棄物処理施設】&#10;一人当たり有形固定資産（償却資産）額"/>
        <xdr:cNvSpPr txBox="1"/>
      </xdr:nvSpPr>
      <xdr:spPr>
        <a:xfrm>
          <a:off x="210434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165983</xdr:rowOff>
    </xdr:from>
    <xdr:ext cx="534377" cy="259045"/>
    <xdr:sp macro="" textlink="">
      <xdr:nvSpPr>
        <xdr:cNvPr id="506" name="n_2aveValue【一般廃棄物処理施設】&#10;一人当たり有形固定資産（償却資産）額"/>
        <xdr:cNvSpPr txBox="1"/>
      </xdr:nvSpPr>
      <xdr:spPr>
        <a:xfrm>
          <a:off x="20167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150627</xdr:rowOff>
    </xdr:from>
    <xdr:ext cx="534377" cy="259045"/>
    <xdr:sp macro="" textlink="">
      <xdr:nvSpPr>
        <xdr:cNvPr id="507" name="n_1mainValue【一般廃棄物処理施設】&#10;一人当たり有形固定資産（償却資産）額"/>
        <xdr:cNvSpPr txBox="1"/>
      </xdr:nvSpPr>
      <xdr:spPr>
        <a:xfrm>
          <a:off x="21043411" y="683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147540</xdr:rowOff>
    </xdr:from>
    <xdr:ext cx="534377" cy="259045"/>
    <xdr:sp macro="" textlink="">
      <xdr:nvSpPr>
        <xdr:cNvPr id="508" name="n_2mainValue【一般廃棄物処理施設】&#10;一人当たり有形固定資産（償却資産）額"/>
        <xdr:cNvSpPr txBox="1"/>
      </xdr:nvSpPr>
      <xdr:spPr>
        <a:xfrm>
          <a:off x="20167111" y="683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20" name="テキスト ボックス 51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30" name="テキスト ボックス 52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2" name="テキスト ボックス 53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130628</xdr:rowOff>
    </xdr:to>
    <xdr:cxnSp macro="">
      <xdr:nvCxnSpPr>
        <xdr:cNvPr id="534" name="直線コネクタ 533"/>
        <xdr:cNvCxnSpPr/>
      </xdr:nvCxnSpPr>
      <xdr:spPr>
        <a:xfrm flipV="1">
          <a:off x="16318864"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134455</xdr:rowOff>
    </xdr:from>
    <xdr:ext cx="405111" cy="259045"/>
    <xdr:sp macro="" textlink="">
      <xdr:nvSpPr>
        <xdr:cNvPr id="535" name="【保健センター・保健所】&#10;有形固定資産減価償却率最小値テキスト"/>
        <xdr:cNvSpPr txBox="1"/>
      </xdr:nvSpPr>
      <xdr:spPr>
        <a:xfrm>
          <a:off x="16357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130628</xdr:rowOff>
    </xdr:from>
    <xdr:to>
      <xdr:col>86</xdr:col>
      <xdr:colOff>25400</xdr:colOff>
      <xdr:row>63</xdr:row>
      <xdr:rowOff>130628</xdr:rowOff>
    </xdr:to>
    <xdr:cxnSp macro="">
      <xdr:nvCxnSpPr>
        <xdr:cNvPr id="536" name="直線コネクタ 535"/>
        <xdr:cNvCxnSpPr/>
      </xdr:nvCxnSpPr>
      <xdr:spPr>
        <a:xfrm>
          <a:off x="16230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37"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8" name="直線コネクタ 537"/>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141531</xdr:rowOff>
    </xdr:from>
    <xdr:ext cx="405111" cy="259045"/>
    <xdr:sp macro="" textlink="">
      <xdr:nvSpPr>
        <xdr:cNvPr id="539" name="【保健センター・保健所】&#10;有形固定資産減価償却率平均値テキスト"/>
        <xdr:cNvSpPr txBox="1"/>
      </xdr:nvSpPr>
      <xdr:spPr>
        <a:xfrm>
          <a:off x="16357600" y="10428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163104</xdr:rowOff>
    </xdr:from>
    <xdr:to>
      <xdr:col>85</xdr:col>
      <xdr:colOff>177800</xdr:colOff>
      <xdr:row>61</xdr:row>
      <xdr:rowOff>93254</xdr:rowOff>
    </xdr:to>
    <xdr:sp macro="" textlink="">
      <xdr:nvSpPr>
        <xdr:cNvPr id="540" name="フローチャート: 判断 539"/>
        <xdr:cNvSpPr/>
      </xdr:nvSpPr>
      <xdr:spPr>
        <a:xfrm>
          <a:off x="162687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140244</xdr:rowOff>
    </xdr:from>
    <xdr:to>
      <xdr:col>81</xdr:col>
      <xdr:colOff>101600</xdr:colOff>
      <xdr:row>61</xdr:row>
      <xdr:rowOff>70394</xdr:rowOff>
    </xdr:to>
    <xdr:sp macro="" textlink="">
      <xdr:nvSpPr>
        <xdr:cNvPr id="541" name="フローチャート: 判断 540"/>
        <xdr:cNvSpPr/>
      </xdr:nvSpPr>
      <xdr:spPr>
        <a:xfrm>
          <a:off x="15430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63500</xdr:rowOff>
    </xdr:from>
    <xdr:to>
      <xdr:col>76</xdr:col>
      <xdr:colOff>165100</xdr:colOff>
      <xdr:row>60</xdr:row>
      <xdr:rowOff>165100</xdr:rowOff>
    </xdr:to>
    <xdr:sp macro="" textlink="">
      <xdr:nvSpPr>
        <xdr:cNvPr id="542" name="フローチャート: 判断 541"/>
        <xdr:cNvSpPr/>
      </xdr:nvSpPr>
      <xdr:spPr>
        <a:xfrm>
          <a:off x="14541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30843</xdr:rowOff>
    </xdr:from>
    <xdr:to>
      <xdr:col>85</xdr:col>
      <xdr:colOff>177800</xdr:colOff>
      <xdr:row>57</xdr:row>
      <xdr:rowOff>132443</xdr:rowOff>
    </xdr:to>
    <xdr:sp macro="" textlink="">
      <xdr:nvSpPr>
        <xdr:cNvPr id="548" name="楕円 547"/>
        <xdr:cNvSpPr/>
      </xdr:nvSpPr>
      <xdr:spPr>
        <a:xfrm>
          <a:off x="16268700" y="980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53720</xdr:rowOff>
    </xdr:from>
    <xdr:ext cx="405111" cy="259045"/>
    <xdr:sp macro="" textlink="">
      <xdr:nvSpPr>
        <xdr:cNvPr id="549" name="【保健センター・保健所】&#10;有形固定資産減価償却率該当値テキスト"/>
        <xdr:cNvSpPr txBox="1"/>
      </xdr:nvSpPr>
      <xdr:spPr>
        <a:xfrm>
          <a:off x="16357600" y="965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78196</xdr:rowOff>
    </xdr:from>
    <xdr:to>
      <xdr:col>81</xdr:col>
      <xdr:colOff>101600</xdr:colOff>
      <xdr:row>58</xdr:row>
      <xdr:rowOff>8346</xdr:rowOff>
    </xdr:to>
    <xdr:sp macro="" textlink="">
      <xdr:nvSpPr>
        <xdr:cNvPr id="550" name="楕円 549"/>
        <xdr:cNvSpPr/>
      </xdr:nvSpPr>
      <xdr:spPr>
        <a:xfrm>
          <a:off x="15430500" y="985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81643</xdr:rowOff>
    </xdr:from>
    <xdr:to>
      <xdr:col>85</xdr:col>
      <xdr:colOff>127000</xdr:colOff>
      <xdr:row>57</xdr:row>
      <xdr:rowOff>128996</xdr:rowOff>
    </xdr:to>
    <xdr:cxnSp macro="">
      <xdr:nvCxnSpPr>
        <xdr:cNvPr id="551" name="直線コネクタ 550"/>
        <xdr:cNvCxnSpPr/>
      </xdr:nvCxnSpPr>
      <xdr:spPr>
        <a:xfrm flipV="1">
          <a:off x="15481300" y="9854293"/>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125549</xdr:rowOff>
    </xdr:from>
    <xdr:to>
      <xdr:col>76</xdr:col>
      <xdr:colOff>165100</xdr:colOff>
      <xdr:row>58</xdr:row>
      <xdr:rowOff>55699</xdr:rowOff>
    </xdr:to>
    <xdr:sp macro="" textlink="">
      <xdr:nvSpPr>
        <xdr:cNvPr id="552" name="楕円 551"/>
        <xdr:cNvSpPr/>
      </xdr:nvSpPr>
      <xdr:spPr>
        <a:xfrm>
          <a:off x="14541500" y="98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128996</xdr:rowOff>
    </xdr:from>
    <xdr:to>
      <xdr:col>81</xdr:col>
      <xdr:colOff>50800</xdr:colOff>
      <xdr:row>58</xdr:row>
      <xdr:rowOff>4899</xdr:rowOff>
    </xdr:to>
    <xdr:cxnSp macro="">
      <xdr:nvCxnSpPr>
        <xdr:cNvPr id="553" name="直線コネクタ 552"/>
        <xdr:cNvCxnSpPr/>
      </xdr:nvCxnSpPr>
      <xdr:spPr>
        <a:xfrm flipV="1">
          <a:off x="14592300" y="9901646"/>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61521</xdr:rowOff>
    </xdr:from>
    <xdr:ext cx="405111" cy="259045"/>
    <xdr:sp macro="" textlink="">
      <xdr:nvSpPr>
        <xdr:cNvPr id="554" name="n_1aveValue【保健センター・保健所】&#10;有形固定資産減価償却率"/>
        <xdr:cNvSpPr txBox="1"/>
      </xdr:nvSpPr>
      <xdr:spPr>
        <a:xfrm>
          <a:off x="15266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156227</xdr:rowOff>
    </xdr:from>
    <xdr:ext cx="405111" cy="259045"/>
    <xdr:sp macro="" textlink="">
      <xdr:nvSpPr>
        <xdr:cNvPr id="555" name="n_2aveValue【保健センター・保健所】&#10;有形固定資産減価償却率"/>
        <xdr:cNvSpPr txBox="1"/>
      </xdr:nvSpPr>
      <xdr:spPr>
        <a:xfrm>
          <a:off x="14389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24873</xdr:rowOff>
    </xdr:from>
    <xdr:ext cx="405111" cy="259045"/>
    <xdr:sp macro="" textlink="">
      <xdr:nvSpPr>
        <xdr:cNvPr id="556" name="n_1mainValue【保健センター・保健所】&#10;有形固定資産減価償却率"/>
        <xdr:cNvSpPr txBox="1"/>
      </xdr:nvSpPr>
      <xdr:spPr>
        <a:xfrm>
          <a:off x="15266044" y="962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72226</xdr:rowOff>
    </xdr:from>
    <xdr:ext cx="405111" cy="259045"/>
    <xdr:sp macro="" textlink="">
      <xdr:nvSpPr>
        <xdr:cNvPr id="557" name="n_2mainValue【保健センター・保健所】&#10;有形固定資産減価償却率"/>
        <xdr:cNvSpPr txBox="1"/>
      </xdr:nvSpPr>
      <xdr:spPr>
        <a:xfrm>
          <a:off x="14389744" y="967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8" name="正方形/長方形 5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9" name="正方形/長方形 5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0" name="正方形/長方形 5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1" name="正方形/長方形 5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2" name="正方形/長方形 5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3" name="正方形/長方形 5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4" name="正方形/長方形 5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5" name="正方形/長方形 5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6" name="テキスト ボックス 5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7" name="直線コネクタ 5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8" name="直線コネクタ 56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9" name="テキスト ボックス 56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0" name="直線コネクタ 56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1" name="テキスト ボックス 57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2" name="直線コネクタ 57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3" name="テキスト ボックス 57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4" name="直線コネクタ 57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5" name="テキスト ボックス 57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6" name="直線コネクタ 57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7" name="テキスト ボックス 57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8" name="直線コネクタ 57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9" name="テキスト ボックス 57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1" name="テキスト ボックス 5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62593</xdr:rowOff>
    </xdr:from>
    <xdr:to>
      <xdr:col>116</xdr:col>
      <xdr:colOff>62864</xdr:colOff>
      <xdr:row>64</xdr:row>
      <xdr:rowOff>119743</xdr:rowOff>
    </xdr:to>
    <xdr:cxnSp macro="">
      <xdr:nvCxnSpPr>
        <xdr:cNvPr id="583" name="直線コネクタ 582"/>
        <xdr:cNvCxnSpPr/>
      </xdr:nvCxnSpPr>
      <xdr:spPr>
        <a:xfrm flipV="1">
          <a:off x="22160864" y="94923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123570</xdr:rowOff>
    </xdr:from>
    <xdr:ext cx="469744" cy="259045"/>
    <xdr:sp macro="" textlink="">
      <xdr:nvSpPr>
        <xdr:cNvPr id="584" name="【保健センター・保健所】&#10;一人当たり面積最小値テキスト"/>
        <xdr:cNvSpPr txBox="1"/>
      </xdr:nvSpPr>
      <xdr:spPr>
        <a:xfrm>
          <a:off x="22199600" y="1109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119743</xdr:rowOff>
    </xdr:from>
    <xdr:to>
      <xdr:col>116</xdr:col>
      <xdr:colOff>152400</xdr:colOff>
      <xdr:row>64</xdr:row>
      <xdr:rowOff>119743</xdr:rowOff>
    </xdr:to>
    <xdr:cxnSp macro="">
      <xdr:nvCxnSpPr>
        <xdr:cNvPr id="585" name="直線コネクタ 584"/>
        <xdr:cNvCxnSpPr/>
      </xdr:nvCxnSpPr>
      <xdr:spPr>
        <a:xfrm>
          <a:off x="22072600" y="1109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9270</xdr:rowOff>
    </xdr:from>
    <xdr:ext cx="469744" cy="259045"/>
    <xdr:sp macro="" textlink="">
      <xdr:nvSpPr>
        <xdr:cNvPr id="586" name="【保健センター・保健所】&#10;一人当たり面積最大値テキスト"/>
        <xdr:cNvSpPr txBox="1"/>
      </xdr:nvSpPr>
      <xdr:spPr>
        <a:xfrm>
          <a:off x="22199600" y="926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62593</xdr:rowOff>
    </xdr:from>
    <xdr:to>
      <xdr:col>116</xdr:col>
      <xdr:colOff>152400</xdr:colOff>
      <xdr:row>55</xdr:row>
      <xdr:rowOff>62593</xdr:rowOff>
    </xdr:to>
    <xdr:cxnSp macro="">
      <xdr:nvCxnSpPr>
        <xdr:cNvPr id="587" name="直線コネクタ 586"/>
        <xdr:cNvCxnSpPr/>
      </xdr:nvCxnSpPr>
      <xdr:spPr>
        <a:xfrm>
          <a:off x="22072600" y="949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86377</xdr:rowOff>
    </xdr:from>
    <xdr:ext cx="469744" cy="259045"/>
    <xdr:sp macro="" textlink="">
      <xdr:nvSpPr>
        <xdr:cNvPr id="588" name="【保健センター・保健所】&#10;一人当たり面積平均値テキスト"/>
        <xdr:cNvSpPr txBox="1"/>
      </xdr:nvSpPr>
      <xdr:spPr>
        <a:xfrm>
          <a:off x="22199600" y="1054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589" name="フローチャート: 判断 588"/>
        <xdr:cNvSpPr/>
      </xdr:nvSpPr>
      <xdr:spPr>
        <a:xfrm>
          <a:off x="221107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30843</xdr:rowOff>
    </xdr:from>
    <xdr:to>
      <xdr:col>112</xdr:col>
      <xdr:colOff>38100</xdr:colOff>
      <xdr:row>62</xdr:row>
      <xdr:rowOff>132443</xdr:rowOff>
    </xdr:to>
    <xdr:sp macro="" textlink="">
      <xdr:nvSpPr>
        <xdr:cNvPr id="590" name="フローチャート: 判断 589"/>
        <xdr:cNvSpPr/>
      </xdr:nvSpPr>
      <xdr:spPr>
        <a:xfrm>
          <a:off x="212725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52615</xdr:rowOff>
    </xdr:from>
    <xdr:to>
      <xdr:col>107</xdr:col>
      <xdr:colOff>101600</xdr:colOff>
      <xdr:row>62</xdr:row>
      <xdr:rowOff>154215</xdr:rowOff>
    </xdr:to>
    <xdr:sp macro="" textlink="">
      <xdr:nvSpPr>
        <xdr:cNvPr id="591" name="フローチャート: 判断 590"/>
        <xdr:cNvSpPr/>
      </xdr:nvSpPr>
      <xdr:spPr>
        <a:xfrm>
          <a:off x="20383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153307</xdr:rowOff>
    </xdr:from>
    <xdr:to>
      <xdr:col>116</xdr:col>
      <xdr:colOff>114300</xdr:colOff>
      <xdr:row>64</xdr:row>
      <xdr:rowOff>83457</xdr:rowOff>
    </xdr:to>
    <xdr:sp macro="" textlink="">
      <xdr:nvSpPr>
        <xdr:cNvPr id="597" name="楕円 596"/>
        <xdr:cNvSpPr/>
      </xdr:nvSpPr>
      <xdr:spPr>
        <a:xfrm>
          <a:off x="221107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68234</xdr:rowOff>
    </xdr:from>
    <xdr:ext cx="469744" cy="259045"/>
    <xdr:sp macro="" textlink="">
      <xdr:nvSpPr>
        <xdr:cNvPr id="598" name="【保健センター・保健所】&#10;一人当たり面積該当値テキスト"/>
        <xdr:cNvSpPr txBox="1"/>
      </xdr:nvSpPr>
      <xdr:spPr>
        <a:xfrm>
          <a:off x="22199600" y="1086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153307</xdr:rowOff>
    </xdr:from>
    <xdr:to>
      <xdr:col>112</xdr:col>
      <xdr:colOff>38100</xdr:colOff>
      <xdr:row>64</xdr:row>
      <xdr:rowOff>83457</xdr:rowOff>
    </xdr:to>
    <xdr:sp macro="" textlink="">
      <xdr:nvSpPr>
        <xdr:cNvPr id="599" name="楕円 598"/>
        <xdr:cNvSpPr/>
      </xdr:nvSpPr>
      <xdr:spPr>
        <a:xfrm>
          <a:off x="212725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32657</xdr:rowOff>
    </xdr:from>
    <xdr:to>
      <xdr:col>116</xdr:col>
      <xdr:colOff>63500</xdr:colOff>
      <xdr:row>64</xdr:row>
      <xdr:rowOff>32657</xdr:rowOff>
    </xdr:to>
    <xdr:cxnSp macro="">
      <xdr:nvCxnSpPr>
        <xdr:cNvPr id="600" name="直線コネクタ 599"/>
        <xdr:cNvCxnSpPr/>
      </xdr:nvCxnSpPr>
      <xdr:spPr>
        <a:xfrm>
          <a:off x="21323300" y="110054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153307</xdr:rowOff>
    </xdr:from>
    <xdr:to>
      <xdr:col>107</xdr:col>
      <xdr:colOff>101600</xdr:colOff>
      <xdr:row>64</xdr:row>
      <xdr:rowOff>83457</xdr:rowOff>
    </xdr:to>
    <xdr:sp macro="" textlink="">
      <xdr:nvSpPr>
        <xdr:cNvPr id="601" name="楕円 600"/>
        <xdr:cNvSpPr/>
      </xdr:nvSpPr>
      <xdr:spPr>
        <a:xfrm>
          <a:off x="203835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32657</xdr:rowOff>
    </xdr:from>
    <xdr:to>
      <xdr:col>111</xdr:col>
      <xdr:colOff>177800</xdr:colOff>
      <xdr:row>64</xdr:row>
      <xdr:rowOff>32657</xdr:rowOff>
    </xdr:to>
    <xdr:cxnSp macro="">
      <xdr:nvCxnSpPr>
        <xdr:cNvPr id="602" name="直線コネクタ 601"/>
        <xdr:cNvCxnSpPr/>
      </xdr:nvCxnSpPr>
      <xdr:spPr>
        <a:xfrm>
          <a:off x="20434300" y="1100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148970</xdr:rowOff>
    </xdr:from>
    <xdr:ext cx="469744" cy="259045"/>
    <xdr:sp macro="" textlink="">
      <xdr:nvSpPr>
        <xdr:cNvPr id="603" name="n_1aveValue【保健センター・保健所】&#10;一人当たり面積"/>
        <xdr:cNvSpPr txBox="1"/>
      </xdr:nvSpPr>
      <xdr:spPr>
        <a:xfrm>
          <a:off x="21075727" y="104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170742</xdr:rowOff>
    </xdr:from>
    <xdr:ext cx="469744" cy="259045"/>
    <xdr:sp macro="" textlink="">
      <xdr:nvSpPr>
        <xdr:cNvPr id="604" name="n_2aveValue【保健センター・保健所】&#10;一人当たり面積"/>
        <xdr:cNvSpPr txBox="1"/>
      </xdr:nvSpPr>
      <xdr:spPr>
        <a:xfrm>
          <a:off x="20199427" y="1045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74584</xdr:rowOff>
    </xdr:from>
    <xdr:ext cx="469744" cy="259045"/>
    <xdr:sp macro="" textlink="">
      <xdr:nvSpPr>
        <xdr:cNvPr id="605" name="n_1mainValue【保健センター・保健所】&#10;一人当たり面積"/>
        <xdr:cNvSpPr txBox="1"/>
      </xdr:nvSpPr>
      <xdr:spPr>
        <a:xfrm>
          <a:off x="21075727" y="1104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74584</xdr:rowOff>
    </xdr:from>
    <xdr:ext cx="469744" cy="259045"/>
    <xdr:sp macro="" textlink="">
      <xdr:nvSpPr>
        <xdr:cNvPr id="606" name="n_2mainValue【保健センター・保健所】&#10;一人当たり面積"/>
        <xdr:cNvSpPr txBox="1"/>
      </xdr:nvSpPr>
      <xdr:spPr>
        <a:xfrm>
          <a:off x="20199427" y="1104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7" name="正方形/長方形 60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8" name="正方形/長方形 60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9" name="正方形/長方形 60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0" name="正方形/長方形 60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1" name="正方形/長方形 61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2" name="正方形/長方形 61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3" name="正方形/長方形 61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4" name="正方形/長方形 61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5" name="テキスト ボックス 61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6" name="直線コネクタ 61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17" name="直線コネクタ 61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18" name="テキスト ボックス 61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9" name="直線コネクタ 61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0" name="テキスト ボックス 61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1" name="直線コネクタ 62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2" name="テキスト ボックス 62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3" name="直線コネクタ 62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4" name="テキスト ボックス 62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5" name="直線コネクタ 62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6" name="テキスト ボックス 62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7" name="直線コネクタ 62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28" name="テキスト ボックス 62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9" name="直線コネクタ 62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30" name="テキスト ボックス 62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85</xdr:row>
      <xdr:rowOff>155666</xdr:rowOff>
    </xdr:to>
    <xdr:cxnSp macro="">
      <xdr:nvCxnSpPr>
        <xdr:cNvPr id="632" name="直線コネクタ 631"/>
        <xdr:cNvCxnSpPr/>
      </xdr:nvCxnSpPr>
      <xdr:spPr>
        <a:xfrm flipV="1">
          <a:off x="16318864" y="1333445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159493</xdr:rowOff>
    </xdr:from>
    <xdr:ext cx="405111" cy="259045"/>
    <xdr:sp macro="" textlink="">
      <xdr:nvSpPr>
        <xdr:cNvPr id="633" name="【消防施設】&#10;有形固定資産減価償却率最小値テキスト"/>
        <xdr:cNvSpPr txBox="1"/>
      </xdr:nvSpPr>
      <xdr:spPr>
        <a:xfrm>
          <a:off x="16357600" y="1473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155666</xdr:rowOff>
    </xdr:from>
    <xdr:to>
      <xdr:col>86</xdr:col>
      <xdr:colOff>25400</xdr:colOff>
      <xdr:row>85</xdr:row>
      <xdr:rowOff>155666</xdr:rowOff>
    </xdr:to>
    <xdr:cxnSp macro="">
      <xdr:nvCxnSpPr>
        <xdr:cNvPr id="634" name="直線コネクタ 633"/>
        <xdr:cNvCxnSpPr/>
      </xdr:nvCxnSpPr>
      <xdr:spPr>
        <a:xfrm>
          <a:off x="16230600" y="1472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405111" cy="259045"/>
    <xdr:sp macro="" textlink="">
      <xdr:nvSpPr>
        <xdr:cNvPr id="635" name="【消防施設】&#10;有形固定資産減価償却率最大値テキスト"/>
        <xdr:cNvSpPr txBox="1"/>
      </xdr:nvSpPr>
      <xdr:spPr>
        <a:xfrm>
          <a:off x="163576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636" name="直線コネクタ 635"/>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14713</xdr:rowOff>
    </xdr:from>
    <xdr:ext cx="405111" cy="259045"/>
    <xdr:sp macro="" textlink="">
      <xdr:nvSpPr>
        <xdr:cNvPr id="637" name="【消防施設】&#10;有形固定資産減価償却率平均値テキスト"/>
        <xdr:cNvSpPr txBox="1"/>
      </xdr:nvSpPr>
      <xdr:spPr>
        <a:xfrm>
          <a:off x="16357600" y="13730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638" name="フローチャート: 判断 637"/>
        <xdr:cNvSpPr/>
      </xdr:nvSpPr>
      <xdr:spPr>
        <a:xfrm>
          <a:off x="162687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639" name="フローチャート: 判断 638"/>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83638</xdr:rowOff>
    </xdr:from>
    <xdr:to>
      <xdr:col>76</xdr:col>
      <xdr:colOff>165100</xdr:colOff>
      <xdr:row>82</xdr:row>
      <xdr:rowOff>13788</xdr:rowOff>
    </xdr:to>
    <xdr:sp macro="" textlink="">
      <xdr:nvSpPr>
        <xdr:cNvPr id="640" name="フローチャート: 判断 639"/>
        <xdr:cNvSpPr/>
      </xdr:nvSpPr>
      <xdr:spPr>
        <a:xfrm>
          <a:off x="14541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1" name="テキスト ボックス 64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2" name="テキスト ボックス 64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3" name="テキスト ボックス 64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4" name="テキスト ボックス 64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5" name="テキスト ボックス 64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170180</xdr:rowOff>
    </xdr:from>
    <xdr:to>
      <xdr:col>85</xdr:col>
      <xdr:colOff>177800</xdr:colOff>
      <xdr:row>80</xdr:row>
      <xdr:rowOff>100330</xdr:rowOff>
    </xdr:to>
    <xdr:sp macro="" textlink="">
      <xdr:nvSpPr>
        <xdr:cNvPr id="646" name="楕円 645"/>
        <xdr:cNvSpPr/>
      </xdr:nvSpPr>
      <xdr:spPr>
        <a:xfrm>
          <a:off x="162687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21607</xdr:rowOff>
    </xdr:from>
    <xdr:ext cx="405111" cy="259045"/>
    <xdr:sp macro="" textlink="">
      <xdr:nvSpPr>
        <xdr:cNvPr id="647" name="【消防施設】&#10;有形固定資産減価償却率該当値テキスト"/>
        <xdr:cNvSpPr txBox="1"/>
      </xdr:nvSpPr>
      <xdr:spPr>
        <a:xfrm>
          <a:off x="16357600"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127726</xdr:rowOff>
    </xdr:from>
    <xdr:to>
      <xdr:col>81</xdr:col>
      <xdr:colOff>101600</xdr:colOff>
      <xdr:row>80</xdr:row>
      <xdr:rowOff>57876</xdr:rowOff>
    </xdr:to>
    <xdr:sp macro="" textlink="">
      <xdr:nvSpPr>
        <xdr:cNvPr id="648" name="楕円 647"/>
        <xdr:cNvSpPr/>
      </xdr:nvSpPr>
      <xdr:spPr>
        <a:xfrm>
          <a:off x="15430500" y="1367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7076</xdr:rowOff>
    </xdr:from>
    <xdr:to>
      <xdr:col>85</xdr:col>
      <xdr:colOff>127000</xdr:colOff>
      <xdr:row>80</xdr:row>
      <xdr:rowOff>49530</xdr:rowOff>
    </xdr:to>
    <xdr:cxnSp macro="">
      <xdr:nvCxnSpPr>
        <xdr:cNvPr id="649" name="直線コネクタ 648"/>
        <xdr:cNvCxnSpPr/>
      </xdr:nvCxnSpPr>
      <xdr:spPr>
        <a:xfrm>
          <a:off x="15481300" y="13723076"/>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11447</xdr:rowOff>
    </xdr:from>
    <xdr:ext cx="405111" cy="259045"/>
    <xdr:sp macro="" textlink="">
      <xdr:nvSpPr>
        <xdr:cNvPr id="650" name="n_1aveValue【消防施設】&#10;有形固定資産減価償却率"/>
        <xdr:cNvSpPr txBox="1"/>
      </xdr:nvSpPr>
      <xdr:spPr>
        <a:xfrm>
          <a:off x="15266044"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30315</xdr:rowOff>
    </xdr:from>
    <xdr:ext cx="405111" cy="259045"/>
    <xdr:sp macro="" textlink="">
      <xdr:nvSpPr>
        <xdr:cNvPr id="651" name="n_2aveValue【消防施設】&#10;有形固定資産減価償却率"/>
        <xdr:cNvSpPr txBox="1"/>
      </xdr:nvSpPr>
      <xdr:spPr>
        <a:xfrm>
          <a:off x="14389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74403</xdr:rowOff>
    </xdr:from>
    <xdr:ext cx="405111" cy="259045"/>
    <xdr:sp macro="" textlink="">
      <xdr:nvSpPr>
        <xdr:cNvPr id="652" name="n_1mainValue【消防施設】&#10;有形固定資産減価償却率"/>
        <xdr:cNvSpPr txBox="1"/>
      </xdr:nvSpPr>
      <xdr:spPr>
        <a:xfrm>
          <a:off x="15266044" y="1344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3" name="正方形/長方形 6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4" name="正方形/長方形 6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5" name="正方形/長方形 6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6" name="正方形/長方形 6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7" name="正方形/長方形 6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8" name="正方形/長方形 6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9" name="正方形/長方形 6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0" name="正方形/長方形 65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1" name="テキスト ボックス 66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2" name="直線コネクタ 66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3" name="直線コネクタ 66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4" name="テキスト ボックス 66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5" name="直線コネクタ 66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6" name="テキスト ボックス 66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7" name="直線コネクタ 66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8" name="テキスト ボックス 66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9" name="直線コネクタ 66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0" name="テキスト ボックス 66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1" name="直線コネクタ 67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2" name="テキスト ボックス 67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118111</xdr:rowOff>
    </xdr:from>
    <xdr:to>
      <xdr:col>116</xdr:col>
      <xdr:colOff>62864</xdr:colOff>
      <xdr:row>86</xdr:row>
      <xdr:rowOff>28956</xdr:rowOff>
    </xdr:to>
    <xdr:cxnSp macro="">
      <xdr:nvCxnSpPr>
        <xdr:cNvPr id="674" name="直線コネクタ 673"/>
        <xdr:cNvCxnSpPr/>
      </xdr:nvCxnSpPr>
      <xdr:spPr>
        <a:xfrm flipV="1">
          <a:off x="22160864" y="13662661"/>
          <a:ext cx="0" cy="1110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675"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676" name="直線コネクタ 675"/>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64788</xdr:rowOff>
    </xdr:from>
    <xdr:ext cx="469744" cy="259045"/>
    <xdr:sp macro="" textlink="">
      <xdr:nvSpPr>
        <xdr:cNvPr id="677" name="【消防施設】&#10;一人当たり面積最大値テキスト"/>
        <xdr:cNvSpPr txBox="1"/>
      </xdr:nvSpPr>
      <xdr:spPr>
        <a:xfrm>
          <a:off x="221996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118111</xdr:rowOff>
    </xdr:from>
    <xdr:to>
      <xdr:col>116</xdr:col>
      <xdr:colOff>152400</xdr:colOff>
      <xdr:row>79</xdr:row>
      <xdr:rowOff>118111</xdr:rowOff>
    </xdr:to>
    <xdr:cxnSp macro="">
      <xdr:nvCxnSpPr>
        <xdr:cNvPr id="678" name="直線コネクタ 677"/>
        <xdr:cNvCxnSpPr/>
      </xdr:nvCxnSpPr>
      <xdr:spPr>
        <a:xfrm>
          <a:off x="22072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679" name="【消防施設】&#10;一人当たり面積平均値テキスト"/>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80" name="フローチャート: 判断 679"/>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681" name="フローチャート: 判断 680"/>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129032</xdr:rowOff>
    </xdr:from>
    <xdr:to>
      <xdr:col>107</xdr:col>
      <xdr:colOff>101600</xdr:colOff>
      <xdr:row>85</xdr:row>
      <xdr:rowOff>59182</xdr:rowOff>
    </xdr:to>
    <xdr:sp macro="" textlink="">
      <xdr:nvSpPr>
        <xdr:cNvPr id="682" name="フローチャート: 判断 681"/>
        <xdr:cNvSpPr/>
      </xdr:nvSpPr>
      <xdr:spPr>
        <a:xfrm>
          <a:off x="20383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3" name="テキスト ボックス 68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4" name="テキスト ボックス 68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5" name="テキスト ボックス 68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6" name="テキスト ボックス 68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7" name="テキスト ボックス 68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67311</xdr:rowOff>
    </xdr:from>
    <xdr:to>
      <xdr:col>116</xdr:col>
      <xdr:colOff>114300</xdr:colOff>
      <xdr:row>79</xdr:row>
      <xdr:rowOff>168911</xdr:rowOff>
    </xdr:to>
    <xdr:sp macro="" textlink="">
      <xdr:nvSpPr>
        <xdr:cNvPr id="688" name="楕円 687"/>
        <xdr:cNvSpPr/>
      </xdr:nvSpPr>
      <xdr:spPr>
        <a:xfrm>
          <a:off x="221107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20338</xdr:rowOff>
    </xdr:from>
    <xdr:ext cx="469744" cy="259045"/>
    <xdr:sp macro="" textlink="">
      <xdr:nvSpPr>
        <xdr:cNvPr id="689" name="【消防施設】&#10;一人当たり面積該当値テキスト"/>
        <xdr:cNvSpPr txBox="1"/>
      </xdr:nvSpPr>
      <xdr:spPr>
        <a:xfrm>
          <a:off x="22199600" y="1356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135889</xdr:rowOff>
    </xdr:from>
    <xdr:to>
      <xdr:col>112</xdr:col>
      <xdr:colOff>38100</xdr:colOff>
      <xdr:row>80</xdr:row>
      <xdr:rowOff>66039</xdr:rowOff>
    </xdr:to>
    <xdr:sp macro="" textlink="">
      <xdr:nvSpPr>
        <xdr:cNvPr id="690" name="楕円 689"/>
        <xdr:cNvSpPr/>
      </xdr:nvSpPr>
      <xdr:spPr>
        <a:xfrm>
          <a:off x="21272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118111</xdr:rowOff>
    </xdr:from>
    <xdr:to>
      <xdr:col>116</xdr:col>
      <xdr:colOff>63500</xdr:colOff>
      <xdr:row>80</xdr:row>
      <xdr:rowOff>15239</xdr:rowOff>
    </xdr:to>
    <xdr:cxnSp macro="">
      <xdr:nvCxnSpPr>
        <xdr:cNvPr id="691" name="直線コネクタ 690"/>
        <xdr:cNvCxnSpPr/>
      </xdr:nvCxnSpPr>
      <xdr:spPr>
        <a:xfrm flipV="1">
          <a:off x="21323300" y="1366266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153179</xdr:rowOff>
    </xdr:from>
    <xdr:ext cx="469744" cy="259045"/>
    <xdr:sp macro="" textlink="">
      <xdr:nvSpPr>
        <xdr:cNvPr id="692" name="n_1aveValue【消防施設】&#10;一人当たり面積"/>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75709</xdr:rowOff>
    </xdr:from>
    <xdr:ext cx="469744" cy="259045"/>
    <xdr:sp macro="" textlink="">
      <xdr:nvSpPr>
        <xdr:cNvPr id="693" name="n_2aveValue【消防施設】&#10;一人当たり面積"/>
        <xdr:cNvSpPr txBox="1"/>
      </xdr:nvSpPr>
      <xdr:spPr>
        <a:xfrm>
          <a:off x="20199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82566</xdr:rowOff>
    </xdr:from>
    <xdr:ext cx="469744" cy="259045"/>
    <xdr:sp macro="" textlink="">
      <xdr:nvSpPr>
        <xdr:cNvPr id="694" name="n_1mainValue【消防施設】&#10;一人当たり面積"/>
        <xdr:cNvSpPr txBox="1"/>
      </xdr:nvSpPr>
      <xdr:spPr>
        <a:xfrm>
          <a:off x="21075727" y="1345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5" name="正方形/長方形 6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6" name="正方形/長方形 6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7" name="正方形/長方形 6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8" name="正方形/長方形 6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9" name="正方形/長方形 6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0" name="正方形/長方形 6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1" name="正方形/長方形 7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2" name="正方形/長方形 7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3" name="テキスト ボックス 7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4" name="直線コネクタ 7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5" name="直線コネクタ 70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6" name="テキスト ボックス 70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7" name="直線コネクタ 70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8" name="テキスト ボックス 70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9" name="直線コネクタ 70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0" name="テキスト ボックス 70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1" name="直線コネクタ 71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2" name="テキスト ボックス 71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3" name="直線コネクタ 71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4" name="テキスト ボックス 71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5" name="直線コネクタ 71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6" name="テキスト ボックス 71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7" name="直線コネクタ 7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8" name="テキスト ボックス 71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720" name="直線コネクタ 719"/>
        <xdr:cNvCxnSpPr/>
      </xdr:nvCxnSpPr>
      <xdr:spPr>
        <a:xfrm flipV="1">
          <a:off x="16318864"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721" name="【庁舎】&#10;有形固定資産減価償却率最小値テキスト"/>
        <xdr:cNvSpPr txBox="1"/>
      </xdr:nvSpPr>
      <xdr:spPr>
        <a:xfrm>
          <a:off x="16357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722" name="直線コネクタ 721"/>
        <xdr:cNvCxnSpPr/>
      </xdr:nvCxnSpPr>
      <xdr:spPr>
        <a:xfrm>
          <a:off x="16230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723" name="【庁舎】&#10;有形固定資産減価償却率最大値テキスト"/>
        <xdr:cNvSpPr txBox="1"/>
      </xdr:nvSpPr>
      <xdr:spPr>
        <a:xfrm>
          <a:off x="16357600"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724" name="直線コネクタ 723"/>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108329</xdr:rowOff>
    </xdr:from>
    <xdr:ext cx="405111" cy="259045"/>
    <xdr:sp macro="" textlink="">
      <xdr:nvSpPr>
        <xdr:cNvPr id="725" name="【庁舎】&#10;有形固定資産減価償却率平均値テキスト"/>
        <xdr:cNvSpPr txBox="1"/>
      </xdr:nvSpPr>
      <xdr:spPr>
        <a:xfrm>
          <a:off x="16357600" y="17767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726" name="フローチャート: 判断 725"/>
        <xdr:cNvSpPr/>
      </xdr:nvSpPr>
      <xdr:spPr>
        <a:xfrm>
          <a:off x="162687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727" name="フローチャート: 判断 726"/>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18869</xdr:rowOff>
    </xdr:from>
    <xdr:to>
      <xdr:col>76</xdr:col>
      <xdr:colOff>165100</xdr:colOff>
      <xdr:row>103</xdr:row>
      <xdr:rowOff>120469</xdr:rowOff>
    </xdr:to>
    <xdr:sp macro="" textlink="">
      <xdr:nvSpPr>
        <xdr:cNvPr id="728" name="フローチャート: 判断 727"/>
        <xdr:cNvSpPr/>
      </xdr:nvSpPr>
      <xdr:spPr>
        <a:xfrm>
          <a:off x="14541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9" name="テキスト ボックス 7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0" name="テキスト ボックス 7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1" name="テキスト ボックス 7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2" name="テキスト ボックス 7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3" name="テキスト ボックス 7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734" name="楕円 733"/>
        <xdr:cNvSpPr/>
      </xdr:nvSpPr>
      <xdr:spPr>
        <a:xfrm>
          <a:off x="16268700" y="1771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77669</xdr:rowOff>
    </xdr:from>
    <xdr:ext cx="405111" cy="259045"/>
    <xdr:sp macro="" textlink="">
      <xdr:nvSpPr>
        <xdr:cNvPr id="735" name="【庁舎】&#10;有形固定資産減価償却率該当値テキスト"/>
        <xdr:cNvSpPr txBox="1"/>
      </xdr:nvSpPr>
      <xdr:spPr>
        <a:xfrm>
          <a:off x="16357600" y="17565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87449</xdr:rowOff>
    </xdr:from>
    <xdr:to>
      <xdr:col>81</xdr:col>
      <xdr:colOff>101600</xdr:colOff>
      <xdr:row>104</xdr:row>
      <xdr:rowOff>17599</xdr:rowOff>
    </xdr:to>
    <xdr:sp macro="" textlink="">
      <xdr:nvSpPr>
        <xdr:cNvPr id="736" name="楕円 735"/>
        <xdr:cNvSpPr/>
      </xdr:nvSpPr>
      <xdr:spPr>
        <a:xfrm>
          <a:off x="15430500" y="1774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105592</xdr:rowOff>
    </xdr:from>
    <xdr:to>
      <xdr:col>85</xdr:col>
      <xdr:colOff>127000</xdr:colOff>
      <xdr:row>103</xdr:row>
      <xdr:rowOff>138249</xdr:rowOff>
    </xdr:to>
    <xdr:cxnSp macro="">
      <xdr:nvCxnSpPr>
        <xdr:cNvPr id="737" name="直線コネクタ 736"/>
        <xdr:cNvCxnSpPr/>
      </xdr:nvCxnSpPr>
      <xdr:spPr>
        <a:xfrm flipV="1">
          <a:off x="15481300" y="1776494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4173</xdr:rowOff>
    </xdr:from>
    <xdr:to>
      <xdr:col>76</xdr:col>
      <xdr:colOff>165100</xdr:colOff>
      <xdr:row>103</xdr:row>
      <xdr:rowOff>105773</xdr:rowOff>
    </xdr:to>
    <xdr:sp macro="" textlink="">
      <xdr:nvSpPr>
        <xdr:cNvPr id="738" name="楕円 737"/>
        <xdr:cNvSpPr/>
      </xdr:nvSpPr>
      <xdr:spPr>
        <a:xfrm>
          <a:off x="14541500" y="176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54973</xdr:rowOff>
    </xdr:from>
    <xdr:to>
      <xdr:col>81</xdr:col>
      <xdr:colOff>50800</xdr:colOff>
      <xdr:row>103</xdr:row>
      <xdr:rowOff>138249</xdr:rowOff>
    </xdr:to>
    <xdr:cxnSp macro="">
      <xdr:nvCxnSpPr>
        <xdr:cNvPr id="739" name="直線コネクタ 738"/>
        <xdr:cNvCxnSpPr/>
      </xdr:nvCxnSpPr>
      <xdr:spPr>
        <a:xfrm>
          <a:off x="14592300" y="17714323"/>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54446</xdr:rowOff>
    </xdr:from>
    <xdr:ext cx="405111" cy="259045"/>
    <xdr:sp macro="" textlink="">
      <xdr:nvSpPr>
        <xdr:cNvPr id="740" name="n_1aveValue【庁舎】&#10;有形固定資産減価償却率"/>
        <xdr:cNvSpPr txBox="1"/>
      </xdr:nvSpPr>
      <xdr:spPr>
        <a:xfrm>
          <a:off x="15266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111596</xdr:rowOff>
    </xdr:from>
    <xdr:ext cx="405111" cy="259045"/>
    <xdr:sp macro="" textlink="">
      <xdr:nvSpPr>
        <xdr:cNvPr id="741" name="n_2aveValue【庁舎】&#10;有形固定資産減価償却率"/>
        <xdr:cNvSpPr txBox="1"/>
      </xdr:nvSpPr>
      <xdr:spPr>
        <a:xfrm>
          <a:off x="14389744" y="1777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34126</xdr:rowOff>
    </xdr:from>
    <xdr:ext cx="405111" cy="259045"/>
    <xdr:sp macro="" textlink="">
      <xdr:nvSpPr>
        <xdr:cNvPr id="742" name="n_1mainValue【庁舎】&#10;有形固定資産減価償却率"/>
        <xdr:cNvSpPr txBox="1"/>
      </xdr:nvSpPr>
      <xdr:spPr>
        <a:xfrm>
          <a:off x="152660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122300</xdr:rowOff>
    </xdr:from>
    <xdr:ext cx="405111" cy="259045"/>
    <xdr:sp macro="" textlink="">
      <xdr:nvSpPr>
        <xdr:cNvPr id="743" name="n_2mainValue【庁舎】&#10;有形固定資産減価償却率"/>
        <xdr:cNvSpPr txBox="1"/>
      </xdr:nvSpPr>
      <xdr:spPr>
        <a:xfrm>
          <a:off x="14389744" y="1743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4" name="正方形/長方形 7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5" name="正方形/長方形 74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6" name="正方形/長方形 74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7" name="正方形/長方形 74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8" name="正方形/長方形 74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9" name="正方形/長方形 74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0" name="正方形/長方形 74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1" name="正方形/長方形 75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2" name="テキスト ボックス 75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3" name="直線コネクタ 75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54" name="テキスト ボックス 75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55" name="直線コネクタ 75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6" name="テキスト ボックス 75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7" name="直線コネクタ 75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8" name="テキスト ボックス 75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9" name="直線コネクタ 75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0" name="テキスト ボックス 75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1" name="直線コネクタ 76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2" name="テキスト ボックス 76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3" name="直線コネクタ 76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4" name="テキスト ボックス 76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5" name="直線コネクタ 76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6" name="テキスト ボックス 76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109</xdr:row>
      <xdr:rowOff>0</xdr:rowOff>
    </xdr:to>
    <xdr:cxnSp macro="">
      <xdr:nvCxnSpPr>
        <xdr:cNvPr id="768" name="直線コネクタ 767"/>
        <xdr:cNvCxnSpPr/>
      </xdr:nvCxnSpPr>
      <xdr:spPr>
        <a:xfrm flipV="1">
          <a:off x="22160864" y="172669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3827</xdr:rowOff>
    </xdr:from>
    <xdr:ext cx="469744" cy="259045"/>
    <xdr:sp macro="" textlink="">
      <xdr:nvSpPr>
        <xdr:cNvPr id="769" name="【庁舎】&#10;一人当たり面積最小値テキスト"/>
        <xdr:cNvSpPr txBox="1"/>
      </xdr:nvSpPr>
      <xdr:spPr>
        <a:xfrm>
          <a:off x="221996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0</xdr:rowOff>
    </xdr:from>
    <xdr:to>
      <xdr:col>116</xdr:col>
      <xdr:colOff>152400</xdr:colOff>
      <xdr:row>109</xdr:row>
      <xdr:rowOff>0</xdr:rowOff>
    </xdr:to>
    <xdr:cxnSp macro="">
      <xdr:nvCxnSpPr>
        <xdr:cNvPr id="770" name="直線コネクタ 769"/>
        <xdr:cNvCxnSpPr/>
      </xdr:nvCxnSpPr>
      <xdr:spPr>
        <a:xfrm>
          <a:off x="22072600" y="186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771"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772" name="直線コネクタ 771"/>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129557</xdr:rowOff>
    </xdr:from>
    <xdr:ext cx="469744" cy="259045"/>
    <xdr:sp macro="" textlink="">
      <xdr:nvSpPr>
        <xdr:cNvPr id="773" name="【庁舎】&#10;一人当たり面積平均値テキスト"/>
        <xdr:cNvSpPr txBox="1"/>
      </xdr:nvSpPr>
      <xdr:spPr>
        <a:xfrm>
          <a:off x="22199600" y="1830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774" name="フローチャート: 判断 773"/>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10161</xdr:rowOff>
    </xdr:from>
    <xdr:to>
      <xdr:col>112</xdr:col>
      <xdr:colOff>38100</xdr:colOff>
      <xdr:row>107</xdr:row>
      <xdr:rowOff>111761</xdr:rowOff>
    </xdr:to>
    <xdr:sp macro="" textlink="">
      <xdr:nvSpPr>
        <xdr:cNvPr id="775" name="フローチャート: 判断 774"/>
        <xdr:cNvSpPr/>
      </xdr:nvSpPr>
      <xdr:spPr>
        <a:xfrm>
          <a:off x="21272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21589</xdr:rowOff>
    </xdr:from>
    <xdr:to>
      <xdr:col>107</xdr:col>
      <xdr:colOff>101600</xdr:colOff>
      <xdr:row>107</xdr:row>
      <xdr:rowOff>123189</xdr:rowOff>
    </xdr:to>
    <xdr:sp macro="" textlink="">
      <xdr:nvSpPr>
        <xdr:cNvPr id="776" name="フローチャート: 判断 775"/>
        <xdr:cNvSpPr/>
      </xdr:nvSpPr>
      <xdr:spPr>
        <a:xfrm>
          <a:off x="20383500" y="1836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7" name="テキスト ボックス 77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8" name="テキスト ボックス 77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9" name="テキスト ボックス 77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0" name="テキスト ボックス 77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1" name="テキスト ボックス 78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17780</xdr:rowOff>
    </xdr:from>
    <xdr:to>
      <xdr:col>116</xdr:col>
      <xdr:colOff>114300</xdr:colOff>
      <xdr:row>104</xdr:row>
      <xdr:rowOff>119380</xdr:rowOff>
    </xdr:to>
    <xdr:sp macro="" textlink="">
      <xdr:nvSpPr>
        <xdr:cNvPr id="782" name="楕円 781"/>
        <xdr:cNvSpPr/>
      </xdr:nvSpPr>
      <xdr:spPr>
        <a:xfrm>
          <a:off x="221107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40657</xdr:rowOff>
    </xdr:from>
    <xdr:ext cx="469744" cy="259045"/>
    <xdr:sp macro="" textlink="">
      <xdr:nvSpPr>
        <xdr:cNvPr id="783" name="【庁舎】&#10;一人当たり面積該当値テキスト"/>
        <xdr:cNvSpPr txBox="1"/>
      </xdr:nvSpPr>
      <xdr:spPr>
        <a:xfrm>
          <a:off x="22199600"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21589</xdr:rowOff>
    </xdr:from>
    <xdr:to>
      <xdr:col>112</xdr:col>
      <xdr:colOff>38100</xdr:colOff>
      <xdr:row>104</xdr:row>
      <xdr:rowOff>123189</xdr:rowOff>
    </xdr:to>
    <xdr:sp macro="" textlink="">
      <xdr:nvSpPr>
        <xdr:cNvPr id="784" name="楕円 783"/>
        <xdr:cNvSpPr/>
      </xdr:nvSpPr>
      <xdr:spPr>
        <a:xfrm>
          <a:off x="212725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68580</xdr:rowOff>
    </xdr:from>
    <xdr:to>
      <xdr:col>116</xdr:col>
      <xdr:colOff>63500</xdr:colOff>
      <xdr:row>104</xdr:row>
      <xdr:rowOff>72389</xdr:rowOff>
    </xdr:to>
    <xdr:cxnSp macro="">
      <xdr:nvCxnSpPr>
        <xdr:cNvPr id="785" name="直線コネクタ 784"/>
        <xdr:cNvCxnSpPr/>
      </xdr:nvCxnSpPr>
      <xdr:spPr>
        <a:xfrm flipV="1">
          <a:off x="21323300" y="178993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25400</xdr:rowOff>
    </xdr:from>
    <xdr:to>
      <xdr:col>107</xdr:col>
      <xdr:colOff>101600</xdr:colOff>
      <xdr:row>104</xdr:row>
      <xdr:rowOff>127000</xdr:rowOff>
    </xdr:to>
    <xdr:sp macro="" textlink="">
      <xdr:nvSpPr>
        <xdr:cNvPr id="786" name="楕円 785"/>
        <xdr:cNvSpPr/>
      </xdr:nvSpPr>
      <xdr:spPr>
        <a:xfrm>
          <a:off x="20383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72389</xdr:rowOff>
    </xdr:from>
    <xdr:to>
      <xdr:col>111</xdr:col>
      <xdr:colOff>177800</xdr:colOff>
      <xdr:row>104</xdr:row>
      <xdr:rowOff>76200</xdr:rowOff>
    </xdr:to>
    <xdr:cxnSp macro="">
      <xdr:nvCxnSpPr>
        <xdr:cNvPr id="787" name="直線コネクタ 786"/>
        <xdr:cNvCxnSpPr/>
      </xdr:nvCxnSpPr>
      <xdr:spPr>
        <a:xfrm flipV="1">
          <a:off x="20434300" y="179031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102888</xdr:rowOff>
    </xdr:from>
    <xdr:ext cx="469744" cy="259045"/>
    <xdr:sp macro="" textlink="">
      <xdr:nvSpPr>
        <xdr:cNvPr id="788" name="n_1aveValue【庁舎】&#10;一人当たり面積"/>
        <xdr:cNvSpPr txBox="1"/>
      </xdr:nvSpPr>
      <xdr:spPr>
        <a:xfrm>
          <a:off x="210757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114316</xdr:rowOff>
    </xdr:from>
    <xdr:ext cx="469744" cy="259045"/>
    <xdr:sp macro="" textlink="">
      <xdr:nvSpPr>
        <xdr:cNvPr id="789" name="n_2aveValue【庁舎】&#10;一人当たり面積"/>
        <xdr:cNvSpPr txBox="1"/>
      </xdr:nvSpPr>
      <xdr:spPr>
        <a:xfrm>
          <a:off x="201994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139716</xdr:rowOff>
    </xdr:from>
    <xdr:ext cx="469744" cy="259045"/>
    <xdr:sp macro="" textlink="">
      <xdr:nvSpPr>
        <xdr:cNvPr id="790" name="n_1mainValue【庁舎】&#10;一人当たり面積"/>
        <xdr:cNvSpPr txBox="1"/>
      </xdr:nvSpPr>
      <xdr:spPr>
        <a:xfrm>
          <a:off x="21075727" y="1762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143527</xdr:rowOff>
    </xdr:from>
    <xdr:ext cx="469744" cy="259045"/>
    <xdr:sp macro="" textlink="">
      <xdr:nvSpPr>
        <xdr:cNvPr id="791" name="n_2mainValue【庁舎】&#10;一人当たり面積"/>
        <xdr:cNvSpPr txBox="1"/>
      </xdr:nvSpPr>
      <xdr:spPr>
        <a:xfrm>
          <a:off x="20199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2" name="正方形/長方形 79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3" name="正方形/長方形 79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4" name="テキスト ボックス 79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昭和５５年に取得した保健センターの減価償却率が高くなっており、類似団体平均、全国平均、県平均を上回っている。一般廃棄物処理施設の減価償却率については、平成２９年度に新しい施設が完成したため前年度と比較して大幅に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このほか全体的に施設の老朽化が進んでいるため、公共施設等総合管理計画に基づき、施設の在り方の検討を進め、適切な維持管理に努める。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埼玉県飯能市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80,070
79,222
193.05
34,804,778
33,351,533
1,262,521
17,241,986
33,360,482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前年度と同水準であった。類似団体を若干上回っており、県平均と同程度となっている。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今後も市税等の徴収率向上を中心とした歳入の確保に努める。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147108</xdr:rowOff>
    </xdr:from>
    <xdr:to>
      <xdr:col>23</xdr:col>
      <xdr:colOff>133350</xdr:colOff>
      <xdr:row>40</xdr:row>
      <xdr:rowOff>167217</xdr:rowOff>
    </xdr:to>
    <xdr:cxnSp macro="">
      <xdr:nvCxnSpPr>
        <xdr:cNvPr id="69" name="直線コネクタ 68"/>
        <xdr:cNvCxnSpPr/>
      </xdr:nvCxnSpPr>
      <xdr:spPr>
        <a:xfrm>
          <a:off x="4114800" y="70051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17585</xdr:rowOff>
    </xdr:from>
    <xdr:ext cx="762000" cy="259045"/>
    <xdr:sp macro="" textlink="">
      <xdr:nvSpPr>
        <xdr:cNvPr id="70"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147108</xdr:rowOff>
    </xdr:from>
    <xdr:to>
      <xdr:col>19</xdr:col>
      <xdr:colOff>133350</xdr:colOff>
      <xdr:row>40</xdr:row>
      <xdr:rowOff>147108</xdr:rowOff>
    </xdr:to>
    <xdr:cxnSp macro="">
      <xdr:nvCxnSpPr>
        <xdr:cNvPr id="72" name="直線コネクタ 71"/>
        <xdr:cNvCxnSpPr/>
      </xdr:nvCxnSpPr>
      <xdr:spPr>
        <a:xfrm>
          <a:off x="3225800" y="70051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147108</xdr:rowOff>
    </xdr:from>
    <xdr:to>
      <xdr:col>15</xdr:col>
      <xdr:colOff>82550</xdr:colOff>
      <xdr:row>40</xdr:row>
      <xdr:rowOff>147108</xdr:rowOff>
    </xdr:to>
    <xdr:cxnSp macro="">
      <xdr:nvCxnSpPr>
        <xdr:cNvPr id="75" name="直線コネクタ 74"/>
        <xdr:cNvCxnSpPr/>
      </xdr:nvCxnSpPr>
      <xdr:spPr>
        <a:xfrm>
          <a:off x="2336800" y="70051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147108</xdr:rowOff>
    </xdr:from>
    <xdr:to>
      <xdr:col>11</xdr:col>
      <xdr:colOff>31750</xdr:colOff>
      <xdr:row>40</xdr:row>
      <xdr:rowOff>167217</xdr:rowOff>
    </xdr:to>
    <xdr:cxnSp macro="">
      <xdr:nvCxnSpPr>
        <xdr:cNvPr id="78" name="直線コネクタ 77"/>
        <xdr:cNvCxnSpPr/>
      </xdr:nvCxnSpPr>
      <xdr:spPr>
        <a:xfrm flipV="1">
          <a:off x="1447800" y="700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80" name="テキスト ボックス 79"/>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88" name="楕円 87"/>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132944</xdr:rowOff>
    </xdr:from>
    <xdr:ext cx="762000" cy="259045"/>
    <xdr:sp macro="" textlink="">
      <xdr:nvSpPr>
        <xdr:cNvPr id="89"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96308</xdr:rowOff>
    </xdr:from>
    <xdr:to>
      <xdr:col>19</xdr:col>
      <xdr:colOff>184150</xdr:colOff>
      <xdr:row>41</xdr:row>
      <xdr:rowOff>26458</xdr:rowOff>
    </xdr:to>
    <xdr:sp macro="" textlink="">
      <xdr:nvSpPr>
        <xdr:cNvPr id="90" name="楕円 89"/>
        <xdr:cNvSpPr/>
      </xdr:nvSpPr>
      <xdr:spPr>
        <a:xfrm>
          <a:off x="4064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36635</xdr:rowOff>
    </xdr:from>
    <xdr:ext cx="736600" cy="259045"/>
    <xdr:sp macro="" textlink="">
      <xdr:nvSpPr>
        <xdr:cNvPr id="91" name="テキスト ボックス 90"/>
        <xdr:cNvSpPr txBox="1"/>
      </xdr:nvSpPr>
      <xdr:spPr>
        <a:xfrm>
          <a:off x="3733800" y="672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96308</xdr:rowOff>
    </xdr:from>
    <xdr:to>
      <xdr:col>15</xdr:col>
      <xdr:colOff>133350</xdr:colOff>
      <xdr:row>41</xdr:row>
      <xdr:rowOff>26458</xdr:rowOff>
    </xdr:to>
    <xdr:sp macro="" textlink="">
      <xdr:nvSpPr>
        <xdr:cNvPr id="92" name="楕円 91"/>
        <xdr:cNvSpPr/>
      </xdr:nvSpPr>
      <xdr:spPr>
        <a:xfrm>
          <a:off x="3175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36635</xdr:rowOff>
    </xdr:from>
    <xdr:ext cx="762000" cy="259045"/>
    <xdr:sp macro="" textlink="">
      <xdr:nvSpPr>
        <xdr:cNvPr id="93" name="テキスト ボックス 92"/>
        <xdr:cNvSpPr txBox="1"/>
      </xdr:nvSpPr>
      <xdr:spPr>
        <a:xfrm>
          <a:off x="2844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96308</xdr:rowOff>
    </xdr:from>
    <xdr:to>
      <xdr:col>11</xdr:col>
      <xdr:colOff>82550</xdr:colOff>
      <xdr:row>41</xdr:row>
      <xdr:rowOff>26458</xdr:rowOff>
    </xdr:to>
    <xdr:sp macro="" textlink="">
      <xdr:nvSpPr>
        <xdr:cNvPr id="94" name="楕円 93"/>
        <xdr:cNvSpPr/>
      </xdr:nvSpPr>
      <xdr:spPr>
        <a:xfrm>
          <a:off x="2286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36635</xdr:rowOff>
    </xdr:from>
    <xdr:ext cx="762000" cy="259045"/>
    <xdr:sp macro="" textlink="">
      <xdr:nvSpPr>
        <xdr:cNvPr id="95" name="テキスト ボックス 94"/>
        <xdr:cNvSpPr txBox="1"/>
      </xdr:nvSpPr>
      <xdr:spPr>
        <a:xfrm>
          <a:off x="1955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ポイント減少したものの全国平均及び県平均を若干上回っている。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今後も、行政改革、財政健全化実施計画に基づき歳出を見直し健全な財政運営に努める。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107315</xdr:rowOff>
    </xdr:from>
    <xdr:to>
      <xdr:col>23</xdr:col>
      <xdr:colOff>133350</xdr:colOff>
      <xdr:row>61</xdr:row>
      <xdr:rowOff>127423</xdr:rowOff>
    </xdr:to>
    <xdr:cxnSp macro="">
      <xdr:nvCxnSpPr>
        <xdr:cNvPr id="132" name="直線コネクタ 131"/>
        <xdr:cNvCxnSpPr/>
      </xdr:nvCxnSpPr>
      <xdr:spPr>
        <a:xfrm flipV="1">
          <a:off x="4114800" y="1056576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60977</xdr:rowOff>
    </xdr:from>
    <xdr:ext cx="762000" cy="259045"/>
    <xdr:sp macro="" textlink="">
      <xdr:nvSpPr>
        <xdr:cNvPr id="133" name="財政構造の弾力性平均値テキスト"/>
        <xdr:cNvSpPr txBox="1"/>
      </xdr:nvSpPr>
      <xdr:spPr>
        <a:xfrm>
          <a:off x="5041900" y="1034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6773</xdr:rowOff>
    </xdr:from>
    <xdr:to>
      <xdr:col>19</xdr:col>
      <xdr:colOff>133350</xdr:colOff>
      <xdr:row>61</xdr:row>
      <xdr:rowOff>127423</xdr:rowOff>
    </xdr:to>
    <xdr:cxnSp macro="">
      <xdr:nvCxnSpPr>
        <xdr:cNvPr id="135" name="直線コネクタ 134"/>
        <xdr:cNvCxnSpPr/>
      </xdr:nvCxnSpPr>
      <xdr:spPr>
        <a:xfrm>
          <a:off x="3225800" y="1046522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148183</xdr:rowOff>
    </xdr:from>
    <xdr:ext cx="736600" cy="259045"/>
    <xdr:sp macro="" textlink="">
      <xdr:nvSpPr>
        <xdr:cNvPr id="137" name="テキスト ボックス 136"/>
        <xdr:cNvSpPr txBox="1"/>
      </xdr:nvSpPr>
      <xdr:spPr>
        <a:xfrm>
          <a:off x="3733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6773</xdr:rowOff>
    </xdr:from>
    <xdr:to>
      <xdr:col>15</xdr:col>
      <xdr:colOff>82550</xdr:colOff>
      <xdr:row>61</xdr:row>
      <xdr:rowOff>22860</xdr:rowOff>
    </xdr:to>
    <xdr:cxnSp macro="">
      <xdr:nvCxnSpPr>
        <xdr:cNvPr id="138" name="直線コネクタ 137"/>
        <xdr:cNvCxnSpPr/>
      </xdr:nvCxnSpPr>
      <xdr:spPr>
        <a:xfrm flipV="1">
          <a:off x="2336800" y="104652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123402</xdr:rowOff>
    </xdr:from>
    <xdr:to>
      <xdr:col>15</xdr:col>
      <xdr:colOff>133350</xdr:colOff>
      <xdr:row>61</xdr:row>
      <xdr:rowOff>53552</xdr:rowOff>
    </xdr:to>
    <xdr:sp macro="" textlink="">
      <xdr:nvSpPr>
        <xdr:cNvPr id="139" name="フローチャート: 判断 138"/>
        <xdr:cNvSpPr/>
      </xdr:nvSpPr>
      <xdr:spPr>
        <a:xfrm>
          <a:off x="3175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63729</xdr:rowOff>
    </xdr:from>
    <xdr:ext cx="762000" cy="259045"/>
    <xdr:sp macro="" textlink="">
      <xdr:nvSpPr>
        <xdr:cNvPr id="140" name="テキスト ボックス 139"/>
        <xdr:cNvSpPr txBox="1"/>
      </xdr:nvSpPr>
      <xdr:spPr>
        <a:xfrm>
          <a:off x="2844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22860</xdr:rowOff>
    </xdr:from>
    <xdr:to>
      <xdr:col>11</xdr:col>
      <xdr:colOff>31750</xdr:colOff>
      <xdr:row>61</xdr:row>
      <xdr:rowOff>42969</xdr:rowOff>
    </xdr:to>
    <xdr:cxnSp macro="">
      <xdr:nvCxnSpPr>
        <xdr:cNvPr id="141" name="直線コネクタ 140"/>
        <xdr:cNvCxnSpPr/>
      </xdr:nvCxnSpPr>
      <xdr:spPr>
        <a:xfrm flipV="1">
          <a:off x="1447800" y="1048131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31556</xdr:rowOff>
    </xdr:from>
    <xdr:ext cx="762000" cy="259045"/>
    <xdr:sp macro="" textlink="">
      <xdr:nvSpPr>
        <xdr:cNvPr id="143" name="テキスト ボックス 142"/>
        <xdr:cNvSpPr txBox="1"/>
      </xdr:nvSpPr>
      <xdr:spPr>
        <a:xfrm>
          <a:off x="1955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150723</xdr:rowOff>
    </xdr:from>
    <xdr:ext cx="762000" cy="259045"/>
    <xdr:sp macro="" textlink="">
      <xdr:nvSpPr>
        <xdr:cNvPr id="145" name="テキスト ボックス 144"/>
        <xdr:cNvSpPr txBox="1"/>
      </xdr:nvSpPr>
      <xdr:spPr>
        <a:xfrm>
          <a:off x="1066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56515</xdr:rowOff>
    </xdr:from>
    <xdr:to>
      <xdr:col>23</xdr:col>
      <xdr:colOff>184150</xdr:colOff>
      <xdr:row>61</xdr:row>
      <xdr:rowOff>158115</xdr:rowOff>
    </xdr:to>
    <xdr:sp macro="" textlink="">
      <xdr:nvSpPr>
        <xdr:cNvPr id="151" name="楕円 150"/>
        <xdr:cNvSpPr/>
      </xdr:nvSpPr>
      <xdr:spPr>
        <a:xfrm>
          <a:off x="49022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28592</xdr:rowOff>
    </xdr:from>
    <xdr:ext cx="762000" cy="259045"/>
    <xdr:sp macro="" textlink="">
      <xdr:nvSpPr>
        <xdr:cNvPr id="152" name="財政構造の弾力性該当値テキスト"/>
        <xdr:cNvSpPr txBox="1"/>
      </xdr:nvSpPr>
      <xdr:spPr>
        <a:xfrm>
          <a:off x="5041900" y="10487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76623</xdr:rowOff>
    </xdr:from>
    <xdr:to>
      <xdr:col>19</xdr:col>
      <xdr:colOff>184150</xdr:colOff>
      <xdr:row>62</xdr:row>
      <xdr:rowOff>6773</xdr:rowOff>
    </xdr:to>
    <xdr:sp macro="" textlink="">
      <xdr:nvSpPr>
        <xdr:cNvPr id="153" name="楕円 152"/>
        <xdr:cNvSpPr/>
      </xdr:nvSpPr>
      <xdr:spPr>
        <a:xfrm>
          <a:off x="4064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163000</xdr:rowOff>
    </xdr:from>
    <xdr:ext cx="736600" cy="259045"/>
    <xdr:sp macro="" textlink="">
      <xdr:nvSpPr>
        <xdr:cNvPr id="154" name="テキスト ボックス 153"/>
        <xdr:cNvSpPr txBox="1"/>
      </xdr:nvSpPr>
      <xdr:spPr>
        <a:xfrm>
          <a:off x="3733800" y="10621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127423</xdr:rowOff>
    </xdr:from>
    <xdr:to>
      <xdr:col>15</xdr:col>
      <xdr:colOff>133350</xdr:colOff>
      <xdr:row>61</xdr:row>
      <xdr:rowOff>57573</xdr:rowOff>
    </xdr:to>
    <xdr:sp macro="" textlink="">
      <xdr:nvSpPr>
        <xdr:cNvPr id="155" name="楕円 154"/>
        <xdr:cNvSpPr/>
      </xdr:nvSpPr>
      <xdr:spPr>
        <a:xfrm>
          <a:off x="3175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42350</xdr:rowOff>
    </xdr:from>
    <xdr:ext cx="762000" cy="259045"/>
    <xdr:sp macro="" textlink="">
      <xdr:nvSpPr>
        <xdr:cNvPr id="156" name="テキスト ボックス 155"/>
        <xdr:cNvSpPr txBox="1"/>
      </xdr:nvSpPr>
      <xdr:spPr>
        <a:xfrm>
          <a:off x="2844800" y="1050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143510</xdr:rowOff>
    </xdr:from>
    <xdr:to>
      <xdr:col>11</xdr:col>
      <xdr:colOff>82550</xdr:colOff>
      <xdr:row>61</xdr:row>
      <xdr:rowOff>73660</xdr:rowOff>
    </xdr:to>
    <xdr:sp macro="" textlink="">
      <xdr:nvSpPr>
        <xdr:cNvPr id="157" name="楕円 156"/>
        <xdr:cNvSpPr/>
      </xdr:nvSpPr>
      <xdr:spPr>
        <a:xfrm>
          <a:off x="2286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58437</xdr:rowOff>
    </xdr:from>
    <xdr:ext cx="762000" cy="259045"/>
    <xdr:sp macro="" textlink="">
      <xdr:nvSpPr>
        <xdr:cNvPr id="158" name="テキスト ボックス 157"/>
        <xdr:cNvSpPr txBox="1"/>
      </xdr:nvSpPr>
      <xdr:spPr>
        <a:xfrm>
          <a:off x="1955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163619</xdr:rowOff>
    </xdr:from>
    <xdr:to>
      <xdr:col>7</xdr:col>
      <xdr:colOff>31750</xdr:colOff>
      <xdr:row>61</xdr:row>
      <xdr:rowOff>93769</xdr:rowOff>
    </xdr:to>
    <xdr:sp macro="" textlink="">
      <xdr:nvSpPr>
        <xdr:cNvPr id="159" name="楕円 158"/>
        <xdr:cNvSpPr/>
      </xdr:nvSpPr>
      <xdr:spPr>
        <a:xfrm>
          <a:off x="13970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78546</xdr:rowOff>
    </xdr:from>
    <xdr:ext cx="762000" cy="259045"/>
    <xdr:sp macro="" textlink="">
      <xdr:nvSpPr>
        <xdr:cNvPr id="160" name="テキスト ボックス 159"/>
        <xdr:cNvSpPr txBox="1"/>
      </xdr:nvSpPr>
      <xdr:spPr>
        <a:xfrm>
          <a:off x="1066800" y="10536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[111,330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前年度と比較して若干の増加となったが、主な要因としては、維持補修費及び物件費の増加が影響している。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市域が広く公共施設が多いため施設管理に要する経費の割合が高くなっており、今後は、公共施設等総合管理計画に基づく施設の統廃合を含めた行政改革に取り組んでいく。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75177</xdr:rowOff>
    </xdr:from>
    <xdr:to>
      <xdr:col>23</xdr:col>
      <xdr:colOff>133350</xdr:colOff>
      <xdr:row>84</xdr:row>
      <xdr:rowOff>86975</xdr:rowOff>
    </xdr:to>
    <xdr:cxnSp macro="">
      <xdr:nvCxnSpPr>
        <xdr:cNvPr id="195" name="直線コネクタ 194"/>
        <xdr:cNvCxnSpPr/>
      </xdr:nvCxnSpPr>
      <xdr:spPr>
        <a:xfrm>
          <a:off x="4114800" y="14476977"/>
          <a:ext cx="838200" cy="1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13651</xdr:rowOff>
    </xdr:from>
    <xdr:ext cx="762000" cy="259045"/>
    <xdr:sp macro="" textlink="">
      <xdr:nvSpPr>
        <xdr:cNvPr id="196" name="人件費・物件費等の状況平均値テキスト"/>
        <xdr:cNvSpPr txBox="1"/>
      </xdr:nvSpPr>
      <xdr:spPr>
        <a:xfrm>
          <a:off x="5041900" y="14244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64359</xdr:rowOff>
    </xdr:from>
    <xdr:to>
      <xdr:col>19</xdr:col>
      <xdr:colOff>133350</xdr:colOff>
      <xdr:row>84</xdr:row>
      <xdr:rowOff>75177</xdr:rowOff>
    </xdr:to>
    <xdr:cxnSp macro="">
      <xdr:nvCxnSpPr>
        <xdr:cNvPr id="198" name="直線コネクタ 197"/>
        <xdr:cNvCxnSpPr/>
      </xdr:nvCxnSpPr>
      <xdr:spPr>
        <a:xfrm>
          <a:off x="3225800" y="14466159"/>
          <a:ext cx="889000" cy="1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101996</xdr:rowOff>
    </xdr:from>
    <xdr:ext cx="736600" cy="259045"/>
    <xdr:sp macro="" textlink="">
      <xdr:nvSpPr>
        <xdr:cNvPr id="200" name="テキスト ボックス 199"/>
        <xdr:cNvSpPr txBox="1"/>
      </xdr:nvSpPr>
      <xdr:spPr>
        <a:xfrm>
          <a:off x="3733800" y="14160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42401</xdr:rowOff>
    </xdr:from>
    <xdr:to>
      <xdr:col>15</xdr:col>
      <xdr:colOff>82550</xdr:colOff>
      <xdr:row>84</xdr:row>
      <xdr:rowOff>64359</xdr:rowOff>
    </xdr:to>
    <xdr:cxnSp macro="">
      <xdr:nvCxnSpPr>
        <xdr:cNvPr id="201" name="直線コネクタ 200"/>
        <xdr:cNvCxnSpPr/>
      </xdr:nvCxnSpPr>
      <xdr:spPr>
        <a:xfrm>
          <a:off x="2336800" y="14444201"/>
          <a:ext cx="889000" cy="2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136373</xdr:rowOff>
    </xdr:from>
    <xdr:to>
      <xdr:col>15</xdr:col>
      <xdr:colOff>133350</xdr:colOff>
      <xdr:row>84</xdr:row>
      <xdr:rowOff>66523</xdr:rowOff>
    </xdr:to>
    <xdr:sp macro="" textlink="">
      <xdr:nvSpPr>
        <xdr:cNvPr id="202" name="フローチャート: 判断 201"/>
        <xdr:cNvSpPr/>
      </xdr:nvSpPr>
      <xdr:spPr>
        <a:xfrm>
          <a:off x="3175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76700</xdr:rowOff>
    </xdr:from>
    <xdr:ext cx="762000" cy="259045"/>
    <xdr:sp macro="" textlink="">
      <xdr:nvSpPr>
        <xdr:cNvPr id="203" name="テキスト ボックス 202"/>
        <xdr:cNvSpPr txBox="1"/>
      </xdr:nvSpPr>
      <xdr:spPr>
        <a:xfrm>
          <a:off x="2844800" y="1413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167681</xdr:rowOff>
    </xdr:from>
    <xdr:to>
      <xdr:col>11</xdr:col>
      <xdr:colOff>31750</xdr:colOff>
      <xdr:row>84</xdr:row>
      <xdr:rowOff>42401</xdr:rowOff>
    </xdr:to>
    <xdr:cxnSp macro="">
      <xdr:nvCxnSpPr>
        <xdr:cNvPr id="204" name="直線コネクタ 203"/>
        <xdr:cNvCxnSpPr/>
      </xdr:nvCxnSpPr>
      <xdr:spPr>
        <a:xfrm>
          <a:off x="1447800" y="14398031"/>
          <a:ext cx="889000" cy="4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169988</xdr:rowOff>
    </xdr:from>
    <xdr:to>
      <xdr:col>11</xdr:col>
      <xdr:colOff>82550</xdr:colOff>
      <xdr:row>85</xdr:row>
      <xdr:rowOff>100138</xdr:rowOff>
    </xdr:to>
    <xdr:sp macro="" textlink="">
      <xdr:nvSpPr>
        <xdr:cNvPr id="205" name="フローチャート: 判断 204"/>
        <xdr:cNvSpPr/>
      </xdr:nvSpPr>
      <xdr:spPr>
        <a:xfrm>
          <a:off x="2286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84915</xdr:rowOff>
    </xdr:from>
    <xdr:ext cx="762000" cy="259045"/>
    <xdr:sp macro="" textlink="">
      <xdr:nvSpPr>
        <xdr:cNvPr id="206" name="テキスト ボックス 205"/>
        <xdr:cNvSpPr txBox="1"/>
      </xdr:nvSpPr>
      <xdr:spPr>
        <a:xfrm>
          <a:off x="1955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156784</xdr:rowOff>
    </xdr:from>
    <xdr:to>
      <xdr:col>7</xdr:col>
      <xdr:colOff>31750</xdr:colOff>
      <xdr:row>85</xdr:row>
      <xdr:rowOff>86934</xdr:rowOff>
    </xdr:to>
    <xdr:sp macro="" textlink="">
      <xdr:nvSpPr>
        <xdr:cNvPr id="207" name="フローチャート: 判断 206"/>
        <xdr:cNvSpPr/>
      </xdr:nvSpPr>
      <xdr:spPr>
        <a:xfrm>
          <a:off x="1397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71711</xdr:rowOff>
    </xdr:from>
    <xdr:ext cx="762000" cy="259045"/>
    <xdr:sp macro="" textlink="">
      <xdr:nvSpPr>
        <xdr:cNvPr id="208" name="テキスト ボックス 207"/>
        <xdr:cNvSpPr txBox="1"/>
      </xdr:nvSpPr>
      <xdr:spPr>
        <a:xfrm>
          <a:off x="1066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36175</xdr:rowOff>
    </xdr:from>
    <xdr:to>
      <xdr:col>23</xdr:col>
      <xdr:colOff>184150</xdr:colOff>
      <xdr:row>84</xdr:row>
      <xdr:rowOff>137775</xdr:rowOff>
    </xdr:to>
    <xdr:sp macro="" textlink="">
      <xdr:nvSpPr>
        <xdr:cNvPr id="214" name="楕円 213"/>
        <xdr:cNvSpPr/>
      </xdr:nvSpPr>
      <xdr:spPr>
        <a:xfrm>
          <a:off x="4902200" y="1443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8252</xdr:rowOff>
    </xdr:from>
    <xdr:ext cx="762000" cy="259045"/>
    <xdr:sp macro="" textlink="">
      <xdr:nvSpPr>
        <xdr:cNvPr id="215" name="人件費・物件費等の状況該当値テキスト"/>
        <xdr:cNvSpPr txBox="1"/>
      </xdr:nvSpPr>
      <xdr:spPr>
        <a:xfrm>
          <a:off x="5041900" y="1441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24377</xdr:rowOff>
    </xdr:from>
    <xdr:to>
      <xdr:col>19</xdr:col>
      <xdr:colOff>184150</xdr:colOff>
      <xdr:row>84</xdr:row>
      <xdr:rowOff>125977</xdr:rowOff>
    </xdr:to>
    <xdr:sp macro="" textlink="">
      <xdr:nvSpPr>
        <xdr:cNvPr id="216" name="楕円 215"/>
        <xdr:cNvSpPr/>
      </xdr:nvSpPr>
      <xdr:spPr>
        <a:xfrm>
          <a:off x="4064000" y="1442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110754</xdr:rowOff>
    </xdr:from>
    <xdr:ext cx="736600" cy="259045"/>
    <xdr:sp macro="" textlink="">
      <xdr:nvSpPr>
        <xdr:cNvPr id="217" name="テキスト ボックス 216"/>
        <xdr:cNvSpPr txBox="1"/>
      </xdr:nvSpPr>
      <xdr:spPr>
        <a:xfrm>
          <a:off x="3733800" y="14512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13559</xdr:rowOff>
    </xdr:from>
    <xdr:to>
      <xdr:col>15</xdr:col>
      <xdr:colOff>133350</xdr:colOff>
      <xdr:row>84</xdr:row>
      <xdr:rowOff>115159</xdr:rowOff>
    </xdr:to>
    <xdr:sp macro="" textlink="">
      <xdr:nvSpPr>
        <xdr:cNvPr id="218" name="楕円 217"/>
        <xdr:cNvSpPr/>
      </xdr:nvSpPr>
      <xdr:spPr>
        <a:xfrm>
          <a:off x="3175000" y="1441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99936</xdr:rowOff>
    </xdr:from>
    <xdr:ext cx="762000" cy="259045"/>
    <xdr:sp macro="" textlink="">
      <xdr:nvSpPr>
        <xdr:cNvPr id="219" name="テキスト ボックス 218"/>
        <xdr:cNvSpPr txBox="1"/>
      </xdr:nvSpPr>
      <xdr:spPr>
        <a:xfrm>
          <a:off x="2844800" y="1450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163051</xdr:rowOff>
    </xdr:from>
    <xdr:to>
      <xdr:col>11</xdr:col>
      <xdr:colOff>82550</xdr:colOff>
      <xdr:row>84</xdr:row>
      <xdr:rowOff>93201</xdr:rowOff>
    </xdr:to>
    <xdr:sp macro="" textlink="">
      <xdr:nvSpPr>
        <xdr:cNvPr id="220" name="楕円 219"/>
        <xdr:cNvSpPr/>
      </xdr:nvSpPr>
      <xdr:spPr>
        <a:xfrm>
          <a:off x="2286000" y="1439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103378</xdr:rowOff>
    </xdr:from>
    <xdr:ext cx="762000" cy="259045"/>
    <xdr:sp macro="" textlink="">
      <xdr:nvSpPr>
        <xdr:cNvPr id="221" name="テキスト ボックス 220"/>
        <xdr:cNvSpPr txBox="1"/>
      </xdr:nvSpPr>
      <xdr:spPr>
        <a:xfrm>
          <a:off x="1955800" y="1416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116881</xdr:rowOff>
    </xdr:from>
    <xdr:to>
      <xdr:col>7</xdr:col>
      <xdr:colOff>31750</xdr:colOff>
      <xdr:row>84</xdr:row>
      <xdr:rowOff>47031</xdr:rowOff>
    </xdr:to>
    <xdr:sp macro="" textlink="">
      <xdr:nvSpPr>
        <xdr:cNvPr id="222" name="楕円 221"/>
        <xdr:cNvSpPr/>
      </xdr:nvSpPr>
      <xdr:spPr>
        <a:xfrm>
          <a:off x="1397000" y="1434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57208</xdr:rowOff>
    </xdr:from>
    <xdr:ext cx="762000" cy="259045"/>
    <xdr:sp macro="" textlink="">
      <xdr:nvSpPr>
        <xdr:cNvPr id="223" name="テキスト ボックス 222"/>
        <xdr:cNvSpPr txBox="1"/>
      </xdr:nvSpPr>
      <xdr:spPr>
        <a:xfrm>
          <a:off x="1066800" y="1411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前年度と同水準となり、類似団体平均及び全国平均を下回っている。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引き続き、職務職質に応じた給与の適正化に努める。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101600</xdr:rowOff>
    </xdr:to>
    <xdr:cxnSp macro="">
      <xdr:nvCxnSpPr>
        <xdr:cNvPr id="259" name="直線コネクタ 258"/>
        <xdr:cNvCxnSpPr/>
      </xdr:nvCxnSpPr>
      <xdr:spPr>
        <a:xfrm>
          <a:off x="161798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74584</xdr:rowOff>
    </xdr:from>
    <xdr:ext cx="762000" cy="259045"/>
    <xdr:sp macro="" textlink="">
      <xdr:nvSpPr>
        <xdr:cNvPr id="260" name="給与水準   （国との比較）平均値テキスト"/>
        <xdr:cNvSpPr txBox="1"/>
      </xdr:nvSpPr>
      <xdr:spPr>
        <a:xfrm>
          <a:off x="17106900" y="1481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101600</xdr:rowOff>
    </xdr:to>
    <xdr:cxnSp macro="">
      <xdr:nvCxnSpPr>
        <xdr:cNvPr id="262" name="直線コネクタ 261"/>
        <xdr:cNvCxnSpPr/>
      </xdr:nvCxnSpPr>
      <xdr:spPr>
        <a:xfrm>
          <a:off x="15290800" y="1484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4" name="テキスト ボックス 263"/>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15421</xdr:rowOff>
    </xdr:from>
    <xdr:to>
      <xdr:col>72</xdr:col>
      <xdr:colOff>203200</xdr:colOff>
      <xdr:row>86</xdr:row>
      <xdr:rowOff>101600</xdr:rowOff>
    </xdr:to>
    <xdr:cxnSp macro="">
      <xdr:nvCxnSpPr>
        <xdr:cNvPr id="265" name="直線コネクタ 264"/>
        <xdr:cNvCxnSpPr/>
      </xdr:nvCxnSpPr>
      <xdr:spPr>
        <a:xfrm>
          <a:off x="14401800" y="1476012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7" name="テキスト ボックス 266"/>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117929</xdr:rowOff>
    </xdr:from>
    <xdr:to>
      <xdr:col>68</xdr:col>
      <xdr:colOff>152400</xdr:colOff>
      <xdr:row>86</xdr:row>
      <xdr:rowOff>15421</xdr:rowOff>
    </xdr:to>
    <xdr:cxnSp macro="">
      <xdr:nvCxnSpPr>
        <xdr:cNvPr id="268" name="直線コネクタ 267"/>
        <xdr:cNvCxnSpPr/>
      </xdr:nvCxnSpPr>
      <xdr:spPr>
        <a:xfrm>
          <a:off x="13512800" y="146911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70" name="テキスト ボックス 269"/>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2" name="テキスト ボックス 271"/>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8" name="楕円 277"/>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67327</xdr:rowOff>
    </xdr:from>
    <xdr:ext cx="762000" cy="259045"/>
    <xdr:sp macro="" textlink="">
      <xdr:nvSpPr>
        <xdr:cNvPr id="279" name="給与水準   （国との比較）該当値テキスト"/>
        <xdr:cNvSpPr txBox="1"/>
      </xdr:nvSpPr>
      <xdr:spPr>
        <a:xfrm>
          <a:off x="171069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80" name="楕円 279"/>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81" name="テキスト ボックス 280"/>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2" name="楕円 281"/>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83" name="テキスト ボックス 282"/>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136071</xdr:rowOff>
    </xdr:from>
    <xdr:to>
      <xdr:col>68</xdr:col>
      <xdr:colOff>203200</xdr:colOff>
      <xdr:row>86</xdr:row>
      <xdr:rowOff>66221</xdr:rowOff>
    </xdr:to>
    <xdr:sp macro="" textlink="">
      <xdr:nvSpPr>
        <xdr:cNvPr id="284" name="楕円 283"/>
        <xdr:cNvSpPr/>
      </xdr:nvSpPr>
      <xdr:spPr>
        <a:xfrm>
          <a:off x="14351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85" name="テキスト ボックス 284"/>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67129</xdr:rowOff>
    </xdr:from>
    <xdr:to>
      <xdr:col>64</xdr:col>
      <xdr:colOff>152400</xdr:colOff>
      <xdr:row>85</xdr:row>
      <xdr:rowOff>168729</xdr:rowOff>
    </xdr:to>
    <xdr:sp macro="" textlink="">
      <xdr:nvSpPr>
        <xdr:cNvPr id="286" name="楕円 285"/>
        <xdr:cNvSpPr/>
      </xdr:nvSpPr>
      <xdr:spPr>
        <a:xfrm>
          <a:off x="13462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7456</xdr:rowOff>
    </xdr:from>
    <xdr:ext cx="762000" cy="259045"/>
    <xdr:sp macro="" textlink="">
      <xdr:nvSpPr>
        <xdr:cNvPr id="287" name="テキスト ボックス 286"/>
        <xdr:cNvSpPr txBox="1"/>
      </xdr:nvSpPr>
      <xdr:spPr>
        <a:xfrm>
          <a:off x="13131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市域が広く、支所や出張所が多いため、類似団体及び県平均を上回っている。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今後も、指定管理者制度などのアウトソーシングの活用や、公共施設等総合管理計画に基づく施設の在り方の見直しなどにより職員数の削減に努める。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87206</xdr:rowOff>
    </xdr:from>
    <xdr:to>
      <xdr:col>81</xdr:col>
      <xdr:colOff>44450</xdr:colOff>
      <xdr:row>61</xdr:row>
      <xdr:rowOff>91229</xdr:rowOff>
    </xdr:to>
    <xdr:cxnSp macro="">
      <xdr:nvCxnSpPr>
        <xdr:cNvPr id="322" name="直線コネクタ 321"/>
        <xdr:cNvCxnSpPr/>
      </xdr:nvCxnSpPr>
      <xdr:spPr>
        <a:xfrm>
          <a:off x="16179800" y="10545656"/>
          <a:ext cx="8382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111777</xdr:rowOff>
    </xdr:from>
    <xdr:ext cx="762000" cy="259045"/>
    <xdr:sp macro="" textlink="">
      <xdr:nvSpPr>
        <xdr:cNvPr id="323" name="定員管理の状況平均値テキスト"/>
        <xdr:cNvSpPr txBox="1"/>
      </xdr:nvSpPr>
      <xdr:spPr>
        <a:xfrm>
          <a:off x="17106900" y="1022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87206</xdr:rowOff>
    </xdr:from>
    <xdr:to>
      <xdr:col>77</xdr:col>
      <xdr:colOff>44450</xdr:colOff>
      <xdr:row>61</xdr:row>
      <xdr:rowOff>97261</xdr:rowOff>
    </xdr:to>
    <xdr:cxnSp macro="">
      <xdr:nvCxnSpPr>
        <xdr:cNvPr id="325" name="直線コネクタ 324"/>
        <xdr:cNvCxnSpPr/>
      </xdr:nvCxnSpPr>
      <xdr:spPr>
        <a:xfrm flipV="1">
          <a:off x="15290800" y="10545656"/>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43621</xdr:rowOff>
    </xdr:from>
    <xdr:ext cx="736600" cy="259045"/>
    <xdr:sp macro="" textlink="">
      <xdr:nvSpPr>
        <xdr:cNvPr id="327" name="テキスト ボックス 326"/>
        <xdr:cNvSpPr txBox="1"/>
      </xdr:nvSpPr>
      <xdr:spPr>
        <a:xfrm>
          <a:off x="15798800" y="10159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71120</xdr:rowOff>
    </xdr:from>
    <xdr:to>
      <xdr:col>72</xdr:col>
      <xdr:colOff>203200</xdr:colOff>
      <xdr:row>61</xdr:row>
      <xdr:rowOff>97261</xdr:rowOff>
    </xdr:to>
    <xdr:cxnSp macro="">
      <xdr:nvCxnSpPr>
        <xdr:cNvPr id="328" name="直線コネクタ 327"/>
        <xdr:cNvCxnSpPr/>
      </xdr:nvCxnSpPr>
      <xdr:spPr>
        <a:xfrm>
          <a:off x="14401800" y="10529570"/>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79163</xdr:rowOff>
    </xdr:from>
    <xdr:to>
      <xdr:col>73</xdr:col>
      <xdr:colOff>44450</xdr:colOff>
      <xdr:row>61</xdr:row>
      <xdr:rowOff>9313</xdr:rowOff>
    </xdr:to>
    <xdr:sp macro="" textlink="">
      <xdr:nvSpPr>
        <xdr:cNvPr id="329" name="フローチャート: 判断 328"/>
        <xdr:cNvSpPr/>
      </xdr:nvSpPr>
      <xdr:spPr>
        <a:xfrm>
          <a:off x="15240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19490</xdr:rowOff>
    </xdr:from>
    <xdr:ext cx="762000" cy="259045"/>
    <xdr:sp macro="" textlink="">
      <xdr:nvSpPr>
        <xdr:cNvPr id="330" name="テキスト ボックス 329"/>
        <xdr:cNvSpPr txBox="1"/>
      </xdr:nvSpPr>
      <xdr:spPr>
        <a:xfrm>
          <a:off x="14909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71120</xdr:rowOff>
    </xdr:from>
    <xdr:to>
      <xdr:col>68</xdr:col>
      <xdr:colOff>152400</xdr:colOff>
      <xdr:row>61</xdr:row>
      <xdr:rowOff>79163</xdr:rowOff>
    </xdr:to>
    <xdr:cxnSp macro="">
      <xdr:nvCxnSpPr>
        <xdr:cNvPr id="331" name="直線コネクタ 330"/>
        <xdr:cNvCxnSpPr/>
      </xdr:nvCxnSpPr>
      <xdr:spPr>
        <a:xfrm flipV="1">
          <a:off x="13512800" y="105295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2" name="フローチャート: 判断 331"/>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33" name="テキスト ボックス 332"/>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4" name="フローチャート: 判断 333"/>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5" name="テキスト ボックス 334"/>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40429</xdr:rowOff>
    </xdr:from>
    <xdr:to>
      <xdr:col>81</xdr:col>
      <xdr:colOff>95250</xdr:colOff>
      <xdr:row>61</xdr:row>
      <xdr:rowOff>142029</xdr:rowOff>
    </xdr:to>
    <xdr:sp macro="" textlink="">
      <xdr:nvSpPr>
        <xdr:cNvPr id="341" name="楕円 340"/>
        <xdr:cNvSpPr/>
      </xdr:nvSpPr>
      <xdr:spPr>
        <a:xfrm>
          <a:off x="169672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12506</xdr:rowOff>
    </xdr:from>
    <xdr:ext cx="762000" cy="259045"/>
    <xdr:sp macro="" textlink="">
      <xdr:nvSpPr>
        <xdr:cNvPr id="342" name="定員管理の状況該当値テキスト"/>
        <xdr:cNvSpPr txBox="1"/>
      </xdr:nvSpPr>
      <xdr:spPr>
        <a:xfrm>
          <a:off x="17106900" y="1047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36406</xdr:rowOff>
    </xdr:from>
    <xdr:to>
      <xdr:col>77</xdr:col>
      <xdr:colOff>95250</xdr:colOff>
      <xdr:row>61</xdr:row>
      <xdr:rowOff>138006</xdr:rowOff>
    </xdr:to>
    <xdr:sp macro="" textlink="">
      <xdr:nvSpPr>
        <xdr:cNvPr id="343" name="楕円 342"/>
        <xdr:cNvSpPr/>
      </xdr:nvSpPr>
      <xdr:spPr>
        <a:xfrm>
          <a:off x="16129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122783</xdr:rowOff>
    </xdr:from>
    <xdr:ext cx="736600" cy="259045"/>
    <xdr:sp macro="" textlink="">
      <xdr:nvSpPr>
        <xdr:cNvPr id="344" name="テキスト ボックス 343"/>
        <xdr:cNvSpPr txBox="1"/>
      </xdr:nvSpPr>
      <xdr:spPr>
        <a:xfrm>
          <a:off x="15798800" y="10581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46461</xdr:rowOff>
    </xdr:from>
    <xdr:to>
      <xdr:col>73</xdr:col>
      <xdr:colOff>44450</xdr:colOff>
      <xdr:row>61</xdr:row>
      <xdr:rowOff>148061</xdr:rowOff>
    </xdr:to>
    <xdr:sp macro="" textlink="">
      <xdr:nvSpPr>
        <xdr:cNvPr id="345" name="楕円 344"/>
        <xdr:cNvSpPr/>
      </xdr:nvSpPr>
      <xdr:spPr>
        <a:xfrm>
          <a:off x="15240000" y="105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132838</xdr:rowOff>
    </xdr:from>
    <xdr:ext cx="762000" cy="259045"/>
    <xdr:sp macro="" textlink="">
      <xdr:nvSpPr>
        <xdr:cNvPr id="346" name="テキスト ボックス 345"/>
        <xdr:cNvSpPr txBox="1"/>
      </xdr:nvSpPr>
      <xdr:spPr>
        <a:xfrm>
          <a:off x="14909800" y="1059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20320</xdr:rowOff>
    </xdr:from>
    <xdr:to>
      <xdr:col>68</xdr:col>
      <xdr:colOff>203200</xdr:colOff>
      <xdr:row>61</xdr:row>
      <xdr:rowOff>121920</xdr:rowOff>
    </xdr:to>
    <xdr:sp macro="" textlink="">
      <xdr:nvSpPr>
        <xdr:cNvPr id="347" name="楕円 346"/>
        <xdr:cNvSpPr/>
      </xdr:nvSpPr>
      <xdr:spPr>
        <a:xfrm>
          <a:off x="14351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132097</xdr:rowOff>
    </xdr:from>
    <xdr:ext cx="762000" cy="259045"/>
    <xdr:sp macro="" textlink="">
      <xdr:nvSpPr>
        <xdr:cNvPr id="348" name="テキスト ボックス 347"/>
        <xdr:cNvSpPr txBox="1"/>
      </xdr:nvSpPr>
      <xdr:spPr>
        <a:xfrm>
          <a:off x="14020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28363</xdr:rowOff>
    </xdr:from>
    <xdr:to>
      <xdr:col>64</xdr:col>
      <xdr:colOff>152400</xdr:colOff>
      <xdr:row>61</xdr:row>
      <xdr:rowOff>129963</xdr:rowOff>
    </xdr:to>
    <xdr:sp macro="" textlink="">
      <xdr:nvSpPr>
        <xdr:cNvPr id="349" name="楕円 348"/>
        <xdr:cNvSpPr/>
      </xdr:nvSpPr>
      <xdr:spPr>
        <a:xfrm>
          <a:off x="13462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140140</xdr:rowOff>
    </xdr:from>
    <xdr:ext cx="762000" cy="259045"/>
    <xdr:sp macro="" textlink="">
      <xdr:nvSpPr>
        <xdr:cNvPr id="350" name="テキスト ボックス 349"/>
        <xdr:cNvSpPr txBox="1"/>
      </xdr:nvSpPr>
      <xdr:spPr>
        <a:xfrm>
          <a:off x="13131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年度まで実施した旧合併特例事業の償還額が増加していることに伴い、前年度と比較し</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ポイント上昇したが、類似団体平均及び県平均を下回っている。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今後は、ごみ処理施設建設事業の償還が始まり公債費が増加することから、比率が上昇することが予測される。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そのため、新たな起債事業については、精査し、後年度の公債費の負担が大きく増加することのないよう努める。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17463</xdr:rowOff>
    </xdr:from>
    <xdr:to>
      <xdr:col>81</xdr:col>
      <xdr:colOff>44450</xdr:colOff>
      <xdr:row>38</xdr:row>
      <xdr:rowOff>53657</xdr:rowOff>
    </xdr:to>
    <xdr:cxnSp macro="">
      <xdr:nvCxnSpPr>
        <xdr:cNvPr id="380" name="直線コネクタ 379"/>
        <xdr:cNvCxnSpPr/>
      </xdr:nvCxnSpPr>
      <xdr:spPr>
        <a:xfrm>
          <a:off x="16179800" y="6532563"/>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14622</xdr:rowOff>
    </xdr:from>
    <xdr:ext cx="762000" cy="259045"/>
    <xdr:sp macro="" textlink="">
      <xdr:nvSpPr>
        <xdr:cNvPr id="381" name="公債費負担の状況平均値テキスト"/>
        <xdr:cNvSpPr txBox="1"/>
      </xdr:nvSpPr>
      <xdr:spPr>
        <a:xfrm>
          <a:off x="17106900" y="670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11430</xdr:rowOff>
    </xdr:from>
    <xdr:to>
      <xdr:col>77</xdr:col>
      <xdr:colOff>44450</xdr:colOff>
      <xdr:row>38</xdr:row>
      <xdr:rowOff>17463</xdr:rowOff>
    </xdr:to>
    <xdr:cxnSp macro="">
      <xdr:nvCxnSpPr>
        <xdr:cNvPr id="383" name="直線コネクタ 382"/>
        <xdr:cNvCxnSpPr/>
      </xdr:nvCxnSpPr>
      <xdr:spPr>
        <a:xfrm>
          <a:off x="15290800" y="652653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147020</xdr:rowOff>
    </xdr:from>
    <xdr:ext cx="736600" cy="259045"/>
    <xdr:sp macro="" textlink="">
      <xdr:nvSpPr>
        <xdr:cNvPr id="385" name="テキスト ボックス 384"/>
        <xdr:cNvSpPr txBox="1"/>
      </xdr:nvSpPr>
      <xdr:spPr>
        <a:xfrm>
          <a:off x="15798800" y="6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11430</xdr:rowOff>
    </xdr:from>
    <xdr:to>
      <xdr:col>72</xdr:col>
      <xdr:colOff>203200</xdr:colOff>
      <xdr:row>38</xdr:row>
      <xdr:rowOff>29528</xdr:rowOff>
    </xdr:to>
    <xdr:cxnSp macro="">
      <xdr:nvCxnSpPr>
        <xdr:cNvPr id="386" name="直線コネクタ 385"/>
        <xdr:cNvCxnSpPr/>
      </xdr:nvCxnSpPr>
      <xdr:spPr>
        <a:xfrm flipV="1">
          <a:off x="14401800" y="652653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66675</xdr:rowOff>
    </xdr:from>
    <xdr:to>
      <xdr:col>73</xdr:col>
      <xdr:colOff>44450</xdr:colOff>
      <xdr:row>39</xdr:row>
      <xdr:rowOff>168275</xdr:rowOff>
    </xdr:to>
    <xdr:sp macro="" textlink="">
      <xdr:nvSpPr>
        <xdr:cNvPr id="387" name="フローチャート: 判断 386"/>
        <xdr:cNvSpPr/>
      </xdr:nvSpPr>
      <xdr:spPr>
        <a:xfrm>
          <a:off x="15240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153052</xdr:rowOff>
    </xdr:from>
    <xdr:ext cx="762000" cy="259045"/>
    <xdr:sp macro="" textlink="">
      <xdr:nvSpPr>
        <xdr:cNvPr id="388" name="テキスト ボックス 387"/>
        <xdr:cNvSpPr txBox="1"/>
      </xdr:nvSpPr>
      <xdr:spPr>
        <a:xfrm>
          <a:off x="149098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29528</xdr:rowOff>
    </xdr:from>
    <xdr:to>
      <xdr:col>68</xdr:col>
      <xdr:colOff>152400</xdr:colOff>
      <xdr:row>38</xdr:row>
      <xdr:rowOff>77788</xdr:rowOff>
    </xdr:to>
    <xdr:cxnSp macro="">
      <xdr:nvCxnSpPr>
        <xdr:cNvPr id="389" name="直線コネクタ 388"/>
        <xdr:cNvCxnSpPr/>
      </xdr:nvCxnSpPr>
      <xdr:spPr>
        <a:xfrm flipV="1">
          <a:off x="13512800" y="65446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0" name="フローチャート: 判断 389"/>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391" name="テキスト ボックス 390"/>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138447</xdr:rowOff>
    </xdr:from>
    <xdr:ext cx="762000" cy="259045"/>
    <xdr:sp macro="" textlink="">
      <xdr:nvSpPr>
        <xdr:cNvPr id="393" name="テキスト ボックス 392"/>
        <xdr:cNvSpPr txBox="1"/>
      </xdr:nvSpPr>
      <xdr:spPr>
        <a:xfrm>
          <a:off x="13131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2857</xdr:rowOff>
    </xdr:from>
    <xdr:to>
      <xdr:col>81</xdr:col>
      <xdr:colOff>95250</xdr:colOff>
      <xdr:row>38</xdr:row>
      <xdr:rowOff>104457</xdr:rowOff>
    </xdr:to>
    <xdr:sp macro="" textlink="">
      <xdr:nvSpPr>
        <xdr:cNvPr id="399" name="楕円 398"/>
        <xdr:cNvSpPr/>
      </xdr:nvSpPr>
      <xdr:spPr>
        <a:xfrm>
          <a:off x="16967200" y="651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19385</xdr:rowOff>
    </xdr:from>
    <xdr:ext cx="762000" cy="259045"/>
    <xdr:sp macro="" textlink="">
      <xdr:nvSpPr>
        <xdr:cNvPr id="400" name="公債費負担の状況該当値テキスト"/>
        <xdr:cNvSpPr txBox="1"/>
      </xdr:nvSpPr>
      <xdr:spPr>
        <a:xfrm>
          <a:off x="17106900" y="6363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138113</xdr:rowOff>
    </xdr:from>
    <xdr:to>
      <xdr:col>77</xdr:col>
      <xdr:colOff>95250</xdr:colOff>
      <xdr:row>38</xdr:row>
      <xdr:rowOff>68263</xdr:rowOff>
    </xdr:to>
    <xdr:sp macro="" textlink="">
      <xdr:nvSpPr>
        <xdr:cNvPr id="401" name="楕円 400"/>
        <xdr:cNvSpPr/>
      </xdr:nvSpPr>
      <xdr:spPr>
        <a:xfrm>
          <a:off x="16129000" y="648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78440</xdr:rowOff>
    </xdr:from>
    <xdr:ext cx="736600" cy="259045"/>
    <xdr:sp macro="" textlink="">
      <xdr:nvSpPr>
        <xdr:cNvPr id="402" name="テキスト ボックス 401"/>
        <xdr:cNvSpPr txBox="1"/>
      </xdr:nvSpPr>
      <xdr:spPr>
        <a:xfrm>
          <a:off x="15798800" y="625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132080</xdr:rowOff>
    </xdr:from>
    <xdr:to>
      <xdr:col>73</xdr:col>
      <xdr:colOff>44450</xdr:colOff>
      <xdr:row>38</xdr:row>
      <xdr:rowOff>62230</xdr:rowOff>
    </xdr:to>
    <xdr:sp macro="" textlink="">
      <xdr:nvSpPr>
        <xdr:cNvPr id="403" name="楕円 402"/>
        <xdr:cNvSpPr/>
      </xdr:nvSpPr>
      <xdr:spPr>
        <a:xfrm>
          <a:off x="15240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72407</xdr:rowOff>
    </xdr:from>
    <xdr:ext cx="762000" cy="259045"/>
    <xdr:sp macro="" textlink="">
      <xdr:nvSpPr>
        <xdr:cNvPr id="404" name="テキスト ボックス 403"/>
        <xdr:cNvSpPr txBox="1"/>
      </xdr:nvSpPr>
      <xdr:spPr>
        <a:xfrm>
          <a:off x="14909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150178</xdr:rowOff>
    </xdr:from>
    <xdr:to>
      <xdr:col>68</xdr:col>
      <xdr:colOff>203200</xdr:colOff>
      <xdr:row>38</xdr:row>
      <xdr:rowOff>80328</xdr:rowOff>
    </xdr:to>
    <xdr:sp macro="" textlink="">
      <xdr:nvSpPr>
        <xdr:cNvPr id="405" name="楕円 404"/>
        <xdr:cNvSpPr/>
      </xdr:nvSpPr>
      <xdr:spPr>
        <a:xfrm>
          <a:off x="14351000" y="64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90505</xdr:rowOff>
    </xdr:from>
    <xdr:ext cx="762000" cy="259045"/>
    <xdr:sp macro="" textlink="">
      <xdr:nvSpPr>
        <xdr:cNvPr id="406" name="テキスト ボックス 405"/>
        <xdr:cNvSpPr txBox="1"/>
      </xdr:nvSpPr>
      <xdr:spPr>
        <a:xfrm>
          <a:off x="14020800" y="626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26988</xdr:rowOff>
    </xdr:from>
    <xdr:to>
      <xdr:col>64</xdr:col>
      <xdr:colOff>152400</xdr:colOff>
      <xdr:row>38</xdr:row>
      <xdr:rowOff>128588</xdr:rowOff>
    </xdr:to>
    <xdr:sp macro="" textlink="">
      <xdr:nvSpPr>
        <xdr:cNvPr id="407" name="楕円 406"/>
        <xdr:cNvSpPr/>
      </xdr:nvSpPr>
      <xdr:spPr>
        <a:xfrm>
          <a:off x="13462000" y="65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138765</xdr:rowOff>
    </xdr:from>
    <xdr:ext cx="762000" cy="259045"/>
    <xdr:sp macro="" textlink="">
      <xdr:nvSpPr>
        <xdr:cNvPr id="408" name="テキスト ボックス 407"/>
        <xdr:cNvSpPr txBox="1"/>
      </xdr:nvSpPr>
      <xdr:spPr>
        <a:xfrm>
          <a:off x="13131800" y="631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ごみ処理施設建設事業に係る地方債残高の増加に伴い、将来負担額が増加したことに加え、充当可能基金が減少したため、前年度と比較し</a:t>
          </a:r>
          <a:r>
            <a:rPr kumimoji="1" lang="en-US" altLang="ja-JP" sz="1300">
              <a:latin typeface="ＭＳ Ｐゴシック" panose="020B0600070205080204" pitchFamily="50" charset="-128"/>
              <a:ea typeface="ＭＳ Ｐゴシック" panose="020B0600070205080204" pitchFamily="50" charset="-128"/>
            </a:rPr>
            <a:t>22.9</a:t>
          </a:r>
          <a:r>
            <a:rPr kumimoji="1" lang="ja-JP" altLang="en-US" sz="1300">
              <a:latin typeface="ＭＳ Ｐゴシック" panose="020B0600070205080204" pitchFamily="50" charset="-128"/>
              <a:ea typeface="ＭＳ Ｐゴシック" panose="020B0600070205080204" pitchFamily="50" charset="-128"/>
            </a:rPr>
            <a:t>ポイント上昇し、類似団体の平均を若干上回る数値となっている。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今後も起債事業を圧縮し、将来負担額の上昇を抑えるともに健全な財政運営に努める。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7" name="直線コネクタ 436"/>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8"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9" name="直線コネクタ 438"/>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111125</xdr:rowOff>
    </xdr:from>
    <xdr:to>
      <xdr:col>81</xdr:col>
      <xdr:colOff>44450</xdr:colOff>
      <xdr:row>15</xdr:row>
      <xdr:rowOff>123867</xdr:rowOff>
    </xdr:to>
    <xdr:cxnSp macro="">
      <xdr:nvCxnSpPr>
        <xdr:cNvPr id="442" name="直線コネクタ 441"/>
        <xdr:cNvCxnSpPr/>
      </xdr:nvCxnSpPr>
      <xdr:spPr>
        <a:xfrm>
          <a:off x="16179800" y="2511425"/>
          <a:ext cx="838200" cy="18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21226</xdr:rowOff>
    </xdr:from>
    <xdr:ext cx="762000" cy="259045"/>
    <xdr:sp macro="" textlink="">
      <xdr:nvSpPr>
        <xdr:cNvPr id="443" name="将来負担の状況平均値テキスト"/>
        <xdr:cNvSpPr txBox="1"/>
      </xdr:nvSpPr>
      <xdr:spPr>
        <a:xfrm>
          <a:off x="17106900" y="2421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4" name="フローチャート: 判断 443"/>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22648</xdr:rowOff>
    </xdr:from>
    <xdr:to>
      <xdr:col>77</xdr:col>
      <xdr:colOff>44450</xdr:colOff>
      <xdr:row>14</xdr:row>
      <xdr:rowOff>111125</xdr:rowOff>
    </xdr:to>
    <xdr:cxnSp macro="">
      <xdr:nvCxnSpPr>
        <xdr:cNvPr id="445" name="直線コネクタ 444"/>
        <xdr:cNvCxnSpPr/>
      </xdr:nvCxnSpPr>
      <xdr:spPr>
        <a:xfrm>
          <a:off x="15290800" y="2422948"/>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6" name="フローチャート: 判断 445"/>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118423</xdr:rowOff>
    </xdr:from>
    <xdr:ext cx="736600" cy="259045"/>
    <xdr:sp macro="" textlink="">
      <xdr:nvSpPr>
        <xdr:cNvPr id="447" name="テキスト ボックス 446"/>
        <xdr:cNvSpPr txBox="1"/>
      </xdr:nvSpPr>
      <xdr:spPr>
        <a:xfrm>
          <a:off x="15798800" y="2690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22648</xdr:rowOff>
    </xdr:from>
    <xdr:to>
      <xdr:col>72</xdr:col>
      <xdr:colOff>203200</xdr:colOff>
      <xdr:row>14</xdr:row>
      <xdr:rowOff>44365</xdr:rowOff>
    </xdr:to>
    <xdr:cxnSp macro="">
      <xdr:nvCxnSpPr>
        <xdr:cNvPr id="448" name="直線コネクタ 447"/>
        <xdr:cNvCxnSpPr/>
      </xdr:nvCxnSpPr>
      <xdr:spPr>
        <a:xfrm flipV="1">
          <a:off x="14401800" y="2422948"/>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18373</xdr:rowOff>
    </xdr:from>
    <xdr:to>
      <xdr:col>73</xdr:col>
      <xdr:colOff>44450</xdr:colOff>
      <xdr:row>15</xdr:row>
      <xdr:rowOff>119973</xdr:rowOff>
    </xdr:to>
    <xdr:sp macro="" textlink="">
      <xdr:nvSpPr>
        <xdr:cNvPr id="449" name="フローチャート: 判断 448"/>
        <xdr:cNvSpPr/>
      </xdr:nvSpPr>
      <xdr:spPr>
        <a:xfrm>
          <a:off x="15240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104750</xdr:rowOff>
    </xdr:from>
    <xdr:ext cx="762000" cy="259045"/>
    <xdr:sp macro="" textlink="">
      <xdr:nvSpPr>
        <xdr:cNvPr id="450" name="テキスト ボックス 449"/>
        <xdr:cNvSpPr txBox="1"/>
      </xdr:nvSpPr>
      <xdr:spPr>
        <a:xfrm>
          <a:off x="14909800" y="267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44365</xdr:rowOff>
    </xdr:from>
    <xdr:to>
      <xdr:col>68</xdr:col>
      <xdr:colOff>152400</xdr:colOff>
      <xdr:row>14</xdr:row>
      <xdr:rowOff>115147</xdr:rowOff>
    </xdr:to>
    <xdr:cxnSp macro="">
      <xdr:nvCxnSpPr>
        <xdr:cNvPr id="451" name="直線コネクタ 450"/>
        <xdr:cNvCxnSpPr/>
      </xdr:nvCxnSpPr>
      <xdr:spPr>
        <a:xfrm flipV="1">
          <a:off x="13512800" y="2444665"/>
          <a:ext cx="889000" cy="7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2" name="フローチャート: 判断 451"/>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32233</xdr:rowOff>
    </xdr:from>
    <xdr:ext cx="762000" cy="259045"/>
    <xdr:sp macro="" textlink="">
      <xdr:nvSpPr>
        <xdr:cNvPr id="453" name="テキスト ボックス 452"/>
        <xdr:cNvSpPr txBox="1"/>
      </xdr:nvSpPr>
      <xdr:spPr>
        <a:xfrm>
          <a:off x="14020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4" name="フローチャート: 判断 453"/>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5" name="テキスト ボックス 454"/>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73067</xdr:rowOff>
    </xdr:from>
    <xdr:to>
      <xdr:col>81</xdr:col>
      <xdr:colOff>95250</xdr:colOff>
      <xdr:row>16</xdr:row>
      <xdr:rowOff>3217</xdr:rowOff>
    </xdr:to>
    <xdr:sp macro="" textlink="">
      <xdr:nvSpPr>
        <xdr:cNvPr id="461" name="楕円 460"/>
        <xdr:cNvSpPr/>
      </xdr:nvSpPr>
      <xdr:spPr>
        <a:xfrm>
          <a:off x="16967200" y="264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45144</xdr:rowOff>
    </xdr:from>
    <xdr:ext cx="762000" cy="259045"/>
    <xdr:sp macro="" textlink="">
      <xdr:nvSpPr>
        <xdr:cNvPr id="462" name="将来負担の状況該当値テキスト"/>
        <xdr:cNvSpPr txBox="1"/>
      </xdr:nvSpPr>
      <xdr:spPr>
        <a:xfrm>
          <a:off x="17106900" y="261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60325</xdr:rowOff>
    </xdr:from>
    <xdr:to>
      <xdr:col>77</xdr:col>
      <xdr:colOff>95250</xdr:colOff>
      <xdr:row>14</xdr:row>
      <xdr:rowOff>161925</xdr:rowOff>
    </xdr:to>
    <xdr:sp macro="" textlink="">
      <xdr:nvSpPr>
        <xdr:cNvPr id="463" name="楕円 462"/>
        <xdr:cNvSpPr/>
      </xdr:nvSpPr>
      <xdr:spPr>
        <a:xfrm>
          <a:off x="16129000" y="246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652</xdr:rowOff>
    </xdr:from>
    <xdr:ext cx="736600" cy="259045"/>
    <xdr:sp macro="" textlink="">
      <xdr:nvSpPr>
        <xdr:cNvPr id="464" name="テキスト ボックス 463"/>
        <xdr:cNvSpPr txBox="1"/>
      </xdr:nvSpPr>
      <xdr:spPr>
        <a:xfrm>
          <a:off x="15798800" y="2229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143298</xdr:rowOff>
    </xdr:from>
    <xdr:to>
      <xdr:col>73</xdr:col>
      <xdr:colOff>44450</xdr:colOff>
      <xdr:row>14</xdr:row>
      <xdr:rowOff>73448</xdr:rowOff>
    </xdr:to>
    <xdr:sp macro="" textlink="">
      <xdr:nvSpPr>
        <xdr:cNvPr id="465" name="楕円 464"/>
        <xdr:cNvSpPr/>
      </xdr:nvSpPr>
      <xdr:spPr>
        <a:xfrm>
          <a:off x="15240000" y="237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83625</xdr:rowOff>
    </xdr:from>
    <xdr:ext cx="762000" cy="259045"/>
    <xdr:sp macro="" textlink="">
      <xdr:nvSpPr>
        <xdr:cNvPr id="466" name="テキスト ボックス 465"/>
        <xdr:cNvSpPr txBox="1"/>
      </xdr:nvSpPr>
      <xdr:spPr>
        <a:xfrm>
          <a:off x="14909800" y="214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165015</xdr:rowOff>
    </xdr:from>
    <xdr:to>
      <xdr:col>68</xdr:col>
      <xdr:colOff>203200</xdr:colOff>
      <xdr:row>14</xdr:row>
      <xdr:rowOff>95165</xdr:rowOff>
    </xdr:to>
    <xdr:sp macro="" textlink="">
      <xdr:nvSpPr>
        <xdr:cNvPr id="467" name="楕円 466"/>
        <xdr:cNvSpPr/>
      </xdr:nvSpPr>
      <xdr:spPr>
        <a:xfrm>
          <a:off x="14351000" y="23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105342</xdr:rowOff>
    </xdr:from>
    <xdr:ext cx="762000" cy="259045"/>
    <xdr:sp macro="" textlink="">
      <xdr:nvSpPr>
        <xdr:cNvPr id="468" name="テキスト ボックス 467"/>
        <xdr:cNvSpPr txBox="1"/>
      </xdr:nvSpPr>
      <xdr:spPr>
        <a:xfrm>
          <a:off x="14020800" y="216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64347</xdr:rowOff>
    </xdr:from>
    <xdr:to>
      <xdr:col>64</xdr:col>
      <xdr:colOff>152400</xdr:colOff>
      <xdr:row>14</xdr:row>
      <xdr:rowOff>165947</xdr:rowOff>
    </xdr:to>
    <xdr:sp macro="" textlink="">
      <xdr:nvSpPr>
        <xdr:cNvPr id="469" name="楕円 468"/>
        <xdr:cNvSpPr/>
      </xdr:nvSpPr>
      <xdr:spPr>
        <a:xfrm>
          <a:off x="13462000" y="24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4674</xdr:rowOff>
    </xdr:from>
    <xdr:ext cx="762000" cy="259045"/>
    <xdr:sp macro="" textlink="">
      <xdr:nvSpPr>
        <xdr:cNvPr id="470" name="テキスト ボックス 469"/>
        <xdr:cNvSpPr txBox="1"/>
      </xdr:nvSpPr>
      <xdr:spPr>
        <a:xfrm>
          <a:off x="13131800" y="223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埼玉県飯能市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80,070
79,222
193.05
34,804,778
33,351,533
1,262,521
17,241,986
33,360,482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前年度と比べ若干増加したものの全国平均及び県平均と同程度となっている。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要因としては、定数等の大幅な増減がなかったため、定期昇給等による増加が主なものとなる。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今後も定員適正化計画に基づく定員削減や、指定管理者制度などのアウトソーシングの活用などによる人件費の抑制に努める。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46990</xdr:rowOff>
    </xdr:from>
    <xdr:to>
      <xdr:col>24</xdr:col>
      <xdr:colOff>25400</xdr:colOff>
      <xdr:row>37</xdr:row>
      <xdr:rowOff>138430</xdr:rowOff>
    </xdr:to>
    <xdr:cxnSp macro="">
      <xdr:nvCxnSpPr>
        <xdr:cNvPr id="66" name="直線コネクタ 65"/>
        <xdr:cNvCxnSpPr/>
      </xdr:nvCxnSpPr>
      <xdr:spPr>
        <a:xfrm>
          <a:off x="3987800" y="63906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157480</xdr:rowOff>
    </xdr:from>
    <xdr:to>
      <xdr:col>19</xdr:col>
      <xdr:colOff>187325</xdr:colOff>
      <xdr:row>37</xdr:row>
      <xdr:rowOff>46990</xdr:rowOff>
    </xdr:to>
    <xdr:cxnSp macro="">
      <xdr:nvCxnSpPr>
        <xdr:cNvPr id="69" name="直線コネクタ 68"/>
        <xdr:cNvCxnSpPr/>
      </xdr:nvCxnSpPr>
      <xdr:spPr>
        <a:xfrm>
          <a:off x="3098800" y="6329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157480</xdr:rowOff>
    </xdr:from>
    <xdr:to>
      <xdr:col>15</xdr:col>
      <xdr:colOff>98425</xdr:colOff>
      <xdr:row>37</xdr:row>
      <xdr:rowOff>31750</xdr:rowOff>
    </xdr:to>
    <xdr:cxnSp macro="">
      <xdr:nvCxnSpPr>
        <xdr:cNvPr id="72" name="直線コネクタ 71"/>
        <xdr:cNvCxnSpPr/>
      </xdr:nvCxnSpPr>
      <xdr:spPr>
        <a:xfrm flipV="1">
          <a:off x="2209800" y="6329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31750</xdr:rowOff>
    </xdr:from>
    <xdr:to>
      <xdr:col>11</xdr:col>
      <xdr:colOff>9525</xdr:colOff>
      <xdr:row>37</xdr:row>
      <xdr:rowOff>100330</xdr:rowOff>
    </xdr:to>
    <xdr:cxnSp macro="">
      <xdr:nvCxnSpPr>
        <xdr:cNvPr id="75" name="直線コネクタ 74"/>
        <xdr:cNvCxnSpPr/>
      </xdr:nvCxnSpPr>
      <xdr:spPr>
        <a:xfrm flipV="1">
          <a:off x="1320800" y="6375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85" name="楕円 84"/>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59707</xdr:rowOff>
    </xdr:from>
    <xdr:ext cx="762000" cy="259045"/>
    <xdr:sp macro="" textlink="">
      <xdr:nvSpPr>
        <xdr:cNvPr id="86"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167640</xdr:rowOff>
    </xdr:from>
    <xdr:to>
      <xdr:col>20</xdr:col>
      <xdr:colOff>38100</xdr:colOff>
      <xdr:row>37</xdr:row>
      <xdr:rowOff>97790</xdr:rowOff>
    </xdr:to>
    <xdr:sp macro="" textlink="">
      <xdr:nvSpPr>
        <xdr:cNvPr id="87" name="楕円 86"/>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88" name="テキスト ボックス 87"/>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106680</xdr:rowOff>
    </xdr:from>
    <xdr:to>
      <xdr:col>15</xdr:col>
      <xdr:colOff>149225</xdr:colOff>
      <xdr:row>37</xdr:row>
      <xdr:rowOff>36830</xdr:rowOff>
    </xdr:to>
    <xdr:sp macro="" textlink="">
      <xdr:nvSpPr>
        <xdr:cNvPr id="89" name="楕円 88"/>
        <xdr:cNvSpPr/>
      </xdr:nvSpPr>
      <xdr:spPr>
        <a:xfrm>
          <a:off x="3048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47007</xdr:rowOff>
    </xdr:from>
    <xdr:ext cx="762000" cy="259045"/>
    <xdr:sp macro="" textlink="">
      <xdr:nvSpPr>
        <xdr:cNvPr id="90" name="テキスト ボックス 89"/>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152400</xdr:rowOff>
    </xdr:from>
    <xdr:to>
      <xdr:col>11</xdr:col>
      <xdr:colOff>60325</xdr:colOff>
      <xdr:row>37</xdr:row>
      <xdr:rowOff>82550</xdr:rowOff>
    </xdr:to>
    <xdr:sp macro="" textlink="">
      <xdr:nvSpPr>
        <xdr:cNvPr id="91" name="楕円 90"/>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67327</xdr:rowOff>
    </xdr:from>
    <xdr:ext cx="762000" cy="259045"/>
    <xdr:sp macro="" textlink="">
      <xdr:nvSpPr>
        <xdr:cNvPr id="92" name="テキスト ボックス 91"/>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93" name="楕円 92"/>
        <xdr:cNvSpPr/>
      </xdr:nvSpPr>
      <xdr:spPr>
        <a:xfrm>
          <a:off x="1270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94" name="テキスト ボックス 93"/>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ポイント減少したが、類似団体平均及び全国平均を上回っている。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市域が広く公共施設が多いため施設管理に要する経費の割合が高くなっており、今後は、公共施設等総合管理計画に基づく施設の統廃合を含めた行政改革に</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取り組み物件費の削減に努める。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51562</xdr:rowOff>
    </xdr:from>
    <xdr:to>
      <xdr:col>82</xdr:col>
      <xdr:colOff>107950</xdr:colOff>
      <xdr:row>18</xdr:row>
      <xdr:rowOff>154432</xdr:rowOff>
    </xdr:to>
    <xdr:cxnSp macro="">
      <xdr:nvCxnSpPr>
        <xdr:cNvPr id="125" name="直線コネクタ 124"/>
        <xdr:cNvCxnSpPr/>
      </xdr:nvCxnSpPr>
      <xdr:spPr>
        <a:xfrm flipV="1">
          <a:off x="15671800" y="2966212"/>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60723</xdr:rowOff>
    </xdr:from>
    <xdr:ext cx="762000" cy="259045"/>
    <xdr:sp macro="" textlink="">
      <xdr:nvSpPr>
        <xdr:cNvPr id="126" name="物件費平均値テキスト"/>
        <xdr:cNvSpPr txBox="1"/>
      </xdr:nvSpPr>
      <xdr:spPr>
        <a:xfrm>
          <a:off x="16598900" y="2632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26416</xdr:rowOff>
    </xdr:from>
    <xdr:to>
      <xdr:col>78</xdr:col>
      <xdr:colOff>69850</xdr:colOff>
      <xdr:row>18</xdr:row>
      <xdr:rowOff>154432</xdr:rowOff>
    </xdr:to>
    <xdr:cxnSp macro="">
      <xdr:nvCxnSpPr>
        <xdr:cNvPr id="128" name="直線コネクタ 127"/>
        <xdr:cNvCxnSpPr/>
      </xdr:nvCxnSpPr>
      <xdr:spPr>
        <a:xfrm>
          <a:off x="14782800" y="311251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146829</xdr:rowOff>
    </xdr:from>
    <xdr:ext cx="736600" cy="259045"/>
    <xdr:sp macro="" textlink="">
      <xdr:nvSpPr>
        <xdr:cNvPr id="130" name="テキスト ボックス 129"/>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17272</xdr:rowOff>
    </xdr:from>
    <xdr:to>
      <xdr:col>73</xdr:col>
      <xdr:colOff>180975</xdr:colOff>
      <xdr:row>18</xdr:row>
      <xdr:rowOff>26416</xdr:rowOff>
    </xdr:to>
    <xdr:cxnSp macro="">
      <xdr:nvCxnSpPr>
        <xdr:cNvPr id="131" name="直線コネクタ 130"/>
        <xdr:cNvCxnSpPr/>
      </xdr:nvCxnSpPr>
      <xdr:spPr>
        <a:xfrm>
          <a:off x="13893800" y="31033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32" name="フローチャート: 判断 131"/>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91965</xdr:rowOff>
    </xdr:from>
    <xdr:ext cx="762000" cy="259045"/>
    <xdr:sp macro="" textlink="">
      <xdr:nvSpPr>
        <xdr:cNvPr id="133" name="テキスト ボックス 132"/>
        <xdr:cNvSpPr txBox="1"/>
      </xdr:nvSpPr>
      <xdr:spPr>
        <a:xfrm>
          <a:off x="14401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124714</xdr:rowOff>
    </xdr:from>
    <xdr:to>
      <xdr:col>69</xdr:col>
      <xdr:colOff>92075</xdr:colOff>
      <xdr:row>18</xdr:row>
      <xdr:rowOff>17272</xdr:rowOff>
    </xdr:to>
    <xdr:cxnSp macro="">
      <xdr:nvCxnSpPr>
        <xdr:cNvPr id="134" name="直線コネクタ 133"/>
        <xdr:cNvCxnSpPr/>
      </xdr:nvCxnSpPr>
      <xdr:spPr>
        <a:xfrm>
          <a:off x="13004800" y="30393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96774</xdr:rowOff>
    </xdr:from>
    <xdr:to>
      <xdr:col>69</xdr:col>
      <xdr:colOff>142875</xdr:colOff>
      <xdr:row>16</xdr:row>
      <xdr:rowOff>26924</xdr:rowOff>
    </xdr:to>
    <xdr:sp macro="" textlink="">
      <xdr:nvSpPr>
        <xdr:cNvPr id="135" name="フローチャート: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37101</xdr:rowOff>
    </xdr:from>
    <xdr:ext cx="762000" cy="259045"/>
    <xdr:sp macro="" textlink="">
      <xdr:nvSpPr>
        <xdr:cNvPr id="136" name="テキスト ボックス 135"/>
        <xdr:cNvSpPr txBox="1"/>
      </xdr:nvSpPr>
      <xdr:spPr>
        <a:xfrm>
          <a:off x="13512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37" name="フローチャート: 判断 136"/>
        <xdr:cNvSpPr/>
      </xdr:nvSpPr>
      <xdr:spPr>
        <a:xfrm>
          <a:off x="12954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144543</xdr:rowOff>
    </xdr:from>
    <xdr:ext cx="762000" cy="259045"/>
    <xdr:sp macro="" textlink="">
      <xdr:nvSpPr>
        <xdr:cNvPr id="138" name="テキスト ボックス 137"/>
        <xdr:cNvSpPr txBox="1"/>
      </xdr:nvSpPr>
      <xdr:spPr>
        <a:xfrm>
          <a:off x="12623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762</xdr:rowOff>
    </xdr:from>
    <xdr:to>
      <xdr:col>82</xdr:col>
      <xdr:colOff>158750</xdr:colOff>
      <xdr:row>17</xdr:row>
      <xdr:rowOff>102362</xdr:rowOff>
    </xdr:to>
    <xdr:sp macro="" textlink="">
      <xdr:nvSpPr>
        <xdr:cNvPr id="144" name="楕円 143"/>
        <xdr:cNvSpPr/>
      </xdr:nvSpPr>
      <xdr:spPr>
        <a:xfrm>
          <a:off x="164592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144289</xdr:rowOff>
    </xdr:from>
    <xdr:ext cx="762000" cy="259045"/>
    <xdr:sp macro="" textlink="">
      <xdr:nvSpPr>
        <xdr:cNvPr id="145" name="物件費該当値テキスト"/>
        <xdr:cNvSpPr txBox="1"/>
      </xdr:nvSpPr>
      <xdr:spPr>
        <a:xfrm>
          <a:off x="165989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103632</xdr:rowOff>
    </xdr:from>
    <xdr:to>
      <xdr:col>78</xdr:col>
      <xdr:colOff>120650</xdr:colOff>
      <xdr:row>19</xdr:row>
      <xdr:rowOff>33782</xdr:rowOff>
    </xdr:to>
    <xdr:sp macro="" textlink="">
      <xdr:nvSpPr>
        <xdr:cNvPr id="146" name="楕円 145"/>
        <xdr:cNvSpPr/>
      </xdr:nvSpPr>
      <xdr:spPr>
        <a:xfrm>
          <a:off x="15621000" y="31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18559</xdr:rowOff>
    </xdr:from>
    <xdr:ext cx="736600" cy="259045"/>
    <xdr:sp macro="" textlink="">
      <xdr:nvSpPr>
        <xdr:cNvPr id="147" name="テキスト ボックス 146"/>
        <xdr:cNvSpPr txBox="1"/>
      </xdr:nvSpPr>
      <xdr:spPr>
        <a:xfrm>
          <a:off x="15290800" y="327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147066</xdr:rowOff>
    </xdr:from>
    <xdr:to>
      <xdr:col>74</xdr:col>
      <xdr:colOff>31750</xdr:colOff>
      <xdr:row>18</xdr:row>
      <xdr:rowOff>77216</xdr:rowOff>
    </xdr:to>
    <xdr:sp macro="" textlink="">
      <xdr:nvSpPr>
        <xdr:cNvPr id="148" name="楕円 147"/>
        <xdr:cNvSpPr/>
      </xdr:nvSpPr>
      <xdr:spPr>
        <a:xfrm>
          <a:off x="147320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61993</xdr:rowOff>
    </xdr:from>
    <xdr:ext cx="762000" cy="259045"/>
    <xdr:sp macro="" textlink="">
      <xdr:nvSpPr>
        <xdr:cNvPr id="149" name="テキスト ボックス 148"/>
        <xdr:cNvSpPr txBox="1"/>
      </xdr:nvSpPr>
      <xdr:spPr>
        <a:xfrm>
          <a:off x="14401800" y="314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137922</xdr:rowOff>
    </xdr:from>
    <xdr:to>
      <xdr:col>69</xdr:col>
      <xdr:colOff>142875</xdr:colOff>
      <xdr:row>18</xdr:row>
      <xdr:rowOff>68072</xdr:rowOff>
    </xdr:to>
    <xdr:sp macro="" textlink="">
      <xdr:nvSpPr>
        <xdr:cNvPr id="150" name="楕円 149"/>
        <xdr:cNvSpPr/>
      </xdr:nvSpPr>
      <xdr:spPr>
        <a:xfrm>
          <a:off x="13843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52849</xdr:rowOff>
    </xdr:from>
    <xdr:ext cx="762000" cy="259045"/>
    <xdr:sp macro="" textlink="">
      <xdr:nvSpPr>
        <xdr:cNvPr id="151" name="テキスト ボックス 150"/>
        <xdr:cNvSpPr txBox="1"/>
      </xdr:nvSpPr>
      <xdr:spPr>
        <a:xfrm>
          <a:off x="13512800" y="31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73914</xdr:rowOff>
    </xdr:from>
    <xdr:to>
      <xdr:col>65</xdr:col>
      <xdr:colOff>53975</xdr:colOff>
      <xdr:row>18</xdr:row>
      <xdr:rowOff>4064</xdr:rowOff>
    </xdr:to>
    <xdr:sp macro="" textlink="">
      <xdr:nvSpPr>
        <xdr:cNvPr id="152" name="楕円 151"/>
        <xdr:cNvSpPr/>
      </xdr:nvSpPr>
      <xdr:spPr>
        <a:xfrm>
          <a:off x="12954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160291</xdr:rowOff>
    </xdr:from>
    <xdr:ext cx="762000" cy="259045"/>
    <xdr:sp macro="" textlink="">
      <xdr:nvSpPr>
        <xdr:cNvPr id="153" name="テキスト ボックス 152"/>
        <xdr:cNvSpPr txBox="1"/>
      </xdr:nvSpPr>
      <xdr:spPr>
        <a:xfrm>
          <a:off x="12623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ポイント増加したが、類似団体平均及び全国平均を下回っている。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増加した要因としては、高齢者の増加に伴う社会福祉費の増加や、子どもに対する児童福祉費の増加による影響が主なものとなる。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今後も扶助費に係る資格審査の適正化や各種手当の特別加算等の見直しにより、上昇傾向にならないよう努める。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148772</xdr:rowOff>
    </xdr:from>
    <xdr:to>
      <xdr:col>24</xdr:col>
      <xdr:colOff>25400</xdr:colOff>
      <xdr:row>55</xdr:row>
      <xdr:rowOff>31750</xdr:rowOff>
    </xdr:to>
    <xdr:cxnSp macro="">
      <xdr:nvCxnSpPr>
        <xdr:cNvPr id="188" name="直線コネクタ 187"/>
        <xdr:cNvCxnSpPr/>
      </xdr:nvCxnSpPr>
      <xdr:spPr>
        <a:xfrm>
          <a:off x="3987800" y="9407072"/>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89"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148772</xdr:rowOff>
    </xdr:from>
    <xdr:to>
      <xdr:col>19</xdr:col>
      <xdr:colOff>187325</xdr:colOff>
      <xdr:row>55</xdr:row>
      <xdr:rowOff>9978</xdr:rowOff>
    </xdr:to>
    <xdr:cxnSp macro="">
      <xdr:nvCxnSpPr>
        <xdr:cNvPr id="191" name="直線コネクタ 190"/>
        <xdr:cNvCxnSpPr/>
      </xdr:nvCxnSpPr>
      <xdr:spPr>
        <a:xfrm flipV="1">
          <a:off x="3098800" y="9407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193" name="テキスト ボックス 192"/>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9978</xdr:rowOff>
    </xdr:from>
    <xdr:to>
      <xdr:col>15</xdr:col>
      <xdr:colOff>98425</xdr:colOff>
      <xdr:row>55</xdr:row>
      <xdr:rowOff>42635</xdr:rowOff>
    </xdr:to>
    <xdr:cxnSp macro="">
      <xdr:nvCxnSpPr>
        <xdr:cNvPr id="194" name="直線コネクタ 193"/>
        <xdr:cNvCxnSpPr/>
      </xdr:nvCxnSpPr>
      <xdr:spPr>
        <a:xfrm flipV="1">
          <a:off x="2209800" y="94397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5" name="フローチャート: 判断 194"/>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196" name="テキスト ボックス 195"/>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42635</xdr:rowOff>
    </xdr:from>
    <xdr:to>
      <xdr:col>11</xdr:col>
      <xdr:colOff>9525</xdr:colOff>
      <xdr:row>55</xdr:row>
      <xdr:rowOff>42635</xdr:rowOff>
    </xdr:to>
    <xdr:cxnSp macro="">
      <xdr:nvCxnSpPr>
        <xdr:cNvPr id="197" name="直線コネクタ 196"/>
        <xdr:cNvCxnSpPr/>
      </xdr:nvCxnSpPr>
      <xdr:spPr>
        <a:xfrm>
          <a:off x="1320800" y="94723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163285</xdr:rowOff>
    </xdr:from>
    <xdr:to>
      <xdr:col>11</xdr:col>
      <xdr:colOff>60325</xdr:colOff>
      <xdr:row>55</xdr:row>
      <xdr:rowOff>93435</xdr:rowOff>
    </xdr:to>
    <xdr:sp macro="" textlink="">
      <xdr:nvSpPr>
        <xdr:cNvPr id="198" name="フローチャート: 判断 197"/>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103612</xdr:rowOff>
    </xdr:from>
    <xdr:ext cx="762000" cy="259045"/>
    <xdr:sp macro="" textlink="">
      <xdr:nvSpPr>
        <xdr:cNvPr id="199" name="テキスト ボックス 198"/>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00" name="フローチャート: 判断 199"/>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201" name="テキスト ボックス 200"/>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7" name="楕円 206"/>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8"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97972</xdr:rowOff>
    </xdr:from>
    <xdr:to>
      <xdr:col>20</xdr:col>
      <xdr:colOff>38100</xdr:colOff>
      <xdr:row>55</xdr:row>
      <xdr:rowOff>28122</xdr:rowOff>
    </xdr:to>
    <xdr:sp macro="" textlink="">
      <xdr:nvSpPr>
        <xdr:cNvPr id="209" name="楕円 208"/>
        <xdr:cNvSpPr/>
      </xdr:nvSpPr>
      <xdr:spPr>
        <a:xfrm>
          <a:off x="3937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38299</xdr:rowOff>
    </xdr:from>
    <xdr:ext cx="736600" cy="259045"/>
    <xdr:sp macro="" textlink="">
      <xdr:nvSpPr>
        <xdr:cNvPr id="210" name="テキスト ボックス 209"/>
        <xdr:cNvSpPr txBox="1"/>
      </xdr:nvSpPr>
      <xdr:spPr>
        <a:xfrm>
          <a:off x="3606800" y="912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130628</xdr:rowOff>
    </xdr:from>
    <xdr:to>
      <xdr:col>15</xdr:col>
      <xdr:colOff>149225</xdr:colOff>
      <xdr:row>55</xdr:row>
      <xdr:rowOff>60778</xdr:rowOff>
    </xdr:to>
    <xdr:sp macro="" textlink="">
      <xdr:nvSpPr>
        <xdr:cNvPr id="211" name="楕円 210"/>
        <xdr:cNvSpPr/>
      </xdr:nvSpPr>
      <xdr:spPr>
        <a:xfrm>
          <a:off x="3048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70955</xdr:rowOff>
    </xdr:from>
    <xdr:ext cx="762000" cy="259045"/>
    <xdr:sp macro="" textlink="">
      <xdr:nvSpPr>
        <xdr:cNvPr id="212" name="テキスト ボックス 211"/>
        <xdr:cNvSpPr txBox="1"/>
      </xdr:nvSpPr>
      <xdr:spPr>
        <a:xfrm>
          <a:off x="2717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163285</xdr:rowOff>
    </xdr:from>
    <xdr:to>
      <xdr:col>11</xdr:col>
      <xdr:colOff>60325</xdr:colOff>
      <xdr:row>55</xdr:row>
      <xdr:rowOff>93435</xdr:rowOff>
    </xdr:to>
    <xdr:sp macro="" textlink="">
      <xdr:nvSpPr>
        <xdr:cNvPr id="213" name="楕円 212"/>
        <xdr:cNvSpPr/>
      </xdr:nvSpPr>
      <xdr:spPr>
        <a:xfrm>
          <a:off x="2159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78212</xdr:rowOff>
    </xdr:from>
    <xdr:ext cx="762000" cy="259045"/>
    <xdr:sp macro="" textlink="">
      <xdr:nvSpPr>
        <xdr:cNvPr id="214" name="テキスト ボックス 213"/>
        <xdr:cNvSpPr txBox="1"/>
      </xdr:nvSpPr>
      <xdr:spPr>
        <a:xfrm>
          <a:off x="1828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15" name="楕円 214"/>
        <xdr:cNvSpPr/>
      </xdr:nvSpPr>
      <xdr:spPr>
        <a:xfrm>
          <a:off x="1270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78212</xdr:rowOff>
    </xdr:from>
    <xdr:ext cx="762000" cy="259045"/>
    <xdr:sp macro="" textlink="">
      <xdr:nvSpPr>
        <xdr:cNvPr id="216" name="テキスト ボックス 215"/>
        <xdr:cNvSpPr txBox="1"/>
      </xdr:nvSpPr>
      <xdr:spPr>
        <a:xfrm>
          <a:off x="939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ポイント減少したが、類似団体平均、全国平均を上回っている。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特別会計への繰出金が主なものであるが、独立採算性の原則に基づき、運営の健全化、適正化を図り、普通会計からの負担の軽減に努める。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62230</xdr:rowOff>
    </xdr:from>
    <xdr:to>
      <xdr:col>82</xdr:col>
      <xdr:colOff>107950</xdr:colOff>
      <xdr:row>57</xdr:row>
      <xdr:rowOff>77470</xdr:rowOff>
    </xdr:to>
    <xdr:cxnSp macro="">
      <xdr:nvCxnSpPr>
        <xdr:cNvPr id="249" name="直線コネクタ 248"/>
        <xdr:cNvCxnSpPr/>
      </xdr:nvCxnSpPr>
      <xdr:spPr>
        <a:xfrm flipV="1">
          <a:off x="15671800" y="98348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50"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54610</xdr:rowOff>
    </xdr:from>
    <xdr:to>
      <xdr:col>78</xdr:col>
      <xdr:colOff>69850</xdr:colOff>
      <xdr:row>57</xdr:row>
      <xdr:rowOff>77470</xdr:rowOff>
    </xdr:to>
    <xdr:cxnSp macro="">
      <xdr:nvCxnSpPr>
        <xdr:cNvPr id="252" name="直線コネクタ 251"/>
        <xdr:cNvCxnSpPr/>
      </xdr:nvCxnSpPr>
      <xdr:spPr>
        <a:xfrm>
          <a:off x="14782800" y="9827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4" name="テキスト ボックス 253"/>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24130</xdr:rowOff>
    </xdr:from>
    <xdr:to>
      <xdr:col>73</xdr:col>
      <xdr:colOff>180975</xdr:colOff>
      <xdr:row>57</xdr:row>
      <xdr:rowOff>54610</xdr:rowOff>
    </xdr:to>
    <xdr:cxnSp macro="">
      <xdr:nvCxnSpPr>
        <xdr:cNvPr id="255" name="直線コネクタ 254"/>
        <xdr:cNvCxnSpPr/>
      </xdr:nvCxnSpPr>
      <xdr:spPr>
        <a:xfrm>
          <a:off x="13893800" y="9796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31750</xdr:rowOff>
    </xdr:to>
    <xdr:cxnSp macro="">
      <xdr:nvCxnSpPr>
        <xdr:cNvPr id="258" name="直線コネクタ 257"/>
        <xdr:cNvCxnSpPr/>
      </xdr:nvCxnSpPr>
      <xdr:spPr>
        <a:xfrm flipV="1">
          <a:off x="13004800" y="9796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60" name="テキスト ボックス 259"/>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68" name="楕円 267"/>
        <xdr:cNvSpPr/>
      </xdr:nvSpPr>
      <xdr:spPr>
        <a:xfrm>
          <a:off x="164592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154957</xdr:rowOff>
    </xdr:from>
    <xdr:ext cx="762000" cy="259045"/>
    <xdr:sp macro="" textlink="">
      <xdr:nvSpPr>
        <xdr:cNvPr id="269" name="その他該当値テキスト"/>
        <xdr:cNvSpPr txBox="1"/>
      </xdr:nvSpPr>
      <xdr:spPr>
        <a:xfrm>
          <a:off x="165989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26670</xdr:rowOff>
    </xdr:from>
    <xdr:to>
      <xdr:col>78</xdr:col>
      <xdr:colOff>120650</xdr:colOff>
      <xdr:row>57</xdr:row>
      <xdr:rowOff>128270</xdr:rowOff>
    </xdr:to>
    <xdr:sp macro="" textlink="">
      <xdr:nvSpPr>
        <xdr:cNvPr id="270" name="楕円 269"/>
        <xdr:cNvSpPr/>
      </xdr:nvSpPr>
      <xdr:spPr>
        <a:xfrm>
          <a:off x="15621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113047</xdr:rowOff>
    </xdr:from>
    <xdr:ext cx="736600" cy="259045"/>
    <xdr:sp macro="" textlink="">
      <xdr:nvSpPr>
        <xdr:cNvPr id="271" name="テキスト ボックス 270"/>
        <xdr:cNvSpPr txBox="1"/>
      </xdr:nvSpPr>
      <xdr:spPr>
        <a:xfrm>
          <a:off x="15290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3810</xdr:rowOff>
    </xdr:from>
    <xdr:to>
      <xdr:col>74</xdr:col>
      <xdr:colOff>31750</xdr:colOff>
      <xdr:row>57</xdr:row>
      <xdr:rowOff>105410</xdr:rowOff>
    </xdr:to>
    <xdr:sp macro="" textlink="">
      <xdr:nvSpPr>
        <xdr:cNvPr id="272" name="楕円 271"/>
        <xdr:cNvSpPr/>
      </xdr:nvSpPr>
      <xdr:spPr>
        <a:xfrm>
          <a:off x="14732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90187</xdr:rowOff>
    </xdr:from>
    <xdr:ext cx="762000" cy="259045"/>
    <xdr:sp macro="" textlink="">
      <xdr:nvSpPr>
        <xdr:cNvPr id="273" name="テキスト ボックス 272"/>
        <xdr:cNvSpPr txBox="1"/>
      </xdr:nvSpPr>
      <xdr:spPr>
        <a:xfrm>
          <a:off x="14401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144780</xdr:rowOff>
    </xdr:from>
    <xdr:to>
      <xdr:col>69</xdr:col>
      <xdr:colOff>142875</xdr:colOff>
      <xdr:row>57</xdr:row>
      <xdr:rowOff>74930</xdr:rowOff>
    </xdr:to>
    <xdr:sp macro="" textlink="">
      <xdr:nvSpPr>
        <xdr:cNvPr id="274" name="楕円 273"/>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75" name="テキスト ボックス 274"/>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76" name="楕円 275"/>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77" name="テキスト ボックス 276"/>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ポイント増加したが、類似団体平均を下回っている。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今後も事業の見直しを進めるとともに所期の目的を達成していると認められる補助事業を見直し、抑制に努める。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26416</xdr:rowOff>
    </xdr:from>
    <xdr:to>
      <xdr:col>82</xdr:col>
      <xdr:colOff>107950</xdr:colOff>
      <xdr:row>36</xdr:row>
      <xdr:rowOff>53848</xdr:rowOff>
    </xdr:to>
    <xdr:cxnSp macro="">
      <xdr:nvCxnSpPr>
        <xdr:cNvPr id="307" name="直線コネクタ 306"/>
        <xdr:cNvCxnSpPr/>
      </xdr:nvCxnSpPr>
      <xdr:spPr>
        <a:xfrm>
          <a:off x="15671800" y="619861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16273</xdr:rowOff>
    </xdr:from>
    <xdr:ext cx="762000" cy="259045"/>
    <xdr:sp macro="" textlink="">
      <xdr:nvSpPr>
        <xdr:cNvPr id="308" name="補助費等平均値テキスト"/>
        <xdr:cNvSpPr txBox="1"/>
      </xdr:nvSpPr>
      <xdr:spPr>
        <a:xfrm>
          <a:off x="16598900" y="6188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26416</xdr:rowOff>
    </xdr:from>
    <xdr:to>
      <xdr:col>78</xdr:col>
      <xdr:colOff>69850</xdr:colOff>
      <xdr:row>36</xdr:row>
      <xdr:rowOff>58420</xdr:rowOff>
    </xdr:to>
    <xdr:cxnSp macro="">
      <xdr:nvCxnSpPr>
        <xdr:cNvPr id="310" name="直線コネクタ 309"/>
        <xdr:cNvCxnSpPr/>
      </xdr:nvCxnSpPr>
      <xdr:spPr>
        <a:xfrm flipV="1">
          <a:off x="14782800" y="61986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2" name="テキスト ボックス 311"/>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40132</xdr:rowOff>
    </xdr:from>
    <xdr:to>
      <xdr:col>73</xdr:col>
      <xdr:colOff>180975</xdr:colOff>
      <xdr:row>36</xdr:row>
      <xdr:rowOff>58420</xdr:rowOff>
    </xdr:to>
    <xdr:cxnSp macro="">
      <xdr:nvCxnSpPr>
        <xdr:cNvPr id="313" name="直線コネクタ 312"/>
        <xdr:cNvCxnSpPr/>
      </xdr:nvCxnSpPr>
      <xdr:spPr>
        <a:xfrm>
          <a:off x="13893800" y="62123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4" name="フローチャート: 判断 313"/>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5" name="テキスト ボックス 314"/>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30988</xdr:rowOff>
    </xdr:from>
    <xdr:to>
      <xdr:col>69</xdr:col>
      <xdr:colOff>92075</xdr:colOff>
      <xdr:row>36</xdr:row>
      <xdr:rowOff>40132</xdr:rowOff>
    </xdr:to>
    <xdr:cxnSp macro="">
      <xdr:nvCxnSpPr>
        <xdr:cNvPr id="316" name="直線コネクタ 315"/>
        <xdr:cNvCxnSpPr/>
      </xdr:nvCxnSpPr>
      <xdr:spPr>
        <a:xfrm>
          <a:off x="13004800" y="62031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7" name="フローチャート: 判断 316"/>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18" name="テキスト ボックス 317"/>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9" name="フローチャート: 判断 318"/>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0" name="テキスト ボックス 319"/>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26" name="楕円 325"/>
        <xdr:cNvSpPr/>
      </xdr:nvSpPr>
      <xdr:spPr>
        <a:xfrm>
          <a:off x="16459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19575</xdr:rowOff>
    </xdr:from>
    <xdr:ext cx="762000" cy="259045"/>
    <xdr:sp macro="" textlink="">
      <xdr:nvSpPr>
        <xdr:cNvPr id="327" name="補助費等該当値テキスト"/>
        <xdr:cNvSpPr txBox="1"/>
      </xdr:nvSpPr>
      <xdr:spPr>
        <a:xfrm>
          <a:off x="16598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147066</xdr:rowOff>
    </xdr:from>
    <xdr:to>
      <xdr:col>78</xdr:col>
      <xdr:colOff>120650</xdr:colOff>
      <xdr:row>36</xdr:row>
      <xdr:rowOff>77216</xdr:rowOff>
    </xdr:to>
    <xdr:sp macro="" textlink="">
      <xdr:nvSpPr>
        <xdr:cNvPr id="328" name="楕円 327"/>
        <xdr:cNvSpPr/>
      </xdr:nvSpPr>
      <xdr:spPr>
        <a:xfrm>
          <a:off x="15621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87393</xdr:rowOff>
    </xdr:from>
    <xdr:ext cx="736600" cy="259045"/>
    <xdr:sp macro="" textlink="">
      <xdr:nvSpPr>
        <xdr:cNvPr id="329" name="テキスト ボックス 328"/>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30" name="楕円 329"/>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31" name="テキスト ボックス 330"/>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160782</xdr:rowOff>
    </xdr:from>
    <xdr:to>
      <xdr:col>69</xdr:col>
      <xdr:colOff>142875</xdr:colOff>
      <xdr:row>36</xdr:row>
      <xdr:rowOff>90932</xdr:rowOff>
    </xdr:to>
    <xdr:sp macro="" textlink="">
      <xdr:nvSpPr>
        <xdr:cNvPr id="332" name="楕円 331"/>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33" name="テキスト ボックス 332"/>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34" name="楕円 333"/>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66565</xdr:rowOff>
    </xdr:from>
    <xdr:ext cx="762000" cy="259045"/>
    <xdr:sp macro="" textlink="">
      <xdr:nvSpPr>
        <xdr:cNvPr id="335" name="テキスト ボックス 334"/>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年度まで実施した旧合併特例事業の償還額が増加していることに伴い、前年度と比較し</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ポイント上昇したが、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全国平均を下回り、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と同程度になっている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今後は、ごみ処理施設建設事業の償還が始まり公債費が増加することから、比率が上昇することが予測される。</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そのため、新たな起債事業については、精査し、後年度の公債費の負担が大きく増加することのないよう努める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65278</xdr:rowOff>
    </xdr:from>
    <xdr:to>
      <xdr:col>24</xdr:col>
      <xdr:colOff>25400</xdr:colOff>
      <xdr:row>77</xdr:row>
      <xdr:rowOff>83565</xdr:rowOff>
    </xdr:to>
    <xdr:cxnSp macro="">
      <xdr:nvCxnSpPr>
        <xdr:cNvPr id="365" name="直線コネクタ 364"/>
        <xdr:cNvCxnSpPr/>
      </xdr:nvCxnSpPr>
      <xdr:spPr>
        <a:xfrm>
          <a:off x="3987800" y="13266928"/>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6"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168148</xdr:rowOff>
    </xdr:from>
    <xdr:to>
      <xdr:col>19</xdr:col>
      <xdr:colOff>187325</xdr:colOff>
      <xdr:row>77</xdr:row>
      <xdr:rowOff>65278</xdr:rowOff>
    </xdr:to>
    <xdr:cxnSp macro="">
      <xdr:nvCxnSpPr>
        <xdr:cNvPr id="368" name="直線コネクタ 367"/>
        <xdr:cNvCxnSpPr/>
      </xdr:nvCxnSpPr>
      <xdr:spPr>
        <a:xfrm>
          <a:off x="3098800" y="131983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0" name="テキスト ボックス 369"/>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168148</xdr:rowOff>
    </xdr:from>
    <xdr:to>
      <xdr:col>15</xdr:col>
      <xdr:colOff>98425</xdr:colOff>
      <xdr:row>77</xdr:row>
      <xdr:rowOff>14987</xdr:rowOff>
    </xdr:to>
    <xdr:cxnSp macro="">
      <xdr:nvCxnSpPr>
        <xdr:cNvPr id="371" name="直線コネクタ 370"/>
        <xdr:cNvCxnSpPr/>
      </xdr:nvCxnSpPr>
      <xdr:spPr>
        <a:xfrm flipV="1">
          <a:off x="2209800" y="131983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2" name="フローチャート: 判断 371"/>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114571</xdr:rowOff>
    </xdr:from>
    <xdr:ext cx="762000" cy="259045"/>
    <xdr:sp macro="" textlink="">
      <xdr:nvSpPr>
        <xdr:cNvPr id="373" name="テキスト ボックス 372"/>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14987</xdr:rowOff>
    </xdr:from>
    <xdr:to>
      <xdr:col>11</xdr:col>
      <xdr:colOff>9525</xdr:colOff>
      <xdr:row>77</xdr:row>
      <xdr:rowOff>33274</xdr:rowOff>
    </xdr:to>
    <xdr:cxnSp macro="">
      <xdr:nvCxnSpPr>
        <xdr:cNvPr id="374" name="直線コネクタ 373"/>
        <xdr:cNvCxnSpPr/>
      </xdr:nvCxnSpPr>
      <xdr:spPr>
        <a:xfrm flipV="1">
          <a:off x="1320800" y="132166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5" name="フローチャート: 判断 374"/>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6" name="テキスト ボックス 375"/>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7" name="フローチャート: 判断 376"/>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8" name="テキスト ボックス 377"/>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84" name="楕円 383"/>
        <xdr:cNvSpPr/>
      </xdr:nvSpPr>
      <xdr:spPr>
        <a:xfrm>
          <a:off x="4775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49292</xdr:rowOff>
    </xdr:from>
    <xdr:ext cx="762000" cy="259045"/>
    <xdr:sp macro="" textlink="">
      <xdr:nvSpPr>
        <xdr:cNvPr id="385" name="公債費該当値テキスト"/>
        <xdr:cNvSpPr txBox="1"/>
      </xdr:nvSpPr>
      <xdr:spPr>
        <a:xfrm>
          <a:off x="4914900" y="1307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14478</xdr:rowOff>
    </xdr:from>
    <xdr:to>
      <xdr:col>20</xdr:col>
      <xdr:colOff>38100</xdr:colOff>
      <xdr:row>77</xdr:row>
      <xdr:rowOff>116078</xdr:rowOff>
    </xdr:to>
    <xdr:sp macro="" textlink="">
      <xdr:nvSpPr>
        <xdr:cNvPr id="386" name="楕円 385"/>
        <xdr:cNvSpPr/>
      </xdr:nvSpPr>
      <xdr:spPr>
        <a:xfrm>
          <a:off x="3937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126255</xdr:rowOff>
    </xdr:from>
    <xdr:ext cx="736600" cy="259045"/>
    <xdr:sp macro="" textlink="">
      <xdr:nvSpPr>
        <xdr:cNvPr id="387" name="テキスト ボックス 386"/>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117348</xdr:rowOff>
    </xdr:from>
    <xdr:to>
      <xdr:col>15</xdr:col>
      <xdr:colOff>149225</xdr:colOff>
      <xdr:row>77</xdr:row>
      <xdr:rowOff>47498</xdr:rowOff>
    </xdr:to>
    <xdr:sp macro="" textlink="">
      <xdr:nvSpPr>
        <xdr:cNvPr id="388" name="楕円 387"/>
        <xdr:cNvSpPr/>
      </xdr:nvSpPr>
      <xdr:spPr>
        <a:xfrm>
          <a:off x="3048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57675</xdr:rowOff>
    </xdr:from>
    <xdr:ext cx="762000" cy="259045"/>
    <xdr:sp macro="" textlink="">
      <xdr:nvSpPr>
        <xdr:cNvPr id="389" name="テキスト ボックス 388"/>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135637</xdr:rowOff>
    </xdr:from>
    <xdr:to>
      <xdr:col>11</xdr:col>
      <xdr:colOff>60325</xdr:colOff>
      <xdr:row>77</xdr:row>
      <xdr:rowOff>65787</xdr:rowOff>
    </xdr:to>
    <xdr:sp macro="" textlink="">
      <xdr:nvSpPr>
        <xdr:cNvPr id="390" name="楕円 389"/>
        <xdr:cNvSpPr/>
      </xdr:nvSpPr>
      <xdr:spPr>
        <a:xfrm>
          <a:off x="2159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75963</xdr:rowOff>
    </xdr:from>
    <xdr:ext cx="762000" cy="259045"/>
    <xdr:sp macro="" textlink="">
      <xdr:nvSpPr>
        <xdr:cNvPr id="391" name="テキスト ボックス 390"/>
        <xdr:cNvSpPr txBox="1"/>
      </xdr:nvSpPr>
      <xdr:spPr>
        <a:xfrm>
          <a:off x="1828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153924</xdr:rowOff>
    </xdr:from>
    <xdr:to>
      <xdr:col>6</xdr:col>
      <xdr:colOff>171450</xdr:colOff>
      <xdr:row>77</xdr:row>
      <xdr:rowOff>84074</xdr:rowOff>
    </xdr:to>
    <xdr:sp macro="" textlink="">
      <xdr:nvSpPr>
        <xdr:cNvPr id="392" name="楕円 391"/>
        <xdr:cNvSpPr/>
      </xdr:nvSpPr>
      <xdr:spPr>
        <a:xfrm>
          <a:off x="1270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94251</xdr:rowOff>
    </xdr:from>
    <xdr:ext cx="762000" cy="259045"/>
    <xdr:sp macro="" textlink="">
      <xdr:nvSpPr>
        <xdr:cNvPr id="393" name="テキスト ボックス 392"/>
        <xdr:cNvSpPr txBox="1"/>
      </xdr:nvSpPr>
      <xdr:spPr>
        <a:xfrm>
          <a:off x="939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ポイント減少し、類似団体平均及び県平均と同程度となっている。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上昇傾向にある物件費、維持補修費などを抑制するとともに、義務的経費についても抑制に努める。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31750</xdr:rowOff>
    </xdr:from>
    <xdr:to>
      <xdr:col>82</xdr:col>
      <xdr:colOff>107950</xdr:colOff>
      <xdr:row>77</xdr:row>
      <xdr:rowOff>66039</xdr:rowOff>
    </xdr:to>
    <xdr:cxnSp macro="">
      <xdr:nvCxnSpPr>
        <xdr:cNvPr id="426" name="直線コネクタ 425"/>
        <xdr:cNvCxnSpPr/>
      </xdr:nvCxnSpPr>
      <xdr:spPr>
        <a:xfrm flipV="1">
          <a:off x="15671800" y="1323340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142257</xdr:rowOff>
    </xdr:from>
    <xdr:ext cx="762000" cy="259045"/>
    <xdr:sp macro="" textlink="">
      <xdr:nvSpPr>
        <xdr:cNvPr id="427" name="公債費以外平均値テキスト"/>
        <xdr:cNvSpPr txBox="1"/>
      </xdr:nvSpPr>
      <xdr:spPr>
        <a:xfrm>
          <a:off x="16598900" y="1300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8889</xdr:rowOff>
    </xdr:from>
    <xdr:to>
      <xdr:col>78</xdr:col>
      <xdr:colOff>69850</xdr:colOff>
      <xdr:row>77</xdr:row>
      <xdr:rowOff>66039</xdr:rowOff>
    </xdr:to>
    <xdr:cxnSp macro="">
      <xdr:nvCxnSpPr>
        <xdr:cNvPr id="429" name="直線コネクタ 428"/>
        <xdr:cNvCxnSpPr/>
      </xdr:nvCxnSpPr>
      <xdr:spPr>
        <a:xfrm>
          <a:off x="14782800" y="132105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47007</xdr:rowOff>
    </xdr:from>
    <xdr:ext cx="736600" cy="259045"/>
    <xdr:sp macro="" textlink="">
      <xdr:nvSpPr>
        <xdr:cNvPr id="431" name="テキスト ボックス 430"/>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8889</xdr:rowOff>
    </xdr:from>
    <xdr:to>
      <xdr:col>73</xdr:col>
      <xdr:colOff>180975</xdr:colOff>
      <xdr:row>77</xdr:row>
      <xdr:rowOff>8889</xdr:rowOff>
    </xdr:to>
    <xdr:cxnSp macro="">
      <xdr:nvCxnSpPr>
        <xdr:cNvPr id="432" name="直線コネクタ 431"/>
        <xdr:cNvCxnSpPr/>
      </xdr:nvCxnSpPr>
      <xdr:spPr>
        <a:xfrm>
          <a:off x="13893800" y="13210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57150</xdr:rowOff>
    </xdr:from>
    <xdr:to>
      <xdr:col>74</xdr:col>
      <xdr:colOff>31750</xdr:colOff>
      <xdr:row>76</xdr:row>
      <xdr:rowOff>158750</xdr:rowOff>
    </xdr:to>
    <xdr:sp macro="" textlink="">
      <xdr:nvSpPr>
        <xdr:cNvPr id="433" name="フローチャート: 判断 432"/>
        <xdr:cNvSpPr/>
      </xdr:nvSpPr>
      <xdr:spPr>
        <a:xfrm>
          <a:off x="14732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168927</xdr:rowOff>
    </xdr:from>
    <xdr:ext cx="762000" cy="259045"/>
    <xdr:sp macro="" textlink="">
      <xdr:nvSpPr>
        <xdr:cNvPr id="434" name="テキスト ボックス 433"/>
        <xdr:cNvSpPr txBox="1"/>
      </xdr:nvSpPr>
      <xdr:spPr>
        <a:xfrm>
          <a:off x="14401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8889</xdr:rowOff>
    </xdr:from>
    <xdr:to>
      <xdr:col>69</xdr:col>
      <xdr:colOff>92075</xdr:colOff>
      <xdr:row>77</xdr:row>
      <xdr:rowOff>12700</xdr:rowOff>
    </xdr:to>
    <xdr:cxnSp macro="">
      <xdr:nvCxnSpPr>
        <xdr:cNvPr id="435" name="直線コネクタ 434"/>
        <xdr:cNvCxnSpPr/>
      </xdr:nvCxnSpPr>
      <xdr:spPr>
        <a:xfrm flipV="1">
          <a:off x="13004800" y="132105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6" name="フローチャート: 判断 435"/>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37" name="テキスト ボックス 436"/>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8" name="フローチャート: 判断 437"/>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39" name="テキスト ボックス 438"/>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152400</xdr:rowOff>
    </xdr:from>
    <xdr:to>
      <xdr:col>82</xdr:col>
      <xdr:colOff>158750</xdr:colOff>
      <xdr:row>77</xdr:row>
      <xdr:rowOff>82550</xdr:rowOff>
    </xdr:to>
    <xdr:sp macro="" textlink="">
      <xdr:nvSpPr>
        <xdr:cNvPr id="445" name="楕円 444"/>
        <xdr:cNvSpPr/>
      </xdr:nvSpPr>
      <xdr:spPr>
        <a:xfrm>
          <a:off x="16459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124477</xdr:rowOff>
    </xdr:from>
    <xdr:ext cx="762000" cy="259045"/>
    <xdr:sp macro="" textlink="">
      <xdr:nvSpPr>
        <xdr:cNvPr id="446" name="公債費以外該当値テキスト"/>
        <xdr:cNvSpPr txBox="1"/>
      </xdr:nvSpPr>
      <xdr:spPr>
        <a:xfrm>
          <a:off x="165989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15239</xdr:rowOff>
    </xdr:from>
    <xdr:to>
      <xdr:col>78</xdr:col>
      <xdr:colOff>120650</xdr:colOff>
      <xdr:row>77</xdr:row>
      <xdr:rowOff>116839</xdr:rowOff>
    </xdr:to>
    <xdr:sp macro="" textlink="">
      <xdr:nvSpPr>
        <xdr:cNvPr id="447" name="楕円 446"/>
        <xdr:cNvSpPr/>
      </xdr:nvSpPr>
      <xdr:spPr>
        <a:xfrm>
          <a:off x="15621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101616</xdr:rowOff>
    </xdr:from>
    <xdr:ext cx="736600" cy="259045"/>
    <xdr:sp macro="" textlink="">
      <xdr:nvSpPr>
        <xdr:cNvPr id="448" name="テキスト ボックス 447"/>
        <xdr:cNvSpPr txBox="1"/>
      </xdr:nvSpPr>
      <xdr:spPr>
        <a:xfrm>
          <a:off x="15290800" y="13303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129539</xdr:rowOff>
    </xdr:from>
    <xdr:to>
      <xdr:col>74</xdr:col>
      <xdr:colOff>31750</xdr:colOff>
      <xdr:row>77</xdr:row>
      <xdr:rowOff>59689</xdr:rowOff>
    </xdr:to>
    <xdr:sp macro="" textlink="">
      <xdr:nvSpPr>
        <xdr:cNvPr id="449" name="楕円 448"/>
        <xdr:cNvSpPr/>
      </xdr:nvSpPr>
      <xdr:spPr>
        <a:xfrm>
          <a:off x="14732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44466</xdr:rowOff>
    </xdr:from>
    <xdr:ext cx="762000" cy="259045"/>
    <xdr:sp macro="" textlink="">
      <xdr:nvSpPr>
        <xdr:cNvPr id="450" name="テキスト ボックス 449"/>
        <xdr:cNvSpPr txBox="1"/>
      </xdr:nvSpPr>
      <xdr:spPr>
        <a:xfrm>
          <a:off x="14401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129539</xdr:rowOff>
    </xdr:from>
    <xdr:to>
      <xdr:col>69</xdr:col>
      <xdr:colOff>142875</xdr:colOff>
      <xdr:row>77</xdr:row>
      <xdr:rowOff>59689</xdr:rowOff>
    </xdr:to>
    <xdr:sp macro="" textlink="">
      <xdr:nvSpPr>
        <xdr:cNvPr id="451" name="楕円 450"/>
        <xdr:cNvSpPr/>
      </xdr:nvSpPr>
      <xdr:spPr>
        <a:xfrm>
          <a:off x="13843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44466</xdr:rowOff>
    </xdr:from>
    <xdr:ext cx="762000" cy="259045"/>
    <xdr:sp macro="" textlink="">
      <xdr:nvSpPr>
        <xdr:cNvPr id="452" name="テキスト ボックス 451"/>
        <xdr:cNvSpPr txBox="1"/>
      </xdr:nvSpPr>
      <xdr:spPr>
        <a:xfrm>
          <a:off x="13512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133350</xdr:rowOff>
    </xdr:from>
    <xdr:to>
      <xdr:col>65</xdr:col>
      <xdr:colOff>53975</xdr:colOff>
      <xdr:row>77</xdr:row>
      <xdr:rowOff>63500</xdr:rowOff>
    </xdr:to>
    <xdr:sp macro="" textlink="">
      <xdr:nvSpPr>
        <xdr:cNvPr id="453" name="楕円 452"/>
        <xdr:cNvSpPr/>
      </xdr:nvSpPr>
      <xdr:spPr>
        <a:xfrm>
          <a:off x="12954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48277</xdr:rowOff>
    </xdr:from>
    <xdr:ext cx="762000" cy="259045"/>
    <xdr:sp macro="" textlink="">
      <xdr:nvSpPr>
        <xdr:cNvPr id="454" name="テキスト ボックス 453"/>
        <xdr:cNvSpPr txBox="1"/>
      </xdr:nvSpPr>
      <xdr:spPr>
        <a:xfrm>
          <a:off x="12623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埼玉県飯能市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135268</xdr:rowOff>
    </xdr:from>
    <xdr:to>
      <xdr:col>29</xdr:col>
      <xdr:colOff>127000</xdr:colOff>
      <xdr:row>16</xdr:row>
      <xdr:rowOff>151041</xdr:rowOff>
    </xdr:to>
    <xdr:cxnSp macro="">
      <xdr:nvCxnSpPr>
        <xdr:cNvPr id="50" name="直線コネクタ 49"/>
        <xdr:cNvCxnSpPr/>
      </xdr:nvCxnSpPr>
      <xdr:spPr bwMode="auto">
        <a:xfrm flipV="1">
          <a:off x="5003800" y="2926093"/>
          <a:ext cx="647700" cy="15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154900</xdr:rowOff>
    </xdr:from>
    <xdr:ext cx="762000" cy="259045"/>
    <xdr:sp macro="" textlink="">
      <xdr:nvSpPr>
        <xdr:cNvPr id="51" name="人口1人当たり決算額の推移平均値テキスト130"/>
        <xdr:cNvSpPr txBox="1"/>
      </xdr:nvSpPr>
      <xdr:spPr>
        <a:xfrm>
          <a:off x="5740400" y="2945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144640</xdr:rowOff>
    </xdr:from>
    <xdr:to>
      <xdr:col>26</xdr:col>
      <xdr:colOff>50800</xdr:colOff>
      <xdr:row>16</xdr:row>
      <xdr:rowOff>151041</xdr:rowOff>
    </xdr:to>
    <xdr:cxnSp macro="">
      <xdr:nvCxnSpPr>
        <xdr:cNvPr id="53" name="直線コネクタ 52"/>
        <xdr:cNvCxnSpPr/>
      </xdr:nvCxnSpPr>
      <xdr:spPr bwMode="auto">
        <a:xfrm>
          <a:off x="4305300" y="2935465"/>
          <a:ext cx="698500" cy="6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104760</xdr:rowOff>
    </xdr:from>
    <xdr:ext cx="736600" cy="259045"/>
    <xdr:sp macro="" textlink="">
      <xdr:nvSpPr>
        <xdr:cNvPr id="55" name="テキスト ボックス 54"/>
        <xdr:cNvSpPr txBox="1"/>
      </xdr:nvSpPr>
      <xdr:spPr>
        <a:xfrm>
          <a:off x="4622800" y="306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144640</xdr:rowOff>
    </xdr:from>
    <xdr:to>
      <xdr:col>22</xdr:col>
      <xdr:colOff>114300</xdr:colOff>
      <xdr:row>16</xdr:row>
      <xdr:rowOff>149670</xdr:rowOff>
    </xdr:to>
    <xdr:cxnSp macro="">
      <xdr:nvCxnSpPr>
        <xdr:cNvPr id="56" name="直線コネクタ 55"/>
        <xdr:cNvCxnSpPr/>
      </xdr:nvCxnSpPr>
      <xdr:spPr bwMode="auto">
        <a:xfrm flipV="1">
          <a:off x="3606800" y="2935465"/>
          <a:ext cx="698500" cy="5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25089</xdr:rowOff>
    </xdr:from>
    <xdr:to>
      <xdr:col>22</xdr:col>
      <xdr:colOff>165100</xdr:colOff>
      <xdr:row>17</xdr:row>
      <xdr:rowOff>126689</xdr:rowOff>
    </xdr:to>
    <xdr:sp macro="" textlink="">
      <xdr:nvSpPr>
        <xdr:cNvPr id="57" name="フローチャート: 判断 56"/>
        <xdr:cNvSpPr/>
      </xdr:nvSpPr>
      <xdr:spPr bwMode="auto">
        <a:xfrm>
          <a:off x="4254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111466</xdr:rowOff>
    </xdr:from>
    <xdr:ext cx="762000" cy="259045"/>
    <xdr:sp macro="" textlink="">
      <xdr:nvSpPr>
        <xdr:cNvPr id="58" name="テキスト ボックス 57"/>
        <xdr:cNvSpPr txBox="1"/>
      </xdr:nvSpPr>
      <xdr:spPr>
        <a:xfrm>
          <a:off x="39243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149670</xdr:rowOff>
    </xdr:from>
    <xdr:to>
      <xdr:col>18</xdr:col>
      <xdr:colOff>177800</xdr:colOff>
      <xdr:row>16</xdr:row>
      <xdr:rowOff>151860</xdr:rowOff>
    </xdr:to>
    <xdr:cxnSp macro="">
      <xdr:nvCxnSpPr>
        <xdr:cNvPr id="59" name="直線コネクタ 58"/>
        <xdr:cNvCxnSpPr/>
      </xdr:nvCxnSpPr>
      <xdr:spPr bwMode="auto">
        <a:xfrm flipV="1">
          <a:off x="2908300" y="2940495"/>
          <a:ext cx="698500" cy="2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84468</xdr:rowOff>
    </xdr:from>
    <xdr:to>
      <xdr:col>29</xdr:col>
      <xdr:colOff>177800</xdr:colOff>
      <xdr:row>17</xdr:row>
      <xdr:rowOff>14618</xdr:rowOff>
    </xdr:to>
    <xdr:sp macro="" textlink="">
      <xdr:nvSpPr>
        <xdr:cNvPr id="69" name="楕円 68"/>
        <xdr:cNvSpPr/>
      </xdr:nvSpPr>
      <xdr:spPr bwMode="auto">
        <a:xfrm>
          <a:off x="5600700" y="2875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100995</xdr:rowOff>
    </xdr:from>
    <xdr:ext cx="762000" cy="259045"/>
    <xdr:sp macro="" textlink="">
      <xdr:nvSpPr>
        <xdr:cNvPr id="70" name="人口1人当たり決算額の推移該当値テキスト130"/>
        <xdr:cNvSpPr txBox="1"/>
      </xdr:nvSpPr>
      <xdr:spPr>
        <a:xfrm>
          <a:off x="5740400" y="2720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100241</xdr:rowOff>
    </xdr:from>
    <xdr:to>
      <xdr:col>26</xdr:col>
      <xdr:colOff>101600</xdr:colOff>
      <xdr:row>17</xdr:row>
      <xdr:rowOff>30391</xdr:rowOff>
    </xdr:to>
    <xdr:sp macro="" textlink="">
      <xdr:nvSpPr>
        <xdr:cNvPr id="71" name="楕円 70"/>
        <xdr:cNvSpPr/>
      </xdr:nvSpPr>
      <xdr:spPr bwMode="auto">
        <a:xfrm>
          <a:off x="4953000" y="2891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40568</xdr:rowOff>
    </xdr:from>
    <xdr:ext cx="736600" cy="259045"/>
    <xdr:sp macro="" textlink="">
      <xdr:nvSpPr>
        <xdr:cNvPr id="72" name="テキスト ボックス 71"/>
        <xdr:cNvSpPr txBox="1"/>
      </xdr:nvSpPr>
      <xdr:spPr>
        <a:xfrm>
          <a:off x="4622800" y="2659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93840</xdr:rowOff>
    </xdr:from>
    <xdr:to>
      <xdr:col>22</xdr:col>
      <xdr:colOff>165100</xdr:colOff>
      <xdr:row>17</xdr:row>
      <xdr:rowOff>23990</xdr:rowOff>
    </xdr:to>
    <xdr:sp macro="" textlink="">
      <xdr:nvSpPr>
        <xdr:cNvPr id="73" name="楕円 72"/>
        <xdr:cNvSpPr/>
      </xdr:nvSpPr>
      <xdr:spPr bwMode="auto">
        <a:xfrm>
          <a:off x="4254500" y="2884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34167</xdr:rowOff>
    </xdr:from>
    <xdr:ext cx="762000" cy="259045"/>
    <xdr:sp macro="" textlink="">
      <xdr:nvSpPr>
        <xdr:cNvPr id="74" name="テキスト ボックス 73"/>
        <xdr:cNvSpPr txBox="1"/>
      </xdr:nvSpPr>
      <xdr:spPr>
        <a:xfrm>
          <a:off x="3924300" y="2653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98870</xdr:rowOff>
    </xdr:from>
    <xdr:to>
      <xdr:col>19</xdr:col>
      <xdr:colOff>38100</xdr:colOff>
      <xdr:row>17</xdr:row>
      <xdr:rowOff>29020</xdr:rowOff>
    </xdr:to>
    <xdr:sp macro="" textlink="">
      <xdr:nvSpPr>
        <xdr:cNvPr id="75" name="楕円 74"/>
        <xdr:cNvSpPr/>
      </xdr:nvSpPr>
      <xdr:spPr bwMode="auto">
        <a:xfrm>
          <a:off x="3556000" y="2889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13797</xdr:rowOff>
    </xdr:from>
    <xdr:ext cx="762000" cy="259045"/>
    <xdr:sp macro="" textlink="">
      <xdr:nvSpPr>
        <xdr:cNvPr id="76" name="テキスト ボックス 75"/>
        <xdr:cNvSpPr txBox="1"/>
      </xdr:nvSpPr>
      <xdr:spPr>
        <a:xfrm>
          <a:off x="3225800" y="297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101060</xdr:rowOff>
    </xdr:from>
    <xdr:to>
      <xdr:col>15</xdr:col>
      <xdr:colOff>101600</xdr:colOff>
      <xdr:row>17</xdr:row>
      <xdr:rowOff>31210</xdr:rowOff>
    </xdr:to>
    <xdr:sp macro="" textlink="">
      <xdr:nvSpPr>
        <xdr:cNvPr id="77" name="楕円 76"/>
        <xdr:cNvSpPr/>
      </xdr:nvSpPr>
      <xdr:spPr bwMode="auto">
        <a:xfrm>
          <a:off x="2857500" y="2891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15987</xdr:rowOff>
    </xdr:from>
    <xdr:ext cx="762000" cy="259045"/>
    <xdr:sp macro="" textlink="">
      <xdr:nvSpPr>
        <xdr:cNvPr id="78" name="テキスト ボックス 77"/>
        <xdr:cNvSpPr txBox="1"/>
      </xdr:nvSpPr>
      <xdr:spPr>
        <a:xfrm>
          <a:off x="2527300" y="297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118705</xdr:rowOff>
    </xdr:from>
    <xdr:to>
      <xdr:col>29</xdr:col>
      <xdr:colOff>127000</xdr:colOff>
      <xdr:row>36</xdr:row>
      <xdr:rowOff>131343</xdr:rowOff>
    </xdr:to>
    <xdr:cxnSp macro="">
      <xdr:nvCxnSpPr>
        <xdr:cNvPr id="113" name="直線コネクタ 112"/>
        <xdr:cNvCxnSpPr/>
      </xdr:nvCxnSpPr>
      <xdr:spPr bwMode="auto">
        <a:xfrm flipV="1">
          <a:off x="5003800" y="7071955"/>
          <a:ext cx="647700" cy="12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79468</xdr:rowOff>
    </xdr:from>
    <xdr:ext cx="762000" cy="259045"/>
    <xdr:sp macro="" textlink="">
      <xdr:nvSpPr>
        <xdr:cNvPr id="114" name="人口1人当たり決算額の推移平均値テキスト445"/>
        <xdr:cNvSpPr txBox="1"/>
      </xdr:nvSpPr>
      <xdr:spPr>
        <a:xfrm>
          <a:off x="5740400" y="6689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131343</xdr:rowOff>
    </xdr:from>
    <xdr:to>
      <xdr:col>26</xdr:col>
      <xdr:colOff>50800</xdr:colOff>
      <xdr:row>36</xdr:row>
      <xdr:rowOff>164392</xdr:rowOff>
    </xdr:to>
    <xdr:cxnSp macro="">
      <xdr:nvCxnSpPr>
        <xdr:cNvPr id="116" name="直線コネクタ 115"/>
        <xdr:cNvCxnSpPr/>
      </xdr:nvCxnSpPr>
      <xdr:spPr bwMode="auto">
        <a:xfrm flipV="1">
          <a:off x="4305300" y="7084593"/>
          <a:ext cx="698500" cy="33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325986</xdr:rowOff>
    </xdr:from>
    <xdr:ext cx="736600" cy="259045"/>
    <xdr:sp macro="" textlink="">
      <xdr:nvSpPr>
        <xdr:cNvPr id="118" name="テキスト ボックス 117"/>
        <xdr:cNvSpPr txBox="1"/>
      </xdr:nvSpPr>
      <xdr:spPr>
        <a:xfrm>
          <a:off x="4622800" y="6593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164392</xdr:rowOff>
    </xdr:from>
    <xdr:to>
      <xdr:col>22</xdr:col>
      <xdr:colOff>114300</xdr:colOff>
      <xdr:row>37</xdr:row>
      <xdr:rowOff>58486</xdr:rowOff>
    </xdr:to>
    <xdr:cxnSp macro="">
      <xdr:nvCxnSpPr>
        <xdr:cNvPr id="119" name="直線コネクタ 118"/>
        <xdr:cNvCxnSpPr/>
      </xdr:nvCxnSpPr>
      <xdr:spPr bwMode="auto">
        <a:xfrm flipV="1">
          <a:off x="3606800" y="7117642"/>
          <a:ext cx="698500" cy="65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227174</xdr:rowOff>
    </xdr:from>
    <xdr:to>
      <xdr:col>22</xdr:col>
      <xdr:colOff>165100</xdr:colOff>
      <xdr:row>35</xdr:row>
      <xdr:rowOff>328774</xdr:rowOff>
    </xdr:to>
    <xdr:sp macro="" textlink="">
      <xdr:nvSpPr>
        <xdr:cNvPr id="120" name="フローチャート: 判断 119"/>
        <xdr:cNvSpPr/>
      </xdr:nvSpPr>
      <xdr:spPr bwMode="auto">
        <a:xfrm>
          <a:off x="4254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338951</xdr:rowOff>
    </xdr:from>
    <xdr:ext cx="762000" cy="259045"/>
    <xdr:sp macro="" textlink="">
      <xdr:nvSpPr>
        <xdr:cNvPr id="121" name="テキスト ボックス 120"/>
        <xdr:cNvSpPr txBox="1"/>
      </xdr:nvSpPr>
      <xdr:spPr>
        <a:xfrm>
          <a:off x="3924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153844</xdr:rowOff>
    </xdr:from>
    <xdr:to>
      <xdr:col>18</xdr:col>
      <xdr:colOff>177800</xdr:colOff>
      <xdr:row>37</xdr:row>
      <xdr:rowOff>58486</xdr:rowOff>
    </xdr:to>
    <xdr:cxnSp macro="">
      <xdr:nvCxnSpPr>
        <xdr:cNvPr id="122" name="直線コネクタ 121"/>
        <xdr:cNvCxnSpPr/>
      </xdr:nvCxnSpPr>
      <xdr:spPr bwMode="auto">
        <a:xfrm>
          <a:off x="2908300" y="7107094"/>
          <a:ext cx="698500" cy="76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150519</xdr:rowOff>
    </xdr:from>
    <xdr:ext cx="762000" cy="259045"/>
    <xdr:sp macro="" textlink="">
      <xdr:nvSpPr>
        <xdr:cNvPr id="126" name="テキスト ボックス 125"/>
        <xdr:cNvSpPr txBox="1"/>
      </xdr:nvSpPr>
      <xdr:spPr>
        <a:xfrm>
          <a:off x="2527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67905</xdr:rowOff>
    </xdr:from>
    <xdr:to>
      <xdr:col>29</xdr:col>
      <xdr:colOff>177800</xdr:colOff>
      <xdr:row>36</xdr:row>
      <xdr:rowOff>169505</xdr:rowOff>
    </xdr:to>
    <xdr:sp macro="" textlink="">
      <xdr:nvSpPr>
        <xdr:cNvPr id="132" name="楕円 131"/>
        <xdr:cNvSpPr/>
      </xdr:nvSpPr>
      <xdr:spPr bwMode="auto">
        <a:xfrm>
          <a:off x="5600700" y="7021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39982</xdr:rowOff>
    </xdr:from>
    <xdr:ext cx="762000" cy="259045"/>
    <xdr:sp macro="" textlink="">
      <xdr:nvSpPr>
        <xdr:cNvPr id="133" name="人口1人当たり決算額の推移該当値テキスト445"/>
        <xdr:cNvSpPr txBox="1"/>
      </xdr:nvSpPr>
      <xdr:spPr>
        <a:xfrm>
          <a:off x="5740400" y="699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80543</xdr:rowOff>
    </xdr:from>
    <xdr:to>
      <xdr:col>26</xdr:col>
      <xdr:colOff>101600</xdr:colOff>
      <xdr:row>37</xdr:row>
      <xdr:rowOff>10693</xdr:rowOff>
    </xdr:to>
    <xdr:sp macro="" textlink="">
      <xdr:nvSpPr>
        <xdr:cNvPr id="134" name="楕円 133"/>
        <xdr:cNvSpPr/>
      </xdr:nvSpPr>
      <xdr:spPr bwMode="auto">
        <a:xfrm>
          <a:off x="4953000" y="7033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166920</xdr:rowOff>
    </xdr:from>
    <xdr:ext cx="736600" cy="259045"/>
    <xdr:sp macro="" textlink="">
      <xdr:nvSpPr>
        <xdr:cNvPr id="135" name="テキスト ボックス 134"/>
        <xdr:cNvSpPr txBox="1"/>
      </xdr:nvSpPr>
      <xdr:spPr>
        <a:xfrm>
          <a:off x="4622800" y="712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113592</xdr:rowOff>
    </xdr:from>
    <xdr:to>
      <xdr:col>22</xdr:col>
      <xdr:colOff>165100</xdr:colOff>
      <xdr:row>37</xdr:row>
      <xdr:rowOff>43742</xdr:rowOff>
    </xdr:to>
    <xdr:sp macro="" textlink="">
      <xdr:nvSpPr>
        <xdr:cNvPr id="136" name="楕円 135"/>
        <xdr:cNvSpPr/>
      </xdr:nvSpPr>
      <xdr:spPr bwMode="auto">
        <a:xfrm>
          <a:off x="4254500" y="7066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28519</xdr:rowOff>
    </xdr:from>
    <xdr:ext cx="762000" cy="259045"/>
    <xdr:sp macro="" textlink="">
      <xdr:nvSpPr>
        <xdr:cNvPr id="137" name="テキスト ボックス 136"/>
        <xdr:cNvSpPr txBox="1"/>
      </xdr:nvSpPr>
      <xdr:spPr>
        <a:xfrm>
          <a:off x="3924300" y="7153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7686</xdr:rowOff>
    </xdr:from>
    <xdr:to>
      <xdr:col>19</xdr:col>
      <xdr:colOff>38100</xdr:colOff>
      <xdr:row>37</xdr:row>
      <xdr:rowOff>109286</xdr:rowOff>
    </xdr:to>
    <xdr:sp macro="" textlink="">
      <xdr:nvSpPr>
        <xdr:cNvPr id="138" name="楕円 137"/>
        <xdr:cNvSpPr/>
      </xdr:nvSpPr>
      <xdr:spPr bwMode="auto">
        <a:xfrm>
          <a:off x="3556000" y="7132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94063</xdr:rowOff>
    </xdr:from>
    <xdr:ext cx="762000" cy="259045"/>
    <xdr:sp macro="" textlink="">
      <xdr:nvSpPr>
        <xdr:cNvPr id="139" name="テキスト ボックス 138"/>
        <xdr:cNvSpPr txBox="1"/>
      </xdr:nvSpPr>
      <xdr:spPr>
        <a:xfrm>
          <a:off x="3225800" y="721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103044</xdr:rowOff>
    </xdr:from>
    <xdr:to>
      <xdr:col>15</xdr:col>
      <xdr:colOff>101600</xdr:colOff>
      <xdr:row>37</xdr:row>
      <xdr:rowOff>33194</xdr:rowOff>
    </xdr:to>
    <xdr:sp macro="" textlink="">
      <xdr:nvSpPr>
        <xdr:cNvPr id="140" name="楕円 139"/>
        <xdr:cNvSpPr/>
      </xdr:nvSpPr>
      <xdr:spPr bwMode="auto">
        <a:xfrm>
          <a:off x="2857500" y="7056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17971</xdr:rowOff>
    </xdr:from>
    <xdr:ext cx="762000" cy="259045"/>
    <xdr:sp macro="" textlink="">
      <xdr:nvSpPr>
        <xdr:cNvPr id="141" name="テキスト ボックス 140"/>
        <xdr:cNvSpPr txBox="1"/>
      </xdr:nvSpPr>
      <xdr:spPr>
        <a:xfrm>
          <a:off x="2527300" y="714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埼玉県飯能市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80,070
79,222
193.05
34,804,778
33,351,533
1,262,521
17,241,986
33,360,482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161817</xdr:rowOff>
    </xdr:from>
    <xdr:to>
      <xdr:col>24</xdr:col>
      <xdr:colOff>63500</xdr:colOff>
      <xdr:row>37</xdr:row>
      <xdr:rowOff>90551</xdr:rowOff>
    </xdr:to>
    <xdr:cxnSp macro="">
      <xdr:nvCxnSpPr>
        <xdr:cNvPr id="61" name="直線コネクタ 60"/>
        <xdr:cNvCxnSpPr/>
      </xdr:nvCxnSpPr>
      <xdr:spPr>
        <a:xfrm flipV="1">
          <a:off x="3797300" y="6334017"/>
          <a:ext cx="838200" cy="10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156557</xdr:rowOff>
    </xdr:from>
    <xdr:ext cx="534377" cy="259045"/>
    <xdr:sp macro="" textlink="">
      <xdr:nvSpPr>
        <xdr:cNvPr id="62" name="人件費平均値テキスト"/>
        <xdr:cNvSpPr txBox="1"/>
      </xdr:nvSpPr>
      <xdr:spPr>
        <a:xfrm>
          <a:off x="4686300" y="6328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58623</xdr:rowOff>
    </xdr:from>
    <xdr:to>
      <xdr:col>19</xdr:col>
      <xdr:colOff>177800</xdr:colOff>
      <xdr:row>37</xdr:row>
      <xdr:rowOff>90551</xdr:rowOff>
    </xdr:to>
    <xdr:cxnSp macro="">
      <xdr:nvCxnSpPr>
        <xdr:cNvPr id="64" name="直線コネクタ 63"/>
        <xdr:cNvCxnSpPr/>
      </xdr:nvCxnSpPr>
      <xdr:spPr>
        <a:xfrm>
          <a:off x="2908300" y="6402273"/>
          <a:ext cx="889000" cy="3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117244</xdr:rowOff>
    </xdr:from>
    <xdr:ext cx="534377" cy="259045"/>
    <xdr:sp macro="" textlink="">
      <xdr:nvSpPr>
        <xdr:cNvPr id="66" name="テキスト ボックス 65"/>
        <xdr:cNvSpPr txBox="1"/>
      </xdr:nvSpPr>
      <xdr:spPr>
        <a:xfrm>
          <a:off x="3530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57118</xdr:rowOff>
    </xdr:from>
    <xdr:to>
      <xdr:col>15</xdr:col>
      <xdr:colOff>50800</xdr:colOff>
      <xdr:row>37</xdr:row>
      <xdr:rowOff>58623</xdr:rowOff>
    </xdr:to>
    <xdr:cxnSp macro="">
      <xdr:nvCxnSpPr>
        <xdr:cNvPr id="67" name="直線コネクタ 66"/>
        <xdr:cNvCxnSpPr/>
      </xdr:nvCxnSpPr>
      <xdr:spPr>
        <a:xfrm>
          <a:off x="2019300" y="6400768"/>
          <a:ext cx="889000" cy="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162966</xdr:rowOff>
    </xdr:from>
    <xdr:to>
      <xdr:col>15</xdr:col>
      <xdr:colOff>101600</xdr:colOff>
      <xdr:row>37</xdr:row>
      <xdr:rowOff>93116</xdr:rowOff>
    </xdr:to>
    <xdr:sp macro="" textlink="">
      <xdr:nvSpPr>
        <xdr:cNvPr id="68" name="フローチャート: 判断 67"/>
        <xdr:cNvSpPr/>
      </xdr:nvSpPr>
      <xdr:spPr>
        <a:xfrm>
          <a:off x="2857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109643</xdr:rowOff>
    </xdr:from>
    <xdr:ext cx="534377" cy="259045"/>
    <xdr:sp macro="" textlink="">
      <xdr:nvSpPr>
        <xdr:cNvPr id="69" name="テキスト ボックス 68"/>
        <xdr:cNvSpPr txBox="1"/>
      </xdr:nvSpPr>
      <xdr:spPr>
        <a:xfrm>
          <a:off x="2641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53651</xdr:rowOff>
    </xdr:from>
    <xdr:to>
      <xdr:col>10</xdr:col>
      <xdr:colOff>114300</xdr:colOff>
      <xdr:row>37</xdr:row>
      <xdr:rowOff>57118</xdr:rowOff>
    </xdr:to>
    <xdr:cxnSp macro="">
      <xdr:nvCxnSpPr>
        <xdr:cNvPr id="70" name="直線コネクタ 69"/>
        <xdr:cNvCxnSpPr/>
      </xdr:nvCxnSpPr>
      <xdr:spPr>
        <a:xfrm>
          <a:off x="1130300" y="6397301"/>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29578</xdr:rowOff>
    </xdr:from>
    <xdr:to>
      <xdr:col>10</xdr:col>
      <xdr:colOff>165100</xdr:colOff>
      <xdr:row>36</xdr:row>
      <xdr:rowOff>131178</xdr:rowOff>
    </xdr:to>
    <xdr:sp macro="" textlink="">
      <xdr:nvSpPr>
        <xdr:cNvPr id="71" name="フローチャート: 判断 70"/>
        <xdr:cNvSpPr/>
      </xdr:nvSpPr>
      <xdr:spPr>
        <a:xfrm>
          <a:off x="1968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147705</xdr:rowOff>
    </xdr:from>
    <xdr:ext cx="534377" cy="259045"/>
    <xdr:sp macro="" textlink="">
      <xdr:nvSpPr>
        <xdr:cNvPr id="72" name="テキスト ボックス 71"/>
        <xdr:cNvSpPr txBox="1"/>
      </xdr:nvSpPr>
      <xdr:spPr>
        <a:xfrm>
          <a:off x="1752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36760</xdr:rowOff>
    </xdr:from>
    <xdr:to>
      <xdr:col>6</xdr:col>
      <xdr:colOff>38100</xdr:colOff>
      <xdr:row>36</xdr:row>
      <xdr:rowOff>138360</xdr:rowOff>
    </xdr:to>
    <xdr:sp macro="" textlink="">
      <xdr:nvSpPr>
        <xdr:cNvPr id="73" name="フローチャート: 判断 72"/>
        <xdr:cNvSpPr/>
      </xdr:nvSpPr>
      <xdr:spPr>
        <a:xfrm>
          <a:off x="1079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154887</xdr:rowOff>
    </xdr:from>
    <xdr:ext cx="534377" cy="259045"/>
    <xdr:sp macro="" textlink="">
      <xdr:nvSpPr>
        <xdr:cNvPr id="74" name="テキスト ボックス 73"/>
        <xdr:cNvSpPr txBox="1"/>
      </xdr:nvSpPr>
      <xdr:spPr>
        <a:xfrm>
          <a:off x="863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111017</xdr:rowOff>
    </xdr:from>
    <xdr:to>
      <xdr:col>24</xdr:col>
      <xdr:colOff>114300</xdr:colOff>
      <xdr:row>37</xdr:row>
      <xdr:rowOff>41167</xdr:rowOff>
    </xdr:to>
    <xdr:sp macro="" textlink="">
      <xdr:nvSpPr>
        <xdr:cNvPr id="80" name="楕円 79"/>
        <xdr:cNvSpPr/>
      </xdr:nvSpPr>
      <xdr:spPr>
        <a:xfrm>
          <a:off x="4584700" y="628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133894</xdr:rowOff>
    </xdr:from>
    <xdr:ext cx="534377" cy="259045"/>
    <xdr:sp macro="" textlink="">
      <xdr:nvSpPr>
        <xdr:cNvPr id="81" name="人件費該当値テキスト"/>
        <xdr:cNvSpPr txBox="1"/>
      </xdr:nvSpPr>
      <xdr:spPr>
        <a:xfrm>
          <a:off x="4686300" y="613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39751</xdr:rowOff>
    </xdr:from>
    <xdr:to>
      <xdr:col>20</xdr:col>
      <xdr:colOff>38100</xdr:colOff>
      <xdr:row>37</xdr:row>
      <xdr:rowOff>141351</xdr:rowOff>
    </xdr:to>
    <xdr:sp macro="" textlink="">
      <xdr:nvSpPr>
        <xdr:cNvPr id="82" name="楕円 81"/>
        <xdr:cNvSpPr/>
      </xdr:nvSpPr>
      <xdr:spPr>
        <a:xfrm>
          <a:off x="3746500" y="638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132478</xdr:rowOff>
    </xdr:from>
    <xdr:ext cx="534377" cy="259045"/>
    <xdr:sp macro="" textlink="">
      <xdr:nvSpPr>
        <xdr:cNvPr id="83" name="テキスト ボックス 82"/>
        <xdr:cNvSpPr txBox="1"/>
      </xdr:nvSpPr>
      <xdr:spPr>
        <a:xfrm>
          <a:off x="3530111" y="647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7823</xdr:rowOff>
    </xdr:from>
    <xdr:to>
      <xdr:col>15</xdr:col>
      <xdr:colOff>101600</xdr:colOff>
      <xdr:row>37</xdr:row>
      <xdr:rowOff>109423</xdr:rowOff>
    </xdr:to>
    <xdr:sp macro="" textlink="">
      <xdr:nvSpPr>
        <xdr:cNvPr id="84" name="楕円 83"/>
        <xdr:cNvSpPr/>
      </xdr:nvSpPr>
      <xdr:spPr>
        <a:xfrm>
          <a:off x="2857500" y="635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100550</xdr:rowOff>
    </xdr:from>
    <xdr:ext cx="534377" cy="259045"/>
    <xdr:sp macro="" textlink="">
      <xdr:nvSpPr>
        <xdr:cNvPr id="85" name="テキスト ボックス 84"/>
        <xdr:cNvSpPr txBox="1"/>
      </xdr:nvSpPr>
      <xdr:spPr>
        <a:xfrm>
          <a:off x="2641111" y="644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6318</xdr:rowOff>
    </xdr:from>
    <xdr:to>
      <xdr:col>10</xdr:col>
      <xdr:colOff>165100</xdr:colOff>
      <xdr:row>37</xdr:row>
      <xdr:rowOff>107918</xdr:rowOff>
    </xdr:to>
    <xdr:sp macro="" textlink="">
      <xdr:nvSpPr>
        <xdr:cNvPr id="86" name="楕円 85"/>
        <xdr:cNvSpPr/>
      </xdr:nvSpPr>
      <xdr:spPr>
        <a:xfrm>
          <a:off x="1968500" y="63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99045</xdr:rowOff>
    </xdr:from>
    <xdr:ext cx="534377" cy="259045"/>
    <xdr:sp macro="" textlink="">
      <xdr:nvSpPr>
        <xdr:cNvPr id="87" name="テキスト ボックス 86"/>
        <xdr:cNvSpPr txBox="1"/>
      </xdr:nvSpPr>
      <xdr:spPr>
        <a:xfrm>
          <a:off x="1752111" y="644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2851</xdr:rowOff>
    </xdr:from>
    <xdr:to>
      <xdr:col>6</xdr:col>
      <xdr:colOff>38100</xdr:colOff>
      <xdr:row>37</xdr:row>
      <xdr:rowOff>104451</xdr:rowOff>
    </xdr:to>
    <xdr:sp macro="" textlink="">
      <xdr:nvSpPr>
        <xdr:cNvPr id="88" name="楕円 87"/>
        <xdr:cNvSpPr/>
      </xdr:nvSpPr>
      <xdr:spPr>
        <a:xfrm>
          <a:off x="1079500" y="634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95578</xdr:rowOff>
    </xdr:from>
    <xdr:ext cx="534377" cy="259045"/>
    <xdr:sp macro="" textlink="">
      <xdr:nvSpPr>
        <xdr:cNvPr id="89" name="テキスト ボックス 88"/>
        <xdr:cNvSpPr txBox="1"/>
      </xdr:nvSpPr>
      <xdr:spPr>
        <a:xfrm>
          <a:off x="863111" y="643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51102</xdr:rowOff>
    </xdr:from>
    <xdr:to>
      <xdr:col>24</xdr:col>
      <xdr:colOff>63500</xdr:colOff>
      <xdr:row>56</xdr:row>
      <xdr:rowOff>15668</xdr:rowOff>
    </xdr:to>
    <xdr:cxnSp macro="">
      <xdr:nvCxnSpPr>
        <xdr:cNvPr id="121" name="直線コネクタ 120"/>
        <xdr:cNvCxnSpPr/>
      </xdr:nvCxnSpPr>
      <xdr:spPr>
        <a:xfrm>
          <a:off x="3797300" y="9480852"/>
          <a:ext cx="838200" cy="13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90354</xdr:rowOff>
    </xdr:from>
    <xdr:ext cx="534377" cy="259045"/>
    <xdr:sp macro="" textlink="">
      <xdr:nvSpPr>
        <xdr:cNvPr id="122" name="物件費平均値テキスト"/>
        <xdr:cNvSpPr txBox="1"/>
      </xdr:nvSpPr>
      <xdr:spPr>
        <a:xfrm>
          <a:off x="4686300" y="9348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51102</xdr:rowOff>
    </xdr:from>
    <xdr:to>
      <xdr:col>19</xdr:col>
      <xdr:colOff>177800</xdr:colOff>
      <xdr:row>55</xdr:row>
      <xdr:rowOff>110896</xdr:rowOff>
    </xdr:to>
    <xdr:cxnSp macro="">
      <xdr:nvCxnSpPr>
        <xdr:cNvPr id="124" name="直線コネクタ 123"/>
        <xdr:cNvCxnSpPr/>
      </xdr:nvCxnSpPr>
      <xdr:spPr>
        <a:xfrm flipV="1">
          <a:off x="2908300" y="9480852"/>
          <a:ext cx="889000" cy="5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164384</xdr:rowOff>
    </xdr:from>
    <xdr:ext cx="534377" cy="259045"/>
    <xdr:sp macro="" textlink="">
      <xdr:nvSpPr>
        <xdr:cNvPr id="126" name="テキスト ボックス 125"/>
        <xdr:cNvSpPr txBox="1"/>
      </xdr:nvSpPr>
      <xdr:spPr>
        <a:xfrm>
          <a:off x="3530111" y="95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110896</xdr:rowOff>
    </xdr:from>
    <xdr:to>
      <xdr:col>15</xdr:col>
      <xdr:colOff>50800</xdr:colOff>
      <xdr:row>56</xdr:row>
      <xdr:rowOff>2932</xdr:rowOff>
    </xdr:to>
    <xdr:cxnSp macro="">
      <xdr:nvCxnSpPr>
        <xdr:cNvPr id="127" name="直線コネクタ 126"/>
        <xdr:cNvCxnSpPr/>
      </xdr:nvCxnSpPr>
      <xdr:spPr>
        <a:xfrm flipV="1">
          <a:off x="2019300" y="9540646"/>
          <a:ext cx="889000" cy="6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119924</xdr:rowOff>
    </xdr:from>
    <xdr:to>
      <xdr:col>15</xdr:col>
      <xdr:colOff>101600</xdr:colOff>
      <xdr:row>56</xdr:row>
      <xdr:rowOff>50074</xdr:rowOff>
    </xdr:to>
    <xdr:sp macro="" textlink="">
      <xdr:nvSpPr>
        <xdr:cNvPr id="128" name="フローチャート: 判断 127"/>
        <xdr:cNvSpPr/>
      </xdr:nvSpPr>
      <xdr:spPr>
        <a:xfrm>
          <a:off x="2857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41201</xdr:rowOff>
    </xdr:from>
    <xdr:ext cx="534377" cy="259045"/>
    <xdr:sp macro="" textlink="">
      <xdr:nvSpPr>
        <xdr:cNvPr id="129" name="テキスト ボックス 128"/>
        <xdr:cNvSpPr txBox="1"/>
      </xdr:nvSpPr>
      <xdr:spPr>
        <a:xfrm>
          <a:off x="2641111" y="964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2932</xdr:rowOff>
    </xdr:from>
    <xdr:to>
      <xdr:col>10</xdr:col>
      <xdr:colOff>114300</xdr:colOff>
      <xdr:row>56</xdr:row>
      <xdr:rowOff>88624</xdr:rowOff>
    </xdr:to>
    <xdr:cxnSp macro="">
      <xdr:nvCxnSpPr>
        <xdr:cNvPr id="130" name="直線コネクタ 129"/>
        <xdr:cNvCxnSpPr/>
      </xdr:nvCxnSpPr>
      <xdr:spPr>
        <a:xfrm flipV="1">
          <a:off x="1130300" y="9604132"/>
          <a:ext cx="889000" cy="8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24794</xdr:rowOff>
    </xdr:from>
    <xdr:to>
      <xdr:col>10</xdr:col>
      <xdr:colOff>165100</xdr:colOff>
      <xdr:row>54</xdr:row>
      <xdr:rowOff>126394</xdr:rowOff>
    </xdr:to>
    <xdr:sp macro="" textlink="">
      <xdr:nvSpPr>
        <xdr:cNvPr id="131" name="フローチャート: 判断 130"/>
        <xdr:cNvSpPr/>
      </xdr:nvSpPr>
      <xdr:spPr>
        <a:xfrm>
          <a:off x="1968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142921</xdr:rowOff>
    </xdr:from>
    <xdr:ext cx="534377" cy="259045"/>
    <xdr:sp macro="" textlink="">
      <xdr:nvSpPr>
        <xdr:cNvPr id="132" name="テキスト ボックス 131"/>
        <xdr:cNvSpPr txBox="1"/>
      </xdr:nvSpPr>
      <xdr:spPr>
        <a:xfrm>
          <a:off x="1752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9478</xdr:rowOff>
    </xdr:from>
    <xdr:to>
      <xdr:col>6</xdr:col>
      <xdr:colOff>38100</xdr:colOff>
      <xdr:row>54</xdr:row>
      <xdr:rowOff>111078</xdr:rowOff>
    </xdr:to>
    <xdr:sp macro="" textlink="">
      <xdr:nvSpPr>
        <xdr:cNvPr id="133" name="フローチャート: 判断 132"/>
        <xdr:cNvSpPr/>
      </xdr:nvSpPr>
      <xdr:spPr>
        <a:xfrm>
          <a:off x="1079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127605</xdr:rowOff>
    </xdr:from>
    <xdr:ext cx="534377" cy="259045"/>
    <xdr:sp macro="" textlink="">
      <xdr:nvSpPr>
        <xdr:cNvPr id="134" name="テキスト ボックス 133"/>
        <xdr:cNvSpPr txBox="1"/>
      </xdr:nvSpPr>
      <xdr:spPr>
        <a:xfrm>
          <a:off x="863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136318</xdr:rowOff>
    </xdr:from>
    <xdr:to>
      <xdr:col>24</xdr:col>
      <xdr:colOff>114300</xdr:colOff>
      <xdr:row>56</xdr:row>
      <xdr:rowOff>66468</xdr:rowOff>
    </xdr:to>
    <xdr:sp macro="" textlink="">
      <xdr:nvSpPr>
        <xdr:cNvPr id="140" name="楕円 139"/>
        <xdr:cNvSpPr/>
      </xdr:nvSpPr>
      <xdr:spPr>
        <a:xfrm>
          <a:off x="4584700" y="956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114745</xdr:rowOff>
    </xdr:from>
    <xdr:ext cx="534377" cy="259045"/>
    <xdr:sp macro="" textlink="">
      <xdr:nvSpPr>
        <xdr:cNvPr id="141" name="物件費該当値テキスト"/>
        <xdr:cNvSpPr txBox="1"/>
      </xdr:nvSpPr>
      <xdr:spPr>
        <a:xfrm>
          <a:off x="4686300" y="954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302</xdr:rowOff>
    </xdr:from>
    <xdr:to>
      <xdr:col>20</xdr:col>
      <xdr:colOff>38100</xdr:colOff>
      <xdr:row>55</xdr:row>
      <xdr:rowOff>101902</xdr:rowOff>
    </xdr:to>
    <xdr:sp macro="" textlink="">
      <xdr:nvSpPr>
        <xdr:cNvPr id="142" name="楕円 141"/>
        <xdr:cNvSpPr/>
      </xdr:nvSpPr>
      <xdr:spPr>
        <a:xfrm>
          <a:off x="3746500" y="943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118429</xdr:rowOff>
    </xdr:from>
    <xdr:ext cx="534377" cy="259045"/>
    <xdr:sp macro="" textlink="">
      <xdr:nvSpPr>
        <xdr:cNvPr id="143" name="テキスト ボックス 142"/>
        <xdr:cNvSpPr txBox="1"/>
      </xdr:nvSpPr>
      <xdr:spPr>
        <a:xfrm>
          <a:off x="3530111" y="920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60096</xdr:rowOff>
    </xdr:from>
    <xdr:to>
      <xdr:col>15</xdr:col>
      <xdr:colOff>101600</xdr:colOff>
      <xdr:row>55</xdr:row>
      <xdr:rowOff>161696</xdr:rowOff>
    </xdr:to>
    <xdr:sp macro="" textlink="">
      <xdr:nvSpPr>
        <xdr:cNvPr id="144" name="楕円 143"/>
        <xdr:cNvSpPr/>
      </xdr:nvSpPr>
      <xdr:spPr>
        <a:xfrm>
          <a:off x="2857500" y="948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6773</xdr:rowOff>
    </xdr:from>
    <xdr:ext cx="534377" cy="259045"/>
    <xdr:sp macro="" textlink="">
      <xdr:nvSpPr>
        <xdr:cNvPr id="145" name="テキスト ボックス 144"/>
        <xdr:cNvSpPr txBox="1"/>
      </xdr:nvSpPr>
      <xdr:spPr>
        <a:xfrm>
          <a:off x="2641111" y="926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123582</xdr:rowOff>
    </xdr:from>
    <xdr:to>
      <xdr:col>10</xdr:col>
      <xdr:colOff>165100</xdr:colOff>
      <xdr:row>56</xdr:row>
      <xdr:rowOff>53732</xdr:rowOff>
    </xdr:to>
    <xdr:sp macro="" textlink="">
      <xdr:nvSpPr>
        <xdr:cNvPr id="146" name="楕円 145"/>
        <xdr:cNvSpPr/>
      </xdr:nvSpPr>
      <xdr:spPr>
        <a:xfrm>
          <a:off x="1968500" y="955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44859</xdr:rowOff>
    </xdr:from>
    <xdr:ext cx="534377" cy="259045"/>
    <xdr:sp macro="" textlink="">
      <xdr:nvSpPr>
        <xdr:cNvPr id="147" name="テキスト ボックス 146"/>
        <xdr:cNvSpPr txBox="1"/>
      </xdr:nvSpPr>
      <xdr:spPr>
        <a:xfrm>
          <a:off x="1752111" y="964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37824</xdr:rowOff>
    </xdr:from>
    <xdr:to>
      <xdr:col>6</xdr:col>
      <xdr:colOff>38100</xdr:colOff>
      <xdr:row>56</xdr:row>
      <xdr:rowOff>139424</xdr:rowOff>
    </xdr:to>
    <xdr:sp macro="" textlink="">
      <xdr:nvSpPr>
        <xdr:cNvPr id="148" name="楕円 147"/>
        <xdr:cNvSpPr/>
      </xdr:nvSpPr>
      <xdr:spPr>
        <a:xfrm>
          <a:off x="1079500" y="963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130551</xdr:rowOff>
    </xdr:from>
    <xdr:ext cx="534377" cy="259045"/>
    <xdr:sp macro="" textlink="">
      <xdr:nvSpPr>
        <xdr:cNvPr id="149" name="テキスト ボックス 148"/>
        <xdr:cNvSpPr txBox="1"/>
      </xdr:nvSpPr>
      <xdr:spPr>
        <a:xfrm>
          <a:off x="863111" y="973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109068</xdr:rowOff>
    </xdr:from>
    <xdr:to>
      <xdr:col>24</xdr:col>
      <xdr:colOff>63500</xdr:colOff>
      <xdr:row>77</xdr:row>
      <xdr:rowOff>146238</xdr:rowOff>
    </xdr:to>
    <xdr:cxnSp macro="">
      <xdr:nvCxnSpPr>
        <xdr:cNvPr id="176" name="直線コネクタ 175"/>
        <xdr:cNvCxnSpPr/>
      </xdr:nvCxnSpPr>
      <xdr:spPr>
        <a:xfrm>
          <a:off x="3797300" y="13310718"/>
          <a:ext cx="838200" cy="3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106610</xdr:rowOff>
    </xdr:from>
    <xdr:ext cx="469744" cy="259045"/>
    <xdr:sp macro="" textlink="">
      <xdr:nvSpPr>
        <xdr:cNvPr id="177" name="維持補修費平均値テキスト"/>
        <xdr:cNvSpPr txBox="1"/>
      </xdr:nvSpPr>
      <xdr:spPr>
        <a:xfrm>
          <a:off x="4686300" y="13136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95352</xdr:rowOff>
    </xdr:from>
    <xdr:to>
      <xdr:col>19</xdr:col>
      <xdr:colOff>177800</xdr:colOff>
      <xdr:row>77</xdr:row>
      <xdr:rowOff>109068</xdr:rowOff>
    </xdr:to>
    <xdr:cxnSp macro="">
      <xdr:nvCxnSpPr>
        <xdr:cNvPr id="179" name="直線コネクタ 178"/>
        <xdr:cNvCxnSpPr/>
      </xdr:nvCxnSpPr>
      <xdr:spPr>
        <a:xfrm>
          <a:off x="2908300" y="1329700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19642</xdr:rowOff>
    </xdr:from>
    <xdr:ext cx="469744" cy="259045"/>
    <xdr:sp macro="" textlink="">
      <xdr:nvSpPr>
        <xdr:cNvPr id="181" name="テキスト ボックス 180"/>
        <xdr:cNvSpPr txBox="1"/>
      </xdr:nvSpPr>
      <xdr:spPr>
        <a:xfrm>
          <a:off x="3562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77293</xdr:rowOff>
    </xdr:from>
    <xdr:to>
      <xdr:col>15</xdr:col>
      <xdr:colOff>50800</xdr:colOff>
      <xdr:row>77</xdr:row>
      <xdr:rowOff>95352</xdr:rowOff>
    </xdr:to>
    <xdr:cxnSp macro="">
      <xdr:nvCxnSpPr>
        <xdr:cNvPr id="182" name="直線コネクタ 181"/>
        <xdr:cNvCxnSpPr/>
      </xdr:nvCxnSpPr>
      <xdr:spPr>
        <a:xfrm>
          <a:off x="2019300" y="13278943"/>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106228</xdr:rowOff>
    </xdr:from>
    <xdr:to>
      <xdr:col>15</xdr:col>
      <xdr:colOff>101600</xdr:colOff>
      <xdr:row>78</xdr:row>
      <xdr:rowOff>36378</xdr:rowOff>
    </xdr:to>
    <xdr:sp macro="" textlink="">
      <xdr:nvSpPr>
        <xdr:cNvPr id="183" name="フローチャート: 判断 182"/>
        <xdr:cNvSpPr/>
      </xdr:nvSpPr>
      <xdr:spPr>
        <a:xfrm>
          <a:off x="2857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27505</xdr:rowOff>
    </xdr:from>
    <xdr:ext cx="469744" cy="259045"/>
    <xdr:sp macro="" textlink="">
      <xdr:nvSpPr>
        <xdr:cNvPr id="184" name="テキスト ボックス 183"/>
        <xdr:cNvSpPr txBox="1"/>
      </xdr:nvSpPr>
      <xdr:spPr>
        <a:xfrm>
          <a:off x="2673428" y="134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77293</xdr:rowOff>
    </xdr:from>
    <xdr:to>
      <xdr:col>10</xdr:col>
      <xdr:colOff>114300</xdr:colOff>
      <xdr:row>77</xdr:row>
      <xdr:rowOff>88081</xdr:rowOff>
    </xdr:to>
    <xdr:cxnSp macro="">
      <xdr:nvCxnSpPr>
        <xdr:cNvPr id="185" name="直線コネクタ 184"/>
        <xdr:cNvCxnSpPr/>
      </xdr:nvCxnSpPr>
      <xdr:spPr>
        <a:xfrm flipV="1">
          <a:off x="1130300" y="13278943"/>
          <a:ext cx="889000" cy="1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51958</xdr:rowOff>
    </xdr:from>
    <xdr:to>
      <xdr:col>10</xdr:col>
      <xdr:colOff>165100</xdr:colOff>
      <xdr:row>77</xdr:row>
      <xdr:rowOff>153558</xdr:rowOff>
    </xdr:to>
    <xdr:sp macro="" textlink="">
      <xdr:nvSpPr>
        <xdr:cNvPr id="186" name="フローチャート: 判断 185"/>
        <xdr:cNvSpPr/>
      </xdr:nvSpPr>
      <xdr:spPr>
        <a:xfrm>
          <a:off x="1968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144685</xdr:rowOff>
    </xdr:from>
    <xdr:ext cx="469744" cy="259045"/>
    <xdr:sp macro="" textlink="">
      <xdr:nvSpPr>
        <xdr:cNvPr id="187" name="テキスト ボックス 186"/>
        <xdr:cNvSpPr txBox="1"/>
      </xdr:nvSpPr>
      <xdr:spPr>
        <a:xfrm>
          <a:off x="1784428" y="133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60691</xdr:rowOff>
    </xdr:from>
    <xdr:to>
      <xdr:col>6</xdr:col>
      <xdr:colOff>38100</xdr:colOff>
      <xdr:row>77</xdr:row>
      <xdr:rowOff>162291</xdr:rowOff>
    </xdr:to>
    <xdr:sp macro="" textlink="">
      <xdr:nvSpPr>
        <xdr:cNvPr id="188" name="フローチャート: 判断 187"/>
        <xdr:cNvSpPr/>
      </xdr:nvSpPr>
      <xdr:spPr>
        <a:xfrm>
          <a:off x="1079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153418</xdr:rowOff>
    </xdr:from>
    <xdr:ext cx="469744" cy="259045"/>
    <xdr:sp macro="" textlink="">
      <xdr:nvSpPr>
        <xdr:cNvPr id="189" name="テキスト ボックス 188"/>
        <xdr:cNvSpPr txBox="1"/>
      </xdr:nvSpPr>
      <xdr:spPr>
        <a:xfrm>
          <a:off x="895428" y="1335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95438</xdr:rowOff>
    </xdr:from>
    <xdr:to>
      <xdr:col>24</xdr:col>
      <xdr:colOff>114300</xdr:colOff>
      <xdr:row>78</xdr:row>
      <xdr:rowOff>25588</xdr:rowOff>
    </xdr:to>
    <xdr:sp macro="" textlink="">
      <xdr:nvSpPr>
        <xdr:cNvPr id="195" name="楕円 194"/>
        <xdr:cNvSpPr/>
      </xdr:nvSpPr>
      <xdr:spPr>
        <a:xfrm>
          <a:off x="4584700" y="1329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73865</xdr:rowOff>
    </xdr:from>
    <xdr:ext cx="469744" cy="259045"/>
    <xdr:sp macro="" textlink="">
      <xdr:nvSpPr>
        <xdr:cNvPr id="196" name="維持補修費該当値テキスト"/>
        <xdr:cNvSpPr txBox="1"/>
      </xdr:nvSpPr>
      <xdr:spPr>
        <a:xfrm>
          <a:off x="4686300" y="13275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58268</xdr:rowOff>
    </xdr:from>
    <xdr:to>
      <xdr:col>20</xdr:col>
      <xdr:colOff>38100</xdr:colOff>
      <xdr:row>77</xdr:row>
      <xdr:rowOff>159868</xdr:rowOff>
    </xdr:to>
    <xdr:sp macro="" textlink="">
      <xdr:nvSpPr>
        <xdr:cNvPr id="197" name="楕円 196"/>
        <xdr:cNvSpPr/>
      </xdr:nvSpPr>
      <xdr:spPr>
        <a:xfrm>
          <a:off x="3746500" y="1325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4945</xdr:rowOff>
    </xdr:from>
    <xdr:ext cx="469744" cy="259045"/>
    <xdr:sp macro="" textlink="">
      <xdr:nvSpPr>
        <xdr:cNvPr id="198" name="テキスト ボックス 197"/>
        <xdr:cNvSpPr txBox="1"/>
      </xdr:nvSpPr>
      <xdr:spPr>
        <a:xfrm>
          <a:off x="3562428" y="1303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44552</xdr:rowOff>
    </xdr:from>
    <xdr:to>
      <xdr:col>15</xdr:col>
      <xdr:colOff>101600</xdr:colOff>
      <xdr:row>77</xdr:row>
      <xdr:rowOff>146152</xdr:rowOff>
    </xdr:to>
    <xdr:sp macro="" textlink="">
      <xdr:nvSpPr>
        <xdr:cNvPr id="199" name="楕円 198"/>
        <xdr:cNvSpPr/>
      </xdr:nvSpPr>
      <xdr:spPr>
        <a:xfrm>
          <a:off x="2857500" y="1324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162679</xdr:rowOff>
    </xdr:from>
    <xdr:ext cx="469744" cy="259045"/>
    <xdr:sp macro="" textlink="">
      <xdr:nvSpPr>
        <xdr:cNvPr id="200" name="テキスト ボックス 199"/>
        <xdr:cNvSpPr txBox="1"/>
      </xdr:nvSpPr>
      <xdr:spPr>
        <a:xfrm>
          <a:off x="2673428" y="1302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26493</xdr:rowOff>
    </xdr:from>
    <xdr:to>
      <xdr:col>10</xdr:col>
      <xdr:colOff>165100</xdr:colOff>
      <xdr:row>77</xdr:row>
      <xdr:rowOff>128093</xdr:rowOff>
    </xdr:to>
    <xdr:sp macro="" textlink="">
      <xdr:nvSpPr>
        <xdr:cNvPr id="201" name="楕円 200"/>
        <xdr:cNvSpPr/>
      </xdr:nvSpPr>
      <xdr:spPr>
        <a:xfrm>
          <a:off x="1968500" y="1322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144620</xdr:rowOff>
    </xdr:from>
    <xdr:ext cx="469744" cy="259045"/>
    <xdr:sp macro="" textlink="">
      <xdr:nvSpPr>
        <xdr:cNvPr id="202" name="テキスト ボックス 201"/>
        <xdr:cNvSpPr txBox="1"/>
      </xdr:nvSpPr>
      <xdr:spPr>
        <a:xfrm>
          <a:off x="1784428" y="13003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37281</xdr:rowOff>
    </xdr:from>
    <xdr:to>
      <xdr:col>6</xdr:col>
      <xdr:colOff>38100</xdr:colOff>
      <xdr:row>77</xdr:row>
      <xdr:rowOff>138881</xdr:rowOff>
    </xdr:to>
    <xdr:sp macro="" textlink="">
      <xdr:nvSpPr>
        <xdr:cNvPr id="203" name="楕円 202"/>
        <xdr:cNvSpPr/>
      </xdr:nvSpPr>
      <xdr:spPr>
        <a:xfrm>
          <a:off x="1079500" y="1323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155408</xdr:rowOff>
    </xdr:from>
    <xdr:ext cx="469744" cy="259045"/>
    <xdr:sp macro="" textlink="">
      <xdr:nvSpPr>
        <xdr:cNvPr id="204" name="テキスト ボックス 203"/>
        <xdr:cNvSpPr txBox="1"/>
      </xdr:nvSpPr>
      <xdr:spPr>
        <a:xfrm>
          <a:off x="895428" y="1301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25050</xdr:rowOff>
    </xdr:from>
    <xdr:to>
      <xdr:col>24</xdr:col>
      <xdr:colOff>62865</xdr:colOff>
      <xdr:row>99</xdr:row>
      <xdr:rowOff>78420</xdr:rowOff>
    </xdr:to>
    <xdr:cxnSp macro="">
      <xdr:nvCxnSpPr>
        <xdr:cNvPr id="227" name="直線コネクタ 226"/>
        <xdr:cNvCxnSpPr/>
      </xdr:nvCxnSpPr>
      <xdr:spPr>
        <a:xfrm flipV="1">
          <a:off x="4633595" y="15455550"/>
          <a:ext cx="1270" cy="159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82247</xdr:rowOff>
    </xdr:from>
    <xdr:ext cx="534377" cy="259045"/>
    <xdr:sp macro="" textlink="">
      <xdr:nvSpPr>
        <xdr:cNvPr id="228" name="扶助費最小値テキスト"/>
        <xdr:cNvSpPr txBox="1"/>
      </xdr:nvSpPr>
      <xdr:spPr>
        <a:xfrm>
          <a:off x="4686300" y="170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78420</xdr:rowOff>
    </xdr:from>
    <xdr:to>
      <xdr:col>24</xdr:col>
      <xdr:colOff>152400</xdr:colOff>
      <xdr:row>99</xdr:row>
      <xdr:rowOff>78420</xdr:rowOff>
    </xdr:to>
    <xdr:cxnSp macro="">
      <xdr:nvCxnSpPr>
        <xdr:cNvPr id="229" name="直線コネクタ 228"/>
        <xdr:cNvCxnSpPr/>
      </xdr:nvCxnSpPr>
      <xdr:spPr>
        <a:xfrm>
          <a:off x="4546600" y="170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143177</xdr:rowOff>
    </xdr:from>
    <xdr:ext cx="599010" cy="259045"/>
    <xdr:sp macro="" textlink="">
      <xdr:nvSpPr>
        <xdr:cNvPr id="230" name="扶助費最大値テキスト"/>
        <xdr:cNvSpPr txBox="1"/>
      </xdr:nvSpPr>
      <xdr:spPr>
        <a:xfrm>
          <a:off x="4686300" y="1523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25050</xdr:rowOff>
    </xdr:from>
    <xdr:to>
      <xdr:col>24</xdr:col>
      <xdr:colOff>152400</xdr:colOff>
      <xdr:row>90</xdr:row>
      <xdr:rowOff>25050</xdr:rowOff>
    </xdr:to>
    <xdr:cxnSp macro="">
      <xdr:nvCxnSpPr>
        <xdr:cNvPr id="231" name="直線コネクタ 230"/>
        <xdr:cNvCxnSpPr/>
      </xdr:nvCxnSpPr>
      <xdr:spPr>
        <a:xfrm>
          <a:off x="4546600" y="1545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159817</xdr:rowOff>
    </xdr:from>
    <xdr:to>
      <xdr:col>24</xdr:col>
      <xdr:colOff>63500</xdr:colOff>
      <xdr:row>98</xdr:row>
      <xdr:rowOff>7751</xdr:rowOff>
    </xdr:to>
    <xdr:cxnSp macro="">
      <xdr:nvCxnSpPr>
        <xdr:cNvPr id="232" name="直線コネクタ 231"/>
        <xdr:cNvCxnSpPr/>
      </xdr:nvCxnSpPr>
      <xdr:spPr>
        <a:xfrm>
          <a:off x="3797300" y="16790467"/>
          <a:ext cx="838200" cy="1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151736</xdr:rowOff>
    </xdr:from>
    <xdr:ext cx="534377" cy="259045"/>
    <xdr:sp macro="" textlink="">
      <xdr:nvSpPr>
        <xdr:cNvPr id="233" name="扶助費平均値テキスト"/>
        <xdr:cNvSpPr txBox="1"/>
      </xdr:nvSpPr>
      <xdr:spPr>
        <a:xfrm>
          <a:off x="4686300" y="16268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128859</xdr:rowOff>
    </xdr:from>
    <xdr:to>
      <xdr:col>24</xdr:col>
      <xdr:colOff>114300</xdr:colOff>
      <xdr:row>96</xdr:row>
      <xdr:rowOff>59009</xdr:rowOff>
    </xdr:to>
    <xdr:sp macro="" textlink="">
      <xdr:nvSpPr>
        <xdr:cNvPr id="234" name="フローチャート: 判断 233"/>
        <xdr:cNvSpPr/>
      </xdr:nvSpPr>
      <xdr:spPr>
        <a:xfrm>
          <a:off x="45847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159817</xdr:rowOff>
    </xdr:from>
    <xdr:to>
      <xdr:col>19</xdr:col>
      <xdr:colOff>177800</xdr:colOff>
      <xdr:row>98</xdr:row>
      <xdr:rowOff>33203</xdr:rowOff>
    </xdr:to>
    <xdr:cxnSp macro="">
      <xdr:nvCxnSpPr>
        <xdr:cNvPr id="235" name="直線コネクタ 234"/>
        <xdr:cNvCxnSpPr/>
      </xdr:nvCxnSpPr>
      <xdr:spPr>
        <a:xfrm flipV="1">
          <a:off x="2908300" y="16790467"/>
          <a:ext cx="889000" cy="4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164734</xdr:rowOff>
    </xdr:from>
    <xdr:to>
      <xdr:col>20</xdr:col>
      <xdr:colOff>38100</xdr:colOff>
      <xdr:row>96</xdr:row>
      <xdr:rowOff>94884</xdr:rowOff>
    </xdr:to>
    <xdr:sp macro="" textlink="">
      <xdr:nvSpPr>
        <xdr:cNvPr id="236" name="フローチャート: 判断 235"/>
        <xdr:cNvSpPr/>
      </xdr:nvSpPr>
      <xdr:spPr>
        <a:xfrm>
          <a:off x="3746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111411</xdr:rowOff>
    </xdr:from>
    <xdr:ext cx="534377" cy="259045"/>
    <xdr:sp macro="" textlink="">
      <xdr:nvSpPr>
        <xdr:cNvPr id="237" name="テキスト ボックス 236"/>
        <xdr:cNvSpPr txBox="1"/>
      </xdr:nvSpPr>
      <xdr:spPr>
        <a:xfrm>
          <a:off x="3530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33203</xdr:rowOff>
    </xdr:from>
    <xdr:to>
      <xdr:col>15</xdr:col>
      <xdr:colOff>50800</xdr:colOff>
      <xdr:row>98</xdr:row>
      <xdr:rowOff>49830</xdr:rowOff>
    </xdr:to>
    <xdr:cxnSp macro="">
      <xdr:nvCxnSpPr>
        <xdr:cNvPr id="238" name="直線コネクタ 237"/>
        <xdr:cNvCxnSpPr/>
      </xdr:nvCxnSpPr>
      <xdr:spPr>
        <a:xfrm flipV="1">
          <a:off x="2019300" y="16835303"/>
          <a:ext cx="889000" cy="1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40467</xdr:rowOff>
    </xdr:from>
    <xdr:to>
      <xdr:col>15</xdr:col>
      <xdr:colOff>101600</xdr:colOff>
      <xdr:row>96</xdr:row>
      <xdr:rowOff>142067</xdr:rowOff>
    </xdr:to>
    <xdr:sp macro="" textlink="">
      <xdr:nvSpPr>
        <xdr:cNvPr id="239" name="フローチャート: 判断 238"/>
        <xdr:cNvSpPr/>
      </xdr:nvSpPr>
      <xdr:spPr>
        <a:xfrm>
          <a:off x="2857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158594</xdr:rowOff>
    </xdr:from>
    <xdr:ext cx="534377" cy="259045"/>
    <xdr:sp macro="" textlink="">
      <xdr:nvSpPr>
        <xdr:cNvPr id="240" name="テキスト ボックス 239"/>
        <xdr:cNvSpPr txBox="1"/>
      </xdr:nvSpPr>
      <xdr:spPr>
        <a:xfrm>
          <a:off x="2641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49830</xdr:rowOff>
    </xdr:from>
    <xdr:to>
      <xdr:col>10</xdr:col>
      <xdr:colOff>114300</xdr:colOff>
      <xdr:row>98</xdr:row>
      <xdr:rowOff>120376</xdr:rowOff>
    </xdr:to>
    <xdr:cxnSp macro="">
      <xdr:nvCxnSpPr>
        <xdr:cNvPr id="241" name="直線コネクタ 240"/>
        <xdr:cNvCxnSpPr/>
      </xdr:nvCxnSpPr>
      <xdr:spPr>
        <a:xfrm flipV="1">
          <a:off x="1130300" y="16851930"/>
          <a:ext cx="889000" cy="7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102341</xdr:rowOff>
    </xdr:from>
    <xdr:to>
      <xdr:col>10</xdr:col>
      <xdr:colOff>165100</xdr:colOff>
      <xdr:row>97</xdr:row>
      <xdr:rowOff>32491</xdr:rowOff>
    </xdr:to>
    <xdr:sp macro="" textlink="">
      <xdr:nvSpPr>
        <xdr:cNvPr id="242" name="フローチャート: 判断 241"/>
        <xdr:cNvSpPr/>
      </xdr:nvSpPr>
      <xdr:spPr>
        <a:xfrm>
          <a:off x="1968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49018</xdr:rowOff>
    </xdr:from>
    <xdr:ext cx="534377" cy="259045"/>
    <xdr:sp macro="" textlink="">
      <xdr:nvSpPr>
        <xdr:cNvPr id="243" name="テキスト ボックス 242"/>
        <xdr:cNvSpPr txBox="1"/>
      </xdr:nvSpPr>
      <xdr:spPr>
        <a:xfrm>
          <a:off x="1752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24251</xdr:rowOff>
    </xdr:from>
    <xdr:to>
      <xdr:col>6</xdr:col>
      <xdr:colOff>38100</xdr:colOff>
      <xdr:row>97</xdr:row>
      <xdr:rowOff>125851</xdr:rowOff>
    </xdr:to>
    <xdr:sp macro="" textlink="">
      <xdr:nvSpPr>
        <xdr:cNvPr id="244" name="フローチャート: 判断 243"/>
        <xdr:cNvSpPr/>
      </xdr:nvSpPr>
      <xdr:spPr>
        <a:xfrm>
          <a:off x="1079500" y="1665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142378</xdr:rowOff>
    </xdr:from>
    <xdr:ext cx="534377" cy="259045"/>
    <xdr:sp macro="" textlink="">
      <xdr:nvSpPr>
        <xdr:cNvPr id="245" name="テキスト ボックス 244"/>
        <xdr:cNvSpPr txBox="1"/>
      </xdr:nvSpPr>
      <xdr:spPr>
        <a:xfrm>
          <a:off x="863111" y="1643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128401</xdr:rowOff>
    </xdr:from>
    <xdr:to>
      <xdr:col>24</xdr:col>
      <xdr:colOff>114300</xdr:colOff>
      <xdr:row>98</xdr:row>
      <xdr:rowOff>58551</xdr:rowOff>
    </xdr:to>
    <xdr:sp macro="" textlink="">
      <xdr:nvSpPr>
        <xdr:cNvPr id="251" name="楕円 250"/>
        <xdr:cNvSpPr/>
      </xdr:nvSpPr>
      <xdr:spPr>
        <a:xfrm>
          <a:off x="4584700" y="1675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106828</xdr:rowOff>
    </xdr:from>
    <xdr:ext cx="534377" cy="259045"/>
    <xdr:sp macro="" textlink="">
      <xdr:nvSpPr>
        <xdr:cNvPr id="252" name="扶助費該当値テキスト"/>
        <xdr:cNvSpPr txBox="1"/>
      </xdr:nvSpPr>
      <xdr:spPr>
        <a:xfrm>
          <a:off x="4686300" y="1673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109017</xdr:rowOff>
    </xdr:from>
    <xdr:to>
      <xdr:col>20</xdr:col>
      <xdr:colOff>38100</xdr:colOff>
      <xdr:row>98</xdr:row>
      <xdr:rowOff>39167</xdr:rowOff>
    </xdr:to>
    <xdr:sp macro="" textlink="">
      <xdr:nvSpPr>
        <xdr:cNvPr id="253" name="楕円 252"/>
        <xdr:cNvSpPr/>
      </xdr:nvSpPr>
      <xdr:spPr>
        <a:xfrm>
          <a:off x="3746500" y="1673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30294</xdr:rowOff>
    </xdr:from>
    <xdr:ext cx="534377" cy="259045"/>
    <xdr:sp macro="" textlink="">
      <xdr:nvSpPr>
        <xdr:cNvPr id="254" name="テキスト ボックス 253"/>
        <xdr:cNvSpPr txBox="1"/>
      </xdr:nvSpPr>
      <xdr:spPr>
        <a:xfrm>
          <a:off x="3530111" y="1683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153853</xdr:rowOff>
    </xdr:from>
    <xdr:to>
      <xdr:col>15</xdr:col>
      <xdr:colOff>101600</xdr:colOff>
      <xdr:row>98</xdr:row>
      <xdr:rowOff>84003</xdr:rowOff>
    </xdr:to>
    <xdr:sp macro="" textlink="">
      <xdr:nvSpPr>
        <xdr:cNvPr id="255" name="楕円 254"/>
        <xdr:cNvSpPr/>
      </xdr:nvSpPr>
      <xdr:spPr>
        <a:xfrm>
          <a:off x="2857500" y="1678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75130</xdr:rowOff>
    </xdr:from>
    <xdr:ext cx="534377" cy="259045"/>
    <xdr:sp macro="" textlink="">
      <xdr:nvSpPr>
        <xdr:cNvPr id="256" name="テキスト ボックス 255"/>
        <xdr:cNvSpPr txBox="1"/>
      </xdr:nvSpPr>
      <xdr:spPr>
        <a:xfrm>
          <a:off x="2641111" y="1687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170480</xdr:rowOff>
    </xdr:from>
    <xdr:to>
      <xdr:col>10</xdr:col>
      <xdr:colOff>165100</xdr:colOff>
      <xdr:row>98</xdr:row>
      <xdr:rowOff>100630</xdr:rowOff>
    </xdr:to>
    <xdr:sp macro="" textlink="">
      <xdr:nvSpPr>
        <xdr:cNvPr id="257" name="楕円 256"/>
        <xdr:cNvSpPr/>
      </xdr:nvSpPr>
      <xdr:spPr>
        <a:xfrm>
          <a:off x="1968500" y="1680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91757</xdr:rowOff>
    </xdr:from>
    <xdr:ext cx="534377" cy="259045"/>
    <xdr:sp macro="" textlink="">
      <xdr:nvSpPr>
        <xdr:cNvPr id="258" name="テキスト ボックス 257"/>
        <xdr:cNvSpPr txBox="1"/>
      </xdr:nvSpPr>
      <xdr:spPr>
        <a:xfrm>
          <a:off x="1752111" y="1689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69576</xdr:rowOff>
    </xdr:from>
    <xdr:to>
      <xdr:col>6</xdr:col>
      <xdr:colOff>38100</xdr:colOff>
      <xdr:row>98</xdr:row>
      <xdr:rowOff>171176</xdr:rowOff>
    </xdr:to>
    <xdr:sp macro="" textlink="">
      <xdr:nvSpPr>
        <xdr:cNvPr id="259" name="楕円 258"/>
        <xdr:cNvSpPr/>
      </xdr:nvSpPr>
      <xdr:spPr>
        <a:xfrm>
          <a:off x="1079500" y="1687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162303</xdr:rowOff>
    </xdr:from>
    <xdr:ext cx="534377" cy="259045"/>
    <xdr:sp macro="" textlink="">
      <xdr:nvSpPr>
        <xdr:cNvPr id="260" name="テキスト ボックス 259"/>
        <xdr:cNvSpPr txBox="1"/>
      </xdr:nvSpPr>
      <xdr:spPr>
        <a:xfrm>
          <a:off x="863111" y="1696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4" name="直線コネクタ 283"/>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5" name="補助費等最小値テキスト"/>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6" name="直線コネクタ 285"/>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7" name="補助費等最大値テキスト"/>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88" name="直線コネクタ 287"/>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21806</xdr:rowOff>
    </xdr:from>
    <xdr:to>
      <xdr:col>55</xdr:col>
      <xdr:colOff>0</xdr:colOff>
      <xdr:row>36</xdr:row>
      <xdr:rowOff>150203</xdr:rowOff>
    </xdr:to>
    <xdr:cxnSp macro="">
      <xdr:nvCxnSpPr>
        <xdr:cNvPr id="289" name="直線コネクタ 288"/>
        <xdr:cNvCxnSpPr/>
      </xdr:nvCxnSpPr>
      <xdr:spPr>
        <a:xfrm flipV="1">
          <a:off x="9639300" y="6194006"/>
          <a:ext cx="838200" cy="12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158983</xdr:rowOff>
    </xdr:from>
    <xdr:ext cx="534377" cy="259045"/>
    <xdr:sp macro="" textlink="">
      <xdr:nvSpPr>
        <xdr:cNvPr id="290" name="補助費等平均値テキスト"/>
        <xdr:cNvSpPr txBox="1"/>
      </xdr:nvSpPr>
      <xdr:spPr>
        <a:xfrm>
          <a:off x="10528300" y="6159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1" name="フローチャート: 判断 290"/>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150203</xdr:rowOff>
    </xdr:from>
    <xdr:to>
      <xdr:col>50</xdr:col>
      <xdr:colOff>114300</xdr:colOff>
      <xdr:row>36</xdr:row>
      <xdr:rowOff>151702</xdr:rowOff>
    </xdr:to>
    <xdr:cxnSp macro="">
      <xdr:nvCxnSpPr>
        <xdr:cNvPr id="292" name="直線コネクタ 291"/>
        <xdr:cNvCxnSpPr/>
      </xdr:nvCxnSpPr>
      <xdr:spPr>
        <a:xfrm flipV="1">
          <a:off x="8750300" y="6322403"/>
          <a:ext cx="889000" cy="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3" name="フローチャート: 判断 292"/>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141165</xdr:rowOff>
    </xdr:from>
    <xdr:ext cx="534377" cy="259045"/>
    <xdr:sp macro="" textlink="">
      <xdr:nvSpPr>
        <xdr:cNvPr id="294" name="テキスト ボックス 293"/>
        <xdr:cNvSpPr txBox="1"/>
      </xdr:nvSpPr>
      <xdr:spPr>
        <a:xfrm>
          <a:off x="9372111" y="597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151702</xdr:rowOff>
    </xdr:from>
    <xdr:to>
      <xdr:col>45</xdr:col>
      <xdr:colOff>177800</xdr:colOff>
      <xdr:row>37</xdr:row>
      <xdr:rowOff>23940</xdr:rowOff>
    </xdr:to>
    <xdr:cxnSp macro="">
      <xdr:nvCxnSpPr>
        <xdr:cNvPr id="295" name="直線コネクタ 294"/>
        <xdr:cNvCxnSpPr/>
      </xdr:nvCxnSpPr>
      <xdr:spPr>
        <a:xfrm flipV="1">
          <a:off x="7861300" y="6323902"/>
          <a:ext cx="889000" cy="4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35611</xdr:rowOff>
    </xdr:from>
    <xdr:to>
      <xdr:col>46</xdr:col>
      <xdr:colOff>38100</xdr:colOff>
      <xdr:row>36</xdr:row>
      <xdr:rowOff>137211</xdr:rowOff>
    </xdr:to>
    <xdr:sp macro="" textlink="">
      <xdr:nvSpPr>
        <xdr:cNvPr id="296" name="フローチャート: 判断 295"/>
        <xdr:cNvSpPr/>
      </xdr:nvSpPr>
      <xdr:spPr>
        <a:xfrm>
          <a:off x="8699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153738</xdr:rowOff>
    </xdr:from>
    <xdr:ext cx="534377" cy="259045"/>
    <xdr:sp macro="" textlink="">
      <xdr:nvSpPr>
        <xdr:cNvPr id="297" name="テキスト ボックス 296"/>
        <xdr:cNvSpPr txBox="1"/>
      </xdr:nvSpPr>
      <xdr:spPr>
        <a:xfrm>
          <a:off x="8483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23940</xdr:rowOff>
    </xdr:from>
    <xdr:to>
      <xdr:col>41</xdr:col>
      <xdr:colOff>50800</xdr:colOff>
      <xdr:row>37</xdr:row>
      <xdr:rowOff>55525</xdr:rowOff>
    </xdr:to>
    <xdr:cxnSp macro="">
      <xdr:nvCxnSpPr>
        <xdr:cNvPr id="298" name="直線コネクタ 297"/>
        <xdr:cNvCxnSpPr/>
      </xdr:nvCxnSpPr>
      <xdr:spPr>
        <a:xfrm flipV="1">
          <a:off x="6972300" y="6367590"/>
          <a:ext cx="889000" cy="3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9" name="フローチャート: 判断 298"/>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124947</xdr:rowOff>
    </xdr:from>
    <xdr:ext cx="534377" cy="259045"/>
    <xdr:sp macro="" textlink="">
      <xdr:nvSpPr>
        <xdr:cNvPr id="300" name="テキスト ボックス 299"/>
        <xdr:cNvSpPr txBox="1"/>
      </xdr:nvSpPr>
      <xdr:spPr>
        <a:xfrm>
          <a:off x="7594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301" name="フローチャート: 判断 300"/>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302" name="テキスト ボックス 301"/>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142456</xdr:rowOff>
    </xdr:from>
    <xdr:to>
      <xdr:col>55</xdr:col>
      <xdr:colOff>50800</xdr:colOff>
      <xdr:row>36</xdr:row>
      <xdr:rowOff>72606</xdr:rowOff>
    </xdr:to>
    <xdr:sp macro="" textlink="">
      <xdr:nvSpPr>
        <xdr:cNvPr id="308" name="楕円 307"/>
        <xdr:cNvSpPr/>
      </xdr:nvSpPr>
      <xdr:spPr>
        <a:xfrm>
          <a:off x="10426700" y="614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165333</xdr:rowOff>
    </xdr:from>
    <xdr:ext cx="534377" cy="259045"/>
    <xdr:sp macro="" textlink="">
      <xdr:nvSpPr>
        <xdr:cNvPr id="309" name="補助費等該当値テキスト"/>
        <xdr:cNvSpPr txBox="1"/>
      </xdr:nvSpPr>
      <xdr:spPr>
        <a:xfrm>
          <a:off x="10528300" y="599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99403</xdr:rowOff>
    </xdr:from>
    <xdr:to>
      <xdr:col>50</xdr:col>
      <xdr:colOff>165100</xdr:colOff>
      <xdr:row>37</xdr:row>
      <xdr:rowOff>29553</xdr:rowOff>
    </xdr:to>
    <xdr:sp macro="" textlink="">
      <xdr:nvSpPr>
        <xdr:cNvPr id="310" name="楕円 309"/>
        <xdr:cNvSpPr/>
      </xdr:nvSpPr>
      <xdr:spPr>
        <a:xfrm>
          <a:off x="9588500" y="627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20680</xdr:rowOff>
    </xdr:from>
    <xdr:ext cx="534377" cy="259045"/>
    <xdr:sp macro="" textlink="">
      <xdr:nvSpPr>
        <xdr:cNvPr id="311" name="テキスト ボックス 310"/>
        <xdr:cNvSpPr txBox="1"/>
      </xdr:nvSpPr>
      <xdr:spPr>
        <a:xfrm>
          <a:off x="9372111" y="63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100902</xdr:rowOff>
    </xdr:from>
    <xdr:to>
      <xdr:col>46</xdr:col>
      <xdr:colOff>38100</xdr:colOff>
      <xdr:row>37</xdr:row>
      <xdr:rowOff>31052</xdr:rowOff>
    </xdr:to>
    <xdr:sp macro="" textlink="">
      <xdr:nvSpPr>
        <xdr:cNvPr id="312" name="楕円 311"/>
        <xdr:cNvSpPr/>
      </xdr:nvSpPr>
      <xdr:spPr>
        <a:xfrm>
          <a:off x="8699500" y="627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22179</xdr:rowOff>
    </xdr:from>
    <xdr:ext cx="534377" cy="259045"/>
    <xdr:sp macro="" textlink="">
      <xdr:nvSpPr>
        <xdr:cNvPr id="313" name="テキスト ボックス 312"/>
        <xdr:cNvSpPr txBox="1"/>
      </xdr:nvSpPr>
      <xdr:spPr>
        <a:xfrm>
          <a:off x="8483111" y="636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144590</xdr:rowOff>
    </xdr:from>
    <xdr:to>
      <xdr:col>41</xdr:col>
      <xdr:colOff>101600</xdr:colOff>
      <xdr:row>37</xdr:row>
      <xdr:rowOff>74740</xdr:rowOff>
    </xdr:to>
    <xdr:sp macro="" textlink="">
      <xdr:nvSpPr>
        <xdr:cNvPr id="314" name="楕円 313"/>
        <xdr:cNvSpPr/>
      </xdr:nvSpPr>
      <xdr:spPr>
        <a:xfrm>
          <a:off x="7810500" y="631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65867</xdr:rowOff>
    </xdr:from>
    <xdr:ext cx="534377" cy="259045"/>
    <xdr:sp macro="" textlink="">
      <xdr:nvSpPr>
        <xdr:cNvPr id="315" name="テキスト ボックス 314"/>
        <xdr:cNvSpPr txBox="1"/>
      </xdr:nvSpPr>
      <xdr:spPr>
        <a:xfrm>
          <a:off x="7594111" y="640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4725</xdr:rowOff>
    </xdr:from>
    <xdr:to>
      <xdr:col>36</xdr:col>
      <xdr:colOff>165100</xdr:colOff>
      <xdr:row>37</xdr:row>
      <xdr:rowOff>106325</xdr:rowOff>
    </xdr:to>
    <xdr:sp macro="" textlink="">
      <xdr:nvSpPr>
        <xdr:cNvPr id="316" name="楕円 315"/>
        <xdr:cNvSpPr/>
      </xdr:nvSpPr>
      <xdr:spPr>
        <a:xfrm>
          <a:off x="6921500" y="634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97452</xdr:rowOff>
    </xdr:from>
    <xdr:ext cx="534377" cy="259045"/>
    <xdr:sp macro="" textlink="">
      <xdr:nvSpPr>
        <xdr:cNvPr id="317" name="テキスト ボックス 316"/>
        <xdr:cNvSpPr txBox="1"/>
      </xdr:nvSpPr>
      <xdr:spPr>
        <a:xfrm>
          <a:off x="6705111" y="644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39" name="直線コネクタ 338"/>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0" name="普通建設事業費最小値テキスト"/>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1" name="直線コネクタ 340"/>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2" name="普通建設事業費最大値テキスト"/>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3" name="直線コネクタ 342"/>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132403</xdr:rowOff>
    </xdr:from>
    <xdr:to>
      <xdr:col>55</xdr:col>
      <xdr:colOff>0</xdr:colOff>
      <xdr:row>56</xdr:row>
      <xdr:rowOff>78956</xdr:rowOff>
    </xdr:to>
    <xdr:cxnSp macro="">
      <xdr:nvCxnSpPr>
        <xdr:cNvPr id="344" name="直線コネクタ 343"/>
        <xdr:cNvCxnSpPr/>
      </xdr:nvCxnSpPr>
      <xdr:spPr>
        <a:xfrm flipV="1">
          <a:off x="9639300" y="9562153"/>
          <a:ext cx="838200" cy="11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20144</xdr:rowOff>
    </xdr:from>
    <xdr:ext cx="534377" cy="259045"/>
    <xdr:sp macro="" textlink="">
      <xdr:nvSpPr>
        <xdr:cNvPr id="345" name="普通建設事業費平均値テキスト"/>
        <xdr:cNvSpPr txBox="1"/>
      </xdr:nvSpPr>
      <xdr:spPr>
        <a:xfrm>
          <a:off x="10528300" y="9792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6" name="フローチャート: 判断 345"/>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78956</xdr:rowOff>
    </xdr:from>
    <xdr:to>
      <xdr:col>50</xdr:col>
      <xdr:colOff>114300</xdr:colOff>
      <xdr:row>57</xdr:row>
      <xdr:rowOff>53527</xdr:rowOff>
    </xdr:to>
    <xdr:cxnSp macro="">
      <xdr:nvCxnSpPr>
        <xdr:cNvPr id="347" name="直線コネクタ 346"/>
        <xdr:cNvCxnSpPr/>
      </xdr:nvCxnSpPr>
      <xdr:spPr>
        <a:xfrm flipV="1">
          <a:off x="8750300" y="9680156"/>
          <a:ext cx="889000" cy="14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48" name="フローチャート: 判断 347"/>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149605</xdr:rowOff>
    </xdr:from>
    <xdr:ext cx="534377" cy="259045"/>
    <xdr:sp macro="" textlink="">
      <xdr:nvSpPr>
        <xdr:cNvPr id="349" name="テキスト ボックス 348"/>
        <xdr:cNvSpPr txBox="1"/>
      </xdr:nvSpPr>
      <xdr:spPr>
        <a:xfrm>
          <a:off x="9372111" y="99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53527</xdr:rowOff>
    </xdr:from>
    <xdr:to>
      <xdr:col>45</xdr:col>
      <xdr:colOff>177800</xdr:colOff>
      <xdr:row>57</xdr:row>
      <xdr:rowOff>59334</xdr:rowOff>
    </xdr:to>
    <xdr:cxnSp macro="">
      <xdr:nvCxnSpPr>
        <xdr:cNvPr id="350" name="直線コネクタ 349"/>
        <xdr:cNvCxnSpPr/>
      </xdr:nvCxnSpPr>
      <xdr:spPr>
        <a:xfrm flipV="1">
          <a:off x="7861300" y="9826177"/>
          <a:ext cx="889000" cy="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44195</xdr:rowOff>
    </xdr:from>
    <xdr:to>
      <xdr:col>46</xdr:col>
      <xdr:colOff>38100</xdr:colOff>
      <xdr:row>57</xdr:row>
      <xdr:rowOff>145795</xdr:rowOff>
    </xdr:to>
    <xdr:sp macro="" textlink="">
      <xdr:nvSpPr>
        <xdr:cNvPr id="351" name="フローチャート: 判断 350"/>
        <xdr:cNvSpPr/>
      </xdr:nvSpPr>
      <xdr:spPr>
        <a:xfrm>
          <a:off x="8699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136922</xdr:rowOff>
    </xdr:from>
    <xdr:ext cx="534377" cy="259045"/>
    <xdr:sp macro="" textlink="">
      <xdr:nvSpPr>
        <xdr:cNvPr id="352" name="テキスト ボックス 351"/>
        <xdr:cNvSpPr txBox="1"/>
      </xdr:nvSpPr>
      <xdr:spPr>
        <a:xfrm>
          <a:off x="8483111" y="990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59334</xdr:rowOff>
    </xdr:from>
    <xdr:to>
      <xdr:col>41</xdr:col>
      <xdr:colOff>50800</xdr:colOff>
      <xdr:row>57</xdr:row>
      <xdr:rowOff>68386</xdr:rowOff>
    </xdr:to>
    <xdr:cxnSp macro="">
      <xdr:nvCxnSpPr>
        <xdr:cNvPr id="353" name="直線コネクタ 352"/>
        <xdr:cNvCxnSpPr/>
      </xdr:nvCxnSpPr>
      <xdr:spPr>
        <a:xfrm flipV="1">
          <a:off x="6972300" y="9831984"/>
          <a:ext cx="889000" cy="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4" name="フローチャート: 判断 353"/>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75559</xdr:rowOff>
    </xdr:from>
    <xdr:ext cx="534377" cy="259045"/>
    <xdr:sp macro="" textlink="">
      <xdr:nvSpPr>
        <xdr:cNvPr id="355" name="テキスト ボックス 354"/>
        <xdr:cNvSpPr txBox="1"/>
      </xdr:nvSpPr>
      <xdr:spPr>
        <a:xfrm>
          <a:off x="7594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6" name="フローチャート: 判断 355"/>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86070</xdr:rowOff>
    </xdr:from>
    <xdr:ext cx="534377" cy="259045"/>
    <xdr:sp macro="" textlink="">
      <xdr:nvSpPr>
        <xdr:cNvPr id="357" name="テキスト ボックス 356"/>
        <xdr:cNvSpPr txBox="1"/>
      </xdr:nvSpPr>
      <xdr:spPr>
        <a:xfrm>
          <a:off x="6705111" y="95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81603</xdr:rowOff>
    </xdr:from>
    <xdr:to>
      <xdr:col>55</xdr:col>
      <xdr:colOff>50800</xdr:colOff>
      <xdr:row>56</xdr:row>
      <xdr:rowOff>11753</xdr:rowOff>
    </xdr:to>
    <xdr:sp macro="" textlink="">
      <xdr:nvSpPr>
        <xdr:cNvPr id="363" name="楕円 362"/>
        <xdr:cNvSpPr/>
      </xdr:nvSpPr>
      <xdr:spPr>
        <a:xfrm>
          <a:off x="10426700" y="951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104480</xdr:rowOff>
    </xdr:from>
    <xdr:ext cx="599010" cy="259045"/>
    <xdr:sp macro="" textlink="">
      <xdr:nvSpPr>
        <xdr:cNvPr id="364" name="普通建設事業費該当値テキスト"/>
        <xdr:cNvSpPr txBox="1"/>
      </xdr:nvSpPr>
      <xdr:spPr>
        <a:xfrm>
          <a:off x="10528300" y="9362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28156</xdr:rowOff>
    </xdr:from>
    <xdr:to>
      <xdr:col>50</xdr:col>
      <xdr:colOff>165100</xdr:colOff>
      <xdr:row>56</xdr:row>
      <xdr:rowOff>129756</xdr:rowOff>
    </xdr:to>
    <xdr:sp macro="" textlink="">
      <xdr:nvSpPr>
        <xdr:cNvPr id="365" name="楕円 364"/>
        <xdr:cNvSpPr/>
      </xdr:nvSpPr>
      <xdr:spPr>
        <a:xfrm>
          <a:off x="9588500" y="962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146283</xdr:rowOff>
    </xdr:from>
    <xdr:ext cx="534377" cy="259045"/>
    <xdr:sp macro="" textlink="">
      <xdr:nvSpPr>
        <xdr:cNvPr id="366" name="テキスト ボックス 365"/>
        <xdr:cNvSpPr txBox="1"/>
      </xdr:nvSpPr>
      <xdr:spPr>
        <a:xfrm>
          <a:off x="9372111" y="940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2727</xdr:rowOff>
    </xdr:from>
    <xdr:to>
      <xdr:col>46</xdr:col>
      <xdr:colOff>38100</xdr:colOff>
      <xdr:row>57</xdr:row>
      <xdr:rowOff>104327</xdr:rowOff>
    </xdr:to>
    <xdr:sp macro="" textlink="">
      <xdr:nvSpPr>
        <xdr:cNvPr id="367" name="楕円 366"/>
        <xdr:cNvSpPr/>
      </xdr:nvSpPr>
      <xdr:spPr>
        <a:xfrm>
          <a:off x="8699500" y="977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120854</xdr:rowOff>
    </xdr:from>
    <xdr:ext cx="534377" cy="259045"/>
    <xdr:sp macro="" textlink="">
      <xdr:nvSpPr>
        <xdr:cNvPr id="368" name="テキスト ボックス 367"/>
        <xdr:cNvSpPr txBox="1"/>
      </xdr:nvSpPr>
      <xdr:spPr>
        <a:xfrm>
          <a:off x="8483111" y="955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8534</xdr:rowOff>
    </xdr:from>
    <xdr:to>
      <xdr:col>41</xdr:col>
      <xdr:colOff>101600</xdr:colOff>
      <xdr:row>57</xdr:row>
      <xdr:rowOff>110134</xdr:rowOff>
    </xdr:to>
    <xdr:sp macro="" textlink="">
      <xdr:nvSpPr>
        <xdr:cNvPr id="369" name="楕円 368"/>
        <xdr:cNvSpPr/>
      </xdr:nvSpPr>
      <xdr:spPr>
        <a:xfrm>
          <a:off x="7810500" y="978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101261</xdr:rowOff>
    </xdr:from>
    <xdr:ext cx="534377" cy="259045"/>
    <xdr:sp macro="" textlink="">
      <xdr:nvSpPr>
        <xdr:cNvPr id="370" name="テキスト ボックス 369"/>
        <xdr:cNvSpPr txBox="1"/>
      </xdr:nvSpPr>
      <xdr:spPr>
        <a:xfrm>
          <a:off x="7594111" y="987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17586</xdr:rowOff>
    </xdr:from>
    <xdr:to>
      <xdr:col>36</xdr:col>
      <xdr:colOff>165100</xdr:colOff>
      <xdr:row>57</xdr:row>
      <xdr:rowOff>119186</xdr:rowOff>
    </xdr:to>
    <xdr:sp macro="" textlink="">
      <xdr:nvSpPr>
        <xdr:cNvPr id="371" name="楕円 370"/>
        <xdr:cNvSpPr/>
      </xdr:nvSpPr>
      <xdr:spPr>
        <a:xfrm>
          <a:off x="6921500" y="979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110313</xdr:rowOff>
    </xdr:from>
    <xdr:ext cx="534377" cy="259045"/>
    <xdr:sp macro="" textlink="">
      <xdr:nvSpPr>
        <xdr:cNvPr id="372" name="テキスト ボックス 371"/>
        <xdr:cNvSpPr txBox="1"/>
      </xdr:nvSpPr>
      <xdr:spPr>
        <a:xfrm>
          <a:off x="6705111" y="98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2" name="直線コネクタ 391"/>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3"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4" name="直線コネクタ 393"/>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5"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6" name="直線コネクタ 395"/>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163052</xdr:rowOff>
    </xdr:from>
    <xdr:to>
      <xdr:col>55</xdr:col>
      <xdr:colOff>0</xdr:colOff>
      <xdr:row>77</xdr:row>
      <xdr:rowOff>166646</xdr:rowOff>
    </xdr:to>
    <xdr:cxnSp macro="">
      <xdr:nvCxnSpPr>
        <xdr:cNvPr id="397" name="直線コネクタ 396"/>
        <xdr:cNvCxnSpPr/>
      </xdr:nvCxnSpPr>
      <xdr:spPr>
        <a:xfrm>
          <a:off x="9639300" y="13364702"/>
          <a:ext cx="838200" cy="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94969</xdr:rowOff>
    </xdr:from>
    <xdr:ext cx="534377" cy="259045"/>
    <xdr:sp macro="" textlink="">
      <xdr:nvSpPr>
        <xdr:cNvPr id="398" name="普通建設事業費 （ うち新規整備　）平均値テキスト"/>
        <xdr:cNvSpPr txBox="1"/>
      </xdr:nvSpPr>
      <xdr:spPr>
        <a:xfrm>
          <a:off x="10528300" y="1312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399" name="フローチャート: 判断 398"/>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12627</xdr:rowOff>
    </xdr:from>
    <xdr:to>
      <xdr:col>50</xdr:col>
      <xdr:colOff>114300</xdr:colOff>
      <xdr:row>77</xdr:row>
      <xdr:rowOff>163052</xdr:rowOff>
    </xdr:to>
    <xdr:cxnSp macro="">
      <xdr:nvCxnSpPr>
        <xdr:cNvPr id="400" name="直線コネクタ 399"/>
        <xdr:cNvCxnSpPr/>
      </xdr:nvCxnSpPr>
      <xdr:spPr>
        <a:xfrm>
          <a:off x="8750300" y="13214277"/>
          <a:ext cx="889000" cy="15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1" name="フローチャート: 判断 400"/>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15248</xdr:rowOff>
    </xdr:from>
    <xdr:ext cx="534377" cy="259045"/>
    <xdr:sp macro="" textlink="">
      <xdr:nvSpPr>
        <xdr:cNvPr id="402" name="テキスト ボックス 401"/>
        <xdr:cNvSpPr txBox="1"/>
      </xdr:nvSpPr>
      <xdr:spPr>
        <a:xfrm>
          <a:off x="9372111" y="1304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12627</xdr:rowOff>
    </xdr:from>
    <xdr:to>
      <xdr:col>45</xdr:col>
      <xdr:colOff>177800</xdr:colOff>
      <xdr:row>77</xdr:row>
      <xdr:rowOff>49248</xdr:rowOff>
    </xdr:to>
    <xdr:cxnSp macro="">
      <xdr:nvCxnSpPr>
        <xdr:cNvPr id="403" name="直線コネクタ 402"/>
        <xdr:cNvCxnSpPr/>
      </xdr:nvCxnSpPr>
      <xdr:spPr>
        <a:xfrm flipV="1">
          <a:off x="7861300" y="13214277"/>
          <a:ext cx="889000" cy="3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33682</xdr:rowOff>
    </xdr:from>
    <xdr:to>
      <xdr:col>46</xdr:col>
      <xdr:colOff>38100</xdr:colOff>
      <xdr:row>77</xdr:row>
      <xdr:rowOff>135282</xdr:rowOff>
    </xdr:to>
    <xdr:sp macro="" textlink="">
      <xdr:nvSpPr>
        <xdr:cNvPr id="404" name="フローチャート: 判断 403"/>
        <xdr:cNvSpPr/>
      </xdr:nvSpPr>
      <xdr:spPr>
        <a:xfrm>
          <a:off x="8699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126409</xdr:rowOff>
    </xdr:from>
    <xdr:ext cx="534377" cy="259045"/>
    <xdr:sp macro="" textlink="">
      <xdr:nvSpPr>
        <xdr:cNvPr id="405" name="テキスト ボックス 404"/>
        <xdr:cNvSpPr txBox="1"/>
      </xdr:nvSpPr>
      <xdr:spPr>
        <a:xfrm>
          <a:off x="8483111" y="1332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157308</xdr:rowOff>
    </xdr:from>
    <xdr:to>
      <xdr:col>41</xdr:col>
      <xdr:colOff>101600</xdr:colOff>
      <xdr:row>77</xdr:row>
      <xdr:rowOff>87458</xdr:rowOff>
    </xdr:to>
    <xdr:sp macro="" textlink="">
      <xdr:nvSpPr>
        <xdr:cNvPr id="406" name="フローチャート: 判断 405"/>
        <xdr:cNvSpPr/>
      </xdr:nvSpPr>
      <xdr:spPr>
        <a:xfrm>
          <a:off x="7810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103985</xdr:rowOff>
    </xdr:from>
    <xdr:ext cx="534377" cy="259045"/>
    <xdr:sp macro="" textlink="">
      <xdr:nvSpPr>
        <xdr:cNvPr id="407" name="テキスト ボックス 406"/>
        <xdr:cNvSpPr txBox="1"/>
      </xdr:nvSpPr>
      <xdr:spPr>
        <a:xfrm>
          <a:off x="7594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115846</xdr:rowOff>
    </xdr:from>
    <xdr:to>
      <xdr:col>55</xdr:col>
      <xdr:colOff>50800</xdr:colOff>
      <xdr:row>78</xdr:row>
      <xdr:rowOff>45996</xdr:rowOff>
    </xdr:to>
    <xdr:sp macro="" textlink="">
      <xdr:nvSpPr>
        <xdr:cNvPr id="413" name="楕円 412"/>
        <xdr:cNvSpPr/>
      </xdr:nvSpPr>
      <xdr:spPr>
        <a:xfrm>
          <a:off x="10426700" y="133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50519</xdr:rowOff>
    </xdr:from>
    <xdr:ext cx="469744" cy="259045"/>
    <xdr:sp macro="" textlink="">
      <xdr:nvSpPr>
        <xdr:cNvPr id="414" name="普通建設事業費 （ うち新規整備　）該当値テキスト"/>
        <xdr:cNvSpPr txBox="1"/>
      </xdr:nvSpPr>
      <xdr:spPr>
        <a:xfrm>
          <a:off x="10528300" y="1325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112252</xdr:rowOff>
    </xdr:from>
    <xdr:to>
      <xdr:col>50</xdr:col>
      <xdr:colOff>165100</xdr:colOff>
      <xdr:row>78</xdr:row>
      <xdr:rowOff>42402</xdr:rowOff>
    </xdr:to>
    <xdr:sp macro="" textlink="">
      <xdr:nvSpPr>
        <xdr:cNvPr id="415" name="楕円 414"/>
        <xdr:cNvSpPr/>
      </xdr:nvSpPr>
      <xdr:spPr>
        <a:xfrm>
          <a:off x="9588500" y="1331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33529</xdr:rowOff>
    </xdr:from>
    <xdr:ext cx="469744" cy="259045"/>
    <xdr:sp macro="" textlink="">
      <xdr:nvSpPr>
        <xdr:cNvPr id="416" name="テキスト ボックス 415"/>
        <xdr:cNvSpPr txBox="1"/>
      </xdr:nvSpPr>
      <xdr:spPr>
        <a:xfrm>
          <a:off x="9404428" y="1340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133277</xdr:rowOff>
    </xdr:from>
    <xdr:to>
      <xdr:col>46</xdr:col>
      <xdr:colOff>38100</xdr:colOff>
      <xdr:row>77</xdr:row>
      <xdr:rowOff>63427</xdr:rowOff>
    </xdr:to>
    <xdr:sp macro="" textlink="">
      <xdr:nvSpPr>
        <xdr:cNvPr id="417" name="楕円 416"/>
        <xdr:cNvSpPr/>
      </xdr:nvSpPr>
      <xdr:spPr>
        <a:xfrm>
          <a:off x="8699500" y="1316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79954</xdr:rowOff>
    </xdr:from>
    <xdr:ext cx="534377" cy="259045"/>
    <xdr:sp macro="" textlink="">
      <xdr:nvSpPr>
        <xdr:cNvPr id="418" name="テキスト ボックス 417"/>
        <xdr:cNvSpPr txBox="1"/>
      </xdr:nvSpPr>
      <xdr:spPr>
        <a:xfrm>
          <a:off x="8483111" y="1293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169898</xdr:rowOff>
    </xdr:from>
    <xdr:to>
      <xdr:col>41</xdr:col>
      <xdr:colOff>101600</xdr:colOff>
      <xdr:row>77</xdr:row>
      <xdr:rowOff>100048</xdr:rowOff>
    </xdr:to>
    <xdr:sp macro="" textlink="">
      <xdr:nvSpPr>
        <xdr:cNvPr id="419" name="楕円 418"/>
        <xdr:cNvSpPr/>
      </xdr:nvSpPr>
      <xdr:spPr>
        <a:xfrm>
          <a:off x="7810500" y="1320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91175</xdr:rowOff>
    </xdr:from>
    <xdr:ext cx="534377" cy="259045"/>
    <xdr:sp macro="" textlink="">
      <xdr:nvSpPr>
        <xdr:cNvPr id="420" name="テキスト ボックス 419"/>
        <xdr:cNvSpPr txBox="1"/>
      </xdr:nvSpPr>
      <xdr:spPr>
        <a:xfrm>
          <a:off x="7594111" y="1329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2" name="テキスト ボックス 44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6" name="直線コネクタ 445"/>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7" name="普通建設事業費 （ うち更新整備　）最小値テキスト"/>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48" name="直線コネクタ 447"/>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49" name="普通建設事業費 （ うち更新整備　）最大値テキスト"/>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0" name="直線コネクタ 449"/>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89</xdr:row>
      <xdr:rowOff>169532</xdr:rowOff>
    </xdr:from>
    <xdr:to>
      <xdr:col>55</xdr:col>
      <xdr:colOff>0</xdr:colOff>
      <xdr:row>92</xdr:row>
      <xdr:rowOff>114946</xdr:rowOff>
    </xdr:to>
    <xdr:cxnSp macro="">
      <xdr:nvCxnSpPr>
        <xdr:cNvPr id="451" name="直線コネクタ 450"/>
        <xdr:cNvCxnSpPr/>
      </xdr:nvCxnSpPr>
      <xdr:spPr>
        <a:xfrm flipV="1">
          <a:off x="9639300" y="15428582"/>
          <a:ext cx="838200" cy="45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122485</xdr:rowOff>
    </xdr:from>
    <xdr:ext cx="534377" cy="259045"/>
    <xdr:sp macro="" textlink="">
      <xdr:nvSpPr>
        <xdr:cNvPr id="452" name="普通建設事業費 （ うち更新整備　）平均値テキスト"/>
        <xdr:cNvSpPr txBox="1"/>
      </xdr:nvSpPr>
      <xdr:spPr>
        <a:xfrm>
          <a:off x="10528300" y="16581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3" name="フローチャート: 判断 452"/>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114946</xdr:rowOff>
    </xdr:from>
    <xdr:to>
      <xdr:col>50</xdr:col>
      <xdr:colOff>114300</xdr:colOff>
      <xdr:row>98</xdr:row>
      <xdr:rowOff>48016</xdr:rowOff>
    </xdr:to>
    <xdr:cxnSp macro="">
      <xdr:nvCxnSpPr>
        <xdr:cNvPr id="454" name="直線コネクタ 453"/>
        <xdr:cNvCxnSpPr/>
      </xdr:nvCxnSpPr>
      <xdr:spPr>
        <a:xfrm flipV="1">
          <a:off x="8750300" y="15888346"/>
          <a:ext cx="889000" cy="96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5" name="フローチャート: 判断 454"/>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114647</xdr:rowOff>
    </xdr:from>
    <xdr:ext cx="534377" cy="259045"/>
    <xdr:sp macro="" textlink="">
      <xdr:nvSpPr>
        <xdr:cNvPr id="456" name="テキスト ボックス 455"/>
        <xdr:cNvSpPr txBox="1"/>
      </xdr:nvSpPr>
      <xdr:spPr>
        <a:xfrm>
          <a:off x="9372111" y="1674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147211</xdr:rowOff>
    </xdr:from>
    <xdr:to>
      <xdr:col>45</xdr:col>
      <xdr:colOff>177800</xdr:colOff>
      <xdr:row>98</xdr:row>
      <xdr:rowOff>48016</xdr:rowOff>
    </xdr:to>
    <xdr:cxnSp macro="">
      <xdr:nvCxnSpPr>
        <xdr:cNvPr id="457" name="直線コネクタ 456"/>
        <xdr:cNvCxnSpPr/>
      </xdr:nvCxnSpPr>
      <xdr:spPr>
        <a:xfrm>
          <a:off x="7861300" y="16777861"/>
          <a:ext cx="889000" cy="7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103890</xdr:rowOff>
    </xdr:from>
    <xdr:to>
      <xdr:col>46</xdr:col>
      <xdr:colOff>38100</xdr:colOff>
      <xdr:row>98</xdr:row>
      <xdr:rowOff>34040</xdr:rowOff>
    </xdr:to>
    <xdr:sp macro="" textlink="">
      <xdr:nvSpPr>
        <xdr:cNvPr id="458" name="フローチャート: 判断 457"/>
        <xdr:cNvSpPr/>
      </xdr:nvSpPr>
      <xdr:spPr>
        <a:xfrm>
          <a:off x="8699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50567</xdr:rowOff>
    </xdr:from>
    <xdr:ext cx="534377" cy="259045"/>
    <xdr:sp macro="" textlink="">
      <xdr:nvSpPr>
        <xdr:cNvPr id="459" name="テキスト ボックス 458"/>
        <xdr:cNvSpPr txBox="1"/>
      </xdr:nvSpPr>
      <xdr:spPr>
        <a:xfrm>
          <a:off x="8483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141413</xdr:rowOff>
    </xdr:from>
    <xdr:to>
      <xdr:col>41</xdr:col>
      <xdr:colOff>101600</xdr:colOff>
      <xdr:row>97</xdr:row>
      <xdr:rowOff>71563</xdr:rowOff>
    </xdr:to>
    <xdr:sp macro="" textlink="">
      <xdr:nvSpPr>
        <xdr:cNvPr id="460" name="フローチャート: 判断 459"/>
        <xdr:cNvSpPr/>
      </xdr:nvSpPr>
      <xdr:spPr>
        <a:xfrm>
          <a:off x="7810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88090</xdr:rowOff>
    </xdr:from>
    <xdr:ext cx="534377" cy="259045"/>
    <xdr:sp macro="" textlink="">
      <xdr:nvSpPr>
        <xdr:cNvPr id="461" name="テキスト ボックス 460"/>
        <xdr:cNvSpPr txBox="1"/>
      </xdr:nvSpPr>
      <xdr:spPr>
        <a:xfrm>
          <a:off x="7594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89</xdr:row>
      <xdr:rowOff>118732</xdr:rowOff>
    </xdr:from>
    <xdr:to>
      <xdr:col>55</xdr:col>
      <xdr:colOff>50800</xdr:colOff>
      <xdr:row>90</xdr:row>
      <xdr:rowOff>48882</xdr:rowOff>
    </xdr:to>
    <xdr:sp macro="" textlink="">
      <xdr:nvSpPr>
        <xdr:cNvPr id="467" name="楕円 466"/>
        <xdr:cNvSpPr/>
      </xdr:nvSpPr>
      <xdr:spPr>
        <a:xfrm>
          <a:off x="10426700" y="1537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71759</xdr:rowOff>
    </xdr:from>
    <xdr:ext cx="599010" cy="259045"/>
    <xdr:sp macro="" textlink="">
      <xdr:nvSpPr>
        <xdr:cNvPr id="468" name="普通建設事業費 （ うち更新整備　）該当値テキスト"/>
        <xdr:cNvSpPr txBox="1"/>
      </xdr:nvSpPr>
      <xdr:spPr>
        <a:xfrm>
          <a:off x="10528300" y="1533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64146</xdr:rowOff>
    </xdr:from>
    <xdr:to>
      <xdr:col>50</xdr:col>
      <xdr:colOff>165100</xdr:colOff>
      <xdr:row>92</xdr:row>
      <xdr:rowOff>165746</xdr:rowOff>
    </xdr:to>
    <xdr:sp macro="" textlink="">
      <xdr:nvSpPr>
        <xdr:cNvPr id="469" name="楕円 468"/>
        <xdr:cNvSpPr/>
      </xdr:nvSpPr>
      <xdr:spPr>
        <a:xfrm>
          <a:off x="9588500" y="1583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10823</xdr:rowOff>
    </xdr:from>
    <xdr:ext cx="534377" cy="259045"/>
    <xdr:sp macro="" textlink="">
      <xdr:nvSpPr>
        <xdr:cNvPr id="470" name="テキスト ボックス 469"/>
        <xdr:cNvSpPr txBox="1"/>
      </xdr:nvSpPr>
      <xdr:spPr>
        <a:xfrm>
          <a:off x="9372111" y="1561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168666</xdr:rowOff>
    </xdr:from>
    <xdr:to>
      <xdr:col>46</xdr:col>
      <xdr:colOff>38100</xdr:colOff>
      <xdr:row>98</xdr:row>
      <xdr:rowOff>98816</xdr:rowOff>
    </xdr:to>
    <xdr:sp macro="" textlink="">
      <xdr:nvSpPr>
        <xdr:cNvPr id="471" name="楕円 470"/>
        <xdr:cNvSpPr/>
      </xdr:nvSpPr>
      <xdr:spPr>
        <a:xfrm>
          <a:off x="8699500" y="1679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89943</xdr:rowOff>
    </xdr:from>
    <xdr:ext cx="534377" cy="259045"/>
    <xdr:sp macro="" textlink="">
      <xdr:nvSpPr>
        <xdr:cNvPr id="472" name="テキスト ボックス 471"/>
        <xdr:cNvSpPr txBox="1"/>
      </xdr:nvSpPr>
      <xdr:spPr>
        <a:xfrm>
          <a:off x="8483111" y="1689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96411</xdr:rowOff>
    </xdr:from>
    <xdr:to>
      <xdr:col>41</xdr:col>
      <xdr:colOff>101600</xdr:colOff>
      <xdr:row>98</xdr:row>
      <xdr:rowOff>26561</xdr:rowOff>
    </xdr:to>
    <xdr:sp macro="" textlink="">
      <xdr:nvSpPr>
        <xdr:cNvPr id="473" name="楕円 472"/>
        <xdr:cNvSpPr/>
      </xdr:nvSpPr>
      <xdr:spPr>
        <a:xfrm>
          <a:off x="7810500" y="1672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17688</xdr:rowOff>
    </xdr:from>
    <xdr:ext cx="534377" cy="259045"/>
    <xdr:sp macro="" textlink="">
      <xdr:nvSpPr>
        <xdr:cNvPr id="474" name="テキスト ボックス 473"/>
        <xdr:cNvSpPr txBox="1"/>
      </xdr:nvSpPr>
      <xdr:spPr>
        <a:xfrm>
          <a:off x="7594111" y="1681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0" name="直線コネクタ 499"/>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1"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3"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4" name="直線コネクタ 503"/>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05" name="直線コネクタ 504"/>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51035</xdr:rowOff>
    </xdr:from>
    <xdr:ext cx="378565" cy="259045"/>
    <xdr:sp macro="" textlink="">
      <xdr:nvSpPr>
        <xdr:cNvPr id="506" name="災害復旧事業費平均値テキスト"/>
        <xdr:cNvSpPr txBox="1"/>
      </xdr:nvSpPr>
      <xdr:spPr>
        <a:xfrm>
          <a:off x="16370300" y="6566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7" name="フローチャート: 判断 506"/>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08" name="直線コネクタ 507"/>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09" name="フローチャート: 判断 508"/>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152326</xdr:rowOff>
    </xdr:from>
    <xdr:ext cx="378565" cy="259045"/>
    <xdr:sp macro="" textlink="">
      <xdr:nvSpPr>
        <xdr:cNvPr id="510" name="テキスト ボックス 509"/>
        <xdr:cNvSpPr txBox="1"/>
      </xdr:nvSpPr>
      <xdr:spPr>
        <a:xfrm>
          <a:off x="15292017" y="649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1" name="直線コネクタ 510"/>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33872</xdr:rowOff>
    </xdr:from>
    <xdr:to>
      <xdr:col>76</xdr:col>
      <xdr:colOff>165100</xdr:colOff>
      <xdr:row>39</xdr:row>
      <xdr:rowOff>135472</xdr:rowOff>
    </xdr:to>
    <xdr:sp macro="" textlink="">
      <xdr:nvSpPr>
        <xdr:cNvPr id="512" name="フローチャート: 判断 511"/>
        <xdr:cNvSpPr/>
      </xdr:nvSpPr>
      <xdr:spPr>
        <a:xfrm>
          <a:off x="14541500" y="672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151999</xdr:rowOff>
    </xdr:from>
    <xdr:ext cx="378565" cy="259045"/>
    <xdr:sp macro="" textlink="">
      <xdr:nvSpPr>
        <xdr:cNvPr id="513" name="テキスト ボックス 512"/>
        <xdr:cNvSpPr txBox="1"/>
      </xdr:nvSpPr>
      <xdr:spPr>
        <a:xfrm>
          <a:off x="14403017" y="6495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14" name="直線コネクタ 513"/>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92525</xdr:rowOff>
    </xdr:from>
    <xdr:to>
      <xdr:col>72</xdr:col>
      <xdr:colOff>38100</xdr:colOff>
      <xdr:row>39</xdr:row>
      <xdr:rowOff>22675</xdr:rowOff>
    </xdr:to>
    <xdr:sp macro="" textlink="">
      <xdr:nvSpPr>
        <xdr:cNvPr id="515" name="フローチャート: 判断 514"/>
        <xdr:cNvSpPr/>
      </xdr:nvSpPr>
      <xdr:spPr>
        <a:xfrm>
          <a:off x="13652500" y="66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39202</xdr:rowOff>
    </xdr:from>
    <xdr:ext cx="469744" cy="259045"/>
    <xdr:sp macro="" textlink="">
      <xdr:nvSpPr>
        <xdr:cNvPr id="516" name="テキスト ボックス 515"/>
        <xdr:cNvSpPr txBox="1"/>
      </xdr:nvSpPr>
      <xdr:spPr>
        <a:xfrm>
          <a:off x="13468428" y="63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83087</xdr:rowOff>
    </xdr:from>
    <xdr:to>
      <xdr:col>67</xdr:col>
      <xdr:colOff>101600</xdr:colOff>
      <xdr:row>39</xdr:row>
      <xdr:rowOff>13237</xdr:rowOff>
    </xdr:to>
    <xdr:sp macro="" textlink="">
      <xdr:nvSpPr>
        <xdr:cNvPr id="517" name="フローチャート: 判断 516"/>
        <xdr:cNvSpPr/>
      </xdr:nvSpPr>
      <xdr:spPr>
        <a:xfrm>
          <a:off x="12763500" y="659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29764</xdr:rowOff>
    </xdr:from>
    <xdr:ext cx="469744" cy="259045"/>
    <xdr:sp macro="" textlink="">
      <xdr:nvSpPr>
        <xdr:cNvPr id="518" name="テキスト ボックス 517"/>
        <xdr:cNvSpPr txBox="1"/>
      </xdr:nvSpPr>
      <xdr:spPr>
        <a:xfrm>
          <a:off x="12579428" y="637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4" name="楕円 523"/>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6584</xdr:rowOff>
    </xdr:from>
    <xdr:ext cx="249299" cy="259045"/>
    <xdr:sp macro="" textlink="">
      <xdr:nvSpPr>
        <xdr:cNvPr id="525" name="災害復旧事業費該当値テキスト"/>
        <xdr:cNvSpPr txBox="1"/>
      </xdr:nvSpPr>
      <xdr:spPr>
        <a:xfrm>
          <a:off x="16370300" y="6693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6" name="楕円 52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7" name="テキスト ボックス 52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28" name="楕円 52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29" name="テキスト ボックス 528"/>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0" name="楕円 52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1" name="テキスト ボックス 530"/>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2" name="楕円 531"/>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3" name="テキスト ボックス 532"/>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9" name="テキスト ボックス 55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6" name="テキスト ボックス 57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6" name="直線コネクタ 605"/>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7"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08" name="直線コネクタ 607"/>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09"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0" name="直線コネクタ 609"/>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130339</xdr:rowOff>
    </xdr:from>
    <xdr:to>
      <xdr:col>85</xdr:col>
      <xdr:colOff>127000</xdr:colOff>
      <xdr:row>76</xdr:row>
      <xdr:rowOff>150380</xdr:rowOff>
    </xdr:to>
    <xdr:cxnSp macro="">
      <xdr:nvCxnSpPr>
        <xdr:cNvPr id="611" name="直線コネクタ 610"/>
        <xdr:cNvCxnSpPr/>
      </xdr:nvCxnSpPr>
      <xdr:spPr>
        <a:xfrm flipV="1">
          <a:off x="15481300" y="13160539"/>
          <a:ext cx="838200" cy="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70490</xdr:rowOff>
    </xdr:from>
    <xdr:ext cx="534377" cy="259045"/>
    <xdr:sp macro="" textlink="">
      <xdr:nvSpPr>
        <xdr:cNvPr id="612" name="公債費平均値テキスト"/>
        <xdr:cNvSpPr txBox="1"/>
      </xdr:nvSpPr>
      <xdr:spPr>
        <a:xfrm>
          <a:off x="16370300" y="12929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3" name="フローチャート: 判断 612"/>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150380</xdr:rowOff>
    </xdr:from>
    <xdr:to>
      <xdr:col>81</xdr:col>
      <xdr:colOff>50800</xdr:colOff>
      <xdr:row>77</xdr:row>
      <xdr:rowOff>8026</xdr:rowOff>
    </xdr:to>
    <xdr:cxnSp macro="">
      <xdr:nvCxnSpPr>
        <xdr:cNvPr id="614" name="直線コネクタ 613"/>
        <xdr:cNvCxnSpPr/>
      </xdr:nvCxnSpPr>
      <xdr:spPr>
        <a:xfrm flipV="1">
          <a:off x="14592300" y="13180580"/>
          <a:ext cx="889000" cy="2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5" name="フローチャート: 判断 614"/>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155643</xdr:rowOff>
    </xdr:from>
    <xdr:ext cx="534377" cy="259045"/>
    <xdr:sp macro="" textlink="">
      <xdr:nvSpPr>
        <xdr:cNvPr id="616" name="テキスト ボックス 615"/>
        <xdr:cNvSpPr txBox="1"/>
      </xdr:nvSpPr>
      <xdr:spPr>
        <a:xfrm>
          <a:off x="15214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5384</xdr:rowOff>
    </xdr:from>
    <xdr:to>
      <xdr:col>76</xdr:col>
      <xdr:colOff>114300</xdr:colOff>
      <xdr:row>77</xdr:row>
      <xdr:rowOff>8026</xdr:rowOff>
    </xdr:to>
    <xdr:cxnSp macro="">
      <xdr:nvCxnSpPr>
        <xdr:cNvPr id="617" name="直線コネクタ 616"/>
        <xdr:cNvCxnSpPr/>
      </xdr:nvCxnSpPr>
      <xdr:spPr>
        <a:xfrm>
          <a:off x="13703300" y="13207034"/>
          <a:ext cx="889000" cy="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63664</xdr:rowOff>
    </xdr:from>
    <xdr:to>
      <xdr:col>76</xdr:col>
      <xdr:colOff>165100</xdr:colOff>
      <xdr:row>76</xdr:row>
      <xdr:rowOff>165264</xdr:rowOff>
    </xdr:to>
    <xdr:sp macro="" textlink="">
      <xdr:nvSpPr>
        <xdr:cNvPr id="618" name="フローチャート: 判断 617"/>
        <xdr:cNvSpPr/>
      </xdr:nvSpPr>
      <xdr:spPr>
        <a:xfrm>
          <a:off x="14541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10342</xdr:rowOff>
    </xdr:from>
    <xdr:ext cx="534377" cy="259045"/>
    <xdr:sp macro="" textlink="">
      <xdr:nvSpPr>
        <xdr:cNvPr id="619" name="テキスト ボックス 618"/>
        <xdr:cNvSpPr txBox="1"/>
      </xdr:nvSpPr>
      <xdr:spPr>
        <a:xfrm>
          <a:off x="14325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4407</xdr:rowOff>
    </xdr:from>
    <xdr:to>
      <xdr:col>71</xdr:col>
      <xdr:colOff>177800</xdr:colOff>
      <xdr:row>77</xdr:row>
      <xdr:rowOff>5384</xdr:rowOff>
    </xdr:to>
    <xdr:cxnSp macro="">
      <xdr:nvCxnSpPr>
        <xdr:cNvPr id="620" name="直線コネクタ 619"/>
        <xdr:cNvCxnSpPr/>
      </xdr:nvCxnSpPr>
      <xdr:spPr>
        <a:xfrm>
          <a:off x="12814300" y="13206057"/>
          <a:ext cx="889000" cy="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21" name="フローチャート: 判断 620"/>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22" name="テキスト ボックス 621"/>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23" name="フローチャート: 判断 622"/>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24" name="テキスト ボックス 623"/>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79539</xdr:rowOff>
    </xdr:from>
    <xdr:to>
      <xdr:col>85</xdr:col>
      <xdr:colOff>177800</xdr:colOff>
      <xdr:row>77</xdr:row>
      <xdr:rowOff>9689</xdr:rowOff>
    </xdr:to>
    <xdr:sp macro="" textlink="">
      <xdr:nvSpPr>
        <xdr:cNvPr id="630" name="楕円 629"/>
        <xdr:cNvSpPr/>
      </xdr:nvSpPr>
      <xdr:spPr>
        <a:xfrm>
          <a:off x="16268700" y="1310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57966</xdr:rowOff>
    </xdr:from>
    <xdr:ext cx="534377" cy="259045"/>
    <xdr:sp macro="" textlink="">
      <xdr:nvSpPr>
        <xdr:cNvPr id="631" name="公債費該当値テキスト"/>
        <xdr:cNvSpPr txBox="1"/>
      </xdr:nvSpPr>
      <xdr:spPr>
        <a:xfrm>
          <a:off x="16370300" y="1308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99580</xdr:rowOff>
    </xdr:from>
    <xdr:to>
      <xdr:col>81</xdr:col>
      <xdr:colOff>101600</xdr:colOff>
      <xdr:row>77</xdr:row>
      <xdr:rowOff>29730</xdr:rowOff>
    </xdr:to>
    <xdr:sp macro="" textlink="">
      <xdr:nvSpPr>
        <xdr:cNvPr id="632" name="楕円 631"/>
        <xdr:cNvSpPr/>
      </xdr:nvSpPr>
      <xdr:spPr>
        <a:xfrm>
          <a:off x="15430500" y="1312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20857</xdr:rowOff>
    </xdr:from>
    <xdr:ext cx="534377" cy="259045"/>
    <xdr:sp macro="" textlink="">
      <xdr:nvSpPr>
        <xdr:cNvPr id="633" name="テキスト ボックス 632"/>
        <xdr:cNvSpPr txBox="1"/>
      </xdr:nvSpPr>
      <xdr:spPr>
        <a:xfrm>
          <a:off x="15214111" y="1322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128676</xdr:rowOff>
    </xdr:from>
    <xdr:to>
      <xdr:col>76</xdr:col>
      <xdr:colOff>165100</xdr:colOff>
      <xdr:row>77</xdr:row>
      <xdr:rowOff>58826</xdr:rowOff>
    </xdr:to>
    <xdr:sp macro="" textlink="">
      <xdr:nvSpPr>
        <xdr:cNvPr id="634" name="楕円 633"/>
        <xdr:cNvSpPr/>
      </xdr:nvSpPr>
      <xdr:spPr>
        <a:xfrm>
          <a:off x="14541500" y="1315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49953</xdr:rowOff>
    </xdr:from>
    <xdr:ext cx="534377" cy="259045"/>
    <xdr:sp macro="" textlink="">
      <xdr:nvSpPr>
        <xdr:cNvPr id="635" name="テキスト ボックス 634"/>
        <xdr:cNvSpPr txBox="1"/>
      </xdr:nvSpPr>
      <xdr:spPr>
        <a:xfrm>
          <a:off x="14325111" y="1325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126034</xdr:rowOff>
    </xdr:from>
    <xdr:to>
      <xdr:col>72</xdr:col>
      <xdr:colOff>38100</xdr:colOff>
      <xdr:row>77</xdr:row>
      <xdr:rowOff>56184</xdr:rowOff>
    </xdr:to>
    <xdr:sp macro="" textlink="">
      <xdr:nvSpPr>
        <xdr:cNvPr id="636" name="楕円 635"/>
        <xdr:cNvSpPr/>
      </xdr:nvSpPr>
      <xdr:spPr>
        <a:xfrm>
          <a:off x="13652500" y="1315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47311</xdr:rowOff>
    </xdr:from>
    <xdr:ext cx="534377" cy="259045"/>
    <xdr:sp macro="" textlink="">
      <xdr:nvSpPr>
        <xdr:cNvPr id="637" name="テキスト ボックス 636"/>
        <xdr:cNvSpPr txBox="1"/>
      </xdr:nvSpPr>
      <xdr:spPr>
        <a:xfrm>
          <a:off x="13436111" y="1324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125057</xdr:rowOff>
    </xdr:from>
    <xdr:to>
      <xdr:col>67</xdr:col>
      <xdr:colOff>101600</xdr:colOff>
      <xdr:row>77</xdr:row>
      <xdr:rowOff>55207</xdr:rowOff>
    </xdr:to>
    <xdr:sp macro="" textlink="">
      <xdr:nvSpPr>
        <xdr:cNvPr id="638" name="楕円 637"/>
        <xdr:cNvSpPr/>
      </xdr:nvSpPr>
      <xdr:spPr>
        <a:xfrm>
          <a:off x="12763500" y="1315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46334</xdr:rowOff>
    </xdr:from>
    <xdr:ext cx="534377" cy="259045"/>
    <xdr:sp macro="" textlink="">
      <xdr:nvSpPr>
        <xdr:cNvPr id="639" name="テキスト ボックス 638"/>
        <xdr:cNvSpPr txBox="1"/>
      </xdr:nvSpPr>
      <xdr:spPr>
        <a:xfrm>
          <a:off x="12547111" y="1324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0" name="直線コネクタ 64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1" name="テキスト ボックス 65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2" name="直線コネクタ 65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3" name="テキスト ボックス 65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4" name="直線コネクタ 65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5" name="テキスト ボックス 65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6" name="直線コネクタ 65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7" name="テキスト ボックス 65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8" name="直線コネクタ 65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9" name="テキスト ボックス 65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0" name="直線コネクタ 65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1" name="テキスト ボックス 66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5" name="直線コネクタ 664"/>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6" name="積立金最小値テキスト"/>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7" name="直線コネクタ 666"/>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68" name="積立金最大値テキスト"/>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69" name="直線コネクタ 668"/>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45614</xdr:rowOff>
    </xdr:from>
    <xdr:to>
      <xdr:col>85</xdr:col>
      <xdr:colOff>127000</xdr:colOff>
      <xdr:row>99</xdr:row>
      <xdr:rowOff>54350</xdr:rowOff>
    </xdr:to>
    <xdr:cxnSp macro="">
      <xdr:nvCxnSpPr>
        <xdr:cNvPr id="670" name="直線コネクタ 669"/>
        <xdr:cNvCxnSpPr/>
      </xdr:nvCxnSpPr>
      <xdr:spPr>
        <a:xfrm flipV="1">
          <a:off x="15481300" y="17019164"/>
          <a:ext cx="838200" cy="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80067</xdr:rowOff>
    </xdr:from>
    <xdr:ext cx="469744" cy="259045"/>
    <xdr:sp macro="" textlink="">
      <xdr:nvSpPr>
        <xdr:cNvPr id="671" name="積立金平均値テキスト"/>
        <xdr:cNvSpPr txBox="1"/>
      </xdr:nvSpPr>
      <xdr:spPr>
        <a:xfrm>
          <a:off x="16370300" y="16710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2" name="フローチャート: 判断 671"/>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51281</xdr:rowOff>
    </xdr:from>
    <xdr:to>
      <xdr:col>81</xdr:col>
      <xdr:colOff>50800</xdr:colOff>
      <xdr:row>99</xdr:row>
      <xdr:rowOff>54350</xdr:rowOff>
    </xdr:to>
    <xdr:cxnSp macro="">
      <xdr:nvCxnSpPr>
        <xdr:cNvPr id="673" name="直線コネクタ 672"/>
        <xdr:cNvCxnSpPr/>
      </xdr:nvCxnSpPr>
      <xdr:spPr>
        <a:xfrm>
          <a:off x="14592300" y="17024831"/>
          <a:ext cx="889000" cy="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4" name="フローチャート: 判断 673"/>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18448</xdr:rowOff>
    </xdr:from>
    <xdr:ext cx="469744" cy="259045"/>
    <xdr:sp macro="" textlink="">
      <xdr:nvSpPr>
        <xdr:cNvPr id="675" name="テキスト ボックス 674"/>
        <xdr:cNvSpPr txBox="1"/>
      </xdr:nvSpPr>
      <xdr:spPr>
        <a:xfrm>
          <a:off x="15246428" y="1664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114799</xdr:rowOff>
    </xdr:from>
    <xdr:to>
      <xdr:col>76</xdr:col>
      <xdr:colOff>114300</xdr:colOff>
      <xdr:row>99</xdr:row>
      <xdr:rowOff>51281</xdr:rowOff>
    </xdr:to>
    <xdr:cxnSp macro="">
      <xdr:nvCxnSpPr>
        <xdr:cNvPr id="676" name="直線コネクタ 675"/>
        <xdr:cNvCxnSpPr/>
      </xdr:nvCxnSpPr>
      <xdr:spPr>
        <a:xfrm>
          <a:off x="13703300" y="16916899"/>
          <a:ext cx="889000" cy="10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1265</xdr:rowOff>
    </xdr:from>
    <xdr:to>
      <xdr:col>76</xdr:col>
      <xdr:colOff>165100</xdr:colOff>
      <xdr:row>98</xdr:row>
      <xdr:rowOff>102865</xdr:rowOff>
    </xdr:to>
    <xdr:sp macro="" textlink="">
      <xdr:nvSpPr>
        <xdr:cNvPr id="677" name="フローチャート: 判断 676"/>
        <xdr:cNvSpPr/>
      </xdr:nvSpPr>
      <xdr:spPr>
        <a:xfrm>
          <a:off x="14541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119392</xdr:rowOff>
    </xdr:from>
    <xdr:ext cx="534377" cy="259045"/>
    <xdr:sp macro="" textlink="">
      <xdr:nvSpPr>
        <xdr:cNvPr id="678" name="テキスト ボックス 677"/>
        <xdr:cNvSpPr txBox="1"/>
      </xdr:nvSpPr>
      <xdr:spPr>
        <a:xfrm>
          <a:off x="14325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84412</xdr:rowOff>
    </xdr:from>
    <xdr:to>
      <xdr:col>71</xdr:col>
      <xdr:colOff>177800</xdr:colOff>
      <xdr:row>98</xdr:row>
      <xdr:rowOff>114799</xdr:rowOff>
    </xdr:to>
    <xdr:cxnSp macro="">
      <xdr:nvCxnSpPr>
        <xdr:cNvPr id="679" name="直線コネクタ 678"/>
        <xdr:cNvCxnSpPr/>
      </xdr:nvCxnSpPr>
      <xdr:spPr>
        <a:xfrm>
          <a:off x="12814300" y="16886512"/>
          <a:ext cx="889000" cy="3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108837</xdr:rowOff>
    </xdr:from>
    <xdr:to>
      <xdr:col>72</xdr:col>
      <xdr:colOff>38100</xdr:colOff>
      <xdr:row>98</xdr:row>
      <xdr:rowOff>38987</xdr:rowOff>
    </xdr:to>
    <xdr:sp macro="" textlink="">
      <xdr:nvSpPr>
        <xdr:cNvPr id="680" name="フローチャート: 判断 679"/>
        <xdr:cNvSpPr/>
      </xdr:nvSpPr>
      <xdr:spPr>
        <a:xfrm>
          <a:off x="13652500" y="167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55514</xdr:rowOff>
    </xdr:from>
    <xdr:ext cx="534377" cy="259045"/>
    <xdr:sp macro="" textlink="">
      <xdr:nvSpPr>
        <xdr:cNvPr id="681" name="テキスト ボックス 680"/>
        <xdr:cNvSpPr txBox="1"/>
      </xdr:nvSpPr>
      <xdr:spPr>
        <a:xfrm>
          <a:off x="13436111" y="165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66971</xdr:rowOff>
    </xdr:from>
    <xdr:to>
      <xdr:col>67</xdr:col>
      <xdr:colOff>101600</xdr:colOff>
      <xdr:row>97</xdr:row>
      <xdr:rowOff>168571</xdr:rowOff>
    </xdr:to>
    <xdr:sp macro="" textlink="">
      <xdr:nvSpPr>
        <xdr:cNvPr id="682" name="フローチャート: 判断 681"/>
        <xdr:cNvSpPr/>
      </xdr:nvSpPr>
      <xdr:spPr>
        <a:xfrm>
          <a:off x="12763500" y="1669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13648</xdr:rowOff>
    </xdr:from>
    <xdr:ext cx="534377" cy="259045"/>
    <xdr:sp macro="" textlink="">
      <xdr:nvSpPr>
        <xdr:cNvPr id="683" name="テキスト ボックス 682"/>
        <xdr:cNvSpPr txBox="1"/>
      </xdr:nvSpPr>
      <xdr:spPr>
        <a:xfrm>
          <a:off x="12547111" y="164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166264</xdr:rowOff>
    </xdr:from>
    <xdr:to>
      <xdr:col>85</xdr:col>
      <xdr:colOff>177800</xdr:colOff>
      <xdr:row>99</xdr:row>
      <xdr:rowOff>96414</xdr:rowOff>
    </xdr:to>
    <xdr:sp macro="" textlink="">
      <xdr:nvSpPr>
        <xdr:cNvPr id="689" name="楕円 688"/>
        <xdr:cNvSpPr/>
      </xdr:nvSpPr>
      <xdr:spPr>
        <a:xfrm>
          <a:off x="16268700" y="1696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81191</xdr:rowOff>
    </xdr:from>
    <xdr:ext cx="469744" cy="259045"/>
    <xdr:sp macro="" textlink="">
      <xdr:nvSpPr>
        <xdr:cNvPr id="690" name="積立金該当値テキスト"/>
        <xdr:cNvSpPr txBox="1"/>
      </xdr:nvSpPr>
      <xdr:spPr>
        <a:xfrm>
          <a:off x="16370300" y="1688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3550</xdr:rowOff>
    </xdr:from>
    <xdr:to>
      <xdr:col>81</xdr:col>
      <xdr:colOff>101600</xdr:colOff>
      <xdr:row>99</xdr:row>
      <xdr:rowOff>105150</xdr:rowOff>
    </xdr:to>
    <xdr:sp macro="" textlink="">
      <xdr:nvSpPr>
        <xdr:cNvPr id="691" name="楕円 690"/>
        <xdr:cNvSpPr/>
      </xdr:nvSpPr>
      <xdr:spPr>
        <a:xfrm>
          <a:off x="15430500" y="1697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96277</xdr:rowOff>
    </xdr:from>
    <xdr:ext cx="469744" cy="259045"/>
    <xdr:sp macro="" textlink="">
      <xdr:nvSpPr>
        <xdr:cNvPr id="692" name="テキスト ボックス 691"/>
        <xdr:cNvSpPr txBox="1"/>
      </xdr:nvSpPr>
      <xdr:spPr>
        <a:xfrm>
          <a:off x="15246428" y="1706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481</xdr:rowOff>
    </xdr:from>
    <xdr:to>
      <xdr:col>76</xdr:col>
      <xdr:colOff>165100</xdr:colOff>
      <xdr:row>99</xdr:row>
      <xdr:rowOff>102081</xdr:rowOff>
    </xdr:to>
    <xdr:sp macro="" textlink="">
      <xdr:nvSpPr>
        <xdr:cNvPr id="693" name="楕円 692"/>
        <xdr:cNvSpPr/>
      </xdr:nvSpPr>
      <xdr:spPr>
        <a:xfrm>
          <a:off x="14541500" y="1697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93208</xdr:rowOff>
    </xdr:from>
    <xdr:ext cx="469744" cy="259045"/>
    <xdr:sp macro="" textlink="">
      <xdr:nvSpPr>
        <xdr:cNvPr id="694" name="テキスト ボックス 693"/>
        <xdr:cNvSpPr txBox="1"/>
      </xdr:nvSpPr>
      <xdr:spPr>
        <a:xfrm>
          <a:off x="14357428" y="1706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63999</xdr:rowOff>
    </xdr:from>
    <xdr:to>
      <xdr:col>72</xdr:col>
      <xdr:colOff>38100</xdr:colOff>
      <xdr:row>98</xdr:row>
      <xdr:rowOff>165599</xdr:rowOff>
    </xdr:to>
    <xdr:sp macro="" textlink="">
      <xdr:nvSpPr>
        <xdr:cNvPr id="695" name="楕円 694"/>
        <xdr:cNvSpPr/>
      </xdr:nvSpPr>
      <xdr:spPr>
        <a:xfrm>
          <a:off x="13652500" y="1686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156726</xdr:rowOff>
    </xdr:from>
    <xdr:ext cx="469744" cy="259045"/>
    <xdr:sp macro="" textlink="">
      <xdr:nvSpPr>
        <xdr:cNvPr id="696" name="テキスト ボックス 695"/>
        <xdr:cNvSpPr txBox="1"/>
      </xdr:nvSpPr>
      <xdr:spPr>
        <a:xfrm>
          <a:off x="13468428" y="1695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33612</xdr:rowOff>
    </xdr:from>
    <xdr:to>
      <xdr:col>67</xdr:col>
      <xdr:colOff>101600</xdr:colOff>
      <xdr:row>98</xdr:row>
      <xdr:rowOff>135212</xdr:rowOff>
    </xdr:to>
    <xdr:sp macro="" textlink="">
      <xdr:nvSpPr>
        <xdr:cNvPr id="697" name="楕円 696"/>
        <xdr:cNvSpPr/>
      </xdr:nvSpPr>
      <xdr:spPr>
        <a:xfrm>
          <a:off x="12763500" y="1683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126339</xdr:rowOff>
    </xdr:from>
    <xdr:ext cx="534377" cy="259045"/>
    <xdr:sp macro="" textlink="">
      <xdr:nvSpPr>
        <xdr:cNvPr id="698" name="テキスト ボックス 697"/>
        <xdr:cNvSpPr txBox="1"/>
      </xdr:nvSpPr>
      <xdr:spPr>
        <a:xfrm>
          <a:off x="12547111" y="1692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2" name="テキスト ボックス 71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4" name="テキスト ボックス 71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6" name="テキスト ボックス 71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4" name="直線コネクタ 723"/>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7" name="投資及び出資金最大値テキスト"/>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28" name="直線コネクタ 727"/>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30952</xdr:rowOff>
    </xdr:from>
    <xdr:to>
      <xdr:col>116</xdr:col>
      <xdr:colOff>63500</xdr:colOff>
      <xdr:row>39</xdr:row>
      <xdr:rowOff>98878</xdr:rowOff>
    </xdr:to>
    <xdr:cxnSp macro="">
      <xdr:nvCxnSpPr>
        <xdr:cNvPr id="729" name="直線コネクタ 728"/>
        <xdr:cNvCxnSpPr/>
      </xdr:nvCxnSpPr>
      <xdr:spPr>
        <a:xfrm flipV="1">
          <a:off x="21323300" y="6717502"/>
          <a:ext cx="838200" cy="6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145305</xdr:rowOff>
    </xdr:from>
    <xdr:ext cx="378565" cy="259045"/>
    <xdr:sp macro="" textlink="">
      <xdr:nvSpPr>
        <xdr:cNvPr id="730" name="投資及び出資金平均値テキスト"/>
        <xdr:cNvSpPr txBox="1"/>
      </xdr:nvSpPr>
      <xdr:spPr>
        <a:xfrm>
          <a:off x="22212300" y="6488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31" name="フローチャート: 判断 730"/>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2" name="直線コネクタ 73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3" name="フローチャート: 判断 732"/>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83365</xdr:rowOff>
    </xdr:from>
    <xdr:ext cx="378565" cy="259045"/>
    <xdr:sp macro="" textlink="">
      <xdr:nvSpPr>
        <xdr:cNvPr id="734" name="テキスト ボックス 733"/>
        <xdr:cNvSpPr txBox="1"/>
      </xdr:nvSpPr>
      <xdr:spPr>
        <a:xfrm>
          <a:off x="21134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5" name="直線コネクタ 73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126891</xdr:rowOff>
    </xdr:from>
    <xdr:to>
      <xdr:col>107</xdr:col>
      <xdr:colOff>101600</xdr:colOff>
      <xdr:row>39</xdr:row>
      <xdr:rowOff>57041</xdr:rowOff>
    </xdr:to>
    <xdr:sp macro="" textlink="">
      <xdr:nvSpPr>
        <xdr:cNvPr id="736" name="フローチャート: 判断 735"/>
        <xdr:cNvSpPr/>
      </xdr:nvSpPr>
      <xdr:spPr>
        <a:xfrm>
          <a:off x="20383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73568</xdr:rowOff>
    </xdr:from>
    <xdr:ext cx="378565" cy="259045"/>
    <xdr:sp macro="" textlink="">
      <xdr:nvSpPr>
        <xdr:cNvPr id="737" name="テキスト ボックス 736"/>
        <xdr:cNvSpPr txBox="1"/>
      </xdr:nvSpPr>
      <xdr:spPr>
        <a:xfrm>
          <a:off x="20245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8" name="直線コネクタ 73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84001</xdr:rowOff>
    </xdr:from>
    <xdr:to>
      <xdr:col>102</xdr:col>
      <xdr:colOff>165100</xdr:colOff>
      <xdr:row>39</xdr:row>
      <xdr:rowOff>14151</xdr:rowOff>
    </xdr:to>
    <xdr:sp macro="" textlink="">
      <xdr:nvSpPr>
        <xdr:cNvPr id="739" name="フローチャート: 判断 738"/>
        <xdr:cNvSpPr/>
      </xdr:nvSpPr>
      <xdr:spPr>
        <a:xfrm>
          <a:off x="19494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30678</xdr:rowOff>
    </xdr:from>
    <xdr:ext cx="469744" cy="259045"/>
    <xdr:sp macro="" textlink="">
      <xdr:nvSpPr>
        <xdr:cNvPr id="740" name="テキスト ボックス 739"/>
        <xdr:cNvSpPr txBox="1"/>
      </xdr:nvSpPr>
      <xdr:spPr>
        <a:xfrm>
          <a:off x="19310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36104</xdr:rowOff>
    </xdr:from>
    <xdr:to>
      <xdr:col>98</xdr:col>
      <xdr:colOff>38100</xdr:colOff>
      <xdr:row>38</xdr:row>
      <xdr:rowOff>137704</xdr:rowOff>
    </xdr:to>
    <xdr:sp macro="" textlink="">
      <xdr:nvSpPr>
        <xdr:cNvPr id="741" name="フローチャート: 判断 740"/>
        <xdr:cNvSpPr/>
      </xdr:nvSpPr>
      <xdr:spPr>
        <a:xfrm>
          <a:off x="18605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154231</xdr:rowOff>
    </xdr:from>
    <xdr:ext cx="469744" cy="259045"/>
    <xdr:sp macro="" textlink="">
      <xdr:nvSpPr>
        <xdr:cNvPr id="742" name="テキスト ボックス 741"/>
        <xdr:cNvSpPr txBox="1"/>
      </xdr:nvSpPr>
      <xdr:spPr>
        <a:xfrm>
          <a:off x="18421428"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151602</xdr:rowOff>
    </xdr:from>
    <xdr:to>
      <xdr:col>116</xdr:col>
      <xdr:colOff>114300</xdr:colOff>
      <xdr:row>39</xdr:row>
      <xdr:rowOff>81752</xdr:rowOff>
    </xdr:to>
    <xdr:sp macro="" textlink="">
      <xdr:nvSpPr>
        <xdr:cNvPr id="748" name="楕円 747"/>
        <xdr:cNvSpPr/>
      </xdr:nvSpPr>
      <xdr:spPr>
        <a:xfrm>
          <a:off x="22110700" y="666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100855</xdr:rowOff>
    </xdr:from>
    <xdr:ext cx="378565" cy="259045"/>
    <xdr:sp macro="" textlink="">
      <xdr:nvSpPr>
        <xdr:cNvPr id="749" name="投資及び出資金該当値テキスト"/>
        <xdr:cNvSpPr txBox="1"/>
      </xdr:nvSpPr>
      <xdr:spPr>
        <a:xfrm>
          <a:off x="22212300" y="6615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0" name="楕円 74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1" name="テキスト ボックス 75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2" name="楕円 75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3" name="テキスト ボックス 75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4" name="楕円 75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5" name="テキスト ボックス 75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6" name="楕円 75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7" name="テキスト ボックス 75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79" name="直線コネクタ 778"/>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2"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3" name="直線コネクタ 782"/>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69840</xdr:rowOff>
    </xdr:from>
    <xdr:to>
      <xdr:col>116</xdr:col>
      <xdr:colOff>63500</xdr:colOff>
      <xdr:row>58</xdr:row>
      <xdr:rowOff>73223</xdr:rowOff>
    </xdr:to>
    <xdr:cxnSp macro="">
      <xdr:nvCxnSpPr>
        <xdr:cNvPr id="784" name="直線コネクタ 783"/>
        <xdr:cNvCxnSpPr/>
      </xdr:nvCxnSpPr>
      <xdr:spPr>
        <a:xfrm>
          <a:off x="21323300" y="10013940"/>
          <a:ext cx="8382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4060</xdr:rowOff>
    </xdr:from>
    <xdr:ext cx="469744" cy="259045"/>
    <xdr:sp macro="" textlink="">
      <xdr:nvSpPr>
        <xdr:cNvPr id="785" name="貸付金平均値テキスト"/>
        <xdr:cNvSpPr txBox="1"/>
      </xdr:nvSpPr>
      <xdr:spPr>
        <a:xfrm>
          <a:off x="22212300" y="9776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6" name="フローチャート: 判断 785"/>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63667</xdr:rowOff>
    </xdr:from>
    <xdr:to>
      <xdr:col>111</xdr:col>
      <xdr:colOff>177800</xdr:colOff>
      <xdr:row>58</xdr:row>
      <xdr:rowOff>69840</xdr:rowOff>
    </xdr:to>
    <xdr:cxnSp macro="">
      <xdr:nvCxnSpPr>
        <xdr:cNvPr id="787" name="直線コネクタ 786"/>
        <xdr:cNvCxnSpPr/>
      </xdr:nvCxnSpPr>
      <xdr:spPr>
        <a:xfrm>
          <a:off x="20434300" y="10007767"/>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88" name="フローチャート: 判断 787"/>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74485</xdr:rowOff>
    </xdr:from>
    <xdr:ext cx="469744" cy="259045"/>
    <xdr:sp macro="" textlink="">
      <xdr:nvSpPr>
        <xdr:cNvPr id="789" name="テキスト ボックス 788"/>
        <xdr:cNvSpPr txBox="1"/>
      </xdr:nvSpPr>
      <xdr:spPr>
        <a:xfrm>
          <a:off x="21088428" y="967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63302</xdr:rowOff>
    </xdr:from>
    <xdr:to>
      <xdr:col>107</xdr:col>
      <xdr:colOff>50800</xdr:colOff>
      <xdr:row>58</xdr:row>
      <xdr:rowOff>63667</xdr:rowOff>
    </xdr:to>
    <xdr:cxnSp macro="">
      <xdr:nvCxnSpPr>
        <xdr:cNvPr id="790" name="直線コネクタ 789"/>
        <xdr:cNvCxnSpPr/>
      </xdr:nvCxnSpPr>
      <xdr:spPr>
        <a:xfrm>
          <a:off x="19545300" y="10007402"/>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141936</xdr:rowOff>
    </xdr:from>
    <xdr:to>
      <xdr:col>107</xdr:col>
      <xdr:colOff>101600</xdr:colOff>
      <xdr:row>58</xdr:row>
      <xdr:rowOff>72086</xdr:rowOff>
    </xdr:to>
    <xdr:sp macro="" textlink="">
      <xdr:nvSpPr>
        <xdr:cNvPr id="791" name="フローチャート: 判断 790"/>
        <xdr:cNvSpPr/>
      </xdr:nvSpPr>
      <xdr:spPr>
        <a:xfrm>
          <a:off x="20383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88613</xdr:rowOff>
    </xdr:from>
    <xdr:ext cx="469744" cy="259045"/>
    <xdr:sp macro="" textlink="">
      <xdr:nvSpPr>
        <xdr:cNvPr id="792" name="テキスト ボックス 791"/>
        <xdr:cNvSpPr txBox="1"/>
      </xdr:nvSpPr>
      <xdr:spPr>
        <a:xfrm>
          <a:off x="20199428"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53289</xdr:rowOff>
    </xdr:from>
    <xdr:to>
      <xdr:col>102</xdr:col>
      <xdr:colOff>114300</xdr:colOff>
      <xdr:row>58</xdr:row>
      <xdr:rowOff>63302</xdr:rowOff>
    </xdr:to>
    <xdr:cxnSp macro="">
      <xdr:nvCxnSpPr>
        <xdr:cNvPr id="793" name="直線コネクタ 792"/>
        <xdr:cNvCxnSpPr/>
      </xdr:nvCxnSpPr>
      <xdr:spPr>
        <a:xfrm>
          <a:off x="18656300" y="9997389"/>
          <a:ext cx="889000" cy="1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50998</xdr:rowOff>
    </xdr:from>
    <xdr:to>
      <xdr:col>102</xdr:col>
      <xdr:colOff>165100</xdr:colOff>
      <xdr:row>57</xdr:row>
      <xdr:rowOff>152598</xdr:rowOff>
    </xdr:to>
    <xdr:sp macro="" textlink="">
      <xdr:nvSpPr>
        <xdr:cNvPr id="794" name="フローチャート: 判断 793"/>
        <xdr:cNvSpPr/>
      </xdr:nvSpPr>
      <xdr:spPr>
        <a:xfrm>
          <a:off x="19494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169125</xdr:rowOff>
    </xdr:from>
    <xdr:ext cx="469744" cy="259045"/>
    <xdr:sp macro="" textlink="">
      <xdr:nvSpPr>
        <xdr:cNvPr id="795" name="テキスト ボックス 794"/>
        <xdr:cNvSpPr txBox="1"/>
      </xdr:nvSpPr>
      <xdr:spPr>
        <a:xfrm>
          <a:off x="19310428"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137592</xdr:rowOff>
    </xdr:from>
    <xdr:to>
      <xdr:col>98</xdr:col>
      <xdr:colOff>38100</xdr:colOff>
      <xdr:row>57</xdr:row>
      <xdr:rowOff>67742</xdr:rowOff>
    </xdr:to>
    <xdr:sp macro="" textlink="">
      <xdr:nvSpPr>
        <xdr:cNvPr id="796" name="フローチャート: 判断 795"/>
        <xdr:cNvSpPr/>
      </xdr:nvSpPr>
      <xdr:spPr>
        <a:xfrm>
          <a:off x="18605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84269</xdr:rowOff>
    </xdr:from>
    <xdr:ext cx="469744" cy="259045"/>
    <xdr:sp macro="" textlink="">
      <xdr:nvSpPr>
        <xdr:cNvPr id="797" name="テキスト ボックス 796"/>
        <xdr:cNvSpPr txBox="1"/>
      </xdr:nvSpPr>
      <xdr:spPr>
        <a:xfrm>
          <a:off x="18421428"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22423</xdr:rowOff>
    </xdr:from>
    <xdr:to>
      <xdr:col>116</xdr:col>
      <xdr:colOff>114300</xdr:colOff>
      <xdr:row>58</xdr:row>
      <xdr:rowOff>124023</xdr:rowOff>
    </xdr:to>
    <xdr:sp macro="" textlink="">
      <xdr:nvSpPr>
        <xdr:cNvPr id="803" name="楕円 802"/>
        <xdr:cNvSpPr/>
      </xdr:nvSpPr>
      <xdr:spPr>
        <a:xfrm>
          <a:off x="22110700" y="996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131061</xdr:rowOff>
    </xdr:from>
    <xdr:ext cx="469744" cy="259045"/>
    <xdr:sp macro="" textlink="">
      <xdr:nvSpPr>
        <xdr:cNvPr id="804" name="貸付金該当値テキスト"/>
        <xdr:cNvSpPr txBox="1"/>
      </xdr:nvSpPr>
      <xdr:spPr>
        <a:xfrm>
          <a:off x="22212300" y="9903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19040</xdr:rowOff>
    </xdr:from>
    <xdr:to>
      <xdr:col>112</xdr:col>
      <xdr:colOff>38100</xdr:colOff>
      <xdr:row>58</xdr:row>
      <xdr:rowOff>120640</xdr:rowOff>
    </xdr:to>
    <xdr:sp macro="" textlink="">
      <xdr:nvSpPr>
        <xdr:cNvPr id="805" name="楕円 804"/>
        <xdr:cNvSpPr/>
      </xdr:nvSpPr>
      <xdr:spPr>
        <a:xfrm>
          <a:off x="21272500" y="996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111767</xdr:rowOff>
    </xdr:from>
    <xdr:ext cx="469744" cy="259045"/>
    <xdr:sp macro="" textlink="">
      <xdr:nvSpPr>
        <xdr:cNvPr id="806" name="テキスト ボックス 805"/>
        <xdr:cNvSpPr txBox="1"/>
      </xdr:nvSpPr>
      <xdr:spPr>
        <a:xfrm>
          <a:off x="21088428" y="10055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12867</xdr:rowOff>
    </xdr:from>
    <xdr:to>
      <xdr:col>107</xdr:col>
      <xdr:colOff>101600</xdr:colOff>
      <xdr:row>58</xdr:row>
      <xdr:rowOff>114467</xdr:rowOff>
    </xdr:to>
    <xdr:sp macro="" textlink="">
      <xdr:nvSpPr>
        <xdr:cNvPr id="807" name="楕円 806"/>
        <xdr:cNvSpPr/>
      </xdr:nvSpPr>
      <xdr:spPr>
        <a:xfrm>
          <a:off x="20383500" y="995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105594</xdr:rowOff>
    </xdr:from>
    <xdr:ext cx="469744" cy="259045"/>
    <xdr:sp macro="" textlink="">
      <xdr:nvSpPr>
        <xdr:cNvPr id="808" name="テキスト ボックス 807"/>
        <xdr:cNvSpPr txBox="1"/>
      </xdr:nvSpPr>
      <xdr:spPr>
        <a:xfrm>
          <a:off x="20199428" y="10049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12502</xdr:rowOff>
    </xdr:from>
    <xdr:to>
      <xdr:col>102</xdr:col>
      <xdr:colOff>165100</xdr:colOff>
      <xdr:row>58</xdr:row>
      <xdr:rowOff>114102</xdr:rowOff>
    </xdr:to>
    <xdr:sp macro="" textlink="">
      <xdr:nvSpPr>
        <xdr:cNvPr id="809" name="楕円 808"/>
        <xdr:cNvSpPr/>
      </xdr:nvSpPr>
      <xdr:spPr>
        <a:xfrm>
          <a:off x="19494500" y="995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105229</xdr:rowOff>
    </xdr:from>
    <xdr:ext cx="469744" cy="259045"/>
    <xdr:sp macro="" textlink="">
      <xdr:nvSpPr>
        <xdr:cNvPr id="810" name="テキスト ボックス 809"/>
        <xdr:cNvSpPr txBox="1"/>
      </xdr:nvSpPr>
      <xdr:spPr>
        <a:xfrm>
          <a:off x="19310428" y="1004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2489</xdr:rowOff>
    </xdr:from>
    <xdr:to>
      <xdr:col>98</xdr:col>
      <xdr:colOff>38100</xdr:colOff>
      <xdr:row>58</xdr:row>
      <xdr:rowOff>104089</xdr:rowOff>
    </xdr:to>
    <xdr:sp macro="" textlink="">
      <xdr:nvSpPr>
        <xdr:cNvPr id="811" name="楕円 810"/>
        <xdr:cNvSpPr/>
      </xdr:nvSpPr>
      <xdr:spPr>
        <a:xfrm>
          <a:off x="18605500" y="994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95216</xdr:rowOff>
    </xdr:from>
    <xdr:ext cx="469744" cy="259045"/>
    <xdr:sp macro="" textlink="">
      <xdr:nvSpPr>
        <xdr:cNvPr id="812" name="テキスト ボックス 811"/>
        <xdr:cNvSpPr txBox="1"/>
      </xdr:nvSpPr>
      <xdr:spPr>
        <a:xfrm>
          <a:off x="18421428" y="1003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5" name="テキスト ボックス 82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7" name="テキスト ボックス 82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9" name="テキスト ボックス 82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1" name="テキスト ボックス 83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5" name="直線コネクタ 834"/>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6"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7" name="直線コネクタ 836"/>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38"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39" name="直線コネクタ 838"/>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28508</xdr:rowOff>
    </xdr:from>
    <xdr:to>
      <xdr:col>116</xdr:col>
      <xdr:colOff>63500</xdr:colOff>
      <xdr:row>76</xdr:row>
      <xdr:rowOff>32920</xdr:rowOff>
    </xdr:to>
    <xdr:cxnSp macro="">
      <xdr:nvCxnSpPr>
        <xdr:cNvPr id="840" name="直線コネクタ 839"/>
        <xdr:cNvCxnSpPr/>
      </xdr:nvCxnSpPr>
      <xdr:spPr>
        <a:xfrm>
          <a:off x="21323300" y="13058708"/>
          <a:ext cx="838200" cy="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155590</xdr:rowOff>
    </xdr:from>
    <xdr:ext cx="534377" cy="259045"/>
    <xdr:sp macro="" textlink="">
      <xdr:nvSpPr>
        <xdr:cNvPr id="841" name="繰出金平均値テキスト"/>
        <xdr:cNvSpPr txBox="1"/>
      </xdr:nvSpPr>
      <xdr:spPr>
        <a:xfrm>
          <a:off x="22212300" y="13014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2" name="フローチャート: 判断 841"/>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15708</xdr:rowOff>
    </xdr:from>
    <xdr:to>
      <xdr:col>111</xdr:col>
      <xdr:colOff>177800</xdr:colOff>
      <xdr:row>76</xdr:row>
      <xdr:rowOff>28508</xdr:rowOff>
    </xdr:to>
    <xdr:cxnSp macro="">
      <xdr:nvCxnSpPr>
        <xdr:cNvPr id="843" name="直線コネクタ 842"/>
        <xdr:cNvCxnSpPr/>
      </xdr:nvCxnSpPr>
      <xdr:spPr>
        <a:xfrm>
          <a:off x="20434300" y="13045908"/>
          <a:ext cx="889000" cy="1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4" name="フローチャート: 判断 843"/>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90484</xdr:rowOff>
    </xdr:from>
    <xdr:ext cx="534377" cy="259045"/>
    <xdr:sp macro="" textlink="">
      <xdr:nvSpPr>
        <xdr:cNvPr id="845" name="テキスト ボックス 844"/>
        <xdr:cNvSpPr txBox="1"/>
      </xdr:nvSpPr>
      <xdr:spPr>
        <a:xfrm>
          <a:off x="21056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15708</xdr:rowOff>
    </xdr:from>
    <xdr:to>
      <xdr:col>107</xdr:col>
      <xdr:colOff>50800</xdr:colOff>
      <xdr:row>76</xdr:row>
      <xdr:rowOff>66846</xdr:rowOff>
    </xdr:to>
    <xdr:cxnSp macro="">
      <xdr:nvCxnSpPr>
        <xdr:cNvPr id="846" name="直線コネクタ 845"/>
        <xdr:cNvCxnSpPr/>
      </xdr:nvCxnSpPr>
      <xdr:spPr>
        <a:xfrm flipV="1">
          <a:off x="19545300" y="13045908"/>
          <a:ext cx="889000" cy="5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102639</xdr:rowOff>
    </xdr:from>
    <xdr:to>
      <xdr:col>107</xdr:col>
      <xdr:colOff>101600</xdr:colOff>
      <xdr:row>76</xdr:row>
      <xdr:rowOff>32789</xdr:rowOff>
    </xdr:to>
    <xdr:sp macro="" textlink="">
      <xdr:nvSpPr>
        <xdr:cNvPr id="847" name="フローチャート: 判断 846"/>
        <xdr:cNvSpPr/>
      </xdr:nvSpPr>
      <xdr:spPr>
        <a:xfrm>
          <a:off x="20383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49316</xdr:rowOff>
    </xdr:from>
    <xdr:ext cx="534377" cy="259045"/>
    <xdr:sp macro="" textlink="">
      <xdr:nvSpPr>
        <xdr:cNvPr id="848" name="テキスト ボックス 847"/>
        <xdr:cNvSpPr txBox="1"/>
      </xdr:nvSpPr>
      <xdr:spPr>
        <a:xfrm>
          <a:off x="20167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66846</xdr:rowOff>
    </xdr:from>
    <xdr:to>
      <xdr:col>102</xdr:col>
      <xdr:colOff>114300</xdr:colOff>
      <xdr:row>76</xdr:row>
      <xdr:rowOff>128178</xdr:rowOff>
    </xdr:to>
    <xdr:cxnSp macro="">
      <xdr:nvCxnSpPr>
        <xdr:cNvPr id="849" name="直線コネクタ 848"/>
        <xdr:cNvCxnSpPr/>
      </xdr:nvCxnSpPr>
      <xdr:spPr>
        <a:xfrm flipV="1">
          <a:off x="18656300" y="13097046"/>
          <a:ext cx="889000" cy="6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83756</xdr:rowOff>
    </xdr:from>
    <xdr:to>
      <xdr:col>102</xdr:col>
      <xdr:colOff>165100</xdr:colOff>
      <xdr:row>76</xdr:row>
      <xdr:rowOff>13906</xdr:rowOff>
    </xdr:to>
    <xdr:sp macro="" textlink="">
      <xdr:nvSpPr>
        <xdr:cNvPr id="850" name="フローチャート: 判断 849"/>
        <xdr:cNvSpPr/>
      </xdr:nvSpPr>
      <xdr:spPr>
        <a:xfrm>
          <a:off x="19494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30433</xdr:rowOff>
    </xdr:from>
    <xdr:ext cx="534377" cy="259045"/>
    <xdr:sp macro="" textlink="">
      <xdr:nvSpPr>
        <xdr:cNvPr id="851" name="テキスト ボックス 850"/>
        <xdr:cNvSpPr txBox="1"/>
      </xdr:nvSpPr>
      <xdr:spPr>
        <a:xfrm>
          <a:off x="19278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115486</xdr:rowOff>
    </xdr:from>
    <xdr:to>
      <xdr:col>98</xdr:col>
      <xdr:colOff>38100</xdr:colOff>
      <xdr:row>76</xdr:row>
      <xdr:rowOff>45636</xdr:rowOff>
    </xdr:to>
    <xdr:sp macro="" textlink="">
      <xdr:nvSpPr>
        <xdr:cNvPr id="852" name="フローチャート: 判断 851"/>
        <xdr:cNvSpPr/>
      </xdr:nvSpPr>
      <xdr:spPr>
        <a:xfrm>
          <a:off x="18605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62163</xdr:rowOff>
    </xdr:from>
    <xdr:ext cx="534377" cy="259045"/>
    <xdr:sp macro="" textlink="">
      <xdr:nvSpPr>
        <xdr:cNvPr id="853" name="テキスト ボックス 852"/>
        <xdr:cNvSpPr txBox="1"/>
      </xdr:nvSpPr>
      <xdr:spPr>
        <a:xfrm>
          <a:off x="18389111" y="127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153570</xdr:rowOff>
    </xdr:from>
    <xdr:to>
      <xdr:col>116</xdr:col>
      <xdr:colOff>114300</xdr:colOff>
      <xdr:row>76</xdr:row>
      <xdr:rowOff>83720</xdr:rowOff>
    </xdr:to>
    <xdr:sp macro="" textlink="">
      <xdr:nvSpPr>
        <xdr:cNvPr id="859" name="楕円 858"/>
        <xdr:cNvSpPr/>
      </xdr:nvSpPr>
      <xdr:spPr>
        <a:xfrm>
          <a:off x="22110700" y="1301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4998</xdr:rowOff>
    </xdr:from>
    <xdr:ext cx="534377" cy="259045"/>
    <xdr:sp macro="" textlink="">
      <xdr:nvSpPr>
        <xdr:cNvPr id="860" name="繰出金該当値テキスト"/>
        <xdr:cNvSpPr txBox="1"/>
      </xdr:nvSpPr>
      <xdr:spPr>
        <a:xfrm>
          <a:off x="22212300" y="1286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149158</xdr:rowOff>
    </xdr:from>
    <xdr:to>
      <xdr:col>112</xdr:col>
      <xdr:colOff>38100</xdr:colOff>
      <xdr:row>76</xdr:row>
      <xdr:rowOff>79308</xdr:rowOff>
    </xdr:to>
    <xdr:sp macro="" textlink="">
      <xdr:nvSpPr>
        <xdr:cNvPr id="861" name="楕円 860"/>
        <xdr:cNvSpPr/>
      </xdr:nvSpPr>
      <xdr:spPr>
        <a:xfrm>
          <a:off x="21272500" y="1300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95836</xdr:rowOff>
    </xdr:from>
    <xdr:ext cx="534377" cy="259045"/>
    <xdr:sp macro="" textlink="">
      <xdr:nvSpPr>
        <xdr:cNvPr id="862" name="テキスト ボックス 861"/>
        <xdr:cNvSpPr txBox="1"/>
      </xdr:nvSpPr>
      <xdr:spPr>
        <a:xfrm>
          <a:off x="21056111" y="1278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136358</xdr:rowOff>
    </xdr:from>
    <xdr:to>
      <xdr:col>107</xdr:col>
      <xdr:colOff>101600</xdr:colOff>
      <xdr:row>76</xdr:row>
      <xdr:rowOff>66508</xdr:rowOff>
    </xdr:to>
    <xdr:sp macro="" textlink="">
      <xdr:nvSpPr>
        <xdr:cNvPr id="863" name="楕円 862"/>
        <xdr:cNvSpPr/>
      </xdr:nvSpPr>
      <xdr:spPr>
        <a:xfrm>
          <a:off x="20383500" y="1299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57635</xdr:rowOff>
    </xdr:from>
    <xdr:ext cx="534377" cy="259045"/>
    <xdr:sp macro="" textlink="">
      <xdr:nvSpPr>
        <xdr:cNvPr id="864" name="テキスト ボックス 863"/>
        <xdr:cNvSpPr txBox="1"/>
      </xdr:nvSpPr>
      <xdr:spPr>
        <a:xfrm>
          <a:off x="20167111" y="1308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16046</xdr:rowOff>
    </xdr:from>
    <xdr:to>
      <xdr:col>102</xdr:col>
      <xdr:colOff>165100</xdr:colOff>
      <xdr:row>76</xdr:row>
      <xdr:rowOff>117646</xdr:rowOff>
    </xdr:to>
    <xdr:sp macro="" textlink="">
      <xdr:nvSpPr>
        <xdr:cNvPr id="865" name="楕円 864"/>
        <xdr:cNvSpPr/>
      </xdr:nvSpPr>
      <xdr:spPr>
        <a:xfrm>
          <a:off x="19494500" y="1304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108773</xdr:rowOff>
    </xdr:from>
    <xdr:ext cx="534377" cy="259045"/>
    <xdr:sp macro="" textlink="">
      <xdr:nvSpPr>
        <xdr:cNvPr id="866" name="テキスト ボックス 865"/>
        <xdr:cNvSpPr txBox="1"/>
      </xdr:nvSpPr>
      <xdr:spPr>
        <a:xfrm>
          <a:off x="19278111" y="1313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77378</xdr:rowOff>
    </xdr:from>
    <xdr:to>
      <xdr:col>98</xdr:col>
      <xdr:colOff>38100</xdr:colOff>
      <xdr:row>77</xdr:row>
      <xdr:rowOff>7528</xdr:rowOff>
    </xdr:to>
    <xdr:sp macro="" textlink="">
      <xdr:nvSpPr>
        <xdr:cNvPr id="867" name="楕円 866"/>
        <xdr:cNvSpPr/>
      </xdr:nvSpPr>
      <xdr:spPr>
        <a:xfrm>
          <a:off x="18605500" y="1310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170105</xdr:rowOff>
    </xdr:from>
    <xdr:ext cx="534377" cy="259045"/>
    <xdr:sp macro="" textlink="">
      <xdr:nvSpPr>
        <xdr:cNvPr id="868" name="テキスト ボックス 867"/>
        <xdr:cNvSpPr txBox="1"/>
      </xdr:nvSpPr>
      <xdr:spPr>
        <a:xfrm>
          <a:off x="18389111" y="1320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416,529</a:t>
          </a:r>
          <a:r>
            <a:rPr kumimoji="1" lang="ja-JP" altLang="en-US" sz="1300">
              <a:latin typeface="ＭＳ Ｐゴシック" panose="020B0600070205080204" pitchFamily="50" charset="-128"/>
              <a:ea typeface="ＭＳ Ｐゴシック" panose="020B0600070205080204" pitchFamily="50" charset="-128"/>
            </a:rPr>
            <a:t>円となっている。類似団体と比較して高いものは人件費と普通建設事業費である。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普通建設事業費の中で「うち更新整備」が平均を大きく上回っているが、これは老朽化したごみ処理施設の建替えを平成２９年度まで実施したためである。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平均を下回っているものの、旧合併特例債等の起債償還額の増加に伴い上昇傾向にあり、今後は、ごみ処理施設建設に係る起債償還額が増加するため、平均と同水準かそれ以上になることが見込ま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埼玉県飯能市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80,070
79,222
193.05
34,804,778
33,351,533
1,262,521
17,241,986
33,360,482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91237</xdr:rowOff>
    </xdr:from>
    <xdr:to>
      <xdr:col>24</xdr:col>
      <xdr:colOff>63500</xdr:colOff>
      <xdr:row>36</xdr:row>
      <xdr:rowOff>141986</xdr:rowOff>
    </xdr:to>
    <xdr:cxnSp macro="">
      <xdr:nvCxnSpPr>
        <xdr:cNvPr id="59" name="直線コネクタ 58"/>
        <xdr:cNvCxnSpPr/>
      </xdr:nvCxnSpPr>
      <xdr:spPr>
        <a:xfrm flipV="1">
          <a:off x="3797300" y="6263437"/>
          <a:ext cx="8382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17594</xdr:rowOff>
    </xdr:from>
    <xdr:ext cx="469744" cy="259045"/>
    <xdr:sp macro="" textlink="">
      <xdr:nvSpPr>
        <xdr:cNvPr id="60" name="議会費平均値テキスト"/>
        <xdr:cNvSpPr txBox="1"/>
      </xdr:nvSpPr>
      <xdr:spPr>
        <a:xfrm>
          <a:off x="4686300" y="5846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23571</xdr:rowOff>
    </xdr:from>
    <xdr:to>
      <xdr:col>19</xdr:col>
      <xdr:colOff>177800</xdr:colOff>
      <xdr:row>36</xdr:row>
      <xdr:rowOff>141986</xdr:rowOff>
    </xdr:to>
    <xdr:cxnSp macro="">
      <xdr:nvCxnSpPr>
        <xdr:cNvPr id="62" name="直線コネクタ 61"/>
        <xdr:cNvCxnSpPr/>
      </xdr:nvCxnSpPr>
      <xdr:spPr>
        <a:xfrm>
          <a:off x="2908300" y="6195771"/>
          <a:ext cx="889000" cy="1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104157</xdr:rowOff>
    </xdr:from>
    <xdr:ext cx="469744" cy="259045"/>
    <xdr:sp macro="" textlink="">
      <xdr:nvSpPr>
        <xdr:cNvPr id="64" name="テキスト ボックス 63"/>
        <xdr:cNvSpPr txBox="1"/>
      </xdr:nvSpPr>
      <xdr:spPr>
        <a:xfrm>
          <a:off x="3562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23571</xdr:rowOff>
    </xdr:from>
    <xdr:to>
      <xdr:col>15</xdr:col>
      <xdr:colOff>50800</xdr:colOff>
      <xdr:row>36</xdr:row>
      <xdr:rowOff>32715</xdr:rowOff>
    </xdr:to>
    <xdr:cxnSp macro="">
      <xdr:nvCxnSpPr>
        <xdr:cNvPr id="65" name="直線コネクタ 64"/>
        <xdr:cNvCxnSpPr/>
      </xdr:nvCxnSpPr>
      <xdr:spPr>
        <a:xfrm flipV="1">
          <a:off x="2019300" y="619577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18491</xdr:rowOff>
    </xdr:from>
    <xdr:to>
      <xdr:col>15</xdr:col>
      <xdr:colOff>101600</xdr:colOff>
      <xdr:row>34</xdr:row>
      <xdr:rowOff>120091</xdr:rowOff>
    </xdr:to>
    <xdr:sp macro="" textlink="">
      <xdr:nvSpPr>
        <xdr:cNvPr id="66" name="フローチャート: 判断 65"/>
        <xdr:cNvSpPr/>
      </xdr:nvSpPr>
      <xdr:spPr>
        <a:xfrm>
          <a:off x="2857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136618</xdr:rowOff>
    </xdr:from>
    <xdr:ext cx="469744" cy="259045"/>
    <xdr:sp macro="" textlink="">
      <xdr:nvSpPr>
        <xdr:cNvPr id="67" name="テキスト ボックス 66"/>
        <xdr:cNvSpPr txBox="1"/>
      </xdr:nvSpPr>
      <xdr:spPr>
        <a:xfrm>
          <a:off x="2673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10313</xdr:rowOff>
    </xdr:from>
    <xdr:to>
      <xdr:col>10</xdr:col>
      <xdr:colOff>114300</xdr:colOff>
      <xdr:row>36</xdr:row>
      <xdr:rowOff>32715</xdr:rowOff>
    </xdr:to>
    <xdr:cxnSp macro="">
      <xdr:nvCxnSpPr>
        <xdr:cNvPr id="68" name="直線コネクタ 67"/>
        <xdr:cNvCxnSpPr/>
      </xdr:nvCxnSpPr>
      <xdr:spPr>
        <a:xfrm>
          <a:off x="1130300" y="6182513"/>
          <a:ext cx="889000" cy="2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141647</xdr:rowOff>
    </xdr:from>
    <xdr:ext cx="469744" cy="259045"/>
    <xdr:sp macro="" textlink="">
      <xdr:nvSpPr>
        <xdr:cNvPr id="70" name="テキスト ボックス 69"/>
        <xdr:cNvSpPr txBox="1"/>
      </xdr:nvSpPr>
      <xdr:spPr>
        <a:xfrm>
          <a:off x="1784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157192</xdr:rowOff>
    </xdr:from>
    <xdr:ext cx="469744" cy="259045"/>
    <xdr:sp macro="" textlink="">
      <xdr:nvSpPr>
        <xdr:cNvPr id="72" name="テキスト ボックス 71"/>
        <xdr:cNvSpPr txBox="1"/>
      </xdr:nvSpPr>
      <xdr:spPr>
        <a:xfrm>
          <a:off x="895428"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40437</xdr:rowOff>
    </xdr:from>
    <xdr:to>
      <xdr:col>24</xdr:col>
      <xdr:colOff>114300</xdr:colOff>
      <xdr:row>36</xdr:row>
      <xdr:rowOff>142037</xdr:rowOff>
    </xdr:to>
    <xdr:sp macro="" textlink="">
      <xdr:nvSpPr>
        <xdr:cNvPr id="78" name="楕円 77"/>
        <xdr:cNvSpPr/>
      </xdr:nvSpPr>
      <xdr:spPr>
        <a:xfrm>
          <a:off x="4584700" y="621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18864</xdr:rowOff>
    </xdr:from>
    <xdr:ext cx="469744" cy="259045"/>
    <xdr:sp macro="" textlink="">
      <xdr:nvSpPr>
        <xdr:cNvPr id="79" name="議会費該当値テキスト"/>
        <xdr:cNvSpPr txBox="1"/>
      </xdr:nvSpPr>
      <xdr:spPr>
        <a:xfrm>
          <a:off x="4686300" y="6191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91186</xdr:rowOff>
    </xdr:from>
    <xdr:to>
      <xdr:col>20</xdr:col>
      <xdr:colOff>38100</xdr:colOff>
      <xdr:row>37</xdr:row>
      <xdr:rowOff>21336</xdr:rowOff>
    </xdr:to>
    <xdr:sp macro="" textlink="">
      <xdr:nvSpPr>
        <xdr:cNvPr id="80" name="楕円 79"/>
        <xdr:cNvSpPr/>
      </xdr:nvSpPr>
      <xdr:spPr>
        <a:xfrm>
          <a:off x="3746500" y="626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12463</xdr:rowOff>
    </xdr:from>
    <xdr:ext cx="469744" cy="259045"/>
    <xdr:sp macro="" textlink="">
      <xdr:nvSpPr>
        <xdr:cNvPr id="81" name="テキスト ボックス 80"/>
        <xdr:cNvSpPr txBox="1"/>
      </xdr:nvSpPr>
      <xdr:spPr>
        <a:xfrm>
          <a:off x="3562428" y="635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144221</xdr:rowOff>
    </xdr:from>
    <xdr:to>
      <xdr:col>15</xdr:col>
      <xdr:colOff>101600</xdr:colOff>
      <xdr:row>36</xdr:row>
      <xdr:rowOff>74371</xdr:rowOff>
    </xdr:to>
    <xdr:sp macro="" textlink="">
      <xdr:nvSpPr>
        <xdr:cNvPr id="82" name="楕円 81"/>
        <xdr:cNvSpPr/>
      </xdr:nvSpPr>
      <xdr:spPr>
        <a:xfrm>
          <a:off x="2857500" y="61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65498</xdr:rowOff>
    </xdr:from>
    <xdr:ext cx="469744" cy="259045"/>
    <xdr:sp macro="" textlink="">
      <xdr:nvSpPr>
        <xdr:cNvPr id="83" name="テキスト ボックス 82"/>
        <xdr:cNvSpPr txBox="1"/>
      </xdr:nvSpPr>
      <xdr:spPr>
        <a:xfrm>
          <a:off x="2673428" y="6237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153365</xdr:rowOff>
    </xdr:from>
    <xdr:to>
      <xdr:col>10</xdr:col>
      <xdr:colOff>165100</xdr:colOff>
      <xdr:row>36</xdr:row>
      <xdr:rowOff>83515</xdr:rowOff>
    </xdr:to>
    <xdr:sp macro="" textlink="">
      <xdr:nvSpPr>
        <xdr:cNvPr id="84" name="楕円 83"/>
        <xdr:cNvSpPr/>
      </xdr:nvSpPr>
      <xdr:spPr>
        <a:xfrm>
          <a:off x="1968500" y="61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74642</xdr:rowOff>
    </xdr:from>
    <xdr:ext cx="469744" cy="259045"/>
    <xdr:sp macro="" textlink="">
      <xdr:nvSpPr>
        <xdr:cNvPr id="85" name="テキスト ボックス 84"/>
        <xdr:cNvSpPr txBox="1"/>
      </xdr:nvSpPr>
      <xdr:spPr>
        <a:xfrm>
          <a:off x="1784428" y="6246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130963</xdr:rowOff>
    </xdr:from>
    <xdr:to>
      <xdr:col>6</xdr:col>
      <xdr:colOff>38100</xdr:colOff>
      <xdr:row>36</xdr:row>
      <xdr:rowOff>61113</xdr:rowOff>
    </xdr:to>
    <xdr:sp macro="" textlink="">
      <xdr:nvSpPr>
        <xdr:cNvPr id="86" name="楕円 85"/>
        <xdr:cNvSpPr/>
      </xdr:nvSpPr>
      <xdr:spPr>
        <a:xfrm>
          <a:off x="1079500" y="613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52240</xdr:rowOff>
    </xdr:from>
    <xdr:ext cx="469744" cy="259045"/>
    <xdr:sp macro="" textlink="">
      <xdr:nvSpPr>
        <xdr:cNvPr id="87" name="テキスト ボックス 86"/>
        <xdr:cNvSpPr txBox="1"/>
      </xdr:nvSpPr>
      <xdr:spPr>
        <a:xfrm>
          <a:off x="895428" y="6224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48285</xdr:rowOff>
    </xdr:from>
    <xdr:to>
      <xdr:col>24</xdr:col>
      <xdr:colOff>63500</xdr:colOff>
      <xdr:row>58</xdr:row>
      <xdr:rowOff>78283</xdr:rowOff>
    </xdr:to>
    <xdr:cxnSp macro="">
      <xdr:nvCxnSpPr>
        <xdr:cNvPr id="117" name="直線コネクタ 116"/>
        <xdr:cNvCxnSpPr/>
      </xdr:nvCxnSpPr>
      <xdr:spPr>
        <a:xfrm flipV="1">
          <a:off x="3797300" y="9992385"/>
          <a:ext cx="838200" cy="2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122280</xdr:rowOff>
    </xdr:from>
    <xdr:ext cx="534377" cy="259045"/>
    <xdr:sp macro="" textlink="">
      <xdr:nvSpPr>
        <xdr:cNvPr id="118" name="総務費平均値テキスト"/>
        <xdr:cNvSpPr txBox="1"/>
      </xdr:nvSpPr>
      <xdr:spPr>
        <a:xfrm>
          <a:off x="4686300" y="9723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78283</xdr:rowOff>
    </xdr:from>
    <xdr:to>
      <xdr:col>19</xdr:col>
      <xdr:colOff>177800</xdr:colOff>
      <xdr:row>58</xdr:row>
      <xdr:rowOff>80670</xdr:rowOff>
    </xdr:to>
    <xdr:cxnSp macro="">
      <xdr:nvCxnSpPr>
        <xdr:cNvPr id="120" name="直線コネクタ 119"/>
        <xdr:cNvCxnSpPr/>
      </xdr:nvCxnSpPr>
      <xdr:spPr>
        <a:xfrm flipV="1">
          <a:off x="2908300" y="10022383"/>
          <a:ext cx="889000" cy="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59034</xdr:rowOff>
    </xdr:from>
    <xdr:ext cx="534377" cy="259045"/>
    <xdr:sp macro="" textlink="">
      <xdr:nvSpPr>
        <xdr:cNvPr id="122" name="テキスト ボックス 121"/>
        <xdr:cNvSpPr txBox="1"/>
      </xdr:nvSpPr>
      <xdr:spPr>
        <a:xfrm>
          <a:off x="3530111" y="966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114478</xdr:rowOff>
    </xdr:from>
    <xdr:to>
      <xdr:col>15</xdr:col>
      <xdr:colOff>50800</xdr:colOff>
      <xdr:row>58</xdr:row>
      <xdr:rowOff>80670</xdr:rowOff>
    </xdr:to>
    <xdr:cxnSp macro="">
      <xdr:nvCxnSpPr>
        <xdr:cNvPr id="123" name="直線コネクタ 122"/>
        <xdr:cNvCxnSpPr/>
      </xdr:nvCxnSpPr>
      <xdr:spPr>
        <a:xfrm>
          <a:off x="2019300" y="9887128"/>
          <a:ext cx="889000" cy="13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49340</xdr:rowOff>
    </xdr:from>
    <xdr:to>
      <xdr:col>15</xdr:col>
      <xdr:colOff>101600</xdr:colOff>
      <xdr:row>57</xdr:row>
      <xdr:rowOff>150940</xdr:rowOff>
    </xdr:to>
    <xdr:sp macro="" textlink="">
      <xdr:nvSpPr>
        <xdr:cNvPr id="124" name="フローチャート: 判断 123"/>
        <xdr:cNvSpPr/>
      </xdr:nvSpPr>
      <xdr:spPr>
        <a:xfrm>
          <a:off x="2857500" y="98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167467</xdr:rowOff>
    </xdr:from>
    <xdr:ext cx="534377" cy="259045"/>
    <xdr:sp macro="" textlink="">
      <xdr:nvSpPr>
        <xdr:cNvPr id="125" name="テキスト ボックス 124"/>
        <xdr:cNvSpPr txBox="1"/>
      </xdr:nvSpPr>
      <xdr:spPr>
        <a:xfrm>
          <a:off x="2641111" y="959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114478</xdr:rowOff>
    </xdr:from>
    <xdr:to>
      <xdr:col>10</xdr:col>
      <xdr:colOff>114300</xdr:colOff>
      <xdr:row>57</xdr:row>
      <xdr:rowOff>120002</xdr:rowOff>
    </xdr:to>
    <xdr:cxnSp macro="">
      <xdr:nvCxnSpPr>
        <xdr:cNvPr id="126" name="直線コネクタ 125"/>
        <xdr:cNvCxnSpPr/>
      </xdr:nvCxnSpPr>
      <xdr:spPr>
        <a:xfrm flipV="1">
          <a:off x="1130300" y="9887128"/>
          <a:ext cx="8890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168935</xdr:rowOff>
    </xdr:from>
    <xdr:to>
      <xdr:col>24</xdr:col>
      <xdr:colOff>114300</xdr:colOff>
      <xdr:row>58</xdr:row>
      <xdr:rowOff>99085</xdr:rowOff>
    </xdr:to>
    <xdr:sp macro="" textlink="">
      <xdr:nvSpPr>
        <xdr:cNvPr id="136" name="楕円 135"/>
        <xdr:cNvSpPr/>
      </xdr:nvSpPr>
      <xdr:spPr>
        <a:xfrm>
          <a:off x="4584700" y="994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147362</xdr:rowOff>
    </xdr:from>
    <xdr:ext cx="534377" cy="259045"/>
    <xdr:sp macro="" textlink="">
      <xdr:nvSpPr>
        <xdr:cNvPr id="137" name="総務費該当値テキスト"/>
        <xdr:cNvSpPr txBox="1"/>
      </xdr:nvSpPr>
      <xdr:spPr>
        <a:xfrm>
          <a:off x="4686300" y="99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27483</xdr:rowOff>
    </xdr:from>
    <xdr:to>
      <xdr:col>20</xdr:col>
      <xdr:colOff>38100</xdr:colOff>
      <xdr:row>58</xdr:row>
      <xdr:rowOff>129083</xdr:rowOff>
    </xdr:to>
    <xdr:sp macro="" textlink="">
      <xdr:nvSpPr>
        <xdr:cNvPr id="138" name="楕円 137"/>
        <xdr:cNvSpPr/>
      </xdr:nvSpPr>
      <xdr:spPr>
        <a:xfrm>
          <a:off x="3746500" y="997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120210</xdr:rowOff>
    </xdr:from>
    <xdr:ext cx="534377" cy="259045"/>
    <xdr:sp macro="" textlink="">
      <xdr:nvSpPr>
        <xdr:cNvPr id="139" name="テキスト ボックス 138"/>
        <xdr:cNvSpPr txBox="1"/>
      </xdr:nvSpPr>
      <xdr:spPr>
        <a:xfrm>
          <a:off x="3530111" y="1006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29870</xdr:rowOff>
    </xdr:from>
    <xdr:to>
      <xdr:col>15</xdr:col>
      <xdr:colOff>101600</xdr:colOff>
      <xdr:row>58</xdr:row>
      <xdr:rowOff>131470</xdr:rowOff>
    </xdr:to>
    <xdr:sp macro="" textlink="">
      <xdr:nvSpPr>
        <xdr:cNvPr id="140" name="楕円 139"/>
        <xdr:cNvSpPr/>
      </xdr:nvSpPr>
      <xdr:spPr>
        <a:xfrm>
          <a:off x="2857500" y="997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122597</xdr:rowOff>
    </xdr:from>
    <xdr:ext cx="534377" cy="259045"/>
    <xdr:sp macro="" textlink="">
      <xdr:nvSpPr>
        <xdr:cNvPr id="141" name="テキスト ボックス 140"/>
        <xdr:cNvSpPr txBox="1"/>
      </xdr:nvSpPr>
      <xdr:spPr>
        <a:xfrm>
          <a:off x="2641111" y="1006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63678</xdr:rowOff>
    </xdr:from>
    <xdr:to>
      <xdr:col>10</xdr:col>
      <xdr:colOff>165100</xdr:colOff>
      <xdr:row>57</xdr:row>
      <xdr:rowOff>165278</xdr:rowOff>
    </xdr:to>
    <xdr:sp macro="" textlink="">
      <xdr:nvSpPr>
        <xdr:cNvPr id="142" name="楕円 141"/>
        <xdr:cNvSpPr/>
      </xdr:nvSpPr>
      <xdr:spPr>
        <a:xfrm>
          <a:off x="1968500" y="983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156405</xdr:rowOff>
    </xdr:from>
    <xdr:ext cx="534377" cy="259045"/>
    <xdr:sp macro="" textlink="">
      <xdr:nvSpPr>
        <xdr:cNvPr id="143" name="テキスト ボックス 142"/>
        <xdr:cNvSpPr txBox="1"/>
      </xdr:nvSpPr>
      <xdr:spPr>
        <a:xfrm>
          <a:off x="1752111" y="992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69202</xdr:rowOff>
    </xdr:from>
    <xdr:to>
      <xdr:col>6</xdr:col>
      <xdr:colOff>38100</xdr:colOff>
      <xdr:row>57</xdr:row>
      <xdr:rowOff>170802</xdr:rowOff>
    </xdr:to>
    <xdr:sp macro="" textlink="">
      <xdr:nvSpPr>
        <xdr:cNvPr id="144" name="楕円 143"/>
        <xdr:cNvSpPr/>
      </xdr:nvSpPr>
      <xdr:spPr>
        <a:xfrm>
          <a:off x="1079500" y="984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161929</xdr:rowOff>
    </xdr:from>
    <xdr:ext cx="534377" cy="259045"/>
    <xdr:sp macro="" textlink="">
      <xdr:nvSpPr>
        <xdr:cNvPr id="145" name="テキスト ボックス 144"/>
        <xdr:cNvSpPr txBox="1"/>
      </xdr:nvSpPr>
      <xdr:spPr>
        <a:xfrm>
          <a:off x="863111" y="993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54597</xdr:rowOff>
    </xdr:from>
    <xdr:to>
      <xdr:col>24</xdr:col>
      <xdr:colOff>63500</xdr:colOff>
      <xdr:row>76</xdr:row>
      <xdr:rowOff>120904</xdr:rowOff>
    </xdr:to>
    <xdr:cxnSp macro="">
      <xdr:nvCxnSpPr>
        <xdr:cNvPr id="175" name="直線コネクタ 174"/>
        <xdr:cNvCxnSpPr/>
      </xdr:nvCxnSpPr>
      <xdr:spPr>
        <a:xfrm flipV="1">
          <a:off x="3797300" y="13084797"/>
          <a:ext cx="838200" cy="6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151566</xdr:rowOff>
    </xdr:from>
    <xdr:ext cx="599010" cy="259045"/>
    <xdr:sp macro="" textlink="">
      <xdr:nvSpPr>
        <xdr:cNvPr id="176" name="民生費平均値テキスト"/>
        <xdr:cNvSpPr txBox="1"/>
      </xdr:nvSpPr>
      <xdr:spPr>
        <a:xfrm>
          <a:off x="4686300" y="12667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120904</xdr:rowOff>
    </xdr:from>
    <xdr:to>
      <xdr:col>19</xdr:col>
      <xdr:colOff>177800</xdr:colOff>
      <xdr:row>76</xdr:row>
      <xdr:rowOff>170701</xdr:rowOff>
    </xdr:to>
    <xdr:cxnSp macro="">
      <xdr:nvCxnSpPr>
        <xdr:cNvPr id="178" name="直線コネクタ 177"/>
        <xdr:cNvCxnSpPr/>
      </xdr:nvCxnSpPr>
      <xdr:spPr>
        <a:xfrm flipV="1">
          <a:off x="2908300" y="13151104"/>
          <a:ext cx="889000" cy="4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115409</xdr:rowOff>
    </xdr:from>
    <xdr:ext cx="599010" cy="259045"/>
    <xdr:sp macro="" textlink="">
      <xdr:nvSpPr>
        <xdr:cNvPr id="180" name="テキスト ボックス 179"/>
        <xdr:cNvSpPr txBox="1"/>
      </xdr:nvSpPr>
      <xdr:spPr>
        <a:xfrm>
          <a:off x="3497795" y="1263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170701</xdr:rowOff>
    </xdr:from>
    <xdr:to>
      <xdr:col>15</xdr:col>
      <xdr:colOff>50800</xdr:colOff>
      <xdr:row>77</xdr:row>
      <xdr:rowOff>63855</xdr:rowOff>
    </xdr:to>
    <xdr:cxnSp macro="">
      <xdr:nvCxnSpPr>
        <xdr:cNvPr id="181" name="直線コネクタ 180"/>
        <xdr:cNvCxnSpPr/>
      </xdr:nvCxnSpPr>
      <xdr:spPr>
        <a:xfrm flipV="1">
          <a:off x="2019300" y="13200901"/>
          <a:ext cx="889000" cy="6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30785</xdr:rowOff>
    </xdr:from>
    <xdr:to>
      <xdr:col>15</xdr:col>
      <xdr:colOff>101600</xdr:colOff>
      <xdr:row>75</xdr:row>
      <xdr:rowOff>132385</xdr:rowOff>
    </xdr:to>
    <xdr:sp macro="" textlink="">
      <xdr:nvSpPr>
        <xdr:cNvPr id="182" name="フローチャート: 判断 181"/>
        <xdr:cNvSpPr/>
      </xdr:nvSpPr>
      <xdr:spPr>
        <a:xfrm>
          <a:off x="2857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148912</xdr:rowOff>
    </xdr:from>
    <xdr:ext cx="599010" cy="259045"/>
    <xdr:sp macro="" textlink="">
      <xdr:nvSpPr>
        <xdr:cNvPr id="183" name="テキスト ボックス 182"/>
        <xdr:cNvSpPr txBox="1"/>
      </xdr:nvSpPr>
      <xdr:spPr>
        <a:xfrm>
          <a:off x="2608795"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63855</xdr:rowOff>
    </xdr:from>
    <xdr:to>
      <xdr:col>10</xdr:col>
      <xdr:colOff>114300</xdr:colOff>
      <xdr:row>77</xdr:row>
      <xdr:rowOff>170421</xdr:rowOff>
    </xdr:to>
    <xdr:cxnSp macro="">
      <xdr:nvCxnSpPr>
        <xdr:cNvPr id="184" name="直線コネクタ 183"/>
        <xdr:cNvCxnSpPr/>
      </xdr:nvCxnSpPr>
      <xdr:spPr>
        <a:xfrm flipV="1">
          <a:off x="1130300" y="13265505"/>
          <a:ext cx="889000" cy="10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162281</xdr:rowOff>
    </xdr:from>
    <xdr:to>
      <xdr:col>10</xdr:col>
      <xdr:colOff>165100</xdr:colOff>
      <xdr:row>75</xdr:row>
      <xdr:rowOff>92431</xdr:rowOff>
    </xdr:to>
    <xdr:sp macro="" textlink="">
      <xdr:nvSpPr>
        <xdr:cNvPr id="185" name="フローチャート: 判断 184"/>
        <xdr:cNvSpPr/>
      </xdr:nvSpPr>
      <xdr:spPr>
        <a:xfrm>
          <a:off x="1968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108958</xdr:rowOff>
    </xdr:from>
    <xdr:ext cx="599010" cy="259045"/>
    <xdr:sp macro="" textlink="">
      <xdr:nvSpPr>
        <xdr:cNvPr id="186" name="テキスト ボックス 185"/>
        <xdr:cNvSpPr txBox="1"/>
      </xdr:nvSpPr>
      <xdr:spPr>
        <a:xfrm>
          <a:off x="1719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74613</xdr:rowOff>
    </xdr:from>
    <xdr:to>
      <xdr:col>6</xdr:col>
      <xdr:colOff>38100</xdr:colOff>
      <xdr:row>76</xdr:row>
      <xdr:rowOff>4763</xdr:rowOff>
    </xdr:to>
    <xdr:sp macro="" textlink="">
      <xdr:nvSpPr>
        <xdr:cNvPr id="187" name="フローチャート: 判断 186"/>
        <xdr:cNvSpPr/>
      </xdr:nvSpPr>
      <xdr:spPr>
        <a:xfrm>
          <a:off x="1079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21290</xdr:rowOff>
    </xdr:from>
    <xdr:ext cx="599010" cy="259045"/>
    <xdr:sp macro="" textlink="">
      <xdr:nvSpPr>
        <xdr:cNvPr id="188" name="テキスト ボックス 187"/>
        <xdr:cNvSpPr txBox="1"/>
      </xdr:nvSpPr>
      <xdr:spPr>
        <a:xfrm>
          <a:off x="830795"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3797</xdr:rowOff>
    </xdr:from>
    <xdr:to>
      <xdr:col>24</xdr:col>
      <xdr:colOff>114300</xdr:colOff>
      <xdr:row>76</xdr:row>
      <xdr:rowOff>105397</xdr:rowOff>
    </xdr:to>
    <xdr:sp macro="" textlink="">
      <xdr:nvSpPr>
        <xdr:cNvPr id="194" name="楕円 193"/>
        <xdr:cNvSpPr/>
      </xdr:nvSpPr>
      <xdr:spPr>
        <a:xfrm>
          <a:off x="4584700" y="1303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153674</xdr:rowOff>
    </xdr:from>
    <xdr:ext cx="599010" cy="259045"/>
    <xdr:sp macro="" textlink="">
      <xdr:nvSpPr>
        <xdr:cNvPr id="195" name="民生費該当値テキスト"/>
        <xdr:cNvSpPr txBox="1"/>
      </xdr:nvSpPr>
      <xdr:spPr>
        <a:xfrm>
          <a:off x="4686300" y="1301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70104</xdr:rowOff>
    </xdr:from>
    <xdr:to>
      <xdr:col>20</xdr:col>
      <xdr:colOff>38100</xdr:colOff>
      <xdr:row>77</xdr:row>
      <xdr:rowOff>254</xdr:rowOff>
    </xdr:to>
    <xdr:sp macro="" textlink="">
      <xdr:nvSpPr>
        <xdr:cNvPr id="196" name="楕円 195"/>
        <xdr:cNvSpPr/>
      </xdr:nvSpPr>
      <xdr:spPr>
        <a:xfrm>
          <a:off x="3746500" y="1310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162831</xdr:rowOff>
    </xdr:from>
    <xdr:ext cx="599010" cy="259045"/>
    <xdr:sp macro="" textlink="">
      <xdr:nvSpPr>
        <xdr:cNvPr id="197" name="テキスト ボックス 196"/>
        <xdr:cNvSpPr txBox="1"/>
      </xdr:nvSpPr>
      <xdr:spPr>
        <a:xfrm>
          <a:off x="3497795" y="13193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119901</xdr:rowOff>
    </xdr:from>
    <xdr:to>
      <xdr:col>15</xdr:col>
      <xdr:colOff>101600</xdr:colOff>
      <xdr:row>77</xdr:row>
      <xdr:rowOff>50051</xdr:rowOff>
    </xdr:to>
    <xdr:sp macro="" textlink="">
      <xdr:nvSpPr>
        <xdr:cNvPr id="198" name="楕円 197"/>
        <xdr:cNvSpPr/>
      </xdr:nvSpPr>
      <xdr:spPr>
        <a:xfrm>
          <a:off x="2857500" y="1315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41178</xdr:rowOff>
    </xdr:from>
    <xdr:ext cx="599010" cy="259045"/>
    <xdr:sp macro="" textlink="">
      <xdr:nvSpPr>
        <xdr:cNvPr id="199" name="テキスト ボックス 198"/>
        <xdr:cNvSpPr txBox="1"/>
      </xdr:nvSpPr>
      <xdr:spPr>
        <a:xfrm>
          <a:off x="2608795" y="1324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13055</xdr:rowOff>
    </xdr:from>
    <xdr:to>
      <xdr:col>10</xdr:col>
      <xdr:colOff>165100</xdr:colOff>
      <xdr:row>77</xdr:row>
      <xdr:rowOff>114655</xdr:rowOff>
    </xdr:to>
    <xdr:sp macro="" textlink="">
      <xdr:nvSpPr>
        <xdr:cNvPr id="200" name="楕円 199"/>
        <xdr:cNvSpPr/>
      </xdr:nvSpPr>
      <xdr:spPr>
        <a:xfrm>
          <a:off x="1968500" y="1321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105782</xdr:rowOff>
    </xdr:from>
    <xdr:ext cx="599010" cy="259045"/>
    <xdr:sp macro="" textlink="">
      <xdr:nvSpPr>
        <xdr:cNvPr id="201" name="テキスト ボックス 200"/>
        <xdr:cNvSpPr txBox="1"/>
      </xdr:nvSpPr>
      <xdr:spPr>
        <a:xfrm>
          <a:off x="1719795" y="13307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119621</xdr:rowOff>
    </xdr:from>
    <xdr:to>
      <xdr:col>6</xdr:col>
      <xdr:colOff>38100</xdr:colOff>
      <xdr:row>78</xdr:row>
      <xdr:rowOff>49771</xdr:rowOff>
    </xdr:to>
    <xdr:sp macro="" textlink="">
      <xdr:nvSpPr>
        <xdr:cNvPr id="202" name="楕円 201"/>
        <xdr:cNvSpPr/>
      </xdr:nvSpPr>
      <xdr:spPr>
        <a:xfrm>
          <a:off x="1079500" y="1332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40898</xdr:rowOff>
    </xdr:from>
    <xdr:ext cx="599010" cy="259045"/>
    <xdr:sp macro="" textlink="">
      <xdr:nvSpPr>
        <xdr:cNvPr id="203" name="テキスト ボックス 202"/>
        <xdr:cNvSpPr txBox="1"/>
      </xdr:nvSpPr>
      <xdr:spPr>
        <a:xfrm>
          <a:off x="830795" y="13413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154197</xdr:rowOff>
    </xdr:from>
    <xdr:to>
      <xdr:col>24</xdr:col>
      <xdr:colOff>63500</xdr:colOff>
      <xdr:row>94</xdr:row>
      <xdr:rowOff>32905</xdr:rowOff>
    </xdr:to>
    <xdr:cxnSp macro="">
      <xdr:nvCxnSpPr>
        <xdr:cNvPr id="233" name="直線コネクタ 232"/>
        <xdr:cNvCxnSpPr/>
      </xdr:nvCxnSpPr>
      <xdr:spPr>
        <a:xfrm flipV="1">
          <a:off x="3797300" y="15584697"/>
          <a:ext cx="838200" cy="56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60335</xdr:rowOff>
    </xdr:from>
    <xdr:ext cx="534377" cy="259045"/>
    <xdr:sp macro="" textlink="">
      <xdr:nvSpPr>
        <xdr:cNvPr id="234" name="衛生費平均値テキスト"/>
        <xdr:cNvSpPr txBox="1"/>
      </xdr:nvSpPr>
      <xdr:spPr>
        <a:xfrm>
          <a:off x="4686300" y="1669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32905</xdr:rowOff>
    </xdr:from>
    <xdr:to>
      <xdr:col>19</xdr:col>
      <xdr:colOff>177800</xdr:colOff>
      <xdr:row>98</xdr:row>
      <xdr:rowOff>57671</xdr:rowOff>
    </xdr:to>
    <xdr:cxnSp macro="">
      <xdr:nvCxnSpPr>
        <xdr:cNvPr id="236" name="直線コネクタ 235"/>
        <xdr:cNvCxnSpPr/>
      </xdr:nvCxnSpPr>
      <xdr:spPr>
        <a:xfrm flipV="1">
          <a:off x="2908300" y="16149205"/>
          <a:ext cx="889000" cy="71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1147</xdr:rowOff>
    </xdr:from>
    <xdr:ext cx="534377" cy="259045"/>
    <xdr:sp macro="" textlink="">
      <xdr:nvSpPr>
        <xdr:cNvPr id="238" name="テキスト ボックス 237"/>
        <xdr:cNvSpPr txBox="1"/>
      </xdr:nvSpPr>
      <xdr:spPr>
        <a:xfrm>
          <a:off x="3530111" y="1680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57671</xdr:rowOff>
    </xdr:from>
    <xdr:to>
      <xdr:col>15</xdr:col>
      <xdr:colOff>50800</xdr:colOff>
      <xdr:row>98</xdr:row>
      <xdr:rowOff>83350</xdr:rowOff>
    </xdr:to>
    <xdr:cxnSp macro="">
      <xdr:nvCxnSpPr>
        <xdr:cNvPr id="239" name="直線コネクタ 238"/>
        <xdr:cNvCxnSpPr/>
      </xdr:nvCxnSpPr>
      <xdr:spPr>
        <a:xfrm flipV="1">
          <a:off x="2019300" y="16859771"/>
          <a:ext cx="889000" cy="2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116866</xdr:rowOff>
    </xdr:from>
    <xdr:to>
      <xdr:col>15</xdr:col>
      <xdr:colOff>101600</xdr:colOff>
      <xdr:row>98</xdr:row>
      <xdr:rowOff>47016</xdr:rowOff>
    </xdr:to>
    <xdr:sp macro="" textlink="">
      <xdr:nvSpPr>
        <xdr:cNvPr id="240" name="フローチャート: 判断 239"/>
        <xdr:cNvSpPr/>
      </xdr:nvSpPr>
      <xdr:spPr>
        <a:xfrm>
          <a:off x="2857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63543</xdr:rowOff>
    </xdr:from>
    <xdr:ext cx="534377" cy="259045"/>
    <xdr:sp macro="" textlink="">
      <xdr:nvSpPr>
        <xdr:cNvPr id="241" name="テキスト ボックス 240"/>
        <xdr:cNvSpPr txBox="1"/>
      </xdr:nvSpPr>
      <xdr:spPr>
        <a:xfrm>
          <a:off x="2641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71844</xdr:rowOff>
    </xdr:from>
    <xdr:to>
      <xdr:col>10</xdr:col>
      <xdr:colOff>114300</xdr:colOff>
      <xdr:row>98</xdr:row>
      <xdr:rowOff>83350</xdr:rowOff>
    </xdr:to>
    <xdr:cxnSp macro="">
      <xdr:nvCxnSpPr>
        <xdr:cNvPr id="242" name="直線コネクタ 241"/>
        <xdr:cNvCxnSpPr/>
      </xdr:nvCxnSpPr>
      <xdr:spPr>
        <a:xfrm>
          <a:off x="1130300" y="16873944"/>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17405</xdr:rowOff>
    </xdr:from>
    <xdr:to>
      <xdr:col>10</xdr:col>
      <xdr:colOff>165100</xdr:colOff>
      <xdr:row>97</xdr:row>
      <xdr:rowOff>119005</xdr:rowOff>
    </xdr:to>
    <xdr:sp macro="" textlink="">
      <xdr:nvSpPr>
        <xdr:cNvPr id="243" name="フローチャート: 判断 242"/>
        <xdr:cNvSpPr/>
      </xdr:nvSpPr>
      <xdr:spPr>
        <a:xfrm>
          <a:off x="1968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135532</xdr:rowOff>
    </xdr:from>
    <xdr:ext cx="534377" cy="259045"/>
    <xdr:sp macro="" textlink="">
      <xdr:nvSpPr>
        <xdr:cNvPr id="244" name="テキスト ボックス 243"/>
        <xdr:cNvSpPr txBox="1"/>
      </xdr:nvSpPr>
      <xdr:spPr>
        <a:xfrm>
          <a:off x="1752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170644</xdr:rowOff>
    </xdr:from>
    <xdr:to>
      <xdr:col>6</xdr:col>
      <xdr:colOff>38100</xdr:colOff>
      <xdr:row>97</xdr:row>
      <xdr:rowOff>100794</xdr:rowOff>
    </xdr:to>
    <xdr:sp macro="" textlink="">
      <xdr:nvSpPr>
        <xdr:cNvPr id="245" name="フローチャート: 判断 244"/>
        <xdr:cNvSpPr/>
      </xdr:nvSpPr>
      <xdr:spPr>
        <a:xfrm>
          <a:off x="1079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117321</xdr:rowOff>
    </xdr:from>
    <xdr:ext cx="534377" cy="259045"/>
    <xdr:sp macro="" textlink="">
      <xdr:nvSpPr>
        <xdr:cNvPr id="246" name="テキスト ボックス 245"/>
        <xdr:cNvSpPr txBox="1"/>
      </xdr:nvSpPr>
      <xdr:spPr>
        <a:xfrm>
          <a:off x="863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103397</xdr:rowOff>
    </xdr:from>
    <xdr:to>
      <xdr:col>24</xdr:col>
      <xdr:colOff>114300</xdr:colOff>
      <xdr:row>91</xdr:row>
      <xdr:rowOff>33547</xdr:rowOff>
    </xdr:to>
    <xdr:sp macro="" textlink="">
      <xdr:nvSpPr>
        <xdr:cNvPr id="252" name="楕円 251"/>
        <xdr:cNvSpPr/>
      </xdr:nvSpPr>
      <xdr:spPr>
        <a:xfrm>
          <a:off x="4584700" y="1553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18324</xdr:rowOff>
    </xdr:from>
    <xdr:ext cx="534377" cy="259045"/>
    <xdr:sp macro="" textlink="">
      <xdr:nvSpPr>
        <xdr:cNvPr id="253" name="衛生費該当値テキスト"/>
        <xdr:cNvSpPr txBox="1"/>
      </xdr:nvSpPr>
      <xdr:spPr>
        <a:xfrm>
          <a:off x="4686300" y="1544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153555</xdr:rowOff>
    </xdr:from>
    <xdr:to>
      <xdr:col>20</xdr:col>
      <xdr:colOff>38100</xdr:colOff>
      <xdr:row>94</xdr:row>
      <xdr:rowOff>83705</xdr:rowOff>
    </xdr:to>
    <xdr:sp macro="" textlink="">
      <xdr:nvSpPr>
        <xdr:cNvPr id="254" name="楕円 253"/>
        <xdr:cNvSpPr/>
      </xdr:nvSpPr>
      <xdr:spPr>
        <a:xfrm>
          <a:off x="3746500" y="1609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100232</xdr:rowOff>
    </xdr:from>
    <xdr:ext cx="534377" cy="259045"/>
    <xdr:sp macro="" textlink="">
      <xdr:nvSpPr>
        <xdr:cNvPr id="255" name="テキスト ボックス 254"/>
        <xdr:cNvSpPr txBox="1"/>
      </xdr:nvSpPr>
      <xdr:spPr>
        <a:xfrm>
          <a:off x="3530111" y="1587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6871</xdr:rowOff>
    </xdr:from>
    <xdr:to>
      <xdr:col>15</xdr:col>
      <xdr:colOff>101600</xdr:colOff>
      <xdr:row>98</xdr:row>
      <xdr:rowOff>108471</xdr:rowOff>
    </xdr:to>
    <xdr:sp macro="" textlink="">
      <xdr:nvSpPr>
        <xdr:cNvPr id="256" name="楕円 255"/>
        <xdr:cNvSpPr/>
      </xdr:nvSpPr>
      <xdr:spPr>
        <a:xfrm>
          <a:off x="2857500" y="1680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99598</xdr:rowOff>
    </xdr:from>
    <xdr:ext cx="534377" cy="259045"/>
    <xdr:sp macro="" textlink="">
      <xdr:nvSpPr>
        <xdr:cNvPr id="257" name="テキスト ボックス 256"/>
        <xdr:cNvSpPr txBox="1"/>
      </xdr:nvSpPr>
      <xdr:spPr>
        <a:xfrm>
          <a:off x="2641111" y="1690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32550</xdr:rowOff>
    </xdr:from>
    <xdr:to>
      <xdr:col>10</xdr:col>
      <xdr:colOff>165100</xdr:colOff>
      <xdr:row>98</xdr:row>
      <xdr:rowOff>134150</xdr:rowOff>
    </xdr:to>
    <xdr:sp macro="" textlink="">
      <xdr:nvSpPr>
        <xdr:cNvPr id="258" name="楕円 257"/>
        <xdr:cNvSpPr/>
      </xdr:nvSpPr>
      <xdr:spPr>
        <a:xfrm>
          <a:off x="1968500" y="1683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125277</xdr:rowOff>
    </xdr:from>
    <xdr:ext cx="534377" cy="259045"/>
    <xdr:sp macro="" textlink="">
      <xdr:nvSpPr>
        <xdr:cNvPr id="259" name="テキスト ボックス 258"/>
        <xdr:cNvSpPr txBox="1"/>
      </xdr:nvSpPr>
      <xdr:spPr>
        <a:xfrm>
          <a:off x="1752111" y="1692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21044</xdr:rowOff>
    </xdr:from>
    <xdr:to>
      <xdr:col>6</xdr:col>
      <xdr:colOff>38100</xdr:colOff>
      <xdr:row>98</xdr:row>
      <xdr:rowOff>122644</xdr:rowOff>
    </xdr:to>
    <xdr:sp macro="" textlink="">
      <xdr:nvSpPr>
        <xdr:cNvPr id="260" name="楕円 259"/>
        <xdr:cNvSpPr/>
      </xdr:nvSpPr>
      <xdr:spPr>
        <a:xfrm>
          <a:off x="1079500" y="1682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113771</xdr:rowOff>
    </xdr:from>
    <xdr:ext cx="534377" cy="259045"/>
    <xdr:sp macro="" textlink="">
      <xdr:nvSpPr>
        <xdr:cNvPr id="261" name="テキスト ボックス 260"/>
        <xdr:cNvSpPr txBox="1"/>
      </xdr:nvSpPr>
      <xdr:spPr>
        <a:xfrm>
          <a:off x="863111" y="1691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142177</xdr:rowOff>
    </xdr:from>
    <xdr:to>
      <xdr:col>55</xdr:col>
      <xdr:colOff>0</xdr:colOff>
      <xdr:row>38</xdr:row>
      <xdr:rowOff>152273</xdr:rowOff>
    </xdr:to>
    <xdr:cxnSp macro="">
      <xdr:nvCxnSpPr>
        <xdr:cNvPr id="290" name="直線コネクタ 289"/>
        <xdr:cNvCxnSpPr/>
      </xdr:nvCxnSpPr>
      <xdr:spPr>
        <a:xfrm>
          <a:off x="9639300" y="6657277"/>
          <a:ext cx="8382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49103</xdr:rowOff>
    </xdr:from>
    <xdr:ext cx="378565" cy="259045"/>
    <xdr:sp macro="" textlink="">
      <xdr:nvSpPr>
        <xdr:cNvPr id="291" name="労働費平均値テキスト"/>
        <xdr:cNvSpPr txBox="1"/>
      </xdr:nvSpPr>
      <xdr:spPr>
        <a:xfrm>
          <a:off x="10528300" y="6392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82169</xdr:rowOff>
    </xdr:from>
    <xdr:to>
      <xdr:col>50</xdr:col>
      <xdr:colOff>114300</xdr:colOff>
      <xdr:row>38</xdr:row>
      <xdr:rowOff>142177</xdr:rowOff>
    </xdr:to>
    <xdr:cxnSp macro="">
      <xdr:nvCxnSpPr>
        <xdr:cNvPr id="293" name="直線コネクタ 292"/>
        <xdr:cNvCxnSpPr/>
      </xdr:nvCxnSpPr>
      <xdr:spPr>
        <a:xfrm>
          <a:off x="8750300" y="6597269"/>
          <a:ext cx="889000" cy="6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151211</xdr:rowOff>
    </xdr:from>
    <xdr:ext cx="378565" cy="259045"/>
    <xdr:sp macro="" textlink="">
      <xdr:nvSpPr>
        <xdr:cNvPr id="295" name="テキスト ボックス 294"/>
        <xdr:cNvSpPr txBox="1"/>
      </xdr:nvSpPr>
      <xdr:spPr>
        <a:xfrm>
          <a:off x="9450017" y="632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57976</xdr:rowOff>
    </xdr:from>
    <xdr:to>
      <xdr:col>45</xdr:col>
      <xdr:colOff>177800</xdr:colOff>
      <xdr:row>38</xdr:row>
      <xdr:rowOff>82169</xdr:rowOff>
    </xdr:to>
    <xdr:cxnSp macro="">
      <xdr:nvCxnSpPr>
        <xdr:cNvPr id="296" name="直線コネクタ 295"/>
        <xdr:cNvCxnSpPr/>
      </xdr:nvCxnSpPr>
      <xdr:spPr>
        <a:xfrm>
          <a:off x="7861300" y="6573076"/>
          <a:ext cx="889000" cy="2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30797</xdr:rowOff>
    </xdr:from>
    <xdr:to>
      <xdr:col>46</xdr:col>
      <xdr:colOff>38100</xdr:colOff>
      <xdr:row>38</xdr:row>
      <xdr:rowOff>132397</xdr:rowOff>
    </xdr:to>
    <xdr:sp macro="" textlink="">
      <xdr:nvSpPr>
        <xdr:cNvPr id="297" name="フローチャート: 判断 296"/>
        <xdr:cNvSpPr/>
      </xdr:nvSpPr>
      <xdr:spPr>
        <a:xfrm>
          <a:off x="8699500" y="65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148924</xdr:rowOff>
    </xdr:from>
    <xdr:ext cx="378565" cy="259045"/>
    <xdr:sp macro="" textlink="">
      <xdr:nvSpPr>
        <xdr:cNvPr id="298" name="テキスト ボックス 297"/>
        <xdr:cNvSpPr txBox="1"/>
      </xdr:nvSpPr>
      <xdr:spPr>
        <a:xfrm>
          <a:off x="8561017" y="6321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444</xdr:rowOff>
    </xdr:from>
    <xdr:to>
      <xdr:col>41</xdr:col>
      <xdr:colOff>50800</xdr:colOff>
      <xdr:row>38</xdr:row>
      <xdr:rowOff>57976</xdr:rowOff>
    </xdr:to>
    <xdr:cxnSp macro="">
      <xdr:nvCxnSpPr>
        <xdr:cNvPr id="299" name="直線コネクタ 298"/>
        <xdr:cNvCxnSpPr/>
      </xdr:nvCxnSpPr>
      <xdr:spPr>
        <a:xfrm>
          <a:off x="6972300" y="6515544"/>
          <a:ext cx="889000" cy="5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100711</xdr:rowOff>
    </xdr:from>
    <xdr:to>
      <xdr:col>41</xdr:col>
      <xdr:colOff>101600</xdr:colOff>
      <xdr:row>38</xdr:row>
      <xdr:rowOff>30861</xdr:rowOff>
    </xdr:to>
    <xdr:sp macro="" textlink="">
      <xdr:nvSpPr>
        <xdr:cNvPr id="300" name="フローチャート: 判断 299"/>
        <xdr:cNvSpPr/>
      </xdr:nvSpPr>
      <xdr:spPr>
        <a:xfrm>
          <a:off x="7810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47388</xdr:rowOff>
    </xdr:from>
    <xdr:ext cx="469744" cy="259045"/>
    <xdr:sp macro="" textlink="">
      <xdr:nvSpPr>
        <xdr:cNvPr id="301" name="テキスト ボックス 300"/>
        <xdr:cNvSpPr txBox="1"/>
      </xdr:nvSpPr>
      <xdr:spPr>
        <a:xfrm>
          <a:off x="7626428" y="62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40703</xdr:rowOff>
    </xdr:from>
    <xdr:to>
      <xdr:col>36</xdr:col>
      <xdr:colOff>165100</xdr:colOff>
      <xdr:row>37</xdr:row>
      <xdr:rowOff>142303</xdr:rowOff>
    </xdr:to>
    <xdr:sp macro="" textlink="">
      <xdr:nvSpPr>
        <xdr:cNvPr id="302" name="フローチャート: 判断 301"/>
        <xdr:cNvSpPr/>
      </xdr:nvSpPr>
      <xdr:spPr>
        <a:xfrm>
          <a:off x="6921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158830</xdr:rowOff>
    </xdr:from>
    <xdr:ext cx="469744" cy="259045"/>
    <xdr:sp macro="" textlink="">
      <xdr:nvSpPr>
        <xdr:cNvPr id="303" name="テキスト ボックス 302"/>
        <xdr:cNvSpPr txBox="1"/>
      </xdr:nvSpPr>
      <xdr:spPr>
        <a:xfrm>
          <a:off x="6737428" y="615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101473</xdr:rowOff>
    </xdr:from>
    <xdr:to>
      <xdr:col>55</xdr:col>
      <xdr:colOff>50800</xdr:colOff>
      <xdr:row>39</xdr:row>
      <xdr:rowOff>31623</xdr:rowOff>
    </xdr:to>
    <xdr:sp macro="" textlink="">
      <xdr:nvSpPr>
        <xdr:cNvPr id="309" name="楕円 308"/>
        <xdr:cNvSpPr/>
      </xdr:nvSpPr>
      <xdr:spPr>
        <a:xfrm>
          <a:off x="10426700" y="661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16400</xdr:rowOff>
    </xdr:from>
    <xdr:ext cx="378565" cy="259045"/>
    <xdr:sp macro="" textlink="">
      <xdr:nvSpPr>
        <xdr:cNvPr id="310" name="労働費該当値テキスト"/>
        <xdr:cNvSpPr txBox="1"/>
      </xdr:nvSpPr>
      <xdr:spPr>
        <a:xfrm>
          <a:off x="10528300" y="6531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91377</xdr:rowOff>
    </xdr:from>
    <xdr:to>
      <xdr:col>50</xdr:col>
      <xdr:colOff>165100</xdr:colOff>
      <xdr:row>39</xdr:row>
      <xdr:rowOff>21527</xdr:rowOff>
    </xdr:to>
    <xdr:sp macro="" textlink="">
      <xdr:nvSpPr>
        <xdr:cNvPr id="311" name="楕円 310"/>
        <xdr:cNvSpPr/>
      </xdr:nvSpPr>
      <xdr:spPr>
        <a:xfrm>
          <a:off x="9588500" y="660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12654</xdr:rowOff>
    </xdr:from>
    <xdr:ext cx="378565" cy="259045"/>
    <xdr:sp macro="" textlink="">
      <xdr:nvSpPr>
        <xdr:cNvPr id="312" name="テキスト ボックス 311"/>
        <xdr:cNvSpPr txBox="1"/>
      </xdr:nvSpPr>
      <xdr:spPr>
        <a:xfrm>
          <a:off x="9450017" y="6699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31369</xdr:rowOff>
    </xdr:from>
    <xdr:to>
      <xdr:col>46</xdr:col>
      <xdr:colOff>38100</xdr:colOff>
      <xdr:row>38</xdr:row>
      <xdr:rowOff>132969</xdr:rowOff>
    </xdr:to>
    <xdr:sp macro="" textlink="">
      <xdr:nvSpPr>
        <xdr:cNvPr id="313" name="楕円 312"/>
        <xdr:cNvSpPr/>
      </xdr:nvSpPr>
      <xdr:spPr>
        <a:xfrm>
          <a:off x="8699500" y="654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124096</xdr:rowOff>
    </xdr:from>
    <xdr:ext cx="378565" cy="259045"/>
    <xdr:sp macro="" textlink="">
      <xdr:nvSpPr>
        <xdr:cNvPr id="314" name="テキスト ボックス 313"/>
        <xdr:cNvSpPr txBox="1"/>
      </xdr:nvSpPr>
      <xdr:spPr>
        <a:xfrm>
          <a:off x="8561017" y="6639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7176</xdr:rowOff>
    </xdr:from>
    <xdr:to>
      <xdr:col>41</xdr:col>
      <xdr:colOff>101600</xdr:colOff>
      <xdr:row>38</xdr:row>
      <xdr:rowOff>108776</xdr:rowOff>
    </xdr:to>
    <xdr:sp macro="" textlink="">
      <xdr:nvSpPr>
        <xdr:cNvPr id="315" name="楕円 314"/>
        <xdr:cNvSpPr/>
      </xdr:nvSpPr>
      <xdr:spPr>
        <a:xfrm>
          <a:off x="7810500" y="652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99903</xdr:rowOff>
    </xdr:from>
    <xdr:ext cx="378565" cy="259045"/>
    <xdr:sp macro="" textlink="">
      <xdr:nvSpPr>
        <xdr:cNvPr id="316" name="テキスト ボックス 315"/>
        <xdr:cNvSpPr txBox="1"/>
      </xdr:nvSpPr>
      <xdr:spPr>
        <a:xfrm>
          <a:off x="7672017" y="6615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121095</xdr:rowOff>
    </xdr:from>
    <xdr:to>
      <xdr:col>36</xdr:col>
      <xdr:colOff>165100</xdr:colOff>
      <xdr:row>38</xdr:row>
      <xdr:rowOff>51245</xdr:rowOff>
    </xdr:to>
    <xdr:sp macro="" textlink="">
      <xdr:nvSpPr>
        <xdr:cNvPr id="317" name="楕円 316"/>
        <xdr:cNvSpPr/>
      </xdr:nvSpPr>
      <xdr:spPr>
        <a:xfrm>
          <a:off x="6921500" y="646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42371</xdr:rowOff>
    </xdr:from>
    <xdr:ext cx="469744" cy="259045"/>
    <xdr:sp macro="" textlink="">
      <xdr:nvSpPr>
        <xdr:cNvPr id="318" name="テキスト ボックス 317"/>
        <xdr:cNvSpPr txBox="1"/>
      </xdr:nvSpPr>
      <xdr:spPr>
        <a:xfrm>
          <a:off x="6737428" y="655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71394</xdr:rowOff>
    </xdr:from>
    <xdr:to>
      <xdr:col>55</xdr:col>
      <xdr:colOff>0</xdr:colOff>
      <xdr:row>58</xdr:row>
      <xdr:rowOff>74800</xdr:rowOff>
    </xdr:to>
    <xdr:cxnSp macro="">
      <xdr:nvCxnSpPr>
        <xdr:cNvPr id="345" name="直線コネクタ 344"/>
        <xdr:cNvCxnSpPr/>
      </xdr:nvCxnSpPr>
      <xdr:spPr>
        <a:xfrm>
          <a:off x="9639300" y="10015494"/>
          <a:ext cx="8382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151256</xdr:rowOff>
    </xdr:from>
    <xdr:ext cx="469744" cy="259045"/>
    <xdr:sp macro="" textlink="">
      <xdr:nvSpPr>
        <xdr:cNvPr id="346" name="農林水産業費平均値テキスト"/>
        <xdr:cNvSpPr txBox="1"/>
      </xdr:nvSpPr>
      <xdr:spPr>
        <a:xfrm>
          <a:off x="10528300" y="975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71394</xdr:rowOff>
    </xdr:from>
    <xdr:to>
      <xdr:col>50</xdr:col>
      <xdr:colOff>114300</xdr:colOff>
      <xdr:row>58</xdr:row>
      <xdr:rowOff>79556</xdr:rowOff>
    </xdr:to>
    <xdr:cxnSp macro="">
      <xdr:nvCxnSpPr>
        <xdr:cNvPr id="348" name="直線コネクタ 347"/>
        <xdr:cNvCxnSpPr/>
      </xdr:nvCxnSpPr>
      <xdr:spPr>
        <a:xfrm flipV="1">
          <a:off x="8750300" y="10015494"/>
          <a:ext cx="889000" cy="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74942</xdr:rowOff>
    </xdr:from>
    <xdr:ext cx="469744" cy="259045"/>
    <xdr:sp macro="" textlink="">
      <xdr:nvSpPr>
        <xdr:cNvPr id="350" name="テキスト ボックス 349"/>
        <xdr:cNvSpPr txBox="1"/>
      </xdr:nvSpPr>
      <xdr:spPr>
        <a:xfrm>
          <a:off x="9404428" y="967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50752</xdr:rowOff>
    </xdr:from>
    <xdr:to>
      <xdr:col>45</xdr:col>
      <xdr:colOff>177800</xdr:colOff>
      <xdr:row>58</xdr:row>
      <xdr:rowOff>79556</xdr:rowOff>
    </xdr:to>
    <xdr:cxnSp macro="">
      <xdr:nvCxnSpPr>
        <xdr:cNvPr id="351" name="直線コネクタ 350"/>
        <xdr:cNvCxnSpPr/>
      </xdr:nvCxnSpPr>
      <xdr:spPr>
        <a:xfrm>
          <a:off x="7861300" y="9994852"/>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118892</xdr:rowOff>
    </xdr:from>
    <xdr:to>
      <xdr:col>46</xdr:col>
      <xdr:colOff>38100</xdr:colOff>
      <xdr:row>58</xdr:row>
      <xdr:rowOff>49042</xdr:rowOff>
    </xdr:to>
    <xdr:sp macro="" textlink="">
      <xdr:nvSpPr>
        <xdr:cNvPr id="352" name="フローチャート: 判断 351"/>
        <xdr:cNvSpPr/>
      </xdr:nvSpPr>
      <xdr:spPr>
        <a:xfrm>
          <a:off x="8699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65569</xdr:rowOff>
    </xdr:from>
    <xdr:ext cx="469744" cy="259045"/>
    <xdr:sp macro="" textlink="">
      <xdr:nvSpPr>
        <xdr:cNvPr id="353" name="テキスト ボックス 352"/>
        <xdr:cNvSpPr txBox="1"/>
      </xdr:nvSpPr>
      <xdr:spPr>
        <a:xfrm>
          <a:off x="8515428"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50752</xdr:rowOff>
    </xdr:from>
    <xdr:to>
      <xdr:col>41</xdr:col>
      <xdr:colOff>50800</xdr:colOff>
      <xdr:row>58</xdr:row>
      <xdr:rowOff>74137</xdr:rowOff>
    </xdr:to>
    <xdr:cxnSp macro="">
      <xdr:nvCxnSpPr>
        <xdr:cNvPr id="354" name="直線コネクタ 353"/>
        <xdr:cNvCxnSpPr/>
      </xdr:nvCxnSpPr>
      <xdr:spPr>
        <a:xfrm flipV="1">
          <a:off x="6972300" y="9994852"/>
          <a:ext cx="889000" cy="2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104628</xdr:rowOff>
    </xdr:from>
    <xdr:to>
      <xdr:col>41</xdr:col>
      <xdr:colOff>101600</xdr:colOff>
      <xdr:row>57</xdr:row>
      <xdr:rowOff>34778</xdr:rowOff>
    </xdr:to>
    <xdr:sp macro="" textlink="">
      <xdr:nvSpPr>
        <xdr:cNvPr id="355" name="フローチャート: 判断 354"/>
        <xdr:cNvSpPr/>
      </xdr:nvSpPr>
      <xdr:spPr>
        <a:xfrm>
          <a:off x="7810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51305</xdr:rowOff>
    </xdr:from>
    <xdr:ext cx="534377" cy="259045"/>
    <xdr:sp macro="" textlink="">
      <xdr:nvSpPr>
        <xdr:cNvPr id="356" name="テキスト ボックス 355"/>
        <xdr:cNvSpPr txBox="1"/>
      </xdr:nvSpPr>
      <xdr:spPr>
        <a:xfrm>
          <a:off x="7594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114115</xdr:rowOff>
    </xdr:from>
    <xdr:to>
      <xdr:col>36</xdr:col>
      <xdr:colOff>165100</xdr:colOff>
      <xdr:row>57</xdr:row>
      <xdr:rowOff>44265</xdr:rowOff>
    </xdr:to>
    <xdr:sp macro="" textlink="">
      <xdr:nvSpPr>
        <xdr:cNvPr id="357" name="フローチャート: 判断 356"/>
        <xdr:cNvSpPr/>
      </xdr:nvSpPr>
      <xdr:spPr>
        <a:xfrm>
          <a:off x="6921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60792</xdr:rowOff>
    </xdr:from>
    <xdr:ext cx="534377" cy="259045"/>
    <xdr:sp macro="" textlink="">
      <xdr:nvSpPr>
        <xdr:cNvPr id="358" name="テキスト ボックス 357"/>
        <xdr:cNvSpPr txBox="1"/>
      </xdr:nvSpPr>
      <xdr:spPr>
        <a:xfrm>
          <a:off x="6705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24000</xdr:rowOff>
    </xdr:from>
    <xdr:to>
      <xdr:col>55</xdr:col>
      <xdr:colOff>50800</xdr:colOff>
      <xdr:row>58</xdr:row>
      <xdr:rowOff>125600</xdr:rowOff>
    </xdr:to>
    <xdr:sp macro="" textlink="">
      <xdr:nvSpPr>
        <xdr:cNvPr id="364" name="楕円 363"/>
        <xdr:cNvSpPr/>
      </xdr:nvSpPr>
      <xdr:spPr>
        <a:xfrm>
          <a:off x="10426700" y="99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110377</xdr:rowOff>
    </xdr:from>
    <xdr:ext cx="469744" cy="259045"/>
    <xdr:sp macro="" textlink="">
      <xdr:nvSpPr>
        <xdr:cNvPr id="365" name="農林水産業費該当値テキスト"/>
        <xdr:cNvSpPr txBox="1"/>
      </xdr:nvSpPr>
      <xdr:spPr>
        <a:xfrm>
          <a:off x="10528300" y="988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20594</xdr:rowOff>
    </xdr:from>
    <xdr:to>
      <xdr:col>50</xdr:col>
      <xdr:colOff>165100</xdr:colOff>
      <xdr:row>58</xdr:row>
      <xdr:rowOff>122194</xdr:rowOff>
    </xdr:to>
    <xdr:sp macro="" textlink="">
      <xdr:nvSpPr>
        <xdr:cNvPr id="366" name="楕円 365"/>
        <xdr:cNvSpPr/>
      </xdr:nvSpPr>
      <xdr:spPr>
        <a:xfrm>
          <a:off x="9588500" y="996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113321</xdr:rowOff>
    </xdr:from>
    <xdr:ext cx="469744" cy="259045"/>
    <xdr:sp macro="" textlink="">
      <xdr:nvSpPr>
        <xdr:cNvPr id="367" name="テキスト ボックス 366"/>
        <xdr:cNvSpPr txBox="1"/>
      </xdr:nvSpPr>
      <xdr:spPr>
        <a:xfrm>
          <a:off x="9404428" y="1005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28756</xdr:rowOff>
    </xdr:from>
    <xdr:to>
      <xdr:col>46</xdr:col>
      <xdr:colOff>38100</xdr:colOff>
      <xdr:row>58</xdr:row>
      <xdr:rowOff>130356</xdr:rowOff>
    </xdr:to>
    <xdr:sp macro="" textlink="">
      <xdr:nvSpPr>
        <xdr:cNvPr id="368" name="楕円 367"/>
        <xdr:cNvSpPr/>
      </xdr:nvSpPr>
      <xdr:spPr>
        <a:xfrm>
          <a:off x="8699500" y="997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121483</xdr:rowOff>
    </xdr:from>
    <xdr:ext cx="469744" cy="259045"/>
    <xdr:sp macro="" textlink="">
      <xdr:nvSpPr>
        <xdr:cNvPr id="369" name="テキスト ボックス 368"/>
        <xdr:cNvSpPr txBox="1"/>
      </xdr:nvSpPr>
      <xdr:spPr>
        <a:xfrm>
          <a:off x="8515428" y="1006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171402</xdr:rowOff>
    </xdr:from>
    <xdr:to>
      <xdr:col>41</xdr:col>
      <xdr:colOff>101600</xdr:colOff>
      <xdr:row>58</xdr:row>
      <xdr:rowOff>101552</xdr:rowOff>
    </xdr:to>
    <xdr:sp macro="" textlink="">
      <xdr:nvSpPr>
        <xdr:cNvPr id="370" name="楕円 369"/>
        <xdr:cNvSpPr/>
      </xdr:nvSpPr>
      <xdr:spPr>
        <a:xfrm>
          <a:off x="7810500" y="994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92679</xdr:rowOff>
    </xdr:from>
    <xdr:ext cx="469744" cy="259045"/>
    <xdr:sp macro="" textlink="">
      <xdr:nvSpPr>
        <xdr:cNvPr id="371" name="テキスト ボックス 370"/>
        <xdr:cNvSpPr txBox="1"/>
      </xdr:nvSpPr>
      <xdr:spPr>
        <a:xfrm>
          <a:off x="7626428" y="1003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23337</xdr:rowOff>
    </xdr:from>
    <xdr:to>
      <xdr:col>36</xdr:col>
      <xdr:colOff>165100</xdr:colOff>
      <xdr:row>58</xdr:row>
      <xdr:rowOff>124937</xdr:rowOff>
    </xdr:to>
    <xdr:sp macro="" textlink="">
      <xdr:nvSpPr>
        <xdr:cNvPr id="372" name="楕円 371"/>
        <xdr:cNvSpPr/>
      </xdr:nvSpPr>
      <xdr:spPr>
        <a:xfrm>
          <a:off x="6921500" y="996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116064</xdr:rowOff>
    </xdr:from>
    <xdr:ext cx="469744" cy="259045"/>
    <xdr:sp macro="" textlink="">
      <xdr:nvSpPr>
        <xdr:cNvPr id="373" name="テキスト ボックス 372"/>
        <xdr:cNvSpPr txBox="1"/>
      </xdr:nvSpPr>
      <xdr:spPr>
        <a:xfrm>
          <a:off x="6737428" y="100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2617</xdr:rowOff>
    </xdr:from>
    <xdr:to>
      <xdr:col>55</xdr:col>
      <xdr:colOff>0</xdr:colOff>
      <xdr:row>77</xdr:row>
      <xdr:rowOff>28257</xdr:rowOff>
    </xdr:to>
    <xdr:cxnSp macro="">
      <xdr:nvCxnSpPr>
        <xdr:cNvPr id="402" name="直線コネクタ 401"/>
        <xdr:cNvCxnSpPr/>
      </xdr:nvCxnSpPr>
      <xdr:spPr>
        <a:xfrm flipV="1">
          <a:off x="9639300" y="13204267"/>
          <a:ext cx="838200" cy="2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80739</xdr:rowOff>
    </xdr:from>
    <xdr:ext cx="469744" cy="259045"/>
    <xdr:sp macro="" textlink="">
      <xdr:nvSpPr>
        <xdr:cNvPr id="403" name="商工費平均値テキスト"/>
        <xdr:cNvSpPr txBox="1"/>
      </xdr:nvSpPr>
      <xdr:spPr>
        <a:xfrm>
          <a:off x="10528300" y="13282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28257</xdr:rowOff>
    </xdr:from>
    <xdr:to>
      <xdr:col>50</xdr:col>
      <xdr:colOff>114300</xdr:colOff>
      <xdr:row>77</xdr:row>
      <xdr:rowOff>56871</xdr:rowOff>
    </xdr:to>
    <xdr:cxnSp macro="">
      <xdr:nvCxnSpPr>
        <xdr:cNvPr id="405" name="直線コネクタ 404"/>
        <xdr:cNvCxnSpPr/>
      </xdr:nvCxnSpPr>
      <xdr:spPr>
        <a:xfrm flipV="1">
          <a:off x="8750300" y="13229907"/>
          <a:ext cx="889000" cy="2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20274</xdr:rowOff>
    </xdr:from>
    <xdr:ext cx="469744" cy="259045"/>
    <xdr:sp macro="" textlink="">
      <xdr:nvSpPr>
        <xdr:cNvPr id="407" name="テキスト ボックス 406"/>
        <xdr:cNvSpPr txBox="1"/>
      </xdr:nvSpPr>
      <xdr:spPr>
        <a:xfrm>
          <a:off x="9404428" y="1339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56871</xdr:rowOff>
    </xdr:from>
    <xdr:to>
      <xdr:col>45</xdr:col>
      <xdr:colOff>177800</xdr:colOff>
      <xdr:row>78</xdr:row>
      <xdr:rowOff>17971</xdr:rowOff>
    </xdr:to>
    <xdr:cxnSp macro="">
      <xdr:nvCxnSpPr>
        <xdr:cNvPr id="408" name="直線コネクタ 407"/>
        <xdr:cNvCxnSpPr/>
      </xdr:nvCxnSpPr>
      <xdr:spPr>
        <a:xfrm flipV="1">
          <a:off x="7861300" y="13258521"/>
          <a:ext cx="889000" cy="13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99910</xdr:rowOff>
    </xdr:from>
    <xdr:to>
      <xdr:col>46</xdr:col>
      <xdr:colOff>38100</xdr:colOff>
      <xdr:row>78</xdr:row>
      <xdr:rowOff>30060</xdr:rowOff>
    </xdr:to>
    <xdr:sp macro="" textlink="">
      <xdr:nvSpPr>
        <xdr:cNvPr id="409" name="フローチャート: 判断 408"/>
        <xdr:cNvSpPr/>
      </xdr:nvSpPr>
      <xdr:spPr>
        <a:xfrm>
          <a:off x="8699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21187</xdr:rowOff>
    </xdr:from>
    <xdr:ext cx="469744" cy="259045"/>
    <xdr:sp macro="" textlink="">
      <xdr:nvSpPr>
        <xdr:cNvPr id="410" name="テキスト ボックス 409"/>
        <xdr:cNvSpPr txBox="1"/>
      </xdr:nvSpPr>
      <xdr:spPr>
        <a:xfrm>
          <a:off x="8515428" y="1339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17971</xdr:rowOff>
    </xdr:from>
    <xdr:to>
      <xdr:col>41</xdr:col>
      <xdr:colOff>50800</xdr:colOff>
      <xdr:row>78</xdr:row>
      <xdr:rowOff>95390</xdr:rowOff>
    </xdr:to>
    <xdr:cxnSp macro="">
      <xdr:nvCxnSpPr>
        <xdr:cNvPr id="411" name="直線コネクタ 410"/>
        <xdr:cNvCxnSpPr/>
      </xdr:nvCxnSpPr>
      <xdr:spPr>
        <a:xfrm flipV="1">
          <a:off x="6972300" y="13391071"/>
          <a:ext cx="889000" cy="7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163843</xdr:rowOff>
    </xdr:from>
    <xdr:to>
      <xdr:col>41</xdr:col>
      <xdr:colOff>101600</xdr:colOff>
      <xdr:row>77</xdr:row>
      <xdr:rowOff>93993</xdr:rowOff>
    </xdr:to>
    <xdr:sp macro="" textlink="">
      <xdr:nvSpPr>
        <xdr:cNvPr id="412" name="フローチャート: 判断 411"/>
        <xdr:cNvSpPr/>
      </xdr:nvSpPr>
      <xdr:spPr>
        <a:xfrm>
          <a:off x="7810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110520</xdr:rowOff>
    </xdr:from>
    <xdr:ext cx="469744" cy="259045"/>
    <xdr:sp macro="" textlink="">
      <xdr:nvSpPr>
        <xdr:cNvPr id="413" name="テキスト ボックス 412"/>
        <xdr:cNvSpPr txBox="1"/>
      </xdr:nvSpPr>
      <xdr:spPr>
        <a:xfrm>
          <a:off x="7626428"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8013</xdr:rowOff>
    </xdr:from>
    <xdr:to>
      <xdr:col>36</xdr:col>
      <xdr:colOff>165100</xdr:colOff>
      <xdr:row>77</xdr:row>
      <xdr:rowOff>109613</xdr:rowOff>
    </xdr:to>
    <xdr:sp macro="" textlink="">
      <xdr:nvSpPr>
        <xdr:cNvPr id="414" name="フローチャート: 判断 413"/>
        <xdr:cNvSpPr/>
      </xdr:nvSpPr>
      <xdr:spPr>
        <a:xfrm>
          <a:off x="6921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126140</xdr:rowOff>
    </xdr:from>
    <xdr:ext cx="469744" cy="259045"/>
    <xdr:sp macro="" textlink="">
      <xdr:nvSpPr>
        <xdr:cNvPr id="415" name="テキスト ボックス 414"/>
        <xdr:cNvSpPr txBox="1"/>
      </xdr:nvSpPr>
      <xdr:spPr>
        <a:xfrm>
          <a:off x="6737428"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123267</xdr:rowOff>
    </xdr:from>
    <xdr:to>
      <xdr:col>55</xdr:col>
      <xdr:colOff>50800</xdr:colOff>
      <xdr:row>77</xdr:row>
      <xdr:rowOff>53417</xdr:rowOff>
    </xdr:to>
    <xdr:sp macro="" textlink="">
      <xdr:nvSpPr>
        <xdr:cNvPr id="421" name="楕円 420"/>
        <xdr:cNvSpPr/>
      </xdr:nvSpPr>
      <xdr:spPr>
        <a:xfrm>
          <a:off x="10426700" y="1315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146144</xdr:rowOff>
    </xdr:from>
    <xdr:ext cx="534377" cy="259045"/>
    <xdr:sp macro="" textlink="">
      <xdr:nvSpPr>
        <xdr:cNvPr id="422" name="商工費該当値テキスト"/>
        <xdr:cNvSpPr txBox="1"/>
      </xdr:nvSpPr>
      <xdr:spPr>
        <a:xfrm>
          <a:off x="10528300" y="1300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148907</xdr:rowOff>
    </xdr:from>
    <xdr:to>
      <xdr:col>50</xdr:col>
      <xdr:colOff>165100</xdr:colOff>
      <xdr:row>77</xdr:row>
      <xdr:rowOff>79057</xdr:rowOff>
    </xdr:to>
    <xdr:sp macro="" textlink="">
      <xdr:nvSpPr>
        <xdr:cNvPr id="423" name="楕円 422"/>
        <xdr:cNvSpPr/>
      </xdr:nvSpPr>
      <xdr:spPr>
        <a:xfrm>
          <a:off x="9588500" y="1317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95584</xdr:rowOff>
    </xdr:from>
    <xdr:ext cx="469744" cy="259045"/>
    <xdr:sp macro="" textlink="">
      <xdr:nvSpPr>
        <xdr:cNvPr id="424" name="テキスト ボックス 423"/>
        <xdr:cNvSpPr txBox="1"/>
      </xdr:nvSpPr>
      <xdr:spPr>
        <a:xfrm>
          <a:off x="9404428" y="12954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6071</xdr:rowOff>
    </xdr:from>
    <xdr:to>
      <xdr:col>46</xdr:col>
      <xdr:colOff>38100</xdr:colOff>
      <xdr:row>77</xdr:row>
      <xdr:rowOff>107671</xdr:rowOff>
    </xdr:to>
    <xdr:sp macro="" textlink="">
      <xdr:nvSpPr>
        <xdr:cNvPr id="425" name="楕円 424"/>
        <xdr:cNvSpPr/>
      </xdr:nvSpPr>
      <xdr:spPr>
        <a:xfrm>
          <a:off x="8699500" y="1320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124198</xdr:rowOff>
    </xdr:from>
    <xdr:ext cx="469744" cy="259045"/>
    <xdr:sp macro="" textlink="">
      <xdr:nvSpPr>
        <xdr:cNvPr id="426" name="テキスト ボックス 425"/>
        <xdr:cNvSpPr txBox="1"/>
      </xdr:nvSpPr>
      <xdr:spPr>
        <a:xfrm>
          <a:off x="8515428" y="1298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138621</xdr:rowOff>
    </xdr:from>
    <xdr:to>
      <xdr:col>41</xdr:col>
      <xdr:colOff>101600</xdr:colOff>
      <xdr:row>78</xdr:row>
      <xdr:rowOff>68771</xdr:rowOff>
    </xdr:to>
    <xdr:sp macro="" textlink="">
      <xdr:nvSpPr>
        <xdr:cNvPr id="427" name="楕円 426"/>
        <xdr:cNvSpPr/>
      </xdr:nvSpPr>
      <xdr:spPr>
        <a:xfrm>
          <a:off x="7810500" y="1334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59898</xdr:rowOff>
    </xdr:from>
    <xdr:ext cx="469744" cy="259045"/>
    <xdr:sp macro="" textlink="">
      <xdr:nvSpPr>
        <xdr:cNvPr id="428" name="テキスト ボックス 427"/>
        <xdr:cNvSpPr txBox="1"/>
      </xdr:nvSpPr>
      <xdr:spPr>
        <a:xfrm>
          <a:off x="7626428" y="1343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44590</xdr:rowOff>
    </xdr:from>
    <xdr:to>
      <xdr:col>36</xdr:col>
      <xdr:colOff>165100</xdr:colOff>
      <xdr:row>78</xdr:row>
      <xdr:rowOff>146190</xdr:rowOff>
    </xdr:to>
    <xdr:sp macro="" textlink="">
      <xdr:nvSpPr>
        <xdr:cNvPr id="429" name="楕円 428"/>
        <xdr:cNvSpPr/>
      </xdr:nvSpPr>
      <xdr:spPr>
        <a:xfrm>
          <a:off x="6921500" y="134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137317</xdr:rowOff>
    </xdr:from>
    <xdr:ext cx="469744" cy="259045"/>
    <xdr:sp macro="" textlink="">
      <xdr:nvSpPr>
        <xdr:cNvPr id="430" name="テキスト ボックス 429"/>
        <xdr:cNvSpPr txBox="1"/>
      </xdr:nvSpPr>
      <xdr:spPr>
        <a:xfrm>
          <a:off x="6737428" y="135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79212</xdr:rowOff>
    </xdr:from>
    <xdr:to>
      <xdr:col>55</xdr:col>
      <xdr:colOff>0</xdr:colOff>
      <xdr:row>97</xdr:row>
      <xdr:rowOff>83235</xdr:rowOff>
    </xdr:to>
    <xdr:cxnSp macro="">
      <xdr:nvCxnSpPr>
        <xdr:cNvPr id="457" name="直線コネクタ 456"/>
        <xdr:cNvCxnSpPr/>
      </xdr:nvCxnSpPr>
      <xdr:spPr>
        <a:xfrm>
          <a:off x="9639300" y="16709862"/>
          <a:ext cx="8382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58376</xdr:rowOff>
    </xdr:from>
    <xdr:ext cx="534377" cy="259045"/>
    <xdr:sp macro="" textlink="">
      <xdr:nvSpPr>
        <xdr:cNvPr id="458" name="土木費平均値テキスト"/>
        <xdr:cNvSpPr txBox="1"/>
      </xdr:nvSpPr>
      <xdr:spPr>
        <a:xfrm>
          <a:off x="10528300" y="1668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75532</xdr:rowOff>
    </xdr:from>
    <xdr:to>
      <xdr:col>50</xdr:col>
      <xdr:colOff>114300</xdr:colOff>
      <xdr:row>97</xdr:row>
      <xdr:rowOff>79212</xdr:rowOff>
    </xdr:to>
    <xdr:cxnSp macro="">
      <xdr:nvCxnSpPr>
        <xdr:cNvPr id="460" name="直線コネクタ 459"/>
        <xdr:cNvCxnSpPr/>
      </xdr:nvCxnSpPr>
      <xdr:spPr>
        <a:xfrm>
          <a:off x="8750300" y="16706182"/>
          <a:ext cx="889000" cy="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6652</xdr:rowOff>
    </xdr:from>
    <xdr:ext cx="534377" cy="259045"/>
    <xdr:sp macro="" textlink="">
      <xdr:nvSpPr>
        <xdr:cNvPr id="462" name="テキスト ボックス 461"/>
        <xdr:cNvSpPr txBox="1"/>
      </xdr:nvSpPr>
      <xdr:spPr>
        <a:xfrm>
          <a:off x="9372111" y="168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75532</xdr:rowOff>
    </xdr:from>
    <xdr:to>
      <xdr:col>45</xdr:col>
      <xdr:colOff>177800</xdr:colOff>
      <xdr:row>97</xdr:row>
      <xdr:rowOff>93528</xdr:rowOff>
    </xdr:to>
    <xdr:cxnSp macro="">
      <xdr:nvCxnSpPr>
        <xdr:cNvPr id="463" name="直線コネクタ 462"/>
        <xdr:cNvCxnSpPr/>
      </xdr:nvCxnSpPr>
      <xdr:spPr>
        <a:xfrm flipV="1">
          <a:off x="7861300" y="16706182"/>
          <a:ext cx="889000" cy="1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71952</xdr:rowOff>
    </xdr:from>
    <xdr:to>
      <xdr:col>46</xdr:col>
      <xdr:colOff>38100</xdr:colOff>
      <xdr:row>98</xdr:row>
      <xdr:rowOff>2102</xdr:rowOff>
    </xdr:to>
    <xdr:sp macro="" textlink="">
      <xdr:nvSpPr>
        <xdr:cNvPr id="464" name="フローチャート: 判断 463"/>
        <xdr:cNvSpPr/>
      </xdr:nvSpPr>
      <xdr:spPr>
        <a:xfrm>
          <a:off x="8699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164679</xdr:rowOff>
    </xdr:from>
    <xdr:ext cx="534377" cy="259045"/>
    <xdr:sp macro="" textlink="">
      <xdr:nvSpPr>
        <xdr:cNvPr id="465" name="テキスト ボックス 464"/>
        <xdr:cNvSpPr txBox="1"/>
      </xdr:nvSpPr>
      <xdr:spPr>
        <a:xfrm>
          <a:off x="8483111" y="167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93528</xdr:rowOff>
    </xdr:from>
    <xdr:to>
      <xdr:col>41</xdr:col>
      <xdr:colOff>50800</xdr:colOff>
      <xdr:row>97</xdr:row>
      <xdr:rowOff>98648</xdr:rowOff>
    </xdr:to>
    <xdr:cxnSp macro="">
      <xdr:nvCxnSpPr>
        <xdr:cNvPr id="466" name="直線コネクタ 465"/>
        <xdr:cNvCxnSpPr/>
      </xdr:nvCxnSpPr>
      <xdr:spPr>
        <a:xfrm flipV="1">
          <a:off x="6972300" y="16724178"/>
          <a:ext cx="8890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45540</xdr:rowOff>
    </xdr:from>
    <xdr:to>
      <xdr:col>41</xdr:col>
      <xdr:colOff>101600</xdr:colOff>
      <xdr:row>97</xdr:row>
      <xdr:rowOff>147140</xdr:rowOff>
    </xdr:to>
    <xdr:sp macro="" textlink="">
      <xdr:nvSpPr>
        <xdr:cNvPr id="467" name="フローチャート: 判断 466"/>
        <xdr:cNvSpPr/>
      </xdr:nvSpPr>
      <xdr:spPr>
        <a:xfrm>
          <a:off x="7810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138267</xdr:rowOff>
    </xdr:from>
    <xdr:ext cx="534377" cy="259045"/>
    <xdr:sp macro="" textlink="">
      <xdr:nvSpPr>
        <xdr:cNvPr id="468" name="テキスト ボックス 467"/>
        <xdr:cNvSpPr txBox="1"/>
      </xdr:nvSpPr>
      <xdr:spPr>
        <a:xfrm>
          <a:off x="7594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38457</xdr:rowOff>
    </xdr:from>
    <xdr:to>
      <xdr:col>36</xdr:col>
      <xdr:colOff>165100</xdr:colOff>
      <xdr:row>97</xdr:row>
      <xdr:rowOff>140057</xdr:rowOff>
    </xdr:to>
    <xdr:sp macro="" textlink="">
      <xdr:nvSpPr>
        <xdr:cNvPr id="469" name="フローチャート: 判断 468"/>
        <xdr:cNvSpPr/>
      </xdr:nvSpPr>
      <xdr:spPr>
        <a:xfrm>
          <a:off x="6921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156584</xdr:rowOff>
    </xdr:from>
    <xdr:ext cx="534377" cy="259045"/>
    <xdr:sp macro="" textlink="">
      <xdr:nvSpPr>
        <xdr:cNvPr id="470" name="テキスト ボックス 469"/>
        <xdr:cNvSpPr txBox="1"/>
      </xdr:nvSpPr>
      <xdr:spPr>
        <a:xfrm>
          <a:off x="6705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32435</xdr:rowOff>
    </xdr:from>
    <xdr:to>
      <xdr:col>55</xdr:col>
      <xdr:colOff>50800</xdr:colOff>
      <xdr:row>97</xdr:row>
      <xdr:rowOff>134035</xdr:rowOff>
    </xdr:to>
    <xdr:sp macro="" textlink="">
      <xdr:nvSpPr>
        <xdr:cNvPr id="476" name="楕円 475"/>
        <xdr:cNvSpPr/>
      </xdr:nvSpPr>
      <xdr:spPr>
        <a:xfrm>
          <a:off x="10426700" y="1666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55312</xdr:rowOff>
    </xdr:from>
    <xdr:ext cx="534377" cy="259045"/>
    <xdr:sp macro="" textlink="">
      <xdr:nvSpPr>
        <xdr:cNvPr id="477" name="土木費該当値テキスト"/>
        <xdr:cNvSpPr txBox="1"/>
      </xdr:nvSpPr>
      <xdr:spPr>
        <a:xfrm>
          <a:off x="10528300" y="1651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28412</xdr:rowOff>
    </xdr:from>
    <xdr:to>
      <xdr:col>50</xdr:col>
      <xdr:colOff>165100</xdr:colOff>
      <xdr:row>97</xdr:row>
      <xdr:rowOff>130012</xdr:rowOff>
    </xdr:to>
    <xdr:sp macro="" textlink="">
      <xdr:nvSpPr>
        <xdr:cNvPr id="478" name="楕円 477"/>
        <xdr:cNvSpPr/>
      </xdr:nvSpPr>
      <xdr:spPr>
        <a:xfrm>
          <a:off x="9588500" y="1665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146539</xdr:rowOff>
    </xdr:from>
    <xdr:ext cx="534377" cy="259045"/>
    <xdr:sp macro="" textlink="">
      <xdr:nvSpPr>
        <xdr:cNvPr id="479" name="テキスト ボックス 478"/>
        <xdr:cNvSpPr txBox="1"/>
      </xdr:nvSpPr>
      <xdr:spPr>
        <a:xfrm>
          <a:off x="9372111" y="1643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24732</xdr:rowOff>
    </xdr:from>
    <xdr:to>
      <xdr:col>46</xdr:col>
      <xdr:colOff>38100</xdr:colOff>
      <xdr:row>97</xdr:row>
      <xdr:rowOff>126332</xdr:rowOff>
    </xdr:to>
    <xdr:sp macro="" textlink="">
      <xdr:nvSpPr>
        <xdr:cNvPr id="480" name="楕円 479"/>
        <xdr:cNvSpPr/>
      </xdr:nvSpPr>
      <xdr:spPr>
        <a:xfrm>
          <a:off x="8699500" y="1665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142859</xdr:rowOff>
    </xdr:from>
    <xdr:ext cx="534377" cy="259045"/>
    <xdr:sp macro="" textlink="">
      <xdr:nvSpPr>
        <xdr:cNvPr id="481" name="テキスト ボックス 480"/>
        <xdr:cNvSpPr txBox="1"/>
      </xdr:nvSpPr>
      <xdr:spPr>
        <a:xfrm>
          <a:off x="8483111" y="1643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42728</xdr:rowOff>
    </xdr:from>
    <xdr:to>
      <xdr:col>41</xdr:col>
      <xdr:colOff>101600</xdr:colOff>
      <xdr:row>97</xdr:row>
      <xdr:rowOff>144328</xdr:rowOff>
    </xdr:to>
    <xdr:sp macro="" textlink="">
      <xdr:nvSpPr>
        <xdr:cNvPr id="482" name="楕円 481"/>
        <xdr:cNvSpPr/>
      </xdr:nvSpPr>
      <xdr:spPr>
        <a:xfrm>
          <a:off x="7810500" y="1667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160855</xdr:rowOff>
    </xdr:from>
    <xdr:ext cx="534377" cy="259045"/>
    <xdr:sp macro="" textlink="">
      <xdr:nvSpPr>
        <xdr:cNvPr id="483" name="テキスト ボックス 482"/>
        <xdr:cNvSpPr txBox="1"/>
      </xdr:nvSpPr>
      <xdr:spPr>
        <a:xfrm>
          <a:off x="7594111" y="1644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47848</xdr:rowOff>
    </xdr:from>
    <xdr:to>
      <xdr:col>36</xdr:col>
      <xdr:colOff>165100</xdr:colOff>
      <xdr:row>97</xdr:row>
      <xdr:rowOff>149448</xdr:rowOff>
    </xdr:to>
    <xdr:sp macro="" textlink="">
      <xdr:nvSpPr>
        <xdr:cNvPr id="484" name="楕円 483"/>
        <xdr:cNvSpPr/>
      </xdr:nvSpPr>
      <xdr:spPr>
        <a:xfrm>
          <a:off x="6921500" y="1667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140575</xdr:rowOff>
    </xdr:from>
    <xdr:ext cx="534377" cy="259045"/>
    <xdr:sp macro="" textlink="">
      <xdr:nvSpPr>
        <xdr:cNvPr id="485" name="テキスト ボックス 484"/>
        <xdr:cNvSpPr txBox="1"/>
      </xdr:nvSpPr>
      <xdr:spPr>
        <a:xfrm>
          <a:off x="6705111" y="1677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8" name="直線コネクタ 507"/>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9" name="消防費最小値テキスト"/>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0" name="直線コネクタ 509"/>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1" name="消防費最大値テキスト"/>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2" name="直線コネクタ 511"/>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161051</xdr:rowOff>
    </xdr:from>
    <xdr:to>
      <xdr:col>85</xdr:col>
      <xdr:colOff>127000</xdr:colOff>
      <xdr:row>37</xdr:row>
      <xdr:rowOff>13284</xdr:rowOff>
    </xdr:to>
    <xdr:cxnSp macro="">
      <xdr:nvCxnSpPr>
        <xdr:cNvPr id="513" name="直線コネクタ 512"/>
        <xdr:cNvCxnSpPr/>
      </xdr:nvCxnSpPr>
      <xdr:spPr>
        <a:xfrm>
          <a:off x="15481300" y="6333251"/>
          <a:ext cx="838200" cy="2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21973</xdr:rowOff>
    </xdr:from>
    <xdr:ext cx="534377" cy="259045"/>
    <xdr:sp macro="" textlink="">
      <xdr:nvSpPr>
        <xdr:cNvPr id="514" name="消防費平均値テキスト"/>
        <xdr:cNvSpPr txBox="1"/>
      </xdr:nvSpPr>
      <xdr:spPr>
        <a:xfrm>
          <a:off x="16370300" y="6365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5" name="フローチャート: 判断 514"/>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126258</xdr:rowOff>
    </xdr:from>
    <xdr:to>
      <xdr:col>81</xdr:col>
      <xdr:colOff>50800</xdr:colOff>
      <xdr:row>36</xdr:row>
      <xdr:rowOff>161051</xdr:rowOff>
    </xdr:to>
    <xdr:cxnSp macro="">
      <xdr:nvCxnSpPr>
        <xdr:cNvPr id="516" name="直線コネクタ 515"/>
        <xdr:cNvCxnSpPr/>
      </xdr:nvCxnSpPr>
      <xdr:spPr>
        <a:xfrm>
          <a:off x="14592300" y="6298458"/>
          <a:ext cx="889000" cy="3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7" name="フローチャート: 判断 516"/>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148252</xdr:rowOff>
    </xdr:from>
    <xdr:ext cx="534377" cy="259045"/>
    <xdr:sp macro="" textlink="">
      <xdr:nvSpPr>
        <xdr:cNvPr id="518" name="テキスト ボックス 517"/>
        <xdr:cNvSpPr txBox="1"/>
      </xdr:nvSpPr>
      <xdr:spPr>
        <a:xfrm>
          <a:off x="15214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126258</xdr:rowOff>
    </xdr:from>
    <xdr:to>
      <xdr:col>76</xdr:col>
      <xdr:colOff>114300</xdr:colOff>
      <xdr:row>36</xdr:row>
      <xdr:rowOff>159360</xdr:rowOff>
    </xdr:to>
    <xdr:cxnSp macro="">
      <xdr:nvCxnSpPr>
        <xdr:cNvPr id="519" name="直線コネクタ 518"/>
        <xdr:cNvCxnSpPr/>
      </xdr:nvCxnSpPr>
      <xdr:spPr>
        <a:xfrm flipV="1">
          <a:off x="13703300" y="6298458"/>
          <a:ext cx="889000" cy="3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80487</xdr:rowOff>
    </xdr:from>
    <xdr:to>
      <xdr:col>76</xdr:col>
      <xdr:colOff>165100</xdr:colOff>
      <xdr:row>38</xdr:row>
      <xdr:rowOff>10637</xdr:rowOff>
    </xdr:to>
    <xdr:sp macro="" textlink="">
      <xdr:nvSpPr>
        <xdr:cNvPr id="520" name="フローチャート: 判断 519"/>
        <xdr:cNvSpPr/>
      </xdr:nvSpPr>
      <xdr:spPr>
        <a:xfrm>
          <a:off x="14541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1764</xdr:rowOff>
    </xdr:from>
    <xdr:ext cx="534377" cy="259045"/>
    <xdr:sp macro="" textlink="">
      <xdr:nvSpPr>
        <xdr:cNvPr id="521" name="テキスト ボックス 520"/>
        <xdr:cNvSpPr txBox="1"/>
      </xdr:nvSpPr>
      <xdr:spPr>
        <a:xfrm>
          <a:off x="14325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159360</xdr:rowOff>
    </xdr:from>
    <xdr:to>
      <xdr:col>71</xdr:col>
      <xdr:colOff>177800</xdr:colOff>
      <xdr:row>37</xdr:row>
      <xdr:rowOff>44694</xdr:rowOff>
    </xdr:to>
    <xdr:cxnSp macro="">
      <xdr:nvCxnSpPr>
        <xdr:cNvPr id="522" name="直線コネクタ 521"/>
        <xdr:cNvCxnSpPr/>
      </xdr:nvCxnSpPr>
      <xdr:spPr>
        <a:xfrm flipV="1">
          <a:off x="12814300" y="6331560"/>
          <a:ext cx="889000" cy="5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3" name="フローチャート: 判断 522"/>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24" name="テキスト ボックス 523"/>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5" name="フローチャート: 判断 524"/>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6" name="テキスト ボックス 525"/>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133934</xdr:rowOff>
    </xdr:from>
    <xdr:to>
      <xdr:col>85</xdr:col>
      <xdr:colOff>177800</xdr:colOff>
      <xdr:row>37</xdr:row>
      <xdr:rowOff>64084</xdr:rowOff>
    </xdr:to>
    <xdr:sp macro="" textlink="">
      <xdr:nvSpPr>
        <xdr:cNvPr id="532" name="楕円 531"/>
        <xdr:cNvSpPr/>
      </xdr:nvSpPr>
      <xdr:spPr>
        <a:xfrm>
          <a:off x="16268700" y="630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156811</xdr:rowOff>
    </xdr:from>
    <xdr:ext cx="534377" cy="259045"/>
    <xdr:sp macro="" textlink="">
      <xdr:nvSpPr>
        <xdr:cNvPr id="533" name="消防費該当値テキスト"/>
        <xdr:cNvSpPr txBox="1"/>
      </xdr:nvSpPr>
      <xdr:spPr>
        <a:xfrm>
          <a:off x="16370300" y="615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110251</xdr:rowOff>
    </xdr:from>
    <xdr:to>
      <xdr:col>81</xdr:col>
      <xdr:colOff>101600</xdr:colOff>
      <xdr:row>37</xdr:row>
      <xdr:rowOff>40401</xdr:rowOff>
    </xdr:to>
    <xdr:sp macro="" textlink="">
      <xdr:nvSpPr>
        <xdr:cNvPr id="534" name="楕円 533"/>
        <xdr:cNvSpPr/>
      </xdr:nvSpPr>
      <xdr:spPr>
        <a:xfrm>
          <a:off x="15430500" y="628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56928</xdr:rowOff>
    </xdr:from>
    <xdr:ext cx="534377" cy="259045"/>
    <xdr:sp macro="" textlink="">
      <xdr:nvSpPr>
        <xdr:cNvPr id="535" name="テキスト ボックス 534"/>
        <xdr:cNvSpPr txBox="1"/>
      </xdr:nvSpPr>
      <xdr:spPr>
        <a:xfrm>
          <a:off x="15214111" y="605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75458</xdr:rowOff>
    </xdr:from>
    <xdr:to>
      <xdr:col>76</xdr:col>
      <xdr:colOff>165100</xdr:colOff>
      <xdr:row>37</xdr:row>
      <xdr:rowOff>5608</xdr:rowOff>
    </xdr:to>
    <xdr:sp macro="" textlink="">
      <xdr:nvSpPr>
        <xdr:cNvPr id="536" name="楕円 535"/>
        <xdr:cNvSpPr/>
      </xdr:nvSpPr>
      <xdr:spPr>
        <a:xfrm>
          <a:off x="14541500" y="624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22135</xdr:rowOff>
    </xdr:from>
    <xdr:ext cx="534377" cy="259045"/>
    <xdr:sp macro="" textlink="">
      <xdr:nvSpPr>
        <xdr:cNvPr id="537" name="テキスト ボックス 536"/>
        <xdr:cNvSpPr txBox="1"/>
      </xdr:nvSpPr>
      <xdr:spPr>
        <a:xfrm>
          <a:off x="14325111" y="602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108560</xdr:rowOff>
    </xdr:from>
    <xdr:to>
      <xdr:col>72</xdr:col>
      <xdr:colOff>38100</xdr:colOff>
      <xdr:row>37</xdr:row>
      <xdr:rowOff>38710</xdr:rowOff>
    </xdr:to>
    <xdr:sp macro="" textlink="">
      <xdr:nvSpPr>
        <xdr:cNvPr id="538" name="楕円 537"/>
        <xdr:cNvSpPr/>
      </xdr:nvSpPr>
      <xdr:spPr>
        <a:xfrm>
          <a:off x="13652500" y="62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29837</xdr:rowOff>
    </xdr:from>
    <xdr:ext cx="534377" cy="259045"/>
    <xdr:sp macro="" textlink="">
      <xdr:nvSpPr>
        <xdr:cNvPr id="539" name="テキスト ボックス 538"/>
        <xdr:cNvSpPr txBox="1"/>
      </xdr:nvSpPr>
      <xdr:spPr>
        <a:xfrm>
          <a:off x="13436111" y="637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165344</xdr:rowOff>
    </xdr:from>
    <xdr:to>
      <xdr:col>67</xdr:col>
      <xdr:colOff>101600</xdr:colOff>
      <xdr:row>37</xdr:row>
      <xdr:rowOff>95494</xdr:rowOff>
    </xdr:to>
    <xdr:sp macro="" textlink="">
      <xdr:nvSpPr>
        <xdr:cNvPr id="540" name="楕円 539"/>
        <xdr:cNvSpPr/>
      </xdr:nvSpPr>
      <xdr:spPr>
        <a:xfrm>
          <a:off x="12763500" y="633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86621</xdr:rowOff>
    </xdr:from>
    <xdr:ext cx="534377" cy="259045"/>
    <xdr:sp macro="" textlink="">
      <xdr:nvSpPr>
        <xdr:cNvPr id="541" name="テキスト ボックス 540"/>
        <xdr:cNvSpPr txBox="1"/>
      </xdr:nvSpPr>
      <xdr:spPr>
        <a:xfrm>
          <a:off x="12547111" y="643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6" name="テキスト ボックス 555"/>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8" name="テキスト ボックス 557"/>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0" name="テキスト ボックス 559"/>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4" name="直線コネクタ 563"/>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5" name="教育費最小値テキスト"/>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6" name="直線コネクタ 565"/>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7" name="教育費最大値テキスト"/>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68" name="直線コネクタ 567"/>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76812</xdr:rowOff>
    </xdr:from>
    <xdr:to>
      <xdr:col>85</xdr:col>
      <xdr:colOff>127000</xdr:colOff>
      <xdr:row>57</xdr:row>
      <xdr:rowOff>90185</xdr:rowOff>
    </xdr:to>
    <xdr:cxnSp macro="">
      <xdr:nvCxnSpPr>
        <xdr:cNvPr id="569" name="直線コネクタ 568"/>
        <xdr:cNvCxnSpPr/>
      </xdr:nvCxnSpPr>
      <xdr:spPr>
        <a:xfrm>
          <a:off x="15481300" y="9849462"/>
          <a:ext cx="8382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112394</xdr:rowOff>
    </xdr:from>
    <xdr:ext cx="534377" cy="259045"/>
    <xdr:sp macro="" textlink="">
      <xdr:nvSpPr>
        <xdr:cNvPr id="570" name="教育費平均値テキスト"/>
        <xdr:cNvSpPr txBox="1"/>
      </xdr:nvSpPr>
      <xdr:spPr>
        <a:xfrm>
          <a:off x="16370300" y="9370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1" name="フローチャート: 判断 570"/>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101638</xdr:rowOff>
    </xdr:from>
    <xdr:to>
      <xdr:col>81</xdr:col>
      <xdr:colOff>50800</xdr:colOff>
      <xdr:row>57</xdr:row>
      <xdr:rowOff>76812</xdr:rowOff>
    </xdr:to>
    <xdr:cxnSp macro="">
      <xdr:nvCxnSpPr>
        <xdr:cNvPr id="572" name="直線コネクタ 571"/>
        <xdr:cNvCxnSpPr/>
      </xdr:nvCxnSpPr>
      <xdr:spPr>
        <a:xfrm>
          <a:off x="14592300" y="9702838"/>
          <a:ext cx="889000" cy="14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3" name="フローチャート: 判断 572"/>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71970</xdr:rowOff>
    </xdr:from>
    <xdr:ext cx="534377" cy="259045"/>
    <xdr:sp macro="" textlink="">
      <xdr:nvSpPr>
        <xdr:cNvPr id="574" name="テキスト ボックス 573"/>
        <xdr:cNvSpPr txBox="1"/>
      </xdr:nvSpPr>
      <xdr:spPr>
        <a:xfrm>
          <a:off x="15214111" y="933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101638</xdr:rowOff>
    </xdr:from>
    <xdr:to>
      <xdr:col>76</xdr:col>
      <xdr:colOff>114300</xdr:colOff>
      <xdr:row>56</xdr:row>
      <xdr:rowOff>113388</xdr:rowOff>
    </xdr:to>
    <xdr:cxnSp macro="">
      <xdr:nvCxnSpPr>
        <xdr:cNvPr id="575" name="直線コネクタ 574"/>
        <xdr:cNvCxnSpPr/>
      </xdr:nvCxnSpPr>
      <xdr:spPr>
        <a:xfrm flipV="1">
          <a:off x="13703300" y="9702838"/>
          <a:ext cx="889000" cy="1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102547</xdr:rowOff>
    </xdr:from>
    <xdr:to>
      <xdr:col>76</xdr:col>
      <xdr:colOff>165100</xdr:colOff>
      <xdr:row>56</xdr:row>
      <xdr:rowOff>32697</xdr:rowOff>
    </xdr:to>
    <xdr:sp macro="" textlink="">
      <xdr:nvSpPr>
        <xdr:cNvPr id="576" name="フローチャート: 判断 575"/>
        <xdr:cNvSpPr/>
      </xdr:nvSpPr>
      <xdr:spPr>
        <a:xfrm>
          <a:off x="14541500" y="953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49224</xdr:rowOff>
    </xdr:from>
    <xdr:ext cx="534377" cy="259045"/>
    <xdr:sp macro="" textlink="">
      <xdr:nvSpPr>
        <xdr:cNvPr id="577" name="テキスト ボックス 576"/>
        <xdr:cNvSpPr txBox="1"/>
      </xdr:nvSpPr>
      <xdr:spPr>
        <a:xfrm>
          <a:off x="14325111" y="93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92220</xdr:rowOff>
    </xdr:from>
    <xdr:to>
      <xdr:col>71</xdr:col>
      <xdr:colOff>177800</xdr:colOff>
      <xdr:row>56</xdr:row>
      <xdr:rowOff>113388</xdr:rowOff>
    </xdr:to>
    <xdr:cxnSp macro="">
      <xdr:nvCxnSpPr>
        <xdr:cNvPr id="578" name="直線コネクタ 577"/>
        <xdr:cNvCxnSpPr/>
      </xdr:nvCxnSpPr>
      <xdr:spPr>
        <a:xfrm>
          <a:off x="12814300" y="9693420"/>
          <a:ext cx="889000" cy="2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169527</xdr:rowOff>
    </xdr:from>
    <xdr:to>
      <xdr:col>72</xdr:col>
      <xdr:colOff>38100</xdr:colOff>
      <xdr:row>55</xdr:row>
      <xdr:rowOff>99677</xdr:rowOff>
    </xdr:to>
    <xdr:sp macro="" textlink="">
      <xdr:nvSpPr>
        <xdr:cNvPr id="579" name="フローチャート: 判断 578"/>
        <xdr:cNvSpPr/>
      </xdr:nvSpPr>
      <xdr:spPr>
        <a:xfrm>
          <a:off x="13652500" y="94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116204</xdr:rowOff>
    </xdr:from>
    <xdr:ext cx="534377" cy="259045"/>
    <xdr:sp macro="" textlink="">
      <xdr:nvSpPr>
        <xdr:cNvPr id="580" name="テキスト ボックス 579"/>
        <xdr:cNvSpPr txBox="1"/>
      </xdr:nvSpPr>
      <xdr:spPr>
        <a:xfrm>
          <a:off x="13436111" y="92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8067</xdr:rowOff>
    </xdr:from>
    <xdr:to>
      <xdr:col>67</xdr:col>
      <xdr:colOff>101600</xdr:colOff>
      <xdr:row>55</xdr:row>
      <xdr:rowOff>109667</xdr:rowOff>
    </xdr:to>
    <xdr:sp macro="" textlink="">
      <xdr:nvSpPr>
        <xdr:cNvPr id="581" name="フローチャート: 判断 580"/>
        <xdr:cNvSpPr/>
      </xdr:nvSpPr>
      <xdr:spPr>
        <a:xfrm>
          <a:off x="12763500" y="943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126194</xdr:rowOff>
    </xdr:from>
    <xdr:ext cx="534377" cy="259045"/>
    <xdr:sp macro="" textlink="">
      <xdr:nvSpPr>
        <xdr:cNvPr id="582" name="テキスト ボックス 581"/>
        <xdr:cNvSpPr txBox="1"/>
      </xdr:nvSpPr>
      <xdr:spPr>
        <a:xfrm>
          <a:off x="12547111" y="921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39385</xdr:rowOff>
    </xdr:from>
    <xdr:to>
      <xdr:col>85</xdr:col>
      <xdr:colOff>177800</xdr:colOff>
      <xdr:row>57</xdr:row>
      <xdr:rowOff>140985</xdr:rowOff>
    </xdr:to>
    <xdr:sp macro="" textlink="">
      <xdr:nvSpPr>
        <xdr:cNvPr id="588" name="楕円 587"/>
        <xdr:cNvSpPr/>
      </xdr:nvSpPr>
      <xdr:spPr>
        <a:xfrm>
          <a:off x="16268700" y="981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17812</xdr:rowOff>
    </xdr:from>
    <xdr:ext cx="534377" cy="259045"/>
    <xdr:sp macro="" textlink="">
      <xdr:nvSpPr>
        <xdr:cNvPr id="589" name="教育費該当値テキスト"/>
        <xdr:cNvSpPr txBox="1"/>
      </xdr:nvSpPr>
      <xdr:spPr>
        <a:xfrm>
          <a:off x="16370300" y="979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26012</xdr:rowOff>
    </xdr:from>
    <xdr:to>
      <xdr:col>81</xdr:col>
      <xdr:colOff>101600</xdr:colOff>
      <xdr:row>57</xdr:row>
      <xdr:rowOff>127612</xdr:rowOff>
    </xdr:to>
    <xdr:sp macro="" textlink="">
      <xdr:nvSpPr>
        <xdr:cNvPr id="590" name="楕円 589"/>
        <xdr:cNvSpPr/>
      </xdr:nvSpPr>
      <xdr:spPr>
        <a:xfrm>
          <a:off x="15430500" y="979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118739</xdr:rowOff>
    </xdr:from>
    <xdr:ext cx="534377" cy="259045"/>
    <xdr:sp macro="" textlink="">
      <xdr:nvSpPr>
        <xdr:cNvPr id="591" name="テキスト ボックス 590"/>
        <xdr:cNvSpPr txBox="1"/>
      </xdr:nvSpPr>
      <xdr:spPr>
        <a:xfrm>
          <a:off x="15214111" y="989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50838</xdr:rowOff>
    </xdr:from>
    <xdr:to>
      <xdr:col>76</xdr:col>
      <xdr:colOff>165100</xdr:colOff>
      <xdr:row>56</xdr:row>
      <xdr:rowOff>152438</xdr:rowOff>
    </xdr:to>
    <xdr:sp macro="" textlink="">
      <xdr:nvSpPr>
        <xdr:cNvPr id="592" name="楕円 591"/>
        <xdr:cNvSpPr/>
      </xdr:nvSpPr>
      <xdr:spPr>
        <a:xfrm>
          <a:off x="14541500" y="965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143565</xdr:rowOff>
    </xdr:from>
    <xdr:ext cx="534377" cy="259045"/>
    <xdr:sp macro="" textlink="">
      <xdr:nvSpPr>
        <xdr:cNvPr id="593" name="テキスト ボックス 592"/>
        <xdr:cNvSpPr txBox="1"/>
      </xdr:nvSpPr>
      <xdr:spPr>
        <a:xfrm>
          <a:off x="14325111" y="974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62588</xdr:rowOff>
    </xdr:from>
    <xdr:to>
      <xdr:col>72</xdr:col>
      <xdr:colOff>38100</xdr:colOff>
      <xdr:row>56</xdr:row>
      <xdr:rowOff>164188</xdr:rowOff>
    </xdr:to>
    <xdr:sp macro="" textlink="">
      <xdr:nvSpPr>
        <xdr:cNvPr id="594" name="楕円 593"/>
        <xdr:cNvSpPr/>
      </xdr:nvSpPr>
      <xdr:spPr>
        <a:xfrm>
          <a:off x="13652500" y="966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155315</xdr:rowOff>
    </xdr:from>
    <xdr:ext cx="534377" cy="259045"/>
    <xdr:sp macro="" textlink="">
      <xdr:nvSpPr>
        <xdr:cNvPr id="595" name="テキスト ボックス 594"/>
        <xdr:cNvSpPr txBox="1"/>
      </xdr:nvSpPr>
      <xdr:spPr>
        <a:xfrm>
          <a:off x="13436111" y="975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41420</xdr:rowOff>
    </xdr:from>
    <xdr:to>
      <xdr:col>67</xdr:col>
      <xdr:colOff>101600</xdr:colOff>
      <xdr:row>56</xdr:row>
      <xdr:rowOff>143020</xdr:rowOff>
    </xdr:to>
    <xdr:sp macro="" textlink="">
      <xdr:nvSpPr>
        <xdr:cNvPr id="596" name="楕円 595"/>
        <xdr:cNvSpPr/>
      </xdr:nvSpPr>
      <xdr:spPr>
        <a:xfrm>
          <a:off x="12763500" y="96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134147</xdr:rowOff>
    </xdr:from>
    <xdr:ext cx="534377" cy="259045"/>
    <xdr:sp macro="" textlink="">
      <xdr:nvSpPr>
        <xdr:cNvPr id="597" name="テキスト ボックス 596"/>
        <xdr:cNvSpPr txBox="1"/>
      </xdr:nvSpPr>
      <xdr:spPr>
        <a:xfrm>
          <a:off x="12547111" y="973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3" name="直線コネクタ 622"/>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4"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6"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7" name="直線コネクタ 626"/>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8" name="直線コネクタ 627"/>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51035</xdr:rowOff>
    </xdr:from>
    <xdr:ext cx="378565" cy="259045"/>
    <xdr:sp macro="" textlink="">
      <xdr:nvSpPr>
        <xdr:cNvPr id="629" name="災害復旧費平均値テキスト"/>
        <xdr:cNvSpPr txBox="1"/>
      </xdr:nvSpPr>
      <xdr:spPr>
        <a:xfrm>
          <a:off x="16370300" y="13424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0" name="フローチャート: 判断 629"/>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1" name="直線コネクタ 630"/>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2" name="フローチャート: 判断 631"/>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152326</xdr:rowOff>
    </xdr:from>
    <xdr:ext cx="378565" cy="259045"/>
    <xdr:sp macro="" textlink="">
      <xdr:nvSpPr>
        <xdr:cNvPr id="633" name="テキスト ボックス 632"/>
        <xdr:cNvSpPr txBox="1"/>
      </xdr:nvSpPr>
      <xdr:spPr>
        <a:xfrm>
          <a:off x="15292017" y="13353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4" name="直線コネクタ 633"/>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33220</xdr:rowOff>
    </xdr:from>
    <xdr:to>
      <xdr:col>76</xdr:col>
      <xdr:colOff>165100</xdr:colOff>
      <xdr:row>79</xdr:row>
      <xdr:rowOff>134820</xdr:rowOff>
    </xdr:to>
    <xdr:sp macro="" textlink="">
      <xdr:nvSpPr>
        <xdr:cNvPr id="635" name="フローチャート: 判断 634"/>
        <xdr:cNvSpPr/>
      </xdr:nvSpPr>
      <xdr:spPr>
        <a:xfrm>
          <a:off x="14541500" y="1357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151347</xdr:rowOff>
    </xdr:from>
    <xdr:ext cx="378565" cy="259045"/>
    <xdr:sp macro="" textlink="">
      <xdr:nvSpPr>
        <xdr:cNvPr id="636" name="テキスト ボックス 635"/>
        <xdr:cNvSpPr txBox="1"/>
      </xdr:nvSpPr>
      <xdr:spPr>
        <a:xfrm>
          <a:off x="14403017" y="1335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7" name="直線コネクタ 636"/>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92329</xdr:rowOff>
    </xdr:from>
    <xdr:to>
      <xdr:col>72</xdr:col>
      <xdr:colOff>38100</xdr:colOff>
      <xdr:row>79</xdr:row>
      <xdr:rowOff>22479</xdr:rowOff>
    </xdr:to>
    <xdr:sp macro="" textlink="">
      <xdr:nvSpPr>
        <xdr:cNvPr id="638" name="フローチャート: 判断 637"/>
        <xdr:cNvSpPr/>
      </xdr:nvSpPr>
      <xdr:spPr>
        <a:xfrm>
          <a:off x="136525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39006</xdr:rowOff>
    </xdr:from>
    <xdr:ext cx="469744" cy="259045"/>
    <xdr:sp macro="" textlink="">
      <xdr:nvSpPr>
        <xdr:cNvPr id="639" name="テキスト ボックス 638"/>
        <xdr:cNvSpPr txBox="1"/>
      </xdr:nvSpPr>
      <xdr:spPr>
        <a:xfrm>
          <a:off x="13468428" y="1324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82956</xdr:rowOff>
    </xdr:from>
    <xdr:to>
      <xdr:col>67</xdr:col>
      <xdr:colOff>101600</xdr:colOff>
      <xdr:row>79</xdr:row>
      <xdr:rowOff>13106</xdr:rowOff>
    </xdr:to>
    <xdr:sp macro="" textlink="">
      <xdr:nvSpPr>
        <xdr:cNvPr id="640" name="フローチャート: 判断 639"/>
        <xdr:cNvSpPr/>
      </xdr:nvSpPr>
      <xdr:spPr>
        <a:xfrm>
          <a:off x="12763500" y="134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29633</xdr:rowOff>
    </xdr:from>
    <xdr:ext cx="469744" cy="259045"/>
    <xdr:sp macro="" textlink="">
      <xdr:nvSpPr>
        <xdr:cNvPr id="641" name="テキスト ボックス 640"/>
        <xdr:cNvSpPr txBox="1"/>
      </xdr:nvSpPr>
      <xdr:spPr>
        <a:xfrm>
          <a:off x="12579428" y="132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7" name="楕円 64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6585</xdr:rowOff>
    </xdr:from>
    <xdr:ext cx="249299" cy="259045"/>
    <xdr:sp macro="" textlink="">
      <xdr:nvSpPr>
        <xdr:cNvPr id="648" name="災害復旧費該当値テキスト"/>
        <xdr:cNvSpPr txBox="1"/>
      </xdr:nvSpPr>
      <xdr:spPr>
        <a:xfrm>
          <a:off x="16370300" y="13551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9" name="楕円 64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0" name="テキスト ボックス 649"/>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1" name="楕円 650"/>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2" name="テキスト ボックス 651"/>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3" name="楕円 652"/>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4" name="テキスト ボックス 653"/>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5" name="楕円 654"/>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6" name="テキスト ボックス 655"/>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0" name="直線コネクタ 679"/>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1"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2" name="直線コネクタ 681"/>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3"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4" name="直線コネクタ 683"/>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130339</xdr:rowOff>
    </xdr:from>
    <xdr:to>
      <xdr:col>85</xdr:col>
      <xdr:colOff>127000</xdr:colOff>
      <xdr:row>96</xdr:row>
      <xdr:rowOff>150380</xdr:rowOff>
    </xdr:to>
    <xdr:cxnSp macro="">
      <xdr:nvCxnSpPr>
        <xdr:cNvPr id="685" name="直線コネクタ 684"/>
        <xdr:cNvCxnSpPr/>
      </xdr:nvCxnSpPr>
      <xdr:spPr>
        <a:xfrm flipV="1">
          <a:off x="15481300" y="16589539"/>
          <a:ext cx="838200" cy="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70451</xdr:rowOff>
    </xdr:from>
    <xdr:ext cx="534377" cy="259045"/>
    <xdr:sp macro="" textlink="">
      <xdr:nvSpPr>
        <xdr:cNvPr id="686" name="公債費平均値テキスト"/>
        <xdr:cNvSpPr txBox="1"/>
      </xdr:nvSpPr>
      <xdr:spPr>
        <a:xfrm>
          <a:off x="16370300" y="16358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7" name="フローチャート: 判断 686"/>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150380</xdr:rowOff>
    </xdr:from>
    <xdr:to>
      <xdr:col>81</xdr:col>
      <xdr:colOff>50800</xdr:colOff>
      <xdr:row>97</xdr:row>
      <xdr:rowOff>8026</xdr:rowOff>
    </xdr:to>
    <xdr:cxnSp macro="">
      <xdr:nvCxnSpPr>
        <xdr:cNvPr id="688" name="直線コネクタ 687"/>
        <xdr:cNvCxnSpPr/>
      </xdr:nvCxnSpPr>
      <xdr:spPr>
        <a:xfrm flipV="1">
          <a:off x="14592300" y="16609580"/>
          <a:ext cx="889000" cy="2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89" name="フローチャート: 判断 688"/>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155618</xdr:rowOff>
    </xdr:from>
    <xdr:ext cx="534377" cy="259045"/>
    <xdr:sp macro="" textlink="">
      <xdr:nvSpPr>
        <xdr:cNvPr id="690" name="テキスト ボックス 689"/>
        <xdr:cNvSpPr txBox="1"/>
      </xdr:nvSpPr>
      <xdr:spPr>
        <a:xfrm>
          <a:off x="15214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5384</xdr:rowOff>
    </xdr:from>
    <xdr:to>
      <xdr:col>76</xdr:col>
      <xdr:colOff>114300</xdr:colOff>
      <xdr:row>97</xdr:row>
      <xdr:rowOff>8026</xdr:rowOff>
    </xdr:to>
    <xdr:cxnSp macro="">
      <xdr:nvCxnSpPr>
        <xdr:cNvPr id="691" name="直線コネクタ 690"/>
        <xdr:cNvCxnSpPr/>
      </xdr:nvCxnSpPr>
      <xdr:spPr>
        <a:xfrm>
          <a:off x="13703300" y="16636034"/>
          <a:ext cx="889000" cy="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63615</xdr:rowOff>
    </xdr:from>
    <xdr:to>
      <xdr:col>76</xdr:col>
      <xdr:colOff>165100</xdr:colOff>
      <xdr:row>96</xdr:row>
      <xdr:rowOff>165215</xdr:rowOff>
    </xdr:to>
    <xdr:sp macro="" textlink="">
      <xdr:nvSpPr>
        <xdr:cNvPr id="692" name="フローチャート: 判断 691"/>
        <xdr:cNvSpPr/>
      </xdr:nvSpPr>
      <xdr:spPr>
        <a:xfrm>
          <a:off x="14541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10292</xdr:rowOff>
    </xdr:from>
    <xdr:ext cx="534377" cy="259045"/>
    <xdr:sp macro="" textlink="">
      <xdr:nvSpPr>
        <xdr:cNvPr id="693" name="テキスト ボックス 692"/>
        <xdr:cNvSpPr txBox="1"/>
      </xdr:nvSpPr>
      <xdr:spPr>
        <a:xfrm>
          <a:off x="14325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4407</xdr:rowOff>
    </xdr:from>
    <xdr:to>
      <xdr:col>71</xdr:col>
      <xdr:colOff>177800</xdr:colOff>
      <xdr:row>97</xdr:row>
      <xdr:rowOff>5384</xdr:rowOff>
    </xdr:to>
    <xdr:cxnSp macro="">
      <xdr:nvCxnSpPr>
        <xdr:cNvPr id="694" name="直線コネクタ 693"/>
        <xdr:cNvCxnSpPr/>
      </xdr:nvCxnSpPr>
      <xdr:spPr>
        <a:xfrm>
          <a:off x="12814300" y="16635057"/>
          <a:ext cx="889000" cy="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5" name="フローチャート: 判断 694"/>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6" name="テキスト ボックス 695"/>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7" name="フローチャート: 判断 696"/>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8" name="テキスト ボックス 697"/>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79539</xdr:rowOff>
    </xdr:from>
    <xdr:to>
      <xdr:col>85</xdr:col>
      <xdr:colOff>177800</xdr:colOff>
      <xdr:row>97</xdr:row>
      <xdr:rowOff>9689</xdr:rowOff>
    </xdr:to>
    <xdr:sp macro="" textlink="">
      <xdr:nvSpPr>
        <xdr:cNvPr id="704" name="楕円 703"/>
        <xdr:cNvSpPr/>
      </xdr:nvSpPr>
      <xdr:spPr>
        <a:xfrm>
          <a:off x="16268700" y="1653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57966</xdr:rowOff>
    </xdr:from>
    <xdr:ext cx="534377" cy="259045"/>
    <xdr:sp macro="" textlink="">
      <xdr:nvSpPr>
        <xdr:cNvPr id="705" name="公債費該当値テキスト"/>
        <xdr:cNvSpPr txBox="1"/>
      </xdr:nvSpPr>
      <xdr:spPr>
        <a:xfrm>
          <a:off x="16370300" y="1651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99580</xdr:rowOff>
    </xdr:from>
    <xdr:to>
      <xdr:col>81</xdr:col>
      <xdr:colOff>101600</xdr:colOff>
      <xdr:row>97</xdr:row>
      <xdr:rowOff>29730</xdr:rowOff>
    </xdr:to>
    <xdr:sp macro="" textlink="">
      <xdr:nvSpPr>
        <xdr:cNvPr id="706" name="楕円 705"/>
        <xdr:cNvSpPr/>
      </xdr:nvSpPr>
      <xdr:spPr>
        <a:xfrm>
          <a:off x="15430500" y="1655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20857</xdr:rowOff>
    </xdr:from>
    <xdr:ext cx="534377" cy="259045"/>
    <xdr:sp macro="" textlink="">
      <xdr:nvSpPr>
        <xdr:cNvPr id="707" name="テキスト ボックス 706"/>
        <xdr:cNvSpPr txBox="1"/>
      </xdr:nvSpPr>
      <xdr:spPr>
        <a:xfrm>
          <a:off x="15214111" y="1665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128676</xdr:rowOff>
    </xdr:from>
    <xdr:to>
      <xdr:col>76</xdr:col>
      <xdr:colOff>165100</xdr:colOff>
      <xdr:row>97</xdr:row>
      <xdr:rowOff>58826</xdr:rowOff>
    </xdr:to>
    <xdr:sp macro="" textlink="">
      <xdr:nvSpPr>
        <xdr:cNvPr id="708" name="楕円 707"/>
        <xdr:cNvSpPr/>
      </xdr:nvSpPr>
      <xdr:spPr>
        <a:xfrm>
          <a:off x="14541500" y="1658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49953</xdr:rowOff>
    </xdr:from>
    <xdr:ext cx="534377" cy="259045"/>
    <xdr:sp macro="" textlink="">
      <xdr:nvSpPr>
        <xdr:cNvPr id="709" name="テキスト ボックス 708"/>
        <xdr:cNvSpPr txBox="1"/>
      </xdr:nvSpPr>
      <xdr:spPr>
        <a:xfrm>
          <a:off x="14325111" y="1668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126034</xdr:rowOff>
    </xdr:from>
    <xdr:to>
      <xdr:col>72</xdr:col>
      <xdr:colOff>38100</xdr:colOff>
      <xdr:row>97</xdr:row>
      <xdr:rowOff>56184</xdr:rowOff>
    </xdr:to>
    <xdr:sp macro="" textlink="">
      <xdr:nvSpPr>
        <xdr:cNvPr id="710" name="楕円 709"/>
        <xdr:cNvSpPr/>
      </xdr:nvSpPr>
      <xdr:spPr>
        <a:xfrm>
          <a:off x="13652500" y="1658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47311</xdr:rowOff>
    </xdr:from>
    <xdr:ext cx="534377" cy="259045"/>
    <xdr:sp macro="" textlink="">
      <xdr:nvSpPr>
        <xdr:cNvPr id="711" name="テキスト ボックス 710"/>
        <xdr:cNvSpPr txBox="1"/>
      </xdr:nvSpPr>
      <xdr:spPr>
        <a:xfrm>
          <a:off x="13436111" y="1667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125057</xdr:rowOff>
    </xdr:from>
    <xdr:to>
      <xdr:col>67</xdr:col>
      <xdr:colOff>101600</xdr:colOff>
      <xdr:row>97</xdr:row>
      <xdr:rowOff>55207</xdr:rowOff>
    </xdr:to>
    <xdr:sp macro="" textlink="">
      <xdr:nvSpPr>
        <xdr:cNvPr id="712" name="楕円 711"/>
        <xdr:cNvSpPr/>
      </xdr:nvSpPr>
      <xdr:spPr>
        <a:xfrm>
          <a:off x="12763500" y="1658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46334</xdr:rowOff>
    </xdr:from>
    <xdr:ext cx="534377" cy="259045"/>
    <xdr:sp macro="" textlink="">
      <xdr:nvSpPr>
        <xdr:cNvPr id="713" name="テキスト ボックス 712"/>
        <xdr:cNvSpPr txBox="1"/>
      </xdr:nvSpPr>
      <xdr:spPr>
        <a:xfrm>
          <a:off x="12547111" y="1667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5" name="直線コネクタ 734"/>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38" name="諸支出金最大値テキスト"/>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39" name="直線コネクタ 738"/>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26314</xdr:rowOff>
    </xdr:from>
    <xdr:to>
      <xdr:col>116</xdr:col>
      <xdr:colOff>63500</xdr:colOff>
      <xdr:row>32</xdr:row>
      <xdr:rowOff>29515</xdr:rowOff>
    </xdr:to>
    <xdr:cxnSp macro="">
      <xdr:nvCxnSpPr>
        <xdr:cNvPr id="740" name="直線コネクタ 739"/>
        <xdr:cNvCxnSpPr/>
      </xdr:nvCxnSpPr>
      <xdr:spPr>
        <a:xfrm flipV="1">
          <a:off x="21323300" y="5512714"/>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30294</xdr:rowOff>
    </xdr:from>
    <xdr:ext cx="313932" cy="259045"/>
    <xdr:sp macro="" textlink="">
      <xdr:nvSpPr>
        <xdr:cNvPr id="741" name="諸支出金平均値テキスト"/>
        <xdr:cNvSpPr txBox="1"/>
      </xdr:nvSpPr>
      <xdr:spPr>
        <a:xfrm>
          <a:off x="22212300" y="6545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2" name="フローチャート: 判断 74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29515</xdr:rowOff>
    </xdr:from>
    <xdr:to>
      <xdr:col>111</xdr:col>
      <xdr:colOff>177800</xdr:colOff>
      <xdr:row>32</xdr:row>
      <xdr:rowOff>32715</xdr:rowOff>
    </xdr:to>
    <xdr:cxnSp macro="">
      <xdr:nvCxnSpPr>
        <xdr:cNvPr id="743" name="直線コネクタ 742"/>
        <xdr:cNvCxnSpPr/>
      </xdr:nvCxnSpPr>
      <xdr:spPr>
        <a:xfrm flipV="1">
          <a:off x="20434300" y="5515915"/>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118991</xdr:rowOff>
    </xdr:from>
    <xdr:ext cx="378565" cy="259045"/>
    <xdr:sp macro="" textlink="">
      <xdr:nvSpPr>
        <xdr:cNvPr id="745" name="テキスト ボックス 744"/>
        <xdr:cNvSpPr txBox="1"/>
      </xdr:nvSpPr>
      <xdr:spPr>
        <a:xfrm>
          <a:off x="21134017" y="6634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32715</xdr:rowOff>
    </xdr:from>
    <xdr:to>
      <xdr:col>107</xdr:col>
      <xdr:colOff>50800</xdr:colOff>
      <xdr:row>32</xdr:row>
      <xdr:rowOff>36830</xdr:rowOff>
    </xdr:to>
    <xdr:cxnSp macro="">
      <xdr:nvCxnSpPr>
        <xdr:cNvPr id="746" name="直線コネクタ 745"/>
        <xdr:cNvCxnSpPr/>
      </xdr:nvCxnSpPr>
      <xdr:spPr>
        <a:xfrm flipV="1">
          <a:off x="19545300" y="5519115"/>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46380</xdr:rowOff>
    </xdr:from>
    <xdr:to>
      <xdr:col>107</xdr:col>
      <xdr:colOff>101600</xdr:colOff>
      <xdr:row>38</xdr:row>
      <xdr:rowOff>147980</xdr:rowOff>
    </xdr:to>
    <xdr:sp macro="" textlink="">
      <xdr:nvSpPr>
        <xdr:cNvPr id="747" name="フローチャート: 判断 746"/>
        <xdr:cNvSpPr/>
      </xdr:nvSpPr>
      <xdr:spPr>
        <a:xfrm>
          <a:off x="20383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139107</xdr:rowOff>
    </xdr:from>
    <xdr:ext cx="313932" cy="259045"/>
    <xdr:sp macro="" textlink="">
      <xdr:nvSpPr>
        <xdr:cNvPr id="748" name="テキスト ボックス 747"/>
        <xdr:cNvSpPr txBox="1"/>
      </xdr:nvSpPr>
      <xdr:spPr>
        <a:xfrm>
          <a:off x="20277333" y="6654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36830</xdr:rowOff>
    </xdr:from>
    <xdr:to>
      <xdr:col>102</xdr:col>
      <xdr:colOff>114300</xdr:colOff>
      <xdr:row>32</xdr:row>
      <xdr:rowOff>43231</xdr:rowOff>
    </xdr:to>
    <xdr:cxnSp macro="">
      <xdr:nvCxnSpPr>
        <xdr:cNvPr id="749" name="直線コネクタ 748"/>
        <xdr:cNvCxnSpPr/>
      </xdr:nvCxnSpPr>
      <xdr:spPr>
        <a:xfrm flipV="1">
          <a:off x="18656300" y="5523230"/>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23063</xdr:rowOff>
    </xdr:from>
    <xdr:to>
      <xdr:col>102</xdr:col>
      <xdr:colOff>165100</xdr:colOff>
      <xdr:row>38</xdr:row>
      <xdr:rowOff>124663</xdr:rowOff>
    </xdr:to>
    <xdr:sp macro="" textlink="">
      <xdr:nvSpPr>
        <xdr:cNvPr id="750" name="フローチャート: 判断 749"/>
        <xdr:cNvSpPr/>
      </xdr:nvSpPr>
      <xdr:spPr>
        <a:xfrm>
          <a:off x="19494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115790</xdr:rowOff>
    </xdr:from>
    <xdr:ext cx="378565" cy="259045"/>
    <xdr:sp macro="" textlink="">
      <xdr:nvSpPr>
        <xdr:cNvPr id="751" name="テキスト ボックス 750"/>
        <xdr:cNvSpPr txBox="1"/>
      </xdr:nvSpPr>
      <xdr:spPr>
        <a:xfrm>
          <a:off x="19356017" y="6630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29007</xdr:rowOff>
    </xdr:from>
    <xdr:to>
      <xdr:col>98</xdr:col>
      <xdr:colOff>38100</xdr:colOff>
      <xdr:row>38</xdr:row>
      <xdr:rowOff>130607</xdr:rowOff>
    </xdr:to>
    <xdr:sp macro="" textlink="">
      <xdr:nvSpPr>
        <xdr:cNvPr id="752" name="フローチャート: 判断 751"/>
        <xdr:cNvSpPr/>
      </xdr:nvSpPr>
      <xdr:spPr>
        <a:xfrm>
          <a:off x="18605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121734</xdr:rowOff>
    </xdr:from>
    <xdr:ext cx="378565" cy="259045"/>
    <xdr:sp macro="" textlink="">
      <xdr:nvSpPr>
        <xdr:cNvPr id="753" name="テキスト ボックス 752"/>
        <xdr:cNvSpPr txBox="1"/>
      </xdr:nvSpPr>
      <xdr:spPr>
        <a:xfrm>
          <a:off x="18467017" y="6636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146964</xdr:rowOff>
    </xdr:from>
    <xdr:to>
      <xdr:col>116</xdr:col>
      <xdr:colOff>114300</xdr:colOff>
      <xdr:row>32</xdr:row>
      <xdr:rowOff>77114</xdr:rowOff>
    </xdr:to>
    <xdr:sp macro="" textlink="">
      <xdr:nvSpPr>
        <xdr:cNvPr id="759" name="楕円 758"/>
        <xdr:cNvSpPr/>
      </xdr:nvSpPr>
      <xdr:spPr>
        <a:xfrm>
          <a:off x="22110700" y="54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99991</xdr:rowOff>
    </xdr:from>
    <xdr:ext cx="469744" cy="259045"/>
    <xdr:sp macro="" textlink="">
      <xdr:nvSpPr>
        <xdr:cNvPr id="760" name="諸支出金該当値テキスト"/>
        <xdr:cNvSpPr txBox="1"/>
      </xdr:nvSpPr>
      <xdr:spPr>
        <a:xfrm>
          <a:off x="22212300" y="541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150165</xdr:rowOff>
    </xdr:from>
    <xdr:to>
      <xdr:col>112</xdr:col>
      <xdr:colOff>38100</xdr:colOff>
      <xdr:row>32</xdr:row>
      <xdr:rowOff>80315</xdr:rowOff>
    </xdr:to>
    <xdr:sp macro="" textlink="">
      <xdr:nvSpPr>
        <xdr:cNvPr id="761" name="楕円 760"/>
        <xdr:cNvSpPr/>
      </xdr:nvSpPr>
      <xdr:spPr>
        <a:xfrm>
          <a:off x="21272500" y="546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96842</xdr:rowOff>
    </xdr:from>
    <xdr:ext cx="469744" cy="259045"/>
    <xdr:sp macro="" textlink="">
      <xdr:nvSpPr>
        <xdr:cNvPr id="762" name="テキスト ボックス 761"/>
        <xdr:cNvSpPr txBox="1"/>
      </xdr:nvSpPr>
      <xdr:spPr>
        <a:xfrm>
          <a:off x="21088428" y="52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153365</xdr:rowOff>
    </xdr:from>
    <xdr:to>
      <xdr:col>107</xdr:col>
      <xdr:colOff>101600</xdr:colOff>
      <xdr:row>32</xdr:row>
      <xdr:rowOff>83515</xdr:rowOff>
    </xdr:to>
    <xdr:sp macro="" textlink="">
      <xdr:nvSpPr>
        <xdr:cNvPr id="763" name="楕円 762"/>
        <xdr:cNvSpPr/>
      </xdr:nvSpPr>
      <xdr:spPr>
        <a:xfrm>
          <a:off x="20383500" y="546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100042</xdr:rowOff>
    </xdr:from>
    <xdr:ext cx="469744" cy="259045"/>
    <xdr:sp macro="" textlink="">
      <xdr:nvSpPr>
        <xdr:cNvPr id="764" name="テキスト ボックス 763"/>
        <xdr:cNvSpPr txBox="1"/>
      </xdr:nvSpPr>
      <xdr:spPr>
        <a:xfrm>
          <a:off x="20199428" y="5243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157480</xdr:rowOff>
    </xdr:from>
    <xdr:to>
      <xdr:col>102</xdr:col>
      <xdr:colOff>165100</xdr:colOff>
      <xdr:row>32</xdr:row>
      <xdr:rowOff>87630</xdr:rowOff>
    </xdr:to>
    <xdr:sp macro="" textlink="">
      <xdr:nvSpPr>
        <xdr:cNvPr id="765" name="楕円 764"/>
        <xdr:cNvSpPr/>
      </xdr:nvSpPr>
      <xdr:spPr>
        <a:xfrm>
          <a:off x="19494500" y="54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104157</xdr:rowOff>
    </xdr:from>
    <xdr:ext cx="469744" cy="259045"/>
    <xdr:sp macro="" textlink="">
      <xdr:nvSpPr>
        <xdr:cNvPr id="766" name="テキスト ボックス 765"/>
        <xdr:cNvSpPr txBox="1"/>
      </xdr:nvSpPr>
      <xdr:spPr>
        <a:xfrm>
          <a:off x="19310428" y="524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163881</xdr:rowOff>
    </xdr:from>
    <xdr:to>
      <xdr:col>98</xdr:col>
      <xdr:colOff>38100</xdr:colOff>
      <xdr:row>32</xdr:row>
      <xdr:rowOff>94031</xdr:rowOff>
    </xdr:to>
    <xdr:sp macro="" textlink="">
      <xdr:nvSpPr>
        <xdr:cNvPr id="767" name="楕円 766"/>
        <xdr:cNvSpPr/>
      </xdr:nvSpPr>
      <xdr:spPr>
        <a:xfrm>
          <a:off x="18605500" y="547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110558</xdr:rowOff>
    </xdr:from>
    <xdr:ext cx="469744" cy="259045"/>
    <xdr:sp macro="" textlink="">
      <xdr:nvSpPr>
        <xdr:cNvPr id="768" name="テキスト ボックス 767"/>
        <xdr:cNvSpPr txBox="1"/>
      </xdr:nvSpPr>
      <xdr:spPr>
        <a:xfrm>
          <a:off x="18421428" y="525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・衛生費は、平均を大きく上回っているが、ごみ処理施設の建設によるためである。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・商工費が増加している主な要因は、市内の工業団地への企業誘致に伴う企業立地奨励金が増加したためである。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・土木費については、工業団地へのアクセス道路の整備を行ったためである。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・公債費が平均を下回っているが、ごみ処理施設の建設に伴う起債償還額が増加するため上昇が見込まれる。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埼玉県飯能市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財政調整基金は、決算剰余金を積み立てるとともに、最低限の取崩しに止めるよう努めているが、扶助費の増加などにより、取り崩し額が増加したため残額が減少した。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財政調整基金の取崩しにより実質収支額及び実質単年度収支は黒字となっている。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埼玉県飯能市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過去５年間において、全ての会計において赤字は生じていない。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一般会計及び水道事業会計が、大部分を占めている状況である。主な要因としては、税収及び使用料の確保や、行財政改革等による効果によるものである。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今後も各会計において行財政改革を推進し、健全な財政運営に努める。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34804778</v>
      </c>
      <c r="BO4" s="441"/>
      <c r="BP4" s="441"/>
      <c r="BQ4" s="441"/>
      <c r="BR4" s="441"/>
      <c r="BS4" s="441"/>
      <c r="BT4" s="441"/>
      <c r="BU4" s="442"/>
      <c r="BV4" s="440">
        <v>32004049</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7.3</v>
      </c>
      <c r="CU4" s="622"/>
      <c r="CV4" s="622"/>
      <c r="CW4" s="622"/>
      <c r="CX4" s="622"/>
      <c r="CY4" s="622"/>
      <c r="CZ4" s="622"/>
      <c r="DA4" s="623"/>
      <c r="DB4" s="621">
        <v>3.4</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33351533</v>
      </c>
      <c r="BO5" s="446"/>
      <c r="BP5" s="446"/>
      <c r="BQ5" s="446"/>
      <c r="BR5" s="446"/>
      <c r="BS5" s="446"/>
      <c r="BT5" s="446"/>
      <c r="BU5" s="447"/>
      <c r="BV5" s="445">
        <v>30441432</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94.3</v>
      </c>
      <c r="CU5" s="416"/>
      <c r="CV5" s="416"/>
      <c r="CW5" s="416"/>
      <c r="CX5" s="416"/>
      <c r="CY5" s="416"/>
      <c r="CZ5" s="416"/>
      <c r="DA5" s="417"/>
      <c r="DB5" s="415">
        <v>94.8</v>
      </c>
      <c r="DC5" s="416"/>
      <c r="DD5" s="416"/>
      <c r="DE5" s="416"/>
      <c r="DF5" s="416"/>
      <c r="DG5" s="416"/>
      <c r="DH5" s="416"/>
      <c r="DI5" s="417"/>
      <c r="DJ5" s="165"/>
      <c r="DK5" s="165"/>
      <c r="DL5" s="165"/>
      <c r="DM5" s="165"/>
      <c r="DN5" s="165"/>
      <c r="DO5" s="165"/>
    </row>
    <row r="6" spans="1:119" ht="18.75" customHeight="1">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1453245</v>
      </c>
      <c r="BO6" s="446"/>
      <c r="BP6" s="446"/>
      <c r="BQ6" s="446"/>
      <c r="BR6" s="446"/>
      <c r="BS6" s="446"/>
      <c r="BT6" s="446"/>
      <c r="BU6" s="447"/>
      <c r="BV6" s="445">
        <v>1562617</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101.6</v>
      </c>
      <c r="CU6" s="596"/>
      <c r="CV6" s="596"/>
      <c r="CW6" s="596"/>
      <c r="CX6" s="596"/>
      <c r="CY6" s="596"/>
      <c r="CZ6" s="596"/>
      <c r="DA6" s="597"/>
      <c r="DB6" s="595">
        <v>101.4</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190724</v>
      </c>
      <c r="BO7" s="446"/>
      <c r="BP7" s="446"/>
      <c r="BQ7" s="446"/>
      <c r="BR7" s="446"/>
      <c r="BS7" s="446"/>
      <c r="BT7" s="446"/>
      <c r="BU7" s="447"/>
      <c r="BV7" s="445">
        <v>972496</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17241986</v>
      </c>
      <c r="CU7" s="446"/>
      <c r="CV7" s="446"/>
      <c r="CW7" s="446"/>
      <c r="CX7" s="446"/>
      <c r="CY7" s="446"/>
      <c r="CZ7" s="446"/>
      <c r="DA7" s="447"/>
      <c r="DB7" s="445">
        <v>17227432</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1262521</v>
      </c>
      <c r="BO8" s="446"/>
      <c r="BP8" s="446"/>
      <c r="BQ8" s="446"/>
      <c r="BR8" s="446"/>
      <c r="BS8" s="446"/>
      <c r="BT8" s="446"/>
      <c r="BU8" s="447"/>
      <c r="BV8" s="445">
        <v>590121</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0.78</v>
      </c>
      <c r="CU8" s="559"/>
      <c r="CV8" s="559"/>
      <c r="CW8" s="559"/>
      <c r="CX8" s="559"/>
      <c r="CY8" s="559"/>
      <c r="CZ8" s="559"/>
      <c r="DA8" s="560"/>
      <c r="DB8" s="558">
        <v>0.79</v>
      </c>
      <c r="DC8" s="559"/>
      <c r="DD8" s="559"/>
      <c r="DE8" s="559"/>
      <c r="DF8" s="559"/>
      <c r="DG8" s="559"/>
      <c r="DH8" s="559"/>
      <c r="DI8" s="560"/>
      <c r="DJ8" s="165"/>
      <c r="DK8" s="165"/>
      <c r="DL8" s="165"/>
      <c r="DM8" s="165"/>
      <c r="DN8" s="165"/>
      <c r="DO8" s="165"/>
    </row>
    <row r="9" spans="1:119" ht="18.75" customHeight="1" thickBot="1">
      <c r="A9" s="166"/>
      <c r="B9" s="584" t="s">
        <v>106</v>
      </c>
      <c r="C9" s="585"/>
      <c r="D9" s="585"/>
      <c r="E9" s="585"/>
      <c r="F9" s="585"/>
      <c r="G9" s="585"/>
      <c r="H9" s="585"/>
      <c r="I9" s="585"/>
      <c r="J9" s="585"/>
      <c r="K9" s="508"/>
      <c r="L9" s="586" t="s">
        <v>107</v>
      </c>
      <c r="M9" s="587"/>
      <c r="N9" s="587"/>
      <c r="O9" s="587"/>
      <c r="P9" s="587"/>
      <c r="Q9" s="588"/>
      <c r="R9" s="589">
        <v>80715</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95</v>
      </c>
      <c r="AV9" s="503"/>
      <c r="AW9" s="503"/>
      <c r="AX9" s="503"/>
      <c r="AY9" s="425" t="s">
        <v>110</v>
      </c>
      <c r="AZ9" s="426"/>
      <c r="BA9" s="426"/>
      <c r="BB9" s="426"/>
      <c r="BC9" s="426"/>
      <c r="BD9" s="426"/>
      <c r="BE9" s="426"/>
      <c r="BF9" s="426"/>
      <c r="BG9" s="426"/>
      <c r="BH9" s="426"/>
      <c r="BI9" s="426"/>
      <c r="BJ9" s="426"/>
      <c r="BK9" s="426"/>
      <c r="BL9" s="426"/>
      <c r="BM9" s="427"/>
      <c r="BN9" s="445">
        <v>672400</v>
      </c>
      <c r="BO9" s="446"/>
      <c r="BP9" s="446"/>
      <c r="BQ9" s="446"/>
      <c r="BR9" s="446"/>
      <c r="BS9" s="446"/>
      <c r="BT9" s="446"/>
      <c r="BU9" s="447"/>
      <c r="BV9" s="445">
        <v>-203250</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12.8</v>
      </c>
      <c r="CU9" s="416"/>
      <c r="CV9" s="416"/>
      <c r="CW9" s="416"/>
      <c r="CX9" s="416"/>
      <c r="CY9" s="416"/>
      <c r="CZ9" s="416"/>
      <c r="DA9" s="417"/>
      <c r="DB9" s="415">
        <v>12.4</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112</v>
      </c>
      <c r="M10" s="419"/>
      <c r="N10" s="419"/>
      <c r="O10" s="419"/>
      <c r="P10" s="419"/>
      <c r="Q10" s="420"/>
      <c r="R10" s="421">
        <v>83549</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56</v>
      </c>
      <c r="BO10" s="446"/>
      <c r="BP10" s="446"/>
      <c r="BQ10" s="446"/>
      <c r="BR10" s="446"/>
      <c r="BS10" s="446"/>
      <c r="BT10" s="446"/>
      <c r="BU10" s="447"/>
      <c r="BV10" s="445">
        <v>383</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120</v>
      </c>
      <c r="AV11" s="503"/>
      <c r="AW11" s="503"/>
      <c r="AX11" s="503"/>
      <c r="AY11" s="425" t="s">
        <v>121</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c r="A12" s="166"/>
      <c r="B12" s="561" t="s">
        <v>125</v>
      </c>
      <c r="C12" s="562"/>
      <c r="D12" s="562"/>
      <c r="E12" s="562"/>
      <c r="F12" s="562"/>
      <c r="G12" s="562"/>
      <c r="H12" s="562"/>
      <c r="I12" s="562"/>
      <c r="J12" s="562"/>
      <c r="K12" s="563"/>
      <c r="L12" s="570" t="s">
        <v>126</v>
      </c>
      <c r="M12" s="571"/>
      <c r="N12" s="571"/>
      <c r="O12" s="571"/>
      <c r="P12" s="571"/>
      <c r="Q12" s="572"/>
      <c r="R12" s="573">
        <v>80070</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95</v>
      </c>
      <c r="AV12" s="503"/>
      <c r="AW12" s="503"/>
      <c r="AX12" s="503"/>
      <c r="AY12" s="425" t="s">
        <v>130</v>
      </c>
      <c r="AZ12" s="426"/>
      <c r="BA12" s="426"/>
      <c r="BB12" s="426"/>
      <c r="BC12" s="426"/>
      <c r="BD12" s="426"/>
      <c r="BE12" s="426"/>
      <c r="BF12" s="426"/>
      <c r="BG12" s="426"/>
      <c r="BH12" s="426"/>
      <c r="BI12" s="426"/>
      <c r="BJ12" s="426"/>
      <c r="BK12" s="426"/>
      <c r="BL12" s="426"/>
      <c r="BM12" s="427"/>
      <c r="BN12" s="445">
        <v>455510</v>
      </c>
      <c r="BO12" s="446"/>
      <c r="BP12" s="446"/>
      <c r="BQ12" s="446"/>
      <c r="BR12" s="446"/>
      <c r="BS12" s="446"/>
      <c r="BT12" s="446"/>
      <c r="BU12" s="447"/>
      <c r="BV12" s="445">
        <v>335000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124</v>
      </c>
      <c r="CU12" s="559"/>
      <c r="CV12" s="559"/>
      <c r="CW12" s="559"/>
      <c r="CX12" s="559"/>
      <c r="CY12" s="559"/>
      <c r="CZ12" s="559"/>
      <c r="DA12" s="560"/>
      <c r="DB12" s="558" t="s">
        <v>124</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132</v>
      </c>
      <c r="N13" s="546"/>
      <c r="O13" s="546"/>
      <c r="P13" s="546"/>
      <c r="Q13" s="547"/>
      <c r="R13" s="548">
        <v>79222</v>
      </c>
      <c r="S13" s="549"/>
      <c r="T13" s="549"/>
      <c r="U13" s="549"/>
      <c r="V13" s="550"/>
      <c r="W13" s="536" t="s">
        <v>133</v>
      </c>
      <c r="X13" s="458"/>
      <c r="Y13" s="458"/>
      <c r="Z13" s="458"/>
      <c r="AA13" s="458"/>
      <c r="AB13" s="459"/>
      <c r="AC13" s="421">
        <v>463</v>
      </c>
      <c r="AD13" s="422"/>
      <c r="AE13" s="422"/>
      <c r="AF13" s="422"/>
      <c r="AG13" s="423"/>
      <c r="AH13" s="421">
        <v>398</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216946</v>
      </c>
      <c r="BO13" s="446"/>
      <c r="BP13" s="446"/>
      <c r="BQ13" s="446"/>
      <c r="BR13" s="446"/>
      <c r="BS13" s="446"/>
      <c r="BT13" s="446"/>
      <c r="BU13" s="447"/>
      <c r="BV13" s="445">
        <v>-537867</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3.1</v>
      </c>
      <c r="CU13" s="416"/>
      <c r="CV13" s="416"/>
      <c r="CW13" s="416"/>
      <c r="CX13" s="416"/>
      <c r="CY13" s="416"/>
      <c r="CZ13" s="416"/>
      <c r="DA13" s="417"/>
      <c r="DB13" s="415">
        <v>2.5</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138</v>
      </c>
      <c r="M14" s="579"/>
      <c r="N14" s="579"/>
      <c r="O14" s="579"/>
      <c r="P14" s="579"/>
      <c r="Q14" s="580"/>
      <c r="R14" s="548">
        <v>80293</v>
      </c>
      <c r="S14" s="549"/>
      <c r="T14" s="549"/>
      <c r="U14" s="549"/>
      <c r="V14" s="550"/>
      <c r="W14" s="551"/>
      <c r="X14" s="461"/>
      <c r="Y14" s="461"/>
      <c r="Z14" s="461"/>
      <c r="AA14" s="461"/>
      <c r="AB14" s="462"/>
      <c r="AC14" s="541">
        <v>1.2</v>
      </c>
      <c r="AD14" s="542"/>
      <c r="AE14" s="542"/>
      <c r="AF14" s="542"/>
      <c r="AG14" s="543"/>
      <c r="AH14" s="541">
        <v>1.1000000000000001</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40.4</v>
      </c>
      <c r="CU14" s="553"/>
      <c r="CV14" s="553"/>
      <c r="CW14" s="553"/>
      <c r="CX14" s="553"/>
      <c r="CY14" s="553"/>
      <c r="CZ14" s="553"/>
      <c r="DA14" s="554"/>
      <c r="DB14" s="552">
        <v>17.5</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140</v>
      </c>
      <c r="N15" s="546"/>
      <c r="O15" s="546"/>
      <c r="P15" s="546"/>
      <c r="Q15" s="547"/>
      <c r="R15" s="548">
        <v>79508</v>
      </c>
      <c r="S15" s="549"/>
      <c r="T15" s="549"/>
      <c r="U15" s="549"/>
      <c r="V15" s="550"/>
      <c r="W15" s="536" t="s">
        <v>141</v>
      </c>
      <c r="X15" s="458"/>
      <c r="Y15" s="458"/>
      <c r="Z15" s="458"/>
      <c r="AA15" s="458"/>
      <c r="AB15" s="459"/>
      <c r="AC15" s="421">
        <v>10183</v>
      </c>
      <c r="AD15" s="422"/>
      <c r="AE15" s="422"/>
      <c r="AF15" s="422"/>
      <c r="AG15" s="423"/>
      <c r="AH15" s="421">
        <v>10477</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10097192</v>
      </c>
      <c r="BO15" s="441"/>
      <c r="BP15" s="441"/>
      <c r="BQ15" s="441"/>
      <c r="BR15" s="441"/>
      <c r="BS15" s="441"/>
      <c r="BT15" s="441"/>
      <c r="BU15" s="442"/>
      <c r="BV15" s="440">
        <v>10186793</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27.4</v>
      </c>
      <c r="AD16" s="542"/>
      <c r="AE16" s="542"/>
      <c r="AF16" s="542"/>
      <c r="AG16" s="543"/>
      <c r="AH16" s="541">
        <v>27.8</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12931666</v>
      </c>
      <c r="BO16" s="446"/>
      <c r="BP16" s="446"/>
      <c r="BQ16" s="446"/>
      <c r="BR16" s="446"/>
      <c r="BS16" s="446"/>
      <c r="BT16" s="446"/>
      <c r="BU16" s="447"/>
      <c r="BV16" s="445">
        <v>12901586</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58"/>
      <c r="Y17" s="458"/>
      <c r="Z17" s="458"/>
      <c r="AA17" s="458"/>
      <c r="AB17" s="459"/>
      <c r="AC17" s="421">
        <v>26511</v>
      </c>
      <c r="AD17" s="422"/>
      <c r="AE17" s="422"/>
      <c r="AF17" s="422"/>
      <c r="AG17" s="423"/>
      <c r="AH17" s="421">
        <v>26780</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12949757</v>
      </c>
      <c r="BO17" s="446"/>
      <c r="BP17" s="446"/>
      <c r="BQ17" s="446"/>
      <c r="BR17" s="446"/>
      <c r="BS17" s="446"/>
      <c r="BT17" s="446"/>
      <c r="BU17" s="447"/>
      <c r="BV17" s="445">
        <v>13072661</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151</v>
      </c>
      <c r="C18" s="508"/>
      <c r="D18" s="508"/>
      <c r="E18" s="509"/>
      <c r="F18" s="509"/>
      <c r="G18" s="509"/>
      <c r="H18" s="509"/>
      <c r="I18" s="509"/>
      <c r="J18" s="509"/>
      <c r="K18" s="509"/>
      <c r="L18" s="510">
        <v>193.05</v>
      </c>
      <c r="M18" s="510"/>
      <c r="N18" s="510"/>
      <c r="O18" s="510"/>
      <c r="P18" s="510"/>
      <c r="Q18" s="510"/>
      <c r="R18" s="511"/>
      <c r="S18" s="511"/>
      <c r="T18" s="511"/>
      <c r="U18" s="511"/>
      <c r="V18" s="512"/>
      <c r="W18" s="526"/>
      <c r="X18" s="527"/>
      <c r="Y18" s="527"/>
      <c r="Z18" s="527"/>
      <c r="AA18" s="527"/>
      <c r="AB18" s="537"/>
      <c r="AC18" s="409">
        <v>71.3</v>
      </c>
      <c r="AD18" s="410"/>
      <c r="AE18" s="410"/>
      <c r="AF18" s="410"/>
      <c r="AG18" s="513"/>
      <c r="AH18" s="409">
        <v>71.099999999999994</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16551848</v>
      </c>
      <c r="BO18" s="446"/>
      <c r="BP18" s="446"/>
      <c r="BQ18" s="446"/>
      <c r="BR18" s="446"/>
      <c r="BS18" s="446"/>
      <c r="BT18" s="446"/>
      <c r="BU18" s="447"/>
      <c r="BV18" s="445">
        <v>16371546</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153</v>
      </c>
      <c r="C19" s="508"/>
      <c r="D19" s="508"/>
      <c r="E19" s="509"/>
      <c r="F19" s="509"/>
      <c r="G19" s="509"/>
      <c r="H19" s="509"/>
      <c r="I19" s="509"/>
      <c r="J19" s="509"/>
      <c r="K19" s="509"/>
      <c r="L19" s="515">
        <v>418</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21099318</v>
      </c>
      <c r="BO19" s="446"/>
      <c r="BP19" s="446"/>
      <c r="BQ19" s="446"/>
      <c r="BR19" s="446"/>
      <c r="BS19" s="446"/>
      <c r="BT19" s="446"/>
      <c r="BU19" s="447"/>
      <c r="BV19" s="445">
        <v>20795860</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155</v>
      </c>
      <c r="C20" s="508"/>
      <c r="D20" s="508"/>
      <c r="E20" s="509"/>
      <c r="F20" s="509"/>
      <c r="G20" s="509"/>
      <c r="H20" s="509"/>
      <c r="I20" s="509"/>
      <c r="J20" s="509"/>
      <c r="K20" s="509"/>
      <c r="L20" s="515">
        <v>31749</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33360482</v>
      </c>
      <c r="BO23" s="446"/>
      <c r="BP23" s="446"/>
      <c r="BQ23" s="446"/>
      <c r="BR23" s="446"/>
      <c r="BS23" s="446"/>
      <c r="BT23" s="446"/>
      <c r="BU23" s="447"/>
      <c r="BV23" s="445">
        <v>30958624</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164</v>
      </c>
      <c r="F24" s="419"/>
      <c r="G24" s="419"/>
      <c r="H24" s="419"/>
      <c r="I24" s="419"/>
      <c r="J24" s="419"/>
      <c r="K24" s="420"/>
      <c r="L24" s="421">
        <v>1</v>
      </c>
      <c r="M24" s="422"/>
      <c r="N24" s="422"/>
      <c r="O24" s="422"/>
      <c r="P24" s="423"/>
      <c r="Q24" s="421">
        <v>4650</v>
      </c>
      <c r="R24" s="422"/>
      <c r="S24" s="422"/>
      <c r="T24" s="422"/>
      <c r="U24" s="422"/>
      <c r="V24" s="423"/>
      <c r="W24" s="487"/>
      <c r="X24" s="478"/>
      <c r="Y24" s="479"/>
      <c r="Z24" s="418" t="s">
        <v>165</v>
      </c>
      <c r="AA24" s="419"/>
      <c r="AB24" s="419"/>
      <c r="AC24" s="419"/>
      <c r="AD24" s="419"/>
      <c r="AE24" s="419"/>
      <c r="AF24" s="419"/>
      <c r="AG24" s="420"/>
      <c r="AH24" s="421">
        <v>531</v>
      </c>
      <c r="AI24" s="422"/>
      <c r="AJ24" s="422"/>
      <c r="AK24" s="422"/>
      <c r="AL24" s="423"/>
      <c r="AM24" s="421">
        <v>1636542</v>
      </c>
      <c r="AN24" s="422"/>
      <c r="AO24" s="422"/>
      <c r="AP24" s="422"/>
      <c r="AQ24" s="422"/>
      <c r="AR24" s="423"/>
      <c r="AS24" s="421">
        <v>3082</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19529044</v>
      </c>
      <c r="BO24" s="446"/>
      <c r="BP24" s="446"/>
      <c r="BQ24" s="446"/>
      <c r="BR24" s="446"/>
      <c r="BS24" s="446"/>
      <c r="BT24" s="446"/>
      <c r="BU24" s="447"/>
      <c r="BV24" s="445">
        <v>19758455</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167</v>
      </c>
      <c r="F25" s="419"/>
      <c r="G25" s="419"/>
      <c r="H25" s="419"/>
      <c r="I25" s="419"/>
      <c r="J25" s="419"/>
      <c r="K25" s="420"/>
      <c r="L25" s="421">
        <v>1</v>
      </c>
      <c r="M25" s="422"/>
      <c r="N25" s="422"/>
      <c r="O25" s="422"/>
      <c r="P25" s="423"/>
      <c r="Q25" s="421">
        <v>7850</v>
      </c>
      <c r="R25" s="422"/>
      <c r="S25" s="422"/>
      <c r="T25" s="422"/>
      <c r="U25" s="422"/>
      <c r="V25" s="423"/>
      <c r="W25" s="487"/>
      <c r="X25" s="478"/>
      <c r="Y25" s="479"/>
      <c r="Z25" s="418" t="s">
        <v>168</v>
      </c>
      <c r="AA25" s="419"/>
      <c r="AB25" s="419"/>
      <c r="AC25" s="419"/>
      <c r="AD25" s="419"/>
      <c r="AE25" s="419"/>
      <c r="AF25" s="419"/>
      <c r="AG25" s="420"/>
      <c r="AH25" s="421" t="s">
        <v>169</v>
      </c>
      <c r="AI25" s="422"/>
      <c r="AJ25" s="422"/>
      <c r="AK25" s="422"/>
      <c r="AL25" s="423"/>
      <c r="AM25" s="421" t="s">
        <v>169</v>
      </c>
      <c r="AN25" s="422"/>
      <c r="AO25" s="422"/>
      <c r="AP25" s="422"/>
      <c r="AQ25" s="422"/>
      <c r="AR25" s="423"/>
      <c r="AS25" s="421" t="s">
        <v>170</v>
      </c>
      <c r="AT25" s="422"/>
      <c r="AU25" s="422"/>
      <c r="AV25" s="422"/>
      <c r="AW25" s="422"/>
      <c r="AX25" s="424"/>
      <c r="AY25" s="437" t="s">
        <v>171</v>
      </c>
      <c r="AZ25" s="438"/>
      <c r="BA25" s="438"/>
      <c r="BB25" s="438"/>
      <c r="BC25" s="438"/>
      <c r="BD25" s="438"/>
      <c r="BE25" s="438"/>
      <c r="BF25" s="438"/>
      <c r="BG25" s="438"/>
      <c r="BH25" s="438"/>
      <c r="BI25" s="438"/>
      <c r="BJ25" s="438"/>
      <c r="BK25" s="438"/>
      <c r="BL25" s="438"/>
      <c r="BM25" s="439"/>
      <c r="BN25" s="440">
        <v>1853093</v>
      </c>
      <c r="BO25" s="441"/>
      <c r="BP25" s="441"/>
      <c r="BQ25" s="441"/>
      <c r="BR25" s="441"/>
      <c r="BS25" s="441"/>
      <c r="BT25" s="441"/>
      <c r="BU25" s="442"/>
      <c r="BV25" s="440">
        <v>2396686</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172</v>
      </c>
      <c r="F26" s="419"/>
      <c r="G26" s="419"/>
      <c r="H26" s="419"/>
      <c r="I26" s="419"/>
      <c r="J26" s="419"/>
      <c r="K26" s="420"/>
      <c r="L26" s="421">
        <v>1</v>
      </c>
      <c r="M26" s="422"/>
      <c r="N26" s="422"/>
      <c r="O26" s="422"/>
      <c r="P26" s="423"/>
      <c r="Q26" s="421">
        <v>7250</v>
      </c>
      <c r="R26" s="422"/>
      <c r="S26" s="422"/>
      <c r="T26" s="422"/>
      <c r="U26" s="422"/>
      <c r="V26" s="423"/>
      <c r="W26" s="487"/>
      <c r="X26" s="478"/>
      <c r="Y26" s="479"/>
      <c r="Z26" s="418" t="s">
        <v>173</v>
      </c>
      <c r="AA26" s="500"/>
      <c r="AB26" s="500"/>
      <c r="AC26" s="500"/>
      <c r="AD26" s="500"/>
      <c r="AE26" s="500"/>
      <c r="AF26" s="500"/>
      <c r="AG26" s="501"/>
      <c r="AH26" s="421">
        <v>21</v>
      </c>
      <c r="AI26" s="422"/>
      <c r="AJ26" s="422"/>
      <c r="AK26" s="422"/>
      <c r="AL26" s="423"/>
      <c r="AM26" s="421">
        <v>65184</v>
      </c>
      <c r="AN26" s="422"/>
      <c r="AO26" s="422"/>
      <c r="AP26" s="422"/>
      <c r="AQ26" s="422"/>
      <c r="AR26" s="423"/>
      <c r="AS26" s="421">
        <v>3104</v>
      </c>
      <c r="AT26" s="422"/>
      <c r="AU26" s="422"/>
      <c r="AV26" s="422"/>
      <c r="AW26" s="422"/>
      <c r="AX26" s="424"/>
      <c r="AY26" s="454" t="s">
        <v>174</v>
      </c>
      <c r="AZ26" s="455"/>
      <c r="BA26" s="455"/>
      <c r="BB26" s="455"/>
      <c r="BC26" s="455"/>
      <c r="BD26" s="455"/>
      <c r="BE26" s="455"/>
      <c r="BF26" s="455"/>
      <c r="BG26" s="455"/>
      <c r="BH26" s="455"/>
      <c r="BI26" s="455"/>
      <c r="BJ26" s="455"/>
      <c r="BK26" s="455"/>
      <c r="BL26" s="455"/>
      <c r="BM26" s="456"/>
      <c r="BN26" s="445">
        <v>50000</v>
      </c>
      <c r="BO26" s="446"/>
      <c r="BP26" s="446"/>
      <c r="BQ26" s="446"/>
      <c r="BR26" s="446"/>
      <c r="BS26" s="446"/>
      <c r="BT26" s="446"/>
      <c r="BU26" s="447"/>
      <c r="BV26" s="445">
        <v>60000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175</v>
      </c>
      <c r="F27" s="419"/>
      <c r="G27" s="419"/>
      <c r="H27" s="419"/>
      <c r="I27" s="419"/>
      <c r="J27" s="419"/>
      <c r="K27" s="420"/>
      <c r="L27" s="421">
        <v>1</v>
      </c>
      <c r="M27" s="422"/>
      <c r="N27" s="422"/>
      <c r="O27" s="422"/>
      <c r="P27" s="423"/>
      <c r="Q27" s="421">
        <v>4700</v>
      </c>
      <c r="R27" s="422"/>
      <c r="S27" s="422"/>
      <c r="T27" s="422"/>
      <c r="U27" s="422"/>
      <c r="V27" s="423"/>
      <c r="W27" s="487"/>
      <c r="X27" s="478"/>
      <c r="Y27" s="479"/>
      <c r="Z27" s="418" t="s">
        <v>176</v>
      </c>
      <c r="AA27" s="419"/>
      <c r="AB27" s="419"/>
      <c r="AC27" s="419"/>
      <c r="AD27" s="419"/>
      <c r="AE27" s="419"/>
      <c r="AF27" s="419"/>
      <c r="AG27" s="420"/>
      <c r="AH27" s="421">
        <v>12</v>
      </c>
      <c r="AI27" s="422"/>
      <c r="AJ27" s="422"/>
      <c r="AK27" s="422"/>
      <c r="AL27" s="423"/>
      <c r="AM27" s="421">
        <v>44514</v>
      </c>
      <c r="AN27" s="422"/>
      <c r="AO27" s="422"/>
      <c r="AP27" s="422"/>
      <c r="AQ27" s="422"/>
      <c r="AR27" s="423"/>
      <c r="AS27" s="421">
        <v>3710</v>
      </c>
      <c r="AT27" s="422"/>
      <c r="AU27" s="422"/>
      <c r="AV27" s="422"/>
      <c r="AW27" s="422"/>
      <c r="AX27" s="424"/>
      <c r="AY27" s="451" t="s">
        <v>177</v>
      </c>
      <c r="AZ27" s="452"/>
      <c r="BA27" s="452"/>
      <c r="BB27" s="452"/>
      <c r="BC27" s="452"/>
      <c r="BD27" s="452"/>
      <c r="BE27" s="452"/>
      <c r="BF27" s="452"/>
      <c r="BG27" s="452"/>
      <c r="BH27" s="452"/>
      <c r="BI27" s="452"/>
      <c r="BJ27" s="452"/>
      <c r="BK27" s="452"/>
      <c r="BL27" s="452"/>
      <c r="BM27" s="453"/>
      <c r="BN27" s="448">
        <v>600000</v>
      </c>
      <c r="BO27" s="449"/>
      <c r="BP27" s="449"/>
      <c r="BQ27" s="449"/>
      <c r="BR27" s="449"/>
      <c r="BS27" s="449"/>
      <c r="BT27" s="449"/>
      <c r="BU27" s="450"/>
      <c r="BV27" s="448">
        <v>600000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178</v>
      </c>
      <c r="F28" s="419"/>
      <c r="G28" s="419"/>
      <c r="H28" s="419"/>
      <c r="I28" s="419"/>
      <c r="J28" s="419"/>
      <c r="K28" s="420"/>
      <c r="L28" s="421">
        <v>1</v>
      </c>
      <c r="M28" s="422"/>
      <c r="N28" s="422"/>
      <c r="O28" s="422"/>
      <c r="P28" s="423"/>
      <c r="Q28" s="421">
        <v>4100</v>
      </c>
      <c r="R28" s="422"/>
      <c r="S28" s="422"/>
      <c r="T28" s="422"/>
      <c r="U28" s="422"/>
      <c r="V28" s="423"/>
      <c r="W28" s="487"/>
      <c r="X28" s="478"/>
      <c r="Y28" s="479"/>
      <c r="Z28" s="418" t="s">
        <v>179</v>
      </c>
      <c r="AA28" s="419"/>
      <c r="AB28" s="419"/>
      <c r="AC28" s="419"/>
      <c r="AD28" s="419"/>
      <c r="AE28" s="419"/>
      <c r="AF28" s="419"/>
      <c r="AG28" s="420"/>
      <c r="AH28" s="421" t="s">
        <v>124</v>
      </c>
      <c r="AI28" s="422"/>
      <c r="AJ28" s="422"/>
      <c r="AK28" s="422"/>
      <c r="AL28" s="423"/>
      <c r="AM28" s="421" t="s">
        <v>124</v>
      </c>
      <c r="AN28" s="422"/>
      <c r="AO28" s="422"/>
      <c r="AP28" s="422"/>
      <c r="AQ28" s="422"/>
      <c r="AR28" s="423"/>
      <c r="AS28" s="421" t="s">
        <v>169</v>
      </c>
      <c r="AT28" s="422"/>
      <c r="AU28" s="422"/>
      <c r="AV28" s="422"/>
      <c r="AW28" s="422"/>
      <c r="AX28" s="424"/>
      <c r="AY28" s="428" t="s">
        <v>180</v>
      </c>
      <c r="AZ28" s="429"/>
      <c r="BA28" s="429"/>
      <c r="BB28" s="430"/>
      <c r="BC28" s="437" t="s">
        <v>42</v>
      </c>
      <c r="BD28" s="438"/>
      <c r="BE28" s="438"/>
      <c r="BF28" s="438"/>
      <c r="BG28" s="438"/>
      <c r="BH28" s="438"/>
      <c r="BI28" s="438"/>
      <c r="BJ28" s="438"/>
      <c r="BK28" s="438"/>
      <c r="BL28" s="438"/>
      <c r="BM28" s="439"/>
      <c r="BN28" s="440">
        <v>1032951</v>
      </c>
      <c r="BO28" s="441"/>
      <c r="BP28" s="441"/>
      <c r="BQ28" s="441"/>
      <c r="BR28" s="441"/>
      <c r="BS28" s="441"/>
      <c r="BT28" s="441"/>
      <c r="BU28" s="442"/>
      <c r="BV28" s="440">
        <v>1488405</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181</v>
      </c>
      <c r="F29" s="419"/>
      <c r="G29" s="419"/>
      <c r="H29" s="419"/>
      <c r="I29" s="419"/>
      <c r="J29" s="419"/>
      <c r="K29" s="420"/>
      <c r="L29" s="421">
        <v>17</v>
      </c>
      <c r="M29" s="422"/>
      <c r="N29" s="422"/>
      <c r="O29" s="422"/>
      <c r="P29" s="423"/>
      <c r="Q29" s="421">
        <v>3850</v>
      </c>
      <c r="R29" s="422"/>
      <c r="S29" s="422"/>
      <c r="T29" s="422"/>
      <c r="U29" s="422"/>
      <c r="V29" s="423"/>
      <c r="W29" s="488"/>
      <c r="X29" s="489"/>
      <c r="Y29" s="490"/>
      <c r="Z29" s="418" t="s">
        <v>182</v>
      </c>
      <c r="AA29" s="419"/>
      <c r="AB29" s="419"/>
      <c r="AC29" s="419"/>
      <c r="AD29" s="419"/>
      <c r="AE29" s="419"/>
      <c r="AF29" s="419"/>
      <c r="AG29" s="420"/>
      <c r="AH29" s="421">
        <v>543</v>
      </c>
      <c r="AI29" s="422"/>
      <c r="AJ29" s="422"/>
      <c r="AK29" s="422"/>
      <c r="AL29" s="423"/>
      <c r="AM29" s="421">
        <v>1681056</v>
      </c>
      <c r="AN29" s="422"/>
      <c r="AO29" s="422"/>
      <c r="AP29" s="422"/>
      <c r="AQ29" s="422"/>
      <c r="AR29" s="423"/>
      <c r="AS29" s="421">
        <v>3096</v>
      </c>
      <c r="AT29" s="422"/>
      <c r="AU29" s="422"/>
      <c r="AV29" s="422"/>
      <c r="AW29" s="422"/>
      <c r="AX29" s="424"/>
      <c r="AY29" s="431"/>
      <c r="AZ29" s="432"/>
      <c r="BA29" s="432"/>
      <c r="BB29" s="433"/>
      <c r="BC29" s="425" t="s">
        <v>183</v>
      </c>
      <c r="BD29" s="426"/>
      <c r="BE29" s="426"/>
      <c r="BF29" s="426"/>
      <c r="BG29" s="426"/>
      <c r="BH29" s="426"/>
      <c r="BI29" s="426"/>
      <c r="BJ29" s="426"/>
      <c r="BK29" s="426"/>
      <c r="BL29" s="426"/>
      <c r="BM29" s="427"/>
      <c r="BN29" s="445">
        <v>787393</v>
      </c>
      <c r="BO29" s="446"/>
      <c r="BP29" s="446"/>
      <c r="BQ29" s="446"/>
      <c r="BR29" s="446"/>
      <c r="BS29" s="446"/>
      <c r="BT29" s="446"/>
      <c r="BU29" s="447"/>
      <c r="BV29" s="445">
        <v>867619</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98.4</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3203209</v>
      </c>
      <c r="BO30" s="449"/>
      <c r="BP30" s="449"/>
      <c r="BQ30" s="449"/>
      <c r="BR30" s="449"/>
      <c r="BS30" s="449"/>
      <c r="BT30" s="449"/>
      <c r="BU30" s="450"/>
      <c r="BV30" s="448">
        <v>4728408</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191</v>
      </c>
      <c r="V33" s="408"/>
      <c r="W33" s="407" t="s">
        <v>192</v>
      </c>
      <c r="X33" s="407"/>
      <c r="Y33" s="407"/>
      <c r="Z33" s="407"/>
      <c r="AA33" s="407"/>
      <c r="AB33" s="407"/>
      <c r="AC33" s="407"/>
      <c r="AD33" s="407"/>
      <c r="AE33" s="407"/>
      <c r="AF33" s="407"/>
      <c r="AG33" s="407"/>
      <c r="AH33" s="407"/>
      <c r="AI33" s="407"/>
      <c r="AJ33" s="407"/>
      <c r="AK33" s="407"/>
      <c r="AL33" s="195"/>
      <c r="AM33" s="408" t="s">
        <v>191</v>
      </c>
      <c r="AN33" s="408"/>
      <c r="AO33" s="407" t="s">
        <v>192</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196</v>
      </c>
      <c r="CP33" s="408"/>
      <c r="CQ33" s="407" t="s">
        <v>197</v>
      </c>
      <c r="CR33" s="407"/>
      <c r="CS33" s="407"/>
      <c r="CT33" s="407"/>
      <c r="CU33" s="407"/>
      <c r="CV33" s="407"/>
      <c r="CW33" s="407"/>
      <c r="CX33" s="407"/>
      <c r="CY33" s="407"/>
      <c r="CZ33" s="407"/>
      <c r="DA33" s="407"/>
      <c r="DB33" s="407"/>
      <c r="DC33" s="407"/>
      <c r="DD33" s="407"/>
      <c r="DE33" s="407"/>
      <c r="DF33" s="195"/>
      <c r="DG33" s="406" t="s">
        <v>198</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6</v>
      </c>
      <c r="V34" s="404"/>
      <c r="W34" s="403" t="str">
        <f>IF('各会計、関係団体の財政状況及び健全化判断比率'!B28="","",'各会計、関係団体の財政状況及び健全化判断比率'!B28)</f>
        <v>国民健康保険特別会計（事業勘定）</v>
      </c>
      <c r="X34" s="403"/>
      <c r="Y34" s="403"/>
      <c r="Z34" s="403"/>
      <c r="AA34" s="403"/>
      <c r="AB34" s="403"/>
      <c r="AC34" s="403"/>
      <c r="AD34" s="403"/>
      <c r="AE34" s="403"/>
      <c r="AF34" s="403"/>
      <c r="AG34" s="403"/>
      <c r="AH34" s="403"/>
      <c r="AI34" s="403"/>
      <c r="AJ34" s="403"/>
      <c r="AK34" s="403"/>
      <c r="AL34" s="193"/>
      <c r="AM34" s="404">
        <f>IF(AO34="","",MAX(C34:D43,U34:V43)+1)</f>
        <v>13</v>
      </c>
      <c r="AN34" s="404"/>
      <c r="AO34" s="403" t="str">
        <f>IF('各会計、関係団体の財政状況及び健全化判断比率'!B35="","",'各会計、関係団体の財政状況及び健全化判断比率'!B35)</f>
        <v>水道事業会計</v>
      </c>
      <c r="AP34" s="403"/>
      <c r="AQ34" s="403"/>
      <c r="AR34" s="403"/>
      <c r="AS34" s="403"/>
      <c r="AT34" s="403"/>
      <c r="AU34" s="403"/>
      <c r="AV34" s="403"/>
      <c r="AW34" s="403"/>
      <c r="AX34" s="403"/>
      <c r="AY34" s="403"/>
      <c r="AZ34" s="403"/>
      <c r="BA34" s="403"/>
      <c r="BB34" s="403"/>
      <c r="BC34" s="403"/>
      <c r="BD34" s="193"/>
      <c r="BE34" s="404">
        <f>IF(BG34="","",MAX(C34:D43,U34:V43,AM34:AN43)+1)</f>
        <v>14</v>
      </c>
      <c r="BF34" s="404"/>
      <c r="BG34" s="403" t="str">
        <f>IF('各会計、関係団体の財政状況及び健全化判断比率'!B36="","",'各会計、関係団体の財政状況及び健全化判断比率'!B36)</f>
        <v>下水道特別会計</v>
      </c>
      <c r="BH34" s="403"/>
      <c r="BI34" s="403"/>
      <c r="BJ34" s="403"/>
      <c r="BK34" s="403"/>
      <c r="BL34" s="403"/>
      <c r="BM34" s="403"/>
      <c r="BN34" s="403"/>
      <c r="BO34" s="403"/>
      <c r="BP34" s="403"/>
      <c r="BQ34" s="403"/>
      <c r="BR34" s="403"/>
      <c r="BS34" s="403"/>
      <c r="BT34" s="403"/>
      <c r="BU34" s="403"/>
      <c r="BV34" s="193"/>
      <c r="BW34" s="404">
        <f>IF(BY34="","",MAX(C34:D43,U34:V43,AM34:AN43,BE34:BF43)+1)</f>
        <v>17</v>
      </c>
      <c r="BX34" s="404"/>
      <c r="BY34" s="403" t="str">
        <f>IF('各会計、関係団体の財政状況及び健全化判断比率'!B68="","",'各会計、関係団体の財政状況及び健全化判断比率'!B68)</f>
        <v>埼玉県後期高齢者医療広域連合</v>
      </c>
      <c r="BZ34" s="403"/>
      <c r="CA34" s="403"/>
      <c r="CB34" s="403"/>
      <c r="CC34" s="403"/>
      <c r="CD34" s="403"/>
      <c r="CE34" s="403"/>
      <c r="CF34" s="403"/>
      <c r="CG34" s="403"/>
      <c r="CH34" s="403"/>
      <c r="CI34" s="403"/>
      <c r="CJ34" s="403"/>
      <c r="CK34" s="403"/>
      <c r="CL34" s="403"/>
      <c r="CM34" s="403"/>
      <c r="CN34" s="193"/>
      <c r="CO34" s="404">
        <f>IF(CQ34="","",MAX(C34:D43,U34:V43,AM34:AN43,BE34:BF43,BW34:BX43)+1)</f>
        <v>25</v>
      </c>
      <c r="CP34" s="404"/>
      <c r="CQ34" s="403" t="str">
        <f>IF('各会計、関係団体の財政状況及び健全化判断比率'!BS7="","",'各会計、関係団体の財政状況及び健全化判断比率'!BS7)</f>
        <v>飯能市土地開発公社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笠縫土地区画整理特別会計</v>
      </c>
      <c r="F35" s="403"/>
      <c r="G35" s="403"/>
      <c r="H35" s="403"/>
      <c r="I35" s="403"/>
      <c r="J35" s="403"/>
      <c r="K35" s="403"/>
      <c r="L35" s="403"/>
      <c r="M35" s="403"/>
      <c r="N35" s="403"/>
      <c r="O35" s="403"/>
      <c r="P35" s="403"/>
      <c r="Q35" s="403"/>
      <c r="R35" s="403"/>
      <c r="S35" s="403"/>
      <c r="T35" s="193"/>
      <c r="U35" s="404">
        <f>IF(W35="","",U34+1)</f>
        <v>7</v>
      </c>
      <c r="V35" s="404"/>
      <c r="W35" s="403" t="str">
        <f>IF('各会計、関係団体の財政状況及び健全化判断比率'!B29="","",'各会計、関係団体の財政状況及び健全化判断比率'!B29)</f>
        <v>国民健康保険特別会計（南高麗診療所勘定）</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15</v>
      </c>
      <c r="BF35" s="404"/>
      <c r="BG35" s="403" t="str">
        <f>IF('各会計、関係団体の財政状況及び健全化判断比率'!B37="","",'各会計、関係団体の財政状況及び健全化判断比率'!B37)</f>
        <v>特定環境保全公共下水道特別会計</v>
      </c>
      <c r="BH35" s="403"/>
      <c r="BI35" s="403"/>
      <c r="BJ35" s="403"/>
      <c r="BK35" s="403"/>
      <c r="BL35" s="403"/>
      <c r="BM35" s="403"/>
      <c r="BN35" s="403"/>
      <c r="BO35" s="403"/>
      <c r="BP35" s="403"/>
      <c r="BQ35" s="403"/>
      <c r="BR35" s="403"/>
      <c r="BS35" s="403"/>
      <c r="BT35" s="403"/>
      <c r="BU35" s="403"/>
      <c r="BV35" s="193"/>
      <c r="BW35" s="404">
        <f t="shared" ref="BW35:BW43" si="2">IF(BY35="","",BW34+1)</f>
        <v>18</v>
      </c>
      <c r="BX35" s="404"/>
      <c r="BY35" s="403" t="str">
        <f>IF('各会計、関係団体の財政状況及び健全化判断比率'!B69="","",'各会計、関係団体の財政状況及び健全化判断比率'!B69)</f>
        <v>埼玉県後期高齢者医療広域連合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f>IF(E36="","",C35+1)</f>
        <v>3</v>
      </c>
      <c r="D36" s="404"/>
      <c r="E36" s="403" t="str">
        <f>IF('各会計、関係団体の財政状況及び健全化判断比率'!B9="","",'各会計、関係団体の財政状況及び健全化判断比率'!B9)</f>
        <v>双柳南部土地区画整理特別会計</v>
      </c>
      <c r="F36" s="403"/>
      <c r="G36" s="403"/>
      <c r="H36" s="403"/>
      <c r="I36" s="403"/>
      <c r="J36" s="403"/>
      <c r="K36" s="403"/>
      <c r="L36" s="403"/>
      <c r="M36" s="403"/>
      <c r="N36" s="403"/>
      <c r="O36" s="403"/>
      <c r="P36" s="403"/>
      <c r="Q36" s="403"/>
      <c r="R36" s="403"/>
      <c r="S36" s="403"/>
      <c r="T36" s="193"/>
      <c r="U36" s="404">
        <f t="shared" ref="U36:U43" si="4">IF(W36="","",U35+1)</f>
        <v>8</v>
      </c>
      <c r="V36" s="404"/>
      <c r="W36" s="403" t="str">
        <f>IF('各会計、関係団体の財政状況及び健全化判断比率'!B30="","",'各会計、関係団体の財政状況及び健全化判断比率'!B30)</f>
        <v>国民健康保険特別会計（名栗診療所勘定）</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16</v>
      </c>
      <c r="BF36" s="404"/>
      <c r="BG36" s="403" t="str">
        <f>IF('各会計、関係団体の財政状況及び健全化判断比率'!B38="","",'各会計、関係団体の財政状況及び健全化判断比率'!B38)</f>
        <v>宅地造成想定事業会計</v>
      </c>
      <c r="BH36" s="403"/>
      <c r="BI36" s="403"/>
      <c r="BJ36" s="403"/>
      <c r="BK36" s="403"/>
      <c r="BL36" s="403"/>
      <c r="BM36" s="403"/>
      <c r="BN36" s="403"/>
      <c r="BO36" s="403"/>
      <c r="BP36" s="403"/>
      <c r="BQ36" s="403"/>
      <c r="BR36" s="403"/>
      <c r="BS36" s="403"/>
      <c r="BT36" s="403"/>
      <c r="BU36" s="403"/>
      <c r="BV36" s="193"/>
      <c r="BW36" s="404">
        <f t="shared" si="2"/>
        <v>19</v>
      </c>
      <c r="BX36" s="404"/>
      <c r="BY36" s="403" t="str">
        <f>IF('各会計、関係団体の財政状況及び健全化判断比率'!B70="","",'各会計、関係団体の財政状況及び健全化判断比率'!B70)</f>
        <v>埼玉県市町村総合事務組合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f>IF(E37="","",C36+1)</f>
        <v>4</v>
      </c>
      <c r="D37" s="404"/>
      <c r="E37" s="403" t="str">
        <f>IF('各会計、関係団体の財政状況及び健全化判断比率'!B10="","",'各会計、関係団体の財政状況及び健全化判断比率'!B10)</f>
        <v>岩沢北部土地区画整理特別会計</v>
      </c>
      <c r="F37" s="403"/>
      <c r="G37" s="403"/>
      <c r="H37" s="403"/>
      <c r="I37" s="403"/>
      <c r="J37" s="403"/>
      <c r="K37" s="403"/>
      <c r="L37" s="403"/>
      <c r="M37" s="403"/>
      <c r="N37" s="403"/>
      <c r="O37" s="403"/>
      <c r="P37" s="403"/>
      <c r="Q37" s="403"/>
      <c r="R37" s="403"/>
      <c r="S37" s="403"/>
      <c r="T37" s="193"/>
      <c r="U37" s="404">
        <f t="shared" si="4"/>
        <v>9</v>
      </c>
      <c r="V37" s="404"/>
      <c r="W37" s="403" t="str">
        <f>IF('各会計、関係団体の財政状況及び健全化判断比率'!B31="","",'各会計、関係団体の財政状況及び健全化判断比率'!B31)</f>
        <v>介護保険特別会計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20</v>
      </c>
      <c r="BX37" s="404"/>
      <c r="BY37" s="403" t="str">
        <f>IF('各会計、関係団体の財政状況及び健全化判断比率'!B71="","",'各会計、関係団体の財政状況及び健全化判断比率'!B71)</f>
        <v>埼玉県市町村総合事務組合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f t="shared" ref="C38:C43" si="5">IF(E38="","",C37+1)</f>
        <v>5</v>
      </c>
      <c r="D38" s="404"/>
      <c r="E38" s="403" t="str">
        <f>IF('各会計、関係団体の財政状況及び健全化判断比率'!B11="","",'各会計、関係団体の財政状況及び健全化判断比率'!B11)</f>
        <v>岩沢南部土地区画整理特別会計</v>
      </c>
      <c r="F38" s="403"/>
      <c r="G38" s="403"/>
      <c r="H38" s="403"/>
      <c r="I38" s="403"/>
      <c r="J38" s="403"/>
      <c r="K38" s="403"/>
      <c r="L38" s="403"/>
      <c r="M38" s="403"/>
      <c r="N38" s="403"/>
      <c r="O38" s="403"/>
      <c r="P38" s="403"/>
      <c r="Q38" s="403"/>
      <c r="R38" s="403"/>
      <c r="S38" s="403"/>
      <c r="T38" s="193"/>
      <c r="U38" s="404">
        <f t="shared" si="4"/>
        <v>10</v>
      </c>
      <c r="V38" s="404"/>
      <c r="W38" s="403" t="str">
        <f>IF('各会計、関係団体の財政状況及び健全化判断比率'!B32="","",'各会計、関係団体の財政状況及び健全化判断比率'!B32)</f>
        <v>後期高齢者医療特別会計</v>
      </c>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21</v>
      </c>
      <c r="BX38" s="404"/>
      <c r="BY38" s="403" t="str">
        <f>IF('各会計、関係団体の財政状況及び健全化判断比率'!B72="","",'各会計、関係団体の財政状況及び健全化判断比率'!B72)</f>
        <v>彩の国さいたま人づくり広域連合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f t="shared" si="4"/>
        <v>11</v>
      </c>
      <c r="V39" s="404"/>
      <c r="W39" s="403" t="str">
        <f>IF('各会計、関係団体の財政状況及び健全化判断比率'!B33="","",'各会計、関係団体の財政状況及び健全化判断比率'!B33)</f>
        <v>訪問看護ステーション特別会計</v>
      </c>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22</v>
      </c>
      <c r="BX39" s="404"/>
      <c r="BY39" s="403" t="str">
        <f>IF('各会計、関係団体の財政状況及び健全化判断比率'!B73="","",'各会計、関係団体の財政状況及び健全化判断比率'!B73)</f>
        <v>埼玉県都市競艇組合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f t="shared" si="4"/>
        <v>12</v>
      </c>
      <c r="V40" s="404"/>
      <c r="W40" s="403" t="str">
        <f>IF('各会計、関係団体の財政状況及び健全化判断比率'!B34="","",'各会計、関係団体の財政状況及び健全化判断比率'!B34)</f>
        <v>介護サービス想定事業会計（介護老人保健施設）</v>
      </c>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23</v>
      </c>
      <c r="BX40" s="404"/>
      <c r="BY40" s="403" t="str">
        <f>IF('各会計、関係団体の財政状況及び健全化判断比率'!B74="","",'各会計、関係団体の財政状況及び健全化判断比率'!B74)</f>
        <v>広域飯能斎場組合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24</v>
      </c>
      <c r="BX41" s="404"/>
      <c r="BY41" s="403" t="str">
        <f>IF('各会計、関係団体の財政状況及び健全化判断比率'!B75="","",'各会計、関係団体の財政状況及び健全化判断比率'!B75)</f>
        <v>埼玉西部消防組合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Nb/d//QG3l/UK6WsLFUlaR/J75/GXK8s8QDY3Hy31+lyMvb7P96co2AODGIjLjW2hCHfefj597KfIzgYrXBpsA==" saltValue="gx41DvL+dM4dUlYbhWlxv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24" t="s">
        <v>562</v>
      </c>
      <c r="D34" s="1224"/>
      <c r="E34" s="1225"/>
      <c r="F34" s="32">
        <v>8.65</v>
      </c>
      <c r="G34" s="33">
        <v>7.19</v>
      </c>
      <c r="H34" s="33">
        <v>3.86</v>
      </c>
      <c r="I34" s="33">
        <v>3.12</v>
      </c>
      <c r="J34" s="34">
        <v>7.16</v>
      </c>
      <c r="K34" s="22"/>
      <c r="L34" s="22"/>
      <c r="M34" s="22"/>
      <c r="N34" s="22"/>
      <c r="O34" s="22"/>
      <c r="P34" s="22"/>
    </row>
    <row r="35" spans="1:16" ht="39" customHeight="1">
      <c r="A35" s="22"/>
      <c r="B35" s="35"/>
      <c r="C35" s="1218" t="s">
        <v>563</v>
      </c>
      <c r="D35" s="1219"/>
      <c r="E35" s="1220"/>
      <c r="F35" s="36">
        <v>6.95</v>
      </c>
      <c r="G35" s="37">
        <v>3.43</v>
      </c>
      <c r="H35" s="37">
        <v>4.49</v>
      </c>
      <c r="I35" s="37">
        <v>5.71</v>
      </c>
      <c r="J35" s="38">
        <v>6.9</v>
      </c>
      <c r="K35" s="22"/>
      <c r="L35" s="22"/>
      <c r="M35" s="22"/>
      <c r="N35" s="22"/>
      <c r="O35" s="22"/>
      <c r="P35" s="22"/>
    </row>
    <row r="36" spans="1:16" ht="39" customHeight="1">
      <c r="A36" s="22"/>
      <c r="B36" s="35"/>
      <c r="C36" s="1218" t="s">
        <v>564</v>
      </c>
      <c r="D36" s="1219"/>
      <c r="E36" s="1220"/>
      <c r="F36" s="36">
        <v>3.12</v>
      </c>
      <c r="G36" s="37">
        <v>2.4700000000000002</v>
      </c>
      <c r="H36" s="37">
        <v>2</v>
      </c>
      <c r="I36" s="37">
        <v>1.79</v>
      </c>
      <c r="J36" s="38">
        <v>2.41</v>
      </c>
      <c r="K36" s="22"/>
      <c r="L36" s="22"/>
      <c r="M36" s="22"/>
      <c r="N36" s="22"/>
      <c r="O36" s="22"/>
      <c r="P36" s="22"/>
    </row>
    <row r="37" spans="1:16" ht="39" customHeight="1">
      <c r="A37" s="22"/>
      <c r="B37" s="35"/>
      <c r="C37" s="1218" t="s">
        <v>565</v>
      </c>
      <c r="D37" s="1219"/>
      <c r="E37" s="1220"/>
      <c r="F37" s="36">
        <v>0.81</v>
      </c>
      <c r="G37" s="37">
        <v>0.93</v>
      </c>
      <c r="H37" s="37">
        <v>2.63</v>
      </c>
      <c r="I37" s="37">
        <v>1.9</v>
      </c>
      <c r="J37" s="38">
        <v>1.98</v>
      </c>
      <c r="K37" s="22"/>
      <c r="L37" s="22"/>
      <c r="M37" s="22"/>
      <c r="N37" s="22"/>
      <c r="O37" s="22"/>
      <c r="P37" s="22"/>
    </row>
    <row r="38" spans="1:16" ht="39" customHeight="1">
      <c r="A38" s="22"/>
      <c r="B38" s="35"/>
      <c r="C38" s="1218" t="s">
        <v>566</v>
      </c>
      <c r="D38" s="1219"/>
      <c r="E38" s="1220"/>
      <c r="F38" s="36">
        <v>0.45</v>
      </c>
      <c r="G38" s="37">
        <v>0.28999999999999998</v>
      </c>
      <c r="H38" s="37">
        <v>0.55000000000000004</v>
      </c>
      <c r="I38" s="37">
        <v>0.68</v>
      </c>
      <c r="J38" s="38">
        <v>0.66</v>
      </c>
      <c r="K38" s="22"/>
      <c r="L38" s="22"/>
      <c r="M38" s="22"/>
      <c r="N38" s="22"/>
      <c r="O38" s="22"/>
      <c r="P38" s="22"/>
    </row>
    <row r="39" spans="1:16" ht="39" customHeight="1">
      <c r="A39" s="22"/>
      <c r="B39" s="35"/>
      <c r="C39" s="1218" t="s">
        <v>567</v>
      </c>
      <c r="D39" s="1219"/>
      <c r="E39" s="1220"/>
      <c r="F39" s="36">
        <v>0.52</v>
      </c>
      <c r="G39" s="37">
        <v>0.11</v>
      </c>
      <c r="H39" s="37">
        <v>0.19</v>
      </c>
      <c r="I39" s="37">
        <v>0.01</v>
      </c>
      <c r="J39" s="38">
        <v>0.23</v>
      </c>
      <c r="K39" s="22"/>
      <c r="L39" s="22"/>
      <c r="M39" s="22"/>
      <c r="N39" s="22"/>
      <c r="O39" s="22"/>
      <c r="P39" s="22"/>
    </row>
    <row r="40" spans="1:16" ht="39" customHeight="1">
      <c r="A40" s="22"/>
      <c r="B40" s="35"/>
      <c r="C40" s="1218" t="s">
        <v>568</v>
      </c>
      <c r="D40" s="1219"/>
      <c r="E40" s="1220"/>
      <c r="F40" s="36">
        <v>0.17</v>
      </c>
      <c r="G40" s="37">
        <v>0.21</v>
      </c>
      <c r="H40" s="37">
        <v>0.25</v>
      </c>
      <c r="I40" s="37">
        <v>7.0000000000000007E-2</v>
      </c>
      <c r="J40" s="38">
        <v>0.13</v>
      </c>
      <c r="K40" s="22"/>
      <c r="L40" s="22"/>
      <c r="M40" s="22"/>
      <c r="N40" s="22"/>
      <c r="O40" s="22"/>
      <c r="P40" s="22"/>
    </row>
    <row r="41" spans="1:16" ht="39" customHeight="1">
      <c r="A41" s="22"/>
      <c r="B41" s="35"/>
      <c r="C41" s="1218" t="s">
        <v>569</v>
      </c>
      <c r="D41" s="1219"/>
      <c r="E41" s="1220"/>
      <c r="F41" s="36">
        <v>0.11</v>
      </c>
      <c r="G41" s="37">
        <v>7.0000000000000007E-2</v>
      </c>
      <c r="H41" s="37">
        <v>0.11</v>
      </c>
      <c r="I41" s="37">
        <v>0.05</v>
      </c>
      <c r="J41" s="38">
        <v>0.11</v>
      </c>
      <c r="K41" s="22"/>
      <c r="L41" s="22"/>
      <c r="M41" s="22"/>
      <c r="N41" s="22"/>
      <c r="O41" s="22"/>
      <c r="P41" s="22"/>
    </row>
    <row r="42" spans="1:16" ht="39" customHeight="1">
      <c r="A42" s="22"/>
      <c r="B42" s="39"/>
      <c r="C42" s="1218" t="s">
        <v>570</v>
      </c>
      <c r="D42" s="1219"/>
      <c r="E42" s="1220"/>
      <c r="F42" s="36" t="s">
        <v>513</v>
      </c>
      <c r="G42" s="37" t="s">
        <v>513</v>
      </c>
      <c r="H42" s="37" t="s">
        <v>513</v>
      </c>
      <c r="I42" s="37" t="s">
        <v>513</v>
      </c>
      <c r="J42" s="38" t="s">
        <v>513</v>
      </c>
      <c r="K42" s="22"/>
      <c r="L42" s="22"/>
      <c r="M42" s="22"/>
      <c r="N42" s="22"/>
      <c r="O42" s="22"/>
      <c r="P42" s="22"/>
    </row>
    <row r="43" spans="1:16" ht="39" customHeight="1" thickBot="1">
      <c r="A43" s="22"/>
      <c r="B43" s="40"/>
      <c r="C43" s="1221" t="s">
        <v>571</v>
      </c>
      <c r="D43" s="1222"/>
      <c r="E43" s="1223"/>
      <c r="F43" s="41">
        <v>0.57999999999999996</v>
      </c>
      <c r="G43" s="42">
        <v>0.98</v>
      </c>
      <c r="H43" s="42">
        <v>0.57999999999999996</v>
      </c>
      <c r="I43" s="42">
        <v>0.35</v>
      </c>
      <c r="J43" s="43">
        <v>0.24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J5Hi9hKajYX4f0dej6dSO6GyMBu3Zn59Kmi37vKPFNeRXehRj5bzZhIIUz7tcqBnaDGVhpxXD2mnKU+ntmoyuw==" saltValue="/znxqQc42AVv2ufIgB+Q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6" zoomScale="70" zoomScaleNormal="70" zoomScaleSheetLayoutView="55" workbookViewId="0">
      <selection activeCell="Q54" sqref="Q5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34" t="s">
        <v>11</v>
      </c>
      <c r="C45" s="1235"/>
      <c r="D45" s="58"/>
      <c r="E45" s="1240" t="s">
        <v>12</v>
      </c>
      <c r="F45" s="1240"/>
      <c r="G45" s="1240"/>
      <c r="H45" s="1240"/>
      <c r="I45" s="1240"/>
      <c r="J45" s="1241"/>
      <c r="K45" s="59">
        <v>2450</v>
      </c>
      <c r="L45" s="60">
        <v>2431</v>
      </c>
      <c r="M45" s="60">
        <v>2405</v>
      </c>
      <c r="N45" s="60">
        <v>2582</v>
      </c>
      <c r="O45" s="61">
        <v>2701</v>
      </c>
      <c r="P45" s="48"/>
      <c r="Q45" s="48"/>
      <c r="R45" s="48"/>
      <c r="S45" s="48"/>
      <c r="T45" s="48"/>
      <c r="U45" s="48"/>
    </row>
    <row r="46" spans="1:21" ht="30.75" customHeight="1">
      <c r="A46" s="48"/>
      <c r="B46" s="1236"/>
      <c r="C46" s="1237"/>
      <c r="D46" s="62"/>
      <c r="E46" s="1228" t="s">
        <v>13</v>
      </c>
      <c r="F46" s="1228"/>
      <c r="G46" s="1228"/>
      <c r="H46" s="1228"/>
      <c r="I46" s="1228"/>
      <c r="J46" s="1229"/>
      <c r="K46" s="63" t="s">
        <v>513</v>
      </c>
      <c r="L46" s="64" t="s">
        <v>513</v>
      </c>
      <c r="M46" s="64" t="s">
        <v>513</v>
      </c>
      <c r="N46" s="64" t="s">
        <v>513</v>
      </c>
      <c r="O46" s="65" t="s">
        <v>513</v>
      </c>
      <c r="P46" s="48"/>
      <c r="Q46" s="48"/>
      <c r="R46" s="48"/>
      <c r="S46" s="48"/>
      <c r="T46" s="48"/>
      <c r="U46" s="48"/>
    </row>
    <row r="47" spans="1:21" ht="30.75" customHeight="1">
      <c r="A47" s="48"/>
      <c r="B47" s="1236"/>
      <c r="C47" s="1237"/>
      <c r="D47" s="62"/>
      <c r="E47" s="1228" t="s">
        <v>14</v>
      </c>
      <c r="F47" s="1228"/>
      <c r="G47" s="1228"/>
      <c r="H47" s="1228"/>
      <c r="I47" s="1228"/>
      <c r="J47" s="1229"/>
      <c r="K47" s="63" t="s">
        <v>513</v>
      </c>
      <c r="L47" s="64" t="s">
        <v>513</v>
      </c>
      <c r="M47" s="64" t="s">
        <v>513</v>
      </c>
      <c r="N47" s="64" t="s">
        <v>513</v>
      </c>
      <c r="O47" s="65" t="s">
        <v>513</v>
      </c>
      <c r="P47" s="48"/>
      <c r="Q47" s="48"/>
      <c r="R47" s="48"/>
      <c r="S47" s="48"/>
      <c r="T47" s="48"/>
      <c r="U47" s="48"/>
    </row>
    <row r="48" spans="1:21" ht="30.75" customHeight="1">
      <c r="A48" s="48"/>
      <c r="B48" s="1236"/>
      <c r="C48" s="1237"/>
      <c r="D48" s="62"/>
      <c r="E48" s="1228" t="s">
        <v>15</v>
      </c>
      <c r="F48" s="1228"/>
      <c r="G48" s="1228"/>
      <c r="H48" s="1228"/>
      <c r="I48" s="1228"/>
      <c r="J48" s="1229"/>
      <c r="K48" s="63">
        <v>447</v>
      </c>
      <c r="L48" s="64">
        <v>414</v>
      </c>
      <c r="M48" s="64">
        <v>441</v>
      </c>
      <c r="N48" s="64">
        <v>434</v>
      </c>
      <c r="O48" s="65">
        <v>437</v>
      </c>
      <c r="P48" s="48"/>
      <c r="Q48" s="48"/>
      <c r="R48" s="48"/>
      <c r="S48" s="48"/>
      <c r="T48" s="48"/>
      <c r="U48" s="48"/>
    </row>
    <row r="49" spans="1:21" ht="30.75" customHeight="1">
      <c r="A49" s="48"/>
      <c r="B49" s="1236"/>
      <c r="C49" s="1237"/>
      <c r="D49" s="62"/>
      <c r="E49" s="1228" t="s">
        <v>16</v>
      </c>
      <c r="F49" s="1228"/>
      <c r="G49" s="1228"/>
      <c r="H49" s="1228"/>
      <c r="I49" s="1228"/>
      <c r="J49" s="1229"/>
      <c r="K49" s="63">
        <v>51</v>
      </c>
      <c r="L49" s="64">
        <v>55</v>
      </c>
      <c r="M49" s="64">
        <v>69</v>
      </c>
      <c r="N49" s="64">
        <v>80</v>
      </c>
      <c r="O49" s="65">
        <v>90</v>
      </c>
      <c r="P49" s="48"/>
      <c r="Q49" s="48"/>
      <c r="R49" s="48"/>
      <c r="S49" s="48"/>
      <c r="T49" s="48"/>
      <c r="U49" s="48"/>
    </row>
    <row r="50" spans="1:21" ht="30.75" customHeight="1">
      <c r="A50" s="48"/>
      <c r="B50" s="1236"/>
      <c r="C50" s="1237"/>
      <c r="D50" s="62"/>
      <c r="E50" s="1228" t="s">
        <v>17</v>
      </c>
      <c r="F50" s="1228"/>
      <c r="G50" s="1228"/>
      <c r="H50" s="1228"/>
      <c r="I50" s="1228"/>
      <c r="J50" s="1229"/>
      <c r="K50" s="63">
        <v>169</v>
      </c>
      <c r="L50" s="64">
        <v>169</v>
      </c>
      <c r="M50" s="64">
        <v>169</v>
      </c>
      <c r="N50" s="64">
        <v>169</v>
      </c>
      <c r="O50" s="65">
        <v>169</v>
      </c>
      <c r="P50" s="48"/>
      <c r="Q50" s="48"/>
      <c r="R50" s="48"/>
      <c r="S50" s="48"/>
      <c r="T50" s="48"/>
      <c r="U50" s="48"/>
    </row>
    <row r="51" spans="1:21" ht="30.75" customHeight="1">
      <c r="A51" s="48"/>
      <c r="B51" s="1238"/>
      <c r="C51" s="1239"/>
      <c r="D51" s="66"/>
      <c r="E51" s="1228" t="s">
        <v>18</v>
      </c>
      <c r="F51" s="1228"/>
      <c r="G51" s="1228"/>
      <c r="H51" s="1228"/>
      <c r="I51" s="1228"/>
      <c r="J51" s="1229"/>
      <c r="K51" s="63" t="s">
        <v>513</v>
      </c>
      <c r="L51" s="64" t="s">
        <v>513</v>
      </c>
      <c r="M51" s="64" t="s">
        <v>513</v>
      </c>
      <c r="N51" s="64" t="s">
        <v>513</v>
      </c>
      <c r="O51" s="65" t="s">
        <v>513</v>
      </c>
      <c r="P51" s="48"/>
      <c r="Q51" s="48"/>
      <c r="R51" s="48"/>
      <c r="S51" s="48"/>
      <c r="T51" s="48"/>
      <c r="U51" s="48"/>
    </row>
    <row r="52" spans="1:21" ht="30.75" customHeight="1">
      <c r="A52" s="48"/>
      <c r="B52" s="1226" t="s">
        <v>19</v>
      </c>
      <c r="C52" s="1227"/>
      <c r="D52" s="66"/>
      <c r="E52" s="1228" t="s">
        <v>20</v>
      </c>
      <c r="F52" s="1228"/>
      <c r="G52" s="1228"/>
      <c r="H52" s="1228"/>
      <c r="I52" s="1228"/>
      <c r="J52" s="1229"/>
      <c r="K52" s="63">
        <v>2677</v>
      </c>
      <c r="L52" s="64">
        <v>2819</v>
      </c>
      <c r="M52" s="64">
        <v>2673</v>
      </c>
      <c r="N52" s="64">
        <v>2774</v>
      </c>
      <c r="O52" s="65">
        <v>2877</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440</v>
      </c>
      <c r="L53" s="69">
        <v>250</v>
      </c>
      <c r="M53" s="69">
        <v>411</v>
      </c>
      <c r="N53" s="69">
        <v>491</v>
      </c>
      <c r="O53" s="70">
        <v>520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zGy6/j2ZpARjTqnoH/yaPqld7CdOqCde3zdTA1advmX7KwItvMakjyIKlr1+mqpJ23SQslSX63YjfdeCDKKlwQ==" saltValue="NgpSGj9Xr0+y6kpC54bRK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22" zoomScale="80" zoomScaleNormal="80" zoomScaleSheetLayoutView="100" workbookViewId="0">
      <selection activeCell="J48" sqref="J48"/>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555</v>
      </c>
      <c r="J40" s="79" t="s">
        <v>556</v>
      </c>
      <c r="K40" s="79" t="s">
        <v>557</v>
      </c>
      <c r="L40" s="79" t="s">
        <v>558</v>
      </c>
      <c r="M40" s="80" t="s">
        <v>559</v>
      </c>
    </row>
    <row r="41" spans="2:13" ht="27.75" customHeight="1">
      <c r="B41" s="1254" t="s">
        <v>24</v>
      </c>
      <c r="C41" s="1255"/>
      <c r="D41" s="81"/>
      <c r="E41" s="1256" t="s">
        <v>25</v>
      </c>
      <c r="F41" s="1256"/>
      <c r="G41" s="1256"/>
      <c r="H41" s="1257"/>
      <c r="I41" s="82">
        <v>27199</v>
      </c>
      <c r="J41" s="83">
        <v>28483</v>
      </c>
      <c r="K41" s="83">
        <v>29463</v>
      </c>
      <c r="L41" s="83">
        <v>30959</v>
      </c>
      <c r="M41" s="84">
        <v>33360</v>
      </c>
    </row>
    <row r="42" spans="2:13" ht="27.75" customHeight="1">
      <c r="B42" s="1244"/>
      <c r="C42" s="1245"/>
      <c r="D42" s="85"/>
      <c r="E42" s="1248" t="s">
        <v>26</v>
      </c>
      <c r="F42" s="1248"/>
      <c r="G42" s="1248"/>
      <c r="H42" s="1249"/>
      <c r="I42" s="86">
        <v>1710</v>
      </c>
      <c r="J42" s="87">
        <v>1541</v>
      </c>
      <c r="K42" s="87">
        <v>1372</v>
      </c>
      <c r="L42" s="87">
        <v>1202</v>
      </c>
      <c r="M42" s="88">
        <v>1033</v>
      </c>
    </row>
    <row r="43" spans="2:13" ht="27.75" customHeight="1">
      <c r="B43" s="1244"/>
      <c r="C43" s="1245"/>
      <c r="D43" s="85"/>
      <c r="E43" s="1248" t="s">
        <v>27</v>
      </c>
      <c r="F43" s="1248"/>
      <c r="G43" s="1248"/>
      <c r="H43" s="1249"/>
      <c r="I43" s="86">
        <v>6311</v>
      </c>
      <c r="J43" s="87">
        <v>5945</v>
      </c>
      <c r="K43" s="87">
        <v>5662</v>
      </c>
      <c r="L43" s="87">
        <v>5436</v>
      </c>
      <c r="M43" s="88">
        <v>5392</v>
      </c>
    </row>
    <row r="44" spans="2:13" ht="27.75" customHeight="1">
      <c r="B44" s="1244"/>
      <c r="C44" s="1245"/>
      <c r="D44" s="85"/>
      <c r="E44" s="1248" t="s">
        <v>28</v>
      </c>
      <c r="F44" s="1248"/>
      <c r="G44" s="1248"/>
      <c r="H44" s="1249"/>
      <c r="I44" s="86">
        <v>385</v>
      </c>
      <c r="J44" s="87">
        <v>466</v>
      </c>
      <c r="K44" s="87">
        <v>553</v>
      </c>
      <c r="L44" s="87">
        <v>773</v>
      </c>
      <c r="M44" s="88">
        <v>712</v>
      </c>
    </row>
    <row r="45" spans="2:13" ht="27.75" customHeight="1">
      <c r="B45" s="1244"/>
      <c r="C45" s="1245"/>
      <c r="D45" s="85"/>
      <c r="E45" s="1248" t="s">
        <v>29</v>
      </c>
      <c r="F45" s="1248"/>
      <c r="G45" s="1248"/>
      <c r="H45" s="1249"/>
      <c r="I45" s="86">
        <v>5669</v>
      </c>
      <c r="J45" s="87">
        <v>5281</v>
      </c>
      <c r="K45" s="87">
        <v>4964</v>
      </c>
      <c r="L45" s="87">
        <v>5226</v>
      </c>
      <c r="M45" s="88">
        <v>5140</v>
      </c>
    </row>
    <row r="46" spans="2:13" ht="27.75" customHeight="1">
      <c r="B46" s="1244"/>
      <c r="C46" s="1245"/>
      <c r="D46" s="89"/>
      <c r="E46" s="1248" t="s">
        <v>30</v>
      </c>
      <c r="F46" s="1248"/>
      <c r="G46" s="1248"/>
      <c r="H46" s="1249"/>
      <c r="I46" s="86">
        <v>1</v>
      </c>
      <c r="J46" s="87">
        <v>1</v>
      </c>
      <c r="K46" s="87">
        <v>0</v>
      </c>
      <c r="L46" s="87">
        <v>1</v>
      </c>
      <c r="M46" s="88" t="s">
        <v>513</v>
      </c>
    </row>
    <row r="47" spans="2:13" ht="27.75" customHeight="1">
      <c r="B47" s="1244"/>
      <c r="C47" s="1245"/>
      <c r="D47" s="90"/>
      <c r="E47" s="1258" t="s">
        <v>31</v>
      </c>
      <c r="F47" s="1259"/>
      <c r="G47" s="1259"/>
      <c r="H47" s="1260"/>
      <c r="I47" s="86" t="s">
        <v>513</v>
      </c>
      <c r="J47" s="87" t="s">
        <v>513</v>
      </c>
      <c r="K47" s="87" t="s">
        <v>513</v>
      </c>
      <c r="L47" s="87" t="s">
        <v>513</v>
      </c>
      <c r="M47" s="88" t="s">
        <v>513</v>
      </c>
    </row>
    <row r="48" spans="2:13" ht="27.75" customHeight="1">
      <c r="B48" s="1244"/>
      <c r="C48" s="1245"/>
      <c r="D48" s="85"/>
      <c r="E48" s="1248" t="s">
        <v>32</v>
      </c>
      <c r="F48" s="1248"/>
      <c r="G48" s="1248"/>
      <c r="H48" s="1249"/>
      <c r="I48" s="86" t="s">
        <v>513</v>
      </c>
      <c r="J48" s="87" t="s">
        <v>513</v>
      </c>
      <c r="K48" s="87" t="s">
        <v>513</v>
      </c>
      <c r="L48" s="87" t="s">
        <v>513</v>
      </c>
      <c r="M48" s="88" t="s">
        <v>513</v>
      </c>
    </row>
    <row r="49" spans="2:13" ht="27.75" customHeight="1">
      <c r="B49" s="1246"/>
      <c r="C49" s="1247"/>
      <c r="D49" s="85"/>
      <c r="E49" s="1248" t="s">
        <v>33</v>
      </c>
      <c r="F49" s="1248"/>
      <c r="G49" s="1248"/>
      <c r="H49" s="1249"/>
      <c r="I49" s="86" t="s">
        <v>513</v>
      </c>
      <c r="J49" s="87" t="s">
        <v>513</v>
      </c>
      <c r="K49" s="87" t="s">
        <v>513</v>
      </c>
      <c r="L49" s="87" t="s">
        <v>513</v>
      </c>
      <c r="M49" s="88" t="s">
        <v>513</v>
      </c>
    </row>
    <row r="50" spans="2:13" ht="27.75" customHeight="1">
      <c r="B50" s="1242" t="s">
        <v>34</v>
      </c>
      <c r="C50" s="1243"/>
      <c r="D50" s="91"/>
      <c r="E50" s="1248" t="s">
        <v>35</v>
      </c>
      <c r="F50" s="1248"/>
      <c r="G50" s="1248"/>
      <c r="H50" s="1249"/>
      <c r="I50" s="86">
        <v>5365</v>
      </c>
      <c r="J50" s="87">
        <v>6242</v>
      </c>
      <c r="K50" s="87">
        <v>6443</v>
      </c>
      <c r="L50" s="87">
        <v>5880</v>
      </c>
      <c r="M50" s="88">
        <v>4001</v>
      </c>
    </row>
    <row r="51" spans="2:13" ht="27.75" customHeight="1">
      <c r="B51" s="1244"/>
      <c r="C51" s="1245"/>
      <c r="D51" s="85"/>
      <c r="E51" s="1248" t="s">
        <v>36</v>
      </c>
      <c r="F51" s="1248"/>
      <c r="G51" s="1248"/>
      <c r="H51" s="1249"/>
      <c r="I51" s="86">
        <v>6199</v>
      </c>
      <c r="J51" s="87">
        <v>6097</v>
      </c>
      <c r="K51" s="87">
        <v>6066</v>
      </c>
      <c r="L51" s="87">
        <v>5838</v>
      </c>
      <c r="M51" s="88">
        <v>5675</v>
      </c>
    </row>
    <row r="52" spans="2:13" ht="27.75" customHeight="1">
      <c r="B52" s="1246"/>
      <c r="C52" s="1247"/>
      <c r="D52" s="85"/>
      <c r="E52" s="1248" t="s">
        <v>37</v>
      </c>
      <c r="F52" s="1248"/>
      <c r="G52" s="1248"/>
      <c r="H52" s="1249"/>
      <c r="I52" s="86">
        <v>27054</v>
      </c>
      <c r="J52" s="87">
        <v>28017</v>
      </c>
      <c r="K52" s="87">
        <v>28504</v>
      </c>
      <c r="L52" s="87">
        <v>29268</v>
      </c>
      <c r="M52" s="88">
        <v>29963</v>
      </c>
    </row>
    <row r="53" spans="2:13" ht="27.75" customHeight="1" thickBot="1">
      <c r="B53" s="1250" t="s">
        <v>38</v>
      </c>
      <c r="C53" s="1251"/>
      <c r="D53" s="92"/>
      <c r="E53" s="1252" t="s">
        <v>39</v>
      </c>
      <c r="F53" s="1252"/>
      <c r="G53" s="1252"/>
      <c r="H53" s="1253"/>
      <c r="I53" s="93">
        <v>2656</v>
      </c>
      <c r="J53" s="94">
        <v>1361</v>
      </c>
      <c r="K53" s="94">
        <v>1001</v>
      </c>
      <c r="L53" s="94">
        <v>2611</v>
      </c>
      <c r="M53" s="95">
        <v>5998</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UrsKvVrvPSLUhL2pOy+dvgDD+qB+Qk/byiIxlkRm+zLcp01B0dO3lDk3Ca/RgWzJa02Fc4n24DZtqCMMH5kB8w==" saltValue="qOB0Q9NJK0oFyYKmz76dR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28" zoomScale="70" zoomScaleNormal="70" zoomScaleSheetLayoutView="100" workbookViewId="0">
      <selection activeCell="F63" sqref="F6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557</v>
      </c>
      <c r="G54" s="104" t="s">
        <v>558</v>
      </c>
      <c r="H54" s="105" t="s">
        <v>559</v>
      </c>
    </row>
    <row r="55" spans="2:8" ht="52.5" customHeight="1">
      <c r="B55" s="106"/>
      <c r="C55" s="1269" t="s">
        <v>42</v>
      </c>
      <c r="D55" s="1269"/>
      <c r="E55" s="1270"/>
      <c r="F55" s="107">
        <v>1823</v>
      </c>
      <c r="G55" s="107">
        <v>1488</v>
      </c>
      <c r="H55" s="108">
        <v>1033</v>
      </c>
    </row>
    <row r="56" spans="2:8" ht="52.5" customHeight="1">
      <c r="B56" s="109"/>
      <c r="C56" s="1271" t="s">
        <v>43</v>
      </c>
      <c r="D56" s="1271"/>
      <c r="E56" s="1272"/>
      <c r="F56" s="110">
        <v>918</v>
      </c>
      <c r="G56" s="110">
        <v>868</v>
      </c>
      <c r="H56" s="111">
        <v>787</v>
      </c>
    </row>
    <row r="57" spans="2:8" ht="53.25" customHeight="1">
      <c r="B57" s="109"/>
      <c r="C57" s="1273" t="s">
        <v>44</v>
      </c>
      <c r="D57" s="1273"/>
      <c r="E57" s="1274"/>
      <c r="F57" s="112">
        <v>5366</v>
      </c>
      <c r="G57" s="112">
        <v>4728</v>
      </c>
      <c r="H57" s="113">
        <v>3203</v>
      </c>
    </row>
    <row r="58" spans="2:8" ht="45.75" customHeight="1">
      <c r="B58" s="114"/>
      <c r="C58" s="1261" t="s">
        <v>583</v>
      </c>
      <c r="D58" s="1262"/>
      <c r="E58" s="1263"/>
      <c r="F58" s="115">
        <v>2746</v>
      </c>
      <c r="G58" s="115">
        <v>2176</v>
      </c>
      <c r="H58" s="116">
        <v>1123</v>
      </c>
    </row>
    <row r="59" spans="2:8" ht="45.75" customHeight="1">
      <c r="B59" s="114"/>
      <c r="C59" s="1261" t="s">
        <v>585</v>
      </c>
      <c r="D59" s="1262"/>
      <c r="E59" s="1263"/>
      <c r="F59" s="115">
        <v>1397</v>
      </c>
      <c r="G59" s="115">
        <v>1159</v>
      </c>
      <c r="H59" s="116">
        <v>876</v>
      </c>
    </row>
    <row r="60" spans="2:8" ht="45.75" customHeight="1">
      <c r="B60" s="114"/>
      <c r="C60" s="1261" t="s">
        <v>584</v>
      </c>
      <c r="D60" s="1262"/>
      <c r="E60" s="1263"/>
      <c r="F60" s="115">
        <v>600</v>
      </c>
      <c r="G60" s="115">
        <v>600</v>
      </c>
      <c r="H60" s="116">
        <v>600</v>
      </c>
    </row>
    <row r="61" spans="2:8" ht="45.75" customHeight="1">
      <c r="B61" s="114"/>
      <c r="C61" s="1261" t="s">
        <v>586</v>
      </c>
      <c r="D61" s="1262"/>
      <c r="E61" s="1263"/>
      <c r="F61" s="115">
        <v>432</v>
      </c>
      <c r="G61" s="115">
        <v>439</v>
      </c>
      <c r="H61" s="116">
        <v>452</v>
      </c>
    </row>
    <row r="62" spans="2:8" ht="45.75" customHeight="1" thickBot="1">
      <c r="B62" s="117"/>
      <c r="C62" s="1264" t="s">
        <v>587</v>
      </c>
      <c r="D62" s="1265"/>
      <c r="E62" s="1266"/>
      <c r="F62" s="118">
        <v>316</v>
      </c>
      <c r="G62" s="118">
        <v>270</v>
      </c>
      <c r="H62" s="119">
        <v>232</v>
      </c>
    </row>
    <row r="63" spans="2:8" ht="52.5" customHeight="1" thickBot="1">
      <c r="B63" s="120"/>
      <c r="C63" s="1267" t="s">
        <v>45</v>
      </c>
      <c r="D63" s="1267"/>
      <c r="E63" s="1268"/>
      <c r="F63" s="121">
        <v>8107</v>
      </c>
      <c r="G63" s="121">
        <v>7084</v>
      </c>
      <c r="H63" s="122">
        <v>5024</v>
      </c>
    </row>
    <row r="64" spans="2:8" ht="15" customHeight="1"/>
    <row r="65" ht="0" hidden="1" customHeight="1"/>
    <row r="66" ht="0" hidden="1" customHeight="1"/>
  </sheetData>
  <sheetProtection algorithmName="SHA-512" hashValue="OyTB1LJL4WZxighOTL6V+duoYEe1h0bSfOIOMThpIDrldDksedLy6zmlb9CHlzJ0bbtzldIYq3cUkSYHFD280w==" saltValue="6bNlKEnGQxdHgLGk59QI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90" zoomScaleNormal="9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592</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592</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7" t="s">
        <v>595</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596</v>
      </c>
    </row>
    <row r="50" spans="1:109">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555</v>
      </c>
      <c r="BQ50" s="1290"/>
      <c r="BR50" s="1290"/>
      <c r="BS50" s="1290"/>
      <c r="BT50" s="1290"/>
      <c r="BU50" s="1290"/>
      <c r="BV50" s="1290"/>
      <c r="BW50" s="1290"/>
      <c r="BX50" s="1290" t="s">
        <v>556</v>
      </c>
      <c r="BY50" s="1290"/>
      <c r="BZ50" s="1290"/>
      <c r="CA50" s="1290"/>
      <c r="CB50" s="1290"/>
      <c r="CC50" s="1290"/>
      <c r="CD50" s="1290"/>
      <c r="CE50" s="1290"/>
      <c r="CF50" s="1290" t="s">
        <v>557</v>
      </c>
      <c r="CG50" s="1290"/>
      <c r="CH50" s="1290"/>
      <c r="CI50" s="1290"/>
      <c r="CJ50" s="1290"/>
      <c r="CK50" s="1290"/>
      <c r="CL50" s="1290"/>
      <c r="CM50" s="1290"/>
      <c r="CN50" s="1290" t="s">
        <v>558</v>
      </c>
      <c r="CO50" s="1290"/>
      <c r="CP50" s="1290"/>
      <c r="CQ50" s="1290"/>
      <c r="CR50" s="1290"/>
      <c r="CS50" s="1290"/>
      <c r="CT50" s="1290"/>
      <c r="CU50" s="1290"/>
      <c r="CV50" s="1290" t="s">
        <v>559</v>
      </c>
      <c r="CW50" s="1290"/>
      <c r="CX50" s="1290"/>
      <c r="CY50" s="1290"/>
      <c r="CZ50" s="1290"/>
      <c r="DA50" s="1290"/>
      <c r="DB50" s="1290"/>
      <c r="DC50" s="1290"/>
    </row>
    <row r="51" spans="1:109" ht="13.5" customHeight="1">
      <c r="B51" s="374"/>
      <c r="G51" s="1291"/>
      <c r="H51" s="1291"/>
      <c r="I51" s="1294"/>
      <c r="J51" s="1294"/>
      <c r="K51" s="1292"/>
      <c r="L51" s="1292"/>
      <c r="M51" s="1292"/>
      <c r="N51" s="1292"/>
      <c r="AM51" s="383"/>
      <c r="AN51" s="1293" t="s">
        <v>597</v>
      </c>
      <c r="AO51" s="1293"/>
      <c r="AP51" s="1293"/>
      <c r="AQ51" s="1293"/>
      <c r="AR51" s="1293"/>
      <c r="AS51" s="1293"/>
      <c r="AT51" s="1293"/>
      <c r="AU51" s="1293"/>
      <c r="AV51" s="1293"/>
      <c r="AW51" s="1293"/>
      <c r="AX51" s="1293"/>
      <c r="AY51" s="1293"/>
      <c r="AZ51" s="1293"/>
      <c r="BA51" s="1293"/>
      <c r="BB51" s="1293" t="s">
        <v>598</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6">
        <v>6.5</v>
      </c>
      <c r="CG51" s="1276"/>
      <c r="CH51" s="1276"/>
      <c r="CI51" s="1276"/>
      <c r="CJ51" s="1276"/>
      <c r="CK51" s="1276"/>
      <c r="CL51" s="1276"/>
      <c r="CM51" s="1276"/>
      <c r="CN51" s="1276">
        <v>17.5</v>
      </c>
      <c r="CO51" s="1276"/>
      <c r="CP51" s="1276"/>
      <c r="CQ51" s="1276"/>
      <c r="CR51" s="1276"/>
      <c r="CS51" s="1276"/>
      <c r="CT51" s="1276"/>
      <c r="CU51" s="1276"/>
      <c r="CV51" s="1276">
        <v>40.4</v>
      </c>
      <c r="CW51" s="1276"/>
      <c r="CX51" s="1276"/>
      <c r="CY51" s="1276"/>
      <c r="CZ51" s="1276"/>
      <c r="DA51" s="1276"/>
      <c r="DB51" s="1276"/>
      <c r="DC51" s="1276"/>
    </row>
    <row r="52" spans="1:109">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599</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6">
        <v>62.6</v>
      </c>
      <c r="CG53" s="1276"/>
      <c r="CH53" s="1276"/>
      <c r="CI53" s="1276"/>
      <c r="CJ53" s="1276"/>
      <c r="CK53" s="1276"/>
      <c r="CL53" s="1276"/>
      <c r="CM53" s="1276"/>
      <c r="CN53" s="1276">
        <v>62.9</v>
      </c>
      <c r="CO53" s="1276"/>
      <c r="CP53" s="1276"/>
      <c r="CQ53" s="1276"/>
      <c r="CR53" s="1276"/>
      <c r="CS53" s="1276"/>
      <c r="CT53" s="1276"/>
      <c r="CU53" s="1276"/>
      <c r="CV53" s="1276">
        <v>59.6</v>
      </c>
      <c r="CW53" s="1276"/>
      <c r="CX53" s="1276"/>
      <c r="CY53" s="1276"/>
      <c r="CZ53" s="1276"/>
      <c r="DA53" s="1276"/>
      <c r="DB53" s="1276"/>
      <c r="DC53" s="1276"/>
    </row>
    <row r="54" spans="1:109">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c r="A55" s="382"/>
      <c r="B55" s="374"/>
      <c r="G55" s="1286"/>
      <c r="H55" s="1286"/>
      <c r="I55" s="1286"/>
      <c r="J55" s="1286"/>
      <c r="K55" s="1292"/>
      <c r="L55" s="1292"/>
      <c r="M55" s="1292"/>
      <c r="N55" s="1292"/>
      <c r="AN55" s="1290" t="s">
        <v>600</v>
      </c>
      <c r="AO55" s="1290"/>
      <c r="AP55" s="1290"/>
      <c r="AQ55" s="1290"/>
      <c r="AR55" s="1290"/>
      <c r="AS55" s="1290"/>
      <c r="AT55" s="1290"/>
      <c r="AU55" s="1290"/>
      <c r="AV55" s="1290"/>
      <c r="AW55" s="1290"/>
      <c r="AX55" s="1290"/>
      <c r="AY55" s="1290"/>
      <c r="AZ55" s="1290"/>
      <c r="BA55" s="1290"/>
      <c r="BB55" s="1293" t="s">
        <v>598</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6">
        <v>33.6</v>
      </c>
      <c r="CG55" s="1276"/>
      <c r="CH55" s="1276"/>
      <c r="CI55" s="1276"/>
      <c r="CJ55" s="1276"/>
      <c r="CK55" s="1276"/>
      <c r="CL55" s="1276"/>
      <c r="CM55" s="1276"/>
      <c r="CN55" s="1276">
        <v>35.299999999999997</v>
      </c>
      <c r="CO55" s="1276"/>
      <c r="CP55" s="1276"/>
      <c r="CQ55" s="1276"/>
      <c r="CR55" s="1276"/>
      <c r="CS55" s="1276"/>
      <c r="CT55" s="1276"/>
      <c r="CU55" s="1276"/>
      <c r="CV55" s="1276">
        <v>31.9</v>
      </c>
      <c r="CW55" s="1276"/>
      <c r="CX55" s="1276"/>
      <c r="CY55" s="1276"/>
      <c r="CZ55" s="1276"/>
      <c r="DA55" s="1276"/>
      <c r="DB55" s="1276"/>
      <c r="DC55" s="1276"/>
    </row>
    <row r="56" spans="1:109">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599</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6">
        <v>56.8</v>
      </c>
      <c r="CG57" s="1276"/>
      <c r="CH57" s="1276"/>
      <c r="CI57" s="1276"/>
      <c r="CJ57" s="1276"/>
      <c r="CK57" s="1276"/>
      <c r="CL57" s="1276"/>
      <c r="CM57" s="1276"/>
      <c r="CN57" s="1276">
        <v>60.4</v>
      </c>
      <c r="CO57" s="1276"/>
      <c r="CP57" s="1276"/>
      <c r="CQ57" s="1276"/>
      <c r="CR57" s="1276"/>
      <c r="CS57" s="1276"/>
      <c r="CT57" s="1276"/>
      <c r="CU57" s="1276"/>
      <c r="CV57" s="1276">
        <v>60.8</v>
      </c>
      <c r="CW57" s="1276"/>
      <c r="CX57" s="1276"/>
      <c r="CY57" s="1276"/>
      <c r="CZ57" s="1276"/>
      <c r="DA57" s="1276"/>
      <c r="DB57" s="1276"/>
      <c r="DC57" s="1276"/>
      <c r="DD57" s="387"/>
      <c r="DE57" s="386"/>
    </row>
    <row r="58" spans="1:109" s="382" customFormat="1">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601</v>
      </c>
    </row>
    <row r="64" spans="1:109">
      <c r="B64" s="374"/>
      <c r="G64" s="381"/>
      <c r="I64" s="394"/>
      <c r="J64" s="394"/>
      <c r="K64" s="394"/>
      <c r="L64" s="394"/>
      <c r="M64" s="394"/>
      <c r="N64" s="395"/>
      <c r="AM64" s="381"/>
      <c r="AN64" s="381" t="s">
        <v>594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7" t="s">
        <v>602</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596</v>
      </c>
    </row>
    <row r="72" spans="2:107">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555</v>
      </c>
      <c r="BQ72" s="1290"/>
      <c r="BR72" s="1290"/>
      <c r="BS72" s="1290"/>
      <c r="BT72" s="1290"/>
      <c r="BU72" s="1290"/>
      <c r="BV72" s="1290"/>
      <c r="BW72" s="1290"/>
      <c r="BX72" s="1290" t="s">
        <v>556</v>
      </c>
      <c r="BY72" s="1290"/>
      <c r="BZ72" s="1290"/>
      <c r="CA72" s="1290"/>
      <c r="CB72" s="1290"/>
      <c r="CC72" s="1290"/>
      <c r="CD72" s="1290"/>
      <c r="CE72" s="1290"/>
      <c r="CF72" s="1290" t="s">
        <v>557</v>
      </c>
      <c r="CG72" s="1290"/>
      <c r="CH72" s="1290"/>
      <c r="CI72" s="1290"/>
      <c r="CJ72" s="1290"/>
      <c r="CK72" s="1290"/>
      <c r="CL72" s="1290"/>
      <c r="CM72" s="1290"/>
      <c r="CN72" s="1290" t="s">
        <v>558</v>
      </c>
      <c r="CO72" s="1290"/>
      <c r="CP72" s="1290"/>
      <c r="CQ72" s="1290"/>
      <c r="CR72" s="1290"/>
      <c r="CS72" s="1290"/>
      <c r="CT72" s="1290"/>
      <c r="CU72" s="1290"/>
      <c r="CV72" s="1290" t="s">
        <v>559</v>
      </c>
      <c r="CW72" s="1290"/>
      <c r="CX72" s="1290"/>
      <c r="CY72" s="1290"/>
      <c r="CZ72" s="1290"/>
      <c r="DA72" s="1290"/>
      <c r="DB72" s="1290"/>
      <c r="DC72" s="1290"/>
    </row>
    <row r="73" spans="2:107">
      <c r="B73" s="374"/>
      <c r="G73" s="1291"/>
      <c r="H73" s="1291"/>
      <c r="I73" s="1291"/>
      <c r="J73" s="1291"/>
      <c r="K73" s="1296"/>
      <c r="L73" s="1296"/>
      <c r="M73" s="1296"/>
      <c r="N73" s="1296"/>
      <c r="AM73" s="383"/>
      <c r="AN73" s="1293" t="s">
        <v>597</v>
      </c>
      <c r="AO73" s="1293"/>
      <c r="AP73" s="1293"/>
      <c r="AQ73" s="1293"/>
      <c r="AR73" s="1293"/>
      <c r="AS73" s="1293"/>
      <c r="AT73" s="1293"/>
      <c r="AU73" s="1293"/>
      <c r="AV73" s="1293"/>
      <c r="AW73" s="1293"/>
      <c r="AX73" s="1293"/>
      <c r="AY73" s="1293"/>
      <c r="AZ73" s="1293"/>
      <c r="BA73" s="1293"/>
      <c r="BB73" s="1293" t="s">
        <v>598</v>
      </c>
      <c r="BC73" s="1293"/>
      <c r="BD73" s="1293"/>
      <c r="BE73" s="1293"/>
      <c r="BF73" s="1293"/>
      <c r="BG73" s="1293"/>
      <c r="BH73" s="1293"/>
      <c r="BI73" s="1293"/>
      <c r="BJ73" s="1293"/>
      <c r="BK73" s="1293"/>
      <c r="BL73" s="1293"/>
      <c r="BM73" s="1293"/>
      <c r="BN73" s="1293"/>
      <c r="BO73" s="1293"/>
      <c r="BP73" s="1276">
        <v>18</v>
      </c>
      <c r="BQ73" s="1276"/>
      <c r="BR73" s="1276"/>
      <c r="BS73" s="1276"/>
      <c r="BT73" s="1276"/>
      <c r="BU73" s="1276"/>
      <c r="BV73" s="1276"/>
      <c r="BW73" s="1276"/>
      <c r="BX73" s="1276">
        <v>9.1999999999999993</v>
      </c>
      <c r="BY73" s="1276"/>
      <c r="BZ73" s="1276"/>
      <c r="CA73" s="1276"/>
      <c r="CB73" s="1276"/>
      <c r="CC73" s="1276"/>
      <c r="CD73" s="1276"/>
      <c r="CE73" s="1276"/>
      <c r="CF73" s="1276">
        <v>6.5</v>
      </c>
      <c r="CG73" s="1276"/>
      <c r="CH73" s="1276"/>
      <c r="CI73" s="1276"/>
      <c r="CJ73" s="1276"/>
      <c r="CK73" s="1276"/>
      <c r="CL73" s="1276"/>
      <c r="CM73" s="1276"/>
      <c r="CN73" s="1276">
        <v>17.5</v>
      </c>
      <c r="CO73" s="1276"/>
      <c r="CP73" s="1276"/>
      <c r="CQ73" s="1276"/>
      <c r="CR73" s="1276"/>
      <c r="CS73" s="1276"/>
      <c r="CT73" s="1276"/>
      <c r="CU73" s="1276"/>
      <c r="CV73" s="1276">
        <v>40.4</v>
      </c>
      <c r="CW73" s="1276"/>
      <c r="CX73" s="1276"/>
      <c r="CY73" s="1276"/>
      <c r="CZ73" s="1276"/>
      <c r="DA73" s="1276"/>
      <c r="DB73" s="1276"/>
      <c r="DC73" s="1276"/>
    </row>
    <row r="74" spans="2:107">
      <c r="B74" s="374"/>
      <c r="G74" s="1291"/>
      <c r="H74" s="1291"/>
      <c r="I74" s="1291"/>
      <c r="J74" s="1291"/>
      <c r="K74" s="1296"/>
      <c r="L74" s="1296"/>
      <c r="M74" s="1296"/>
      <c r="N74" s="1296"/>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603</v>
      </c>
      <c r="BC75" s="1293"/>
      <c r="BD75" s="1293"/>
      <c r="BE75" s="1293"/>
      <c r="BF75" s="1293"/>
      <c r="BG75" s="1293"/>
      <c r="BH75" s="1293"/>
      <c r="BI75" s="1293"/>
      <c r="BJ75" s="1293"/>
      <c r="BK75" s="1293"/>
      <c r="BL75" s="1293"/>
      <c r="BM75" s="1293"/>
      <c r="BN75" s="1293"/>
      <c r="BO75" s="1293"/>
      <c r="BP75" s="1276">
        <v>3.5</v>
      </c>
      <c r="BQ75" s="1276"/>
      <c r="BR75" s="1276"/>
      <c r="BS75" s="1276"/>
      <c r="BT75" s="1276"/>
      <c r="BU75" s="1276"/>
      <c r="BV75" s="1276"/>
      <c r="BW75" s="1276"/>
      <c r="BX75" s="1276">
        <v>2.7</v>
      </c>
      <c r="BY75" s="1276"/>
      <c r="BZ75" s="1276"/>
      <c r="CA75" s="1276"/>
      <c r="CB75" s="1276"/>
      <c r="CC75" s="1276"/>
      <c r="CD75" s="1276"/>
      <c r="CE75" s="1276"/>
      <c r="CF75" s="1276">
        <v>2.4</v>
      </c>
      <c r="CG75" s="1276"/>
      <c r="CH75" s="1276"/>
      <c r="CI75" s="1276"/>
      <c r="CJ75" s="1276"/>
      <c r="CK75" s="1276"/>
      <c r="CL75" s="1276"/>
      <c r="CM75" s="1276"/>
      <c r="CN75" s="1276">
        <v>2.5</v>
      </c>
      <c r="CO75" s="1276"/>
      <c r="CP75" s="1276"/>
      <c r="CQ75" s="1276"/>
      <c r="CR75" s="1276"/>
      <c r="CS75" s="1276"/>
      <c r="CT75" s="1276"/>
      <c r="CU75" s="1276"/>
      <c r="CV75" s="1276">
        <v>3.1</v>
      </c>
      <c r="CW75" s="1276"/>
      <c r="CX75" s="1276"/>
      <c r="CY75" s="1276"/>
      <c r="CZ75" s="1276"/>
      <c r="DA75" s="1276"/>
      <c r="DB75" s="1276"/>
      <c r="DC75" s="1276"/>
    </row>
    <row r="76" spans="2:107">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c r="B77" s="374"/>
      <c r="G77" s="1286"/>
      <c r="H77" s="1286"/>
      <c r="I77" s="1286"/>
      <c r="J77" s="1286"/>
      <c r="K77" s="1296"/>
      <c r="L77" s="1296"/>
      <c r="M77" s="1296"/>
      <c r="N77" s="1296"/>
      <c r="AN77" s="1290" t="s">
        <v>600</v>
      </c>
      <c r="AO77" s="1290"/>
      <c r="AP77" s="1290"/>
      <c r="AQ77" s="1290"/>
      <c r="AR77" s="1290"/>
      <c r="AS77" s="1290"/>
      <c r="AT77" s="1290"/>
      <c r="AU77" s="1290"/>
      <c r="AV77" s="1290"/>
      <c r="AW77" s="1290"/>
      <c r="AX77" s="1290"/>
      <c r="AY77" s="1290"/>
      <c r="AZ77" s="1290"/>
      <c r="BA77" s="1290"/>
      <c r="BB77" s="1293" t="s">
        <v>598</v>
      </c>
      <c r="BC77" s="1293"/>
      <c r="BD77" s="1293"/>
      <c r="BE77" s="1293"/>
      <c r="BF77" s="1293"/>
      <c r="BG77" s="1293"/>
      <c r="BH77" s="1293"/>
      <c r="BI77" s="1293"/>
      <c r="BJ77" s="1293"/>
      <c r="BK77" s="1293"/>
      <c r="BL77" s="1293"/>
      <c r="BM77" s="1293"/>
      <c r="BN77" s="1293"/>
      <c r="BO77" s="1293"/>
      <c r="BP77" s="1276">
        <v>50.3</v>
      </c>
      <c r="BQ77" s="1276"/>
      <c r="BR77" s="1276"/>
      <c r="BS77" s="1276"/>
      <c r="BT77" s="1276"/>
      <c r="BU77" s="1276"/>
      <c r="BV77" s="1276"/>
      <c r="BW77" s="1276"/>
      <c r="BX77" s="1276">
        <v>45.9</v>
      </c>
      <c r="BY77" s="1276"/>
      <c r="BZ77" s="1276"/>
      <c r="CA77" s="1276"/>
      <c r="CB77" s="1276"/>
      <c r="CC77" s="1276"/>
      <c r="CD77" s="1276"/>
      <c r="CE77" s="1276"/>
      <c r="CF77" s="1276">
        <v>33.6</v>
      </c>
      <c r="CG77" s="1276"/>
      <c r="CH77" s="1276"/>
      <c r="CI77" s="1276"/>
      <c r="CJ77" s="1276"/>
      <c r="CK77" s="1276"/>
      <c r="CL77" s="1276"/>
      <c r="CM77" s="1276"/>
      <c r="CN77" s="1276">
        <v>35.299999999999997</v>
      </c>
      <c r="CO77" s="1276"/>
      <c r="CP77" s="1276"/>
      <c r="CQ77" s="1276"/>
      <c r="CR77" s="1276"/>
      <c r="CS77" s="1276"/>
      <c r="CT77" s="1276"/>
      <c r="CU77" s="1276"/>
      <c r="CV77" s="1276">
        <v>31.9</v>
      </c>
      <c r="CW77" s="1276"/>
      <c r="CX77" s="1276"/>
      <c r="CY77" s="1276"/>
      <c r="CZ77" s="1276"/>
      <c r="DA77" s="1276"/>
      <c r="DB77" s="1276"/>
      <c r="DC77" s="1276"/>
    </row>
    <row r="78" spans="2:107">
      <c r="B78" s="374"/>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c r="B79" s="374"/>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603</v>
      </c>
      <c r="BC79" s="1293"/>
      <c r="BD79" s="1293"/>
      <c r="BE79" s="1293"/>
      <c r="BF79" s="1293"/>
      <c r="BG79" s="1293"/>
      <c r="BH79" s="1293"/>
      <c r="BI79" s="1293"/>
      <c r="BJ79" s="1293"/>
      <c r="BK79" s="1293"/>
      <c r="BL79" s="1293"/>
      <c r="BM79" s="1293"/>
      <c r="BN79" s="1293"/>
      <c r="BO79" s="1293"/>
      <c r="BP79" s="1276">
        <v>9.6</v>
      </c>
      <c r="BQ79" s="1276"/>
      <c r="BR79" s="1276"/>
      <c r="BS79" s="1276"/>
      <c r="BT79" s="1276"/>
      <c r="BU79" s="1276"/>
      <c r="BV79" s="1276"/>
      <c r="BW79" s="1276"/>
      <c r="BX79" s="1276">
        <v>8.8000000000000007</v>
      </c>
      <c r="BY79" s="1276"/>
      <c r="BZ79" s="1276"/>
      <c r="CA79" s="1276"/>
      <c r="CB79" s="1276"/>
      <c r="CC79" s="1276"/>
      <c r="CD79" s="1276"/>
      <c r="CE79" s="1276"/>
      <c r="CF79" s="1276">
        <v>7</v>
      </c>
      <c r="CG79" s="1276"/>
      <c r="CH79" s="1276"/>
      <c r="CI79" s="1276"/>
      <c r="CJ79" s="1276"/>
      <c r="CK79" s="1276"/>
      <c r="CL79" s="1276"/>
      <c r="CM79" s="1276"/>
      <c r="CN79" s="1276">
        <v>6.9</v>
      </c>
      <c r="CO79" s="1276"/>
      <c r="CP79" s="1276"/>
      <c r="CQ79" s="1276"/>
      <c r="CR79" s="1276"/>
      <c r="CS79" s="1276"/>
      <c r="CT79" s="1276"/>
      <c r="CU79" s="1276"/>
      <c r="CV79" s="1276">
        <v>6.6</v>
      </c>
      <c r="CW79" s="1276"/>
      <c r="CX79" s="1276"/>
      <c r="CY79" s="1276"/>
      <c r="CZ79" s="1276"/>
      <c r="DA79" s="1276"/>
      <c r="DB79" s="1276"/>
      <c r="DC79" s="1276"/>
    </row>
    <row r="80" spans="2:107">
      <c r="B80" s="374"/>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sHBiWUYDN9XRA8Wj4AOYF2UdzsYiymiLCS7SXvzh4yC0CwbEU+FO3AEOGNRhOgQEqLS9SjoHz4QY3LbTRpDg+Q==" saltValue="YoBl2U0nwDW6P+AY5qQf8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3" zoomScaleNormal="73"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RRG2/Y5+qTzMlSKrIlzD58PvptLLj+H+OxWh98b9u+0FzPdwKpCL+f1gAJvC2SeQJyt9o1S0+tJ1jWonPKjPlQ==" saltValue="xWI39HwlUtK609lJI2abO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election activeCell="A2" sqref="A2"/>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qYBAm+UiINk8K1Ylz4NNve+TAcGNHL3v1ZdZWa1a/5ms00Ev0t7KVcEuy44+DZiy5c324NaXVJzDCKdTUv/32w==" saltValue="+xA9h/BhtLxNZzFUOQIe2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552</v>
      </c>
      <c r="G2" s="136"/>
      <c r="H2" s="137"/>
    </row>
    <row r="3" spans="1:8">
      <c r="A3" s="133" t="s">
        <v>545</v>
      </c>
      <c r="B3" s="138"/>
      <c r="C3" s="139"/>
      <c r="D3" s="140">
        <v>53098</v>
      </c>
      <c r="E3" s="141"/>
      <c r="F3" s="142">
        <v>63956</v>
      </c>
      <c r="G3" s="143"/>
      <c r="H3" s="144"/>
    </row>
    <row r="4" spans="1:8">
      <c r="A4" s="145"/>
      <c r="B4" s="146"/>
      <c r="C4" s="147"/>
      <c r="D4" s="148">
        <v>26352</v>
      </c>
      <c r="E4" s="149"/>
      <c r="F4" s="150">
        <v>29239</v>
      </c>
      <c r="G4" s="151"/>
      <c r="H4" s="152"/>
    </row>
    <row r="5" spans="1:8">
      <c r="A5" s="133" t="s">
        <v>547</v>
      </c>
      <c r="B5" s="138"/>
      <c r="C5" s="139"/>
      <c r="D5" s="140">
        <v>55078</v>
      </c>
      <c r="E5" s="141"/>
      <c r="F5" s="142">
        <v>66255</v>
      </c>
      <c r="G5" s="143"/>
      <c r="H5" s="144"/>
    </row>
    <row r="6" spans="1:8">
      <c r="A6" s="145"/>
      <c r="B6" s="146"/>
      <c r="C6" s="147"/>
      <c r="D6" s="148">
        <v>25472</v>
      </c>
      <c r="E6" s="149"/>
      <c r="F6" s="150">
        <v>31822</v>
      </c>
      <c r="G6" s="151"/>
      <c r="H6" s="152"/>
    </row>
    <row r="7" spans="1:8">
      <c r="A7" s="133" t="s">
        <v>548</v>
      </c>
      <c r="B7" s="138"/>
      <c r="C7" s="139"/>
      <c r="D7" s="140">
        <v>56348</v>
      </c>
      <c r="E7" s="141"/>
      <c r="F7" s="142">
        <v>47278</v>
      </c>
      <c r="G7" s="143"/>
      <c r="H7" s="144"/>
    </row>
    <row r="8" spans="1:8">
      <c r="A8" s="145"/>
      <c r="B8" s="146"/>
      <c r="C8" s="147"/>
      <c r="D8" s="148">
        <v>26968</v>
      </c>
      <c r="E8" s="149"/>
      <c r="F8" s="150">
        <v>24096</v>
      </c>
      <c r="G8" s="151"/>
      <c r="H8" s="152"/>
    </row>
    <row r="9" spans="1:8">
      <c r="A9" s="133" t="s">
        <v>549</v>
      </c>
      <c r="B9" s="138"/>
      <c r="C9" s="139"/>
      <c r="D9" s="140">
        <v>88286</v>
      </c>
      <c r="E9" s="141"/>
      <c r="F9" s="142">
        <v>44504</v>
      </c>
      <c r="G9" s="143"/>
      <c r="H9" s="144"/>
    </row>
    <row r="10" spans="1:8">
      <c r="A10" s="145"/>
      <c r="B10" s="146"/>
      <c r="C10" s="147"/>
      <c r="D10" s="148">
        <v>32784</v>
      </c>
      <c r="E10" s="149"/>
      <c r="F10" s="150">
        <v>25876</v>
      </c>
      <c r="G10" s="151"/>
      <c r="H10" s="152"/>
    </row>
    <row r="11" spans="1:8">
      <c r="A11" s="133" t="s">
        <v>550</v>
      </c>
      <c r="B11" s="138"/>
      <c r="C11" s="139"/>
      <c r="D11" s="140">
        <v>114096</v>
      </c>
      <c r="E11" s="141"/>
      <c r="F11" s="142">
        <v>47820</v>
      </c>
      <c r="G11" s="143"/>
      <c r="H11" s="144"/>
    </row>
    <row r="12" spans="1:8">
      <c r="A12" s="145"/>
      <c r="B12" s="146"/>
      <c r="C12" s="153"/>
      <c r="D12" s="148">
        <v>43112</v>
      </c>
      <c r="E12" s="149"/>
      <c r="F12" s="150">
        <v>25855</v>
      </c>
      <c r="G12" s="151"/>
      <c r="H12" s="152"/>
    </row>
    <row r="13" spans="1:8">
      <c r="A13" s="133"/>
      <c r="B13" s="138"/>
      <c r="C13" s="154"/>
      <c r="D13" s="155">
        <v>73381</v>
      </c>
      <c r="E13" s="156"/>
      <c r="F13" s="157">
        <v>53963</v>
      </c>
      <c r="G13" s="158"/>
      <c r="H13" s="144"/>
    </row>
    <row r="14" spans="1:8">
      <c r="A14" s="145"/>
      <c r="B14" s="146"/>
      <c r="C14" s="147"/>
      <c r="D14" s="148">
        <v>30938</v>
      </c>
      <c r="E14" s="149"/>
      <c r="F14" s="150">
        <v>27378</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9.68</v>
      </c>
      <c r="C19" s="159">
        <f>ROUND(VALUE(SUBSTITUTE(実質収支比率等に係る経年分析!G$48,"▲","-")),2)</f>
        <v>8.2100000000000009</v>
      </c>
      <c r="D19" s="159">
        <f>ROUND(VALUE(SUBSTITUTE(実質収支比率等に係る経年分析!H$48,"▲","-")),2)</f>
        <v>4.57</v>
      </c>
      <c r="E19" s="159">
        <f>ROUND(VALUE(SUBSTITUTE(実質収支比率等に係る経年分析!I$48,"▲","-")),2)</f>
        <v>3.43</v>
      </c>
      <c r="F19" s="159">
        <f>ROUND(VALUE(SUBSTITUTE(実質収支比率等に係る経年分析!J$48,"▲","-")),2)</f>
        <v>7.32</v>
      </c>
    </row>
    <row r="20" spans="1:11">
      <c r="A20" s="159" t="s">
        <v>49</v>
      </c>
      <c r="B20" s="159">
        <f>ROUND(VALUE(SUBSTITUTE(実質収支比率等に係る経年分析!F$47,"▲","-")),2)</f>
        <v>9.2799999999999994</v>
      </c>
      <c r="C20" s="159">
        <f>ROUND(VALUE(SUBSTITUTE(実質収支比率等に係る経年分析!G$47,"▲","-")),2)</f>
        <v>10.76</v>
      </c>
      <c r="D20" s="159">
        <f>ROUND(VALUE(SUBSTITUTE(実質収支比率等に係る経年分析!H$47,"▲","-")),2)</f>
        <v>10.5</v>
      </c>
      <c r="E20" s="159">
        <f>ROUND(VALUE(SUBSTITUTE(実質収支比率等に係る経年分析!I$47,"▲","-")),2)</f>
        <v>8.64</v>
      </c>
      <c r="F20" s="159">
        <f>ROUND(VALUE(SUBSTITUTE(実質収支比率等に係る経年分析!J$47,"▲","-")),2)</f>
        <v>5.99</v>
      </c>
    </row>
    <row r="21" spans="1:11">
      <c r="A21" s="159" t="s">
        <v>50</v>
      </c>
      <c r="B21" s="159">
        <f>IF(ISNUMBER(VALUE(SUBSTITUTE(実質収支比率等に係る経年分析!F$49,"▲","-"))),ROUND(VALUE(SUBSTITUTE(実質収支比率等に係る経年分析!F$49,"▲","-")),2),NA())</f>
        <v>4.08</v>
      </c>
      <c r="C21" s="159">
        <f>IF(ISNUMBER(VALUE(SUBSTITUTE(実質収支比率等に係る経年分析!G$49,"▲","-"))),ROUND(VALUE(SUBSTITUTE(実質収支比率等に係る経年分析!G$49,"▲","-")),2),NA())</f>
        <v>0.11</v>
      </c>
      <c r="D21" s="159">
        <f>IF(ISNUMBER(VALUE(SUBSTITUTE(実質収支比率等に係る経年分析!H$49,"▲","-"))),ROUND(VALUE(SUBSTITUTE(実質収支比率等に係る経年分析!H$49,"▲","-")),2),NA())</f>
        <v>-3.4</v>
      </c>
      <c r="E21" s="159">
        <f>IF(ISNUMBER(VALUE(SUBSTITUTE(実質収支比率等に係る経年分析!I$49,"▲","-"))),ROUND(VALUE(SUBSTITUTE(実質収支比率等に係る経年分析!I$49,"▲","-")),2),NA())</f>
        <v>-3.12</v>
      </c>
      <c r="F21" s="159">
        <f>IF(ISNUMBER(VALUE(SUBSTITUTE(実質収支比率等に係る経年分析!J$49,"▲","-"))),ROUND(VALUE(SUBSTITUTE(実質収支比率等に係る経年分析!J$49,"▲","-")),2),NA())</f>
        <v>1.26</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0.57999999999999996</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0.98</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0.57999999999999996</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0.35</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0.24</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岩沢南部土地区画整理特別会計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7.0000000000000007E-2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0.05</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0.11</v>
      </c>
    </row>
    <row r="30" spans="1:11">
      <c r="A30" s="160" t="str">
        <f>IF(連結実質赤字比率に係る赤字・黒字の構成分析!C$40="",NA(),連結実質赤字比率に係る赤字・黒字の構成分析!C$40)</f>
        <v>特定環境保全公共下水道特別会計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0.17</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0.21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0.25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7.0000000000000007E-2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0.13</v>
      </c>
    </row>
    <row r="31" spans="1:11">
      <c r="A31" s="160" t="str">
        <f>IF(連結実質赤字比率に係る赤字・黒字の構成分析!C$39="",NA(),連結実質赤字比率に係る赤字・黒字の構成分析!C$39)</f>
        <v>岩沢北部土地区画整理特別会計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0.52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0.19</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0.23</v>
      </c>
    </row>
    <row r="32" spans="1:11">
      <c r="A32" s="160" t="str">
        <f>IF(連結実質赤字比率に係る赤字・黒字の構成分析!C$38="",NA(),連結実質赤字比率に係る赤字・黒字の構成分析!C$38)</f>
        <v>下水道特別会計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0.28999999999999998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0.55000000000000004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0.68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0.66</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0.81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0.93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2.63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1.98</v>
      </c>
    </row>
    <row r="34" spans="1:16">
      <c r="A34" s="160" t="str">
        <f>IF(連結実質赤字比率に係る赤字・黒字の構成分析!C$36="",NA(),連結実質赤字比率に係る赤字・黒字の構成分析!C$36)</f>
        <v>国民健康保険特別会計（事業勘定）</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3.12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2.4700000000000002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1.79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2.41</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6.95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3.43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4.49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5.71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6.9</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8.65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7.19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3.86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3.12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7.16</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2677</v>
      </c>
      <c r="E42" s="161"/>
      <c r="F42" s="161"/>
      <c r="G42" s="161">
        <f>'実質公債費比率（分子）の構造'!L$52</f>
        <v>2819</v>
      </c>
      <c r="H42" s="161"/>
      <c r="I42" s="161"/>
      <c r="J42" s="161">
        <f>'実質公債費比率（分子）の構造'!M$52</f>
        <v>2673</v>
      </c>
      <c r="K42" s="161"/>
      <c r="L42" s="161"/>
      <c r="M42" s="161">
        <f>'実質公債費比率（分子）の構造'!N$52</f>
        <v>2774</v>
      </c>
      <c r="N42" s="161"/>
      <c r="O42" s="161"/>
      <c r="P42" s="161">
        <f>'実質公債費比率（分子）の構造'!O$52</f>
        <v>2877</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169</v>
      </c>
      <c r="C44" s="161"/>
      <c r="D44" s="161"/>
      <c r="E44" s="161">
        <f>'実質公債費比率（分子）の構造'!L$50</f>
        <v>169</v>
      </c>
      <c r="F44" s="161"/>
      <c r="G44" s="161"/>
      <c r="H44" s="161">
        <f>'実質公債費比率（分子）の構造'!M$50</f>
        <v>169</v>
      </c>
      <c r="I44" s="161"/>
      <c r="J44" s="161"/>
      <c r="K44" s="161">
        <f>'実質公債費比率（分子）の構造'!N$50</f>
        <v>169</v>
      </c>
      <c r="L44" s="161"/>
      <c r="M44" s="161"/>
      <c r="N44" s="161">
        <f>'実質公債費比率（分子）の構造'!O$50</f>
        <v>169</v>
      </c>
      <c r="O44" s="161"/>
      <c r="P44" s="161"/>
    </row>
    <row r="45" spans="1:16">
      <c r="A45" s="161" t="s">
        <v>60</v>
      </c>
      <c r="B45" s="161">
        <f>'実質公債費比率（分子）の構造'!K$49</f>
        <v>51</v>
      </c>
      <c r="C45" s="161"/>
      <c r="D45" s="161"/>
      <c r="E45" s="161">
        <f>'実質公債費比率（分子）の構造'!L$49</f>
        <v>55</v>
      </c>
      <c r="F45" s="161"/>
      <c r="G45" s="161"/>
      <c r="H45" s="161">
        <f>'実質公債費比率（分子）の構造'!M$49</f>
        <v>69</v>
      </c>
      <c r="I45" s="161"/>
      <c r="J45" s="161"/>
      <c r="K45" s="161">
        <f>'実質公債費比率（分子）の構造'!N$49</f>
        <v>80</v>
      </c>
      <c r="L45" s="161"/>
      <c r="M45" s="161"/>
      <c r="N45" s="161">
        <f>'実質公債費比率（分子）の構造'!O$49</f>
        <v>90</v>
      </c>
      <c r="O45" s="161"/>
      <c r="P45" s="161"/>
    </row>
    <row r="46" spans="1:16">
      <c r="A46" s="161" t="s">
        <v>61</v>
      </c>
      <c r="B46" s="161">
        <f>'実質公債費比率（分子）の構造'!K$48</f>
        <v>447</v>
      </c>
      <c r="C46" s="161"/>
      <c r="D46" s="161"/>
      <c r="E46" s="161">
        <f>'実質公債費比率（分子）の構造'!L$48</f>
        <v>414</v>
      </c>
      <c r="F46" s="161"/>
      <c r="G46" s="161"/>
      <c r="H46" s="161">
        <f>'実質公債費比率（分子）の構造'!M$48</f>
        <v>441</v>
      </c>
      <c r="I46" s="161"/>
      <c r="J46" s="161"/>
      <c r="K46" s="161">
        <f>'実質公債費比率（分子）の構造'!N$48</f>
        <v>434</v>
      </c>
      <c r="L46" s="161"/>
      <c r="M46" s="161"/>
      <c r="N46" s="161">
        <f>'実質公債費比率（分子）の構造'!O$48</f>
        <v>437</v>
      </c>
      <c r="O46" s="161"/>
      <c r="P46" s="161"/>
    </row>
    <row r="47" spans="1:16">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2450</v>
      </c>
      <c r="C49" s="161"/>
      <c r="D49" s="161"/>
      <c r="E49" s="161">
        <f>'実質公債費比率（分子）の構造'!L$45</f>
        <v>2431</v>
      </c>
      <c r="F49" s="161"/>
      <c r="G49" s="161"/>
      <c r="H49" s="161">
        <f>'実質公債費比率（分子）の構造'!M$45</f>
        <v>2405</v>
      </c>
      <c r="I49" s="161"/>
      <c r="J49" s="161"/>
      <c r="K49" s="161">
        <f>'実質公債費比率（分子）の構造'!N$45</f>
        <v>2582</v>
      </c>
      <c r="L49" s="161"/>
      <c r="M49" s="161"/>
      <c r="N49" s="161">
        <f>'実質公債費比率（分子）の構造'!O$45</f>
        <v>2701</v>
      </c>
      <c r="O49" s="161"/>
      <c r="P49" s="161"/>
    </row>
    <row r="50" spans="1:16">
      <c r="A50" s="161" t="s">
        <v>64</v>
      </c>
      <c r="B50" s="161" t="e">
        <f>NA()</f>
        <v>#N/A</v>
      </c>
      <c r="C50" s="161">
        <f>IF(ISNUMBER('実質公債費比率（分子）の構造'!K$53),'実質公債費比率（分子）の構造'!K$53,NA())</f>
        <v>440</v>
      </c>
      <c r="D50" s="161" t="e">
        <f>NA()</f>
        <v>#N/A</v>
      </c>
      <c r="E50" s="161" t="e">
        <f>NA()</f>
        <v>#N/A</v>
      </c>
      <c r="F50" s="161">
        <f>IF(ISNUMBER('実質公債費比率（分子）の構造'!L$53),'実質公債費比率（分子）の構造'!L$53,NA())</f>
        <v>250</v>
      </c>
      <c r="G50" s="161" t="e">
        <f>NA()</f>
        <v>#N/A</v>
      </c>
      <c r="H50" s="161" t="e">
        <f>NA()</f>
        <v>#N/A</v>
      </c>
      <c r="I50" s="161">
        <f>IF(ISNUMBER('実質公債費比率（分子）の構造'!M$53),'実質公債費比率（分子）の構造'!M$53,NA())</f>
        <v>411</v>
      </c>
      <c r="J50" s="161" t="e">
        <f>NA()</f>
        <v>#N/A</v>
      </c>
      <c r="K50" s="161" t="e">
        <f>NA()</f>
        <v>#N/A</v>
      </c>
      <c r="L50" s="161">
        <f>IF(ISNUMBER('実質公債費比率（分子）の構造'!N$53),'実質公債費比率（分子）の構造'!N$53,NA())</f>
        <v>491</v>
      </c>
      <c r="M50" s="161" t="e">
        <f>NA()</f>
        <v>#N/A</v>
      </c>
      <c r="N50" s="161" t="e">
        <f>NA()</f>
        <v>#N/A</v>
      </c>
      <c r="O50" s="161">
        <f>IF(ISNUMBER('実質公債費比率（分子）の構造'!O$53),'実質公債費比率（分子）の構造'!O$53,NA())</f>
        <v>520</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27054</v>
      </c>
      <c r="E56" s="160"/>
      <c r="F56" s="160"/>
      <c r="G56" s="160">
        <f>'将来負担比率（分子）の構造'!J$52</f>
        <v>28017</v>
      </c>
      <c r="H56" s="160"/>
      <c r="I56" s="160"/>
      <c r="J56" s="160">
        <f>'将来負担比率（分子）の構造'!K$52</f>
        <v>28504</v>
      </c>
      <c r="K56" s="160"/>
      <c r="L56" s="160"/>
      <c r="M56" s="160">
        <f>'将来負担比率（分子）の構造'!L$52</f>
        <v>29268</v>
      </c>
      <c r="N56" s="160"/>
      <c r="O56" s="160"/>
      <c r="P56" s="160">
        <f>'将来負担比率（分子）の構造'!M$52</f>
        <v>29963</v>
      </c>
    </row>
    <row r="57" spans="1:16">
      <c r="A57" s="160" t="s">
        <v>36</v>
      </c>
      <c r="B57" s="160"/>
      <c r="C57" s="160"/>
      <c r="D57" s="160">
        <f>'将来負担比率（分子）の構造'!I$51</f>
        <v>6199</v>
      </c>
      <c r="E57" s="160"/>
      <c r="F57" s="160"/>
      <c r="G57" s="160">
        <f>'将来負担比率（分子）の構造'!J$51</f>
        <v>6097</v>
      </c>
      <c r="H57" s="160"/>
      <c r="I57" s="160"/>
      <c r="J57" s="160">
        <f>'将来負担比率（分子）の構造'!K$51</f>
        <v>6066</v>
      </c>
      <c r="K57" s="160"/>
      <c r="L57" s="160"/>
      <c r="M57" s="160">
        <f>'将来負担比率（分子）の構造'!L$51</f>
        <v>5838</v>
      </c>
      <c r="N57" s="160"/>
      <c r="O57" s="160"/>
      <c r="P57" s="160">
        <f>'将来負担比率（分子）の構造'!M$51</f>
        <v>5675</v>
      </c>
    </row>
    <row r="58" spans="1:16">
      <c r="A58" s="160" t="s">
        <v>35</v>
      </c>
      <c r="B58" s="160"/>
      <c r="C58" s="160"/>
      <c r="D58" s="160">
        <f>'将来負担比率（分子）の構造'!I$50</f>
        <v>5365</v>
      </c>
      <c r="E58" s="160"/>
      <c r="F58" s="160"/>
      <c r="G58" s="160">
        <f>'将来負担比率（分子）の構造'!J$50</f>
        <v>6242</v>
      </c>
      <c r="H58" s="160"/>
      <c r="I58" s="160"/>
      <c r="J58" s="160">
        <f>'将来負担比率（分子）の構造'!K$50</f>
        <v>6443</v>
      </c>
      <c r="K58" s="160"/>
      <c r="L58" s="160"/>
      <c r="M58" s="160">
        <f>'将来負担比率（分子）の構造'!L$50</f>
        <v>5880</v>
      </c>
      <c r="N58" s="160"/>
      <c r="O58" s="160"/>
      <c r="P58" s="160">
        <f>'将来負担比率（分子）の構造'!M$50</f>
        <v>4001</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1</v>
      </c>
      <c r="C61" s="160"/>
      <c r="D61" s="160"/>
      <c r="E61" s="160">
        <f>'将来負担比率（分子）の構造'!J$46</f>
        <v>1</v>
      </c>
      <c r="F61" s="160"/>
      <c r="G61" s="160"/>
      <c r="H61" s="160">
        <f>'将来負担比率（分子）の構造'!K$46</f>
        <v>0</v>
      </c>
      <c r="I61" s="160"/>
      <c r="J61" s="160"/>
      <c r="K61" s="160">
        <f>'将来負担比率（分子）の構造'!L$46</f>
        <v>1</v>
      </c>
      <c r="L61" s="160"/>
      <c r="M61" s="160"/>
      <c r="N61" s="160" t="str">
        <f>'将来負担比率（分子）の構造'!M$46</f>
        <v>-</v>
      </c>
      <c r="O61" s="160"/>
      <c r="P61" s="160"/>
    </row>
    <row r="62" spans="1:16">
      <c r="A62" s="160" t="s">
        <v>29</v>
      </c>
      <c r="B62" s="160">
        <f>'将来負担比率（分子）の構造'!I$45</f>
        <v>5669</v>
      </c>
      <c r="C62" s="160"/>
      <c r="D62" s="160"/>
      <c r="E62" s="160">
        <f>'将来負担比率（分子）の構造'!J$45</f>
        <v>5281</v>
      </c>
      <c r="F62" s="160"/>
      <c r="G62" s="160"/>
      <c r="H62" s="160">
        <f>'将来負担比率（分子）の構造'!K$45</f>
        <v>4964</v>
      </c>
      <c r="I62" s="160"/>
      <c r="J62" s="160"/>
      <c r="K62" s="160">
        <f>'将来負担比率（分子）の構造'!L$45</f>
        <v>5226</v>
      </c>
      <c r="L62" s="160"/>
      <c r="M62" s="160"/>
      <c r="N62" s="160">
        <f>'将来負担比率（分子）の構造'!M$45</f>
        <v>5140</v>
      </c>
      <c r="O62" s="160"/>
      <c r="P62" s="160"/>
    </row>
    <row r="63" spans="1:16">
      <c r="A63" s="160" t="s">
        <v>28</v>
      </c>
      <c r="B63" s="160">
        <f>'将来負担比率（分子）の構造'!I$44</f>
        <v>385</v>
      </c>
      <c r="C63" s="160"/>
      <c r="D63" s="160"/>
      <c r="E63" s="160">
        <f>'将来負担比率（分子）の構造'!J$44</f>
        <v>466</v>
      </c>
      <c r="F63" s="160"/>
      <c r="G63" s="160"/>
      <c r="H63" s="160">
        <f>'将来負担比率（分子）の構造'!K$44</f>
        <v>553</v>
      </c>
      <c r="I63" s="160"/>
      <c r="J63" s="160"/>
      <c r="K63" s="160">
        <f>'将来負担比率（分子）の構造'!L$44</f>
        <v>773</v>
      </c>
      <c r="L63" s="160"/>
      <c r="M63" s="160"/>
      <c r="N63" s="160">
        <f>'将来負担比率（分子）の構造'!M$44</f>
        <v>712</v>
      </c>
      <c r="O63" s="160"/>
      <c r="P63" s="160"/>
    </row>
    <row r="64" spans="1:16">
      <c r="A64" s="160" t="s">
        <v>27</v>
      </c>
      <c r="B64" s="160">
        <f>'将来負担比率（分子）の構造'!I$43</f>
        <v>6311</v>
      </c>
      <c r="C64" s="160"/>
      <c r="D64" s="160"/>
      <c r="E64" s="160">
        <f>'将来負担比率（分子）の構造'!J$43</f>
        <v>5945</v>
      </c>
      <c r="F64" s="160"/>
      <c r="G64" s="160"/>
      <c r="H64" s="160">
        <f>'将来負担比率（分子）の構造'!K$43</f>
        <v>5662</v>
      </c>
      <c r="I64" s="160"/>
      <c r="J64" s="160"/>
      <c r="K64" s="160">
        <f>'将来負担比率（分子）の構造'!L$43</f>
        <v>5436</v>
      </c>
      <c r="L64" s="160"/>
      <c r="M64" s="160"/>
      <c r="N64" s="160">
        <f>'将来負担比率（分子）の構造'!M$43</f>
        <v>5392</v>
      </c>
      <c r="O64" s="160"/>
      <c r="P64" s="160"/>
    </row>
    <row r="65" spans="1:16">
      <c r="A65" s="160" t="s">
        <v>26</v>
      </c>
      <c r="B65" s="160">
        <f>'将来負担比率（分子）の構造'!I$42</f>
        <v>1710</v>
      </c>
      <c r="C65" s="160"/>
      <c r="D65" s="160"/>
      <c r="E65" s="160">
        <f>'将来負担比率（分子）の構造'!J$42</f>
        <v>1541</v>
      </c>
      <c r="F65" s="160"/>
      <c r="G65" s="160"/>
      <c r="H65" s="160">
        <f>'将来負担比率（分子）の構造'!K$42</f>
        <v>1372</v>
      </c>
      <c r="I65" s="160"/>
      <c r="J65" s="160"/>
      <c r="K65" s="160">
        <f>'将来負担比率（分子）の構造'!L$42</f>
        <v>1202</v>
      </c>
      <c r="L65" s="160"/>
      <c r="M65" s="160"/>
      <c r="N65" s="160">
        <f>'将来負担比率（分子）の構造'!M$42</f>
        <v>1033</v>
      </c>
      <c r="O65" s="160"/>
      <c r="P65" s="160"/>
    </row>
    <row r="66" spans="1:16">
      <c r="A66" s="160" t="s">
        <v>25</v>
      </c>
      <c r="B66" s="160">
        <f>'将来負担比率（分子）の構造'!I$41</f>
        <v>27199</v>
      </c>
      <c r="C66" s="160"/>
      <c r="D66" s="160"/>
      <c r="E66" s="160">
        <f>'将来負担比率（分子）の構造'!J$41</f>
        <v>28483</v>
      </c>
      <c r="F66" s="160"/>
      <c r="G66" s="160"/>
      <c r="H66" s="160">
        <f>'将来負担比率（分子）の構造'!K$41</f>
        <v>29463</v>
      </c>
      <c r="I66" s="160"/>
      <c r="J66" s="160"/>
      <c r="K66" s="160">
        <f>'将来負担比率（分子）の構造'!L$41</f>
        <v>30959</v>
      </c>
      <c r="L66" s="160"/>
      <c r="M66" s="160"/>
      <c r="N66" s="160">
        <f>'将来負担比率（分子）の構造'!M$41</f>
        <v>33360</v>
      </c>
      <c r="O66" s="160"/>
      <c r="P66" s="160"/>
    </row>
    <row r="67" spans="1:16">
      <c r="A67" s="160" t="s">
        <v>68</v>
      </c>
      <c r="B67" s="160" t="e">
        <f>NA()</f>
        <v>#N/A</v>
      </c>
      <c r="C67" s="160">
        <f>IF(ISNUMBER('将来負担比率（分子）の構造'!I$53), IF('将来負担比率（分子）の構造'!I$53 &lt; 0, 0, '将来負担比率（分子）の構造'!I$53), NA())</f>
        <v>2656</v>
      </c>
      <c r="D67" s="160" t="e">
        <f>NA()</f>
        <v>#N/A</v>
      </c>
      <c r="E67" s="160" t="e">
        <f>NA()</f>
        <v>#N/A</v>
      </c>
      <c r="F67" s="160">
        <f>IF(ISNUMBER('将来負担比率（分子）の構造'!J$53), IF('将来負担比率（分子）の構造'!J$53 &lt; 0, 0, '将来負担比率（分子）の構造'!J$53), NA())</f>
        <v>1361</v>
      </c>
      <c r="G67" s="160" t="e">
        <f>NA()</f>
        <v>#N/A</v>
      </c>
      <c r="H67" s="160" t="e">
        <f>NA()</f>
        <v>#N/A</v>
      </c>
      <c r="I67" s="160">
        <f>IF(ISNUMBER('将来負担比率（分子）の構造'!K$53), IF('将来負担比率（分子）の構造'!K$53 &lt; 0, 0, '将来負担比率（分子）の構造'!K$53), NA())</f>
        <v>1001</v>
      </c>
      <c r="J67" s="160" t="e">
        <f>NA()</f>
        <v>#N/A</v>
      </c>
      <c r="K67" s="160" t="e">
        <f>NA()</f>
        <v>#N/A</v>
      </c>
      <c r="L67" s="160">
        <f>IF(ISNUMBER('将来負担比率（分子）の構造'!L$53), IF('将来負担比率（分子）の構造'!L$53 &lt; 0, 0, '将来負担比率（分子）の構造'!L$53), NA())</f>
        <v>2611</v>
      </c>
      <c r="M67" s="160" t="e">
        <f>NA()</f>
        <v>#N/A</v>
      </c>
      <c r="N67" s="160" t="e">
        <f>NA()</f>
        <v>#N/A</v>
      </c>
      <c r="O67" s="160">
        <f>IF(ISNUMBER('将来負担比率（分子）の構造'!M$53), IF('将来負担比率（分子）の構造'!M$53 &lt; 0, 0, '将来負担比率（分子）の構造'!M$53), NA())</f>
        <v>5998</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1823</v>
      </c>
      <c r="C72" s="164">
        <f>基金残高に係る経年分析!G55</f>
        <v>1488</v>
      </c>
      <c r="D72" s="164">
        <f>基金残高に係る経年分析!H55</f>
        <v>1033</v>
      </c>
    </row>
    <row r="73" spans="1:16">
      <c r="A73" s="163" t="s">
        <v>71</v>
      </c>
      <c r="B73" s="164">
        <f>基金残高に係る経年分析!F56</f>
        <v>918</v>
      </c>
      <c r="C73" s="164">
        <f>基金残高に係る経年分析!G56</f>
        <v>868</v>
      </c>
      <c r="D73" s="164">
        <f>基金残高に係る経年分析!H56</f>
        <v>787</v>
      </c>
    </row>
    <row r="74" spans="1:16">
      <c r="A74" s="163" t="s">
        <v>72</v>
      </c>
      <c r="B74" s="164">
        <f>基金残高に係る経年分析!F57</f>
        <v>5366</v>
      </c>
      <c r="C74" s="164">
        <f>基金残高に係る経年分析!G57</f>
        <v>4728</v>
      </c>
      <c r="D74" s="164">
        <f>基金残高に係る経年分析!H57</f>
        <v>3203</v>
      </c>
    </row>
  </sheetData>
  <sheetProtection algorithmName="SHA-512" hashValue="TzD/Iie07Omg89nez05eD6TNx2iYO3Yd68bL1gOYXol06+/cecPstiIqpgZs3KPn5Jx5m/TXQS/hPg0FQsc2Cg==" saltValue="7deOsqFreWjPl/DK7DJUu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7"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208</v>
      </c>
      <c r="DI1" s="774"/>
      <c r="DJ1" s="774"/>
      <c r="DK1" s="774"/>
      <c r="DL1" s="774"/>
      <c r="DM1" s="774"/>
      <c r="DN1" s="775"/>
      <c r="DO1" s="205"/>
      <c r="DP1" s="773" t="s">
        <v>209</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211</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212</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213</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214</v>
      </c>
      <c r="S4" s="716"/>
      <c r="T4" s="716"/>
      <c r="U4" s="716"/>
      <c r="V4" s="716"/>
      <c r="W4" s="716"/>
      <c r="X4" s="716"/>
      <c r="Y4" s="717"/>
      <c r="Z4" s="715" t="s">
        <v>215</v>
      </c>
      <c r="AA4" s="716"/>
      <c r="AB4" s="716"/>
      <c r="AC4" s="717"/>
      <c r="AD4" s="715" t="s">
        <v>216</v>
      </c>
      <c r="AE4" s="716"/>
      <c r="AF4" s="716"/>
      <c r="AG4" s="716"/>
      <c r="AH4" s="716"/>
      <c r="AI4" s="716"/>
      <c r="AJ4" s="716"/>
      <c r="AK4" s="717"/>
      <c r="AL4" s="715" t="s">
        <v>215</v>
      </c>
      <c r="AM4" s="716"/>
      <c r="AN4" s="716"/>
      <c r="AO4" s="717"/>
      <c r="AP4" s="776" t="s">
        <v>217</v>
      </c>
      <c r="AQ4" s="776"/>
      <c r="AR4" s="776"/>
      <c r="AS4" s="776"/>
      <c r="AT4" s="776"/>
      <c r="AU4" s="776"/>
      <c r="AV4" s="776"/>
      <c r="AW4" s="776"/>
      <c r="AX4" s="776"/>
      <c r="AY4" s="776"/>
      <c r="AZ4" s="776"/>
      <c r="BA4" s="776"/>
      <c r="BB4" s="776"/>
      <c r="BC4" s="776"/>
      <c r="BD4" s="776"/>
      <c r="BE4" s="776"/>
      <c r="BF4" s="776"/>
      <c r="BG4" s="776" t="s">
        <v>218</v>
      </c>
      <c r="BH4" s="776"/>
      <c r="BI4" s="776"/>
      <c r="BJ4" s="776"/>
      <c r="BK4" s="776"/>
      <c r="BL4" s="776"/>
      <c r="BM4" s="776"/>
      <c r="BN4" s="776"/>
      <c r="BO4" s="776" t="s">
        <v>215</v>
      </c>
      <c r="BP4" s="776"/>
      <c r="BQ4" s="776"/>
      <c r="BR4" s="776"/>
      <c r="BS4" s="776" t="s">
        <v>219</v>
      </c>
      <c r="BT4" s="776"/>
      <c r="BU4" s="776"/>
      <c r="BV4" s="776"/>
      <c r="BW4" s="776"/>
      <c r="BX4" s="776"/>
      <c r="BY4" s="776"/>
      <c r="BZ4" s="776"/>
      <c r="CA4" s="776"/>
      <c r="CB4" s="776"/>
      <c r="CD4" s="758" t="s">
        <v>220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221</v>
      </c>
      <c r="C5" s="741"/>
      <c r="D5" s="741"/>
      <c r="E5" s="741"/>
      <c r="F5" s="741"/>
      <c r="G5" s="741"/>
      <c r="H5" s="741"/>
      <c r="I5" s="741"/>
      <c r="J5" s="741"/>
      <c r="K5" s="741"/>
      <c r="L5" s="741"/>
      <c r="M5" s="741"/>
      <c r="N5" s="741"/>
      <c r="O5" s="741"/>
      <c r="P5" s="741"/>
      <c r="Q5" s="742"/>
      <c r="R5" s="706">
        <v>12063119</v>
      </c>
      <c r="S5" s="707"/>
      <c r="T5" s="707"/>
      <c r="U5" s="707"/>
      <c r="V5" s="707"/>
      <c r="W5" s="707"/>
      <c r="X5" s="707"/>
      <c r="Y5" s="753"/>
      <c r="Z5" s="771">
        <v>34.700000000000003</v>
      </c>
      <c r="AA5" s="771"/>
      <c r="AB5" s="771"/>
      <c r="AC5" s="771"/>
      <c r="AD5" s="772">
        <v>11229047</v>
      </c>
      <c r="AE5" s="772"/>
      <c r="AF5" s="772"/>
      <c r="AG5" s="772"/>
      <c r="AH5" s="772"/>
      <c r="AI5" s="772"/>
      <c r="AJ5" s="772"/>
      <c r="AK5" s="772"/>
      <c r="AL5" s="754">
        <v>68.900000000000006</v>
      </c>
      <c r="AM5" s="723"/>
      <c r="AN5" s="723"/>
      <c r="AO5" s="755"/>
      <c r="AP5" s="740" t="s">
        <v>222</v>
      </c>
      <c r="AQ5" s="741"/>
      <c r="AR5" s="741"/>
      <c r="AS5" s="741"/>
      <c r="AT5" s="741"/>
      <c r="AU5" s="741"/>
      <c r="AV5" s="741"/>
      <c r="AW5" s="741"/>
      <c r="AX5" s="741"/>
      <c r="AY5" s="741"/>
      <c r="AZ5" s="741"/>
      <c r="BA5" s="741"/>
      <c r="BB5" s="741"/>
      <c r="BC5" s="741"/>
      <c r="BD5" s="741"/>
      <c r="BE5" s="741"/>
      <c r="BF5" s="742"/>
      <c r="BG5" s="641">
        <v>11227581</v>
      </c>
      <c r="BH5" s="644"/>
      <c r="BI5" s="644"/>
      <c r="BJ5" s="644"/>
      <c r="BK5" s="644"/>
      <c r="BL5" s="644"/>
      <c r="BM5" s="644"/>
      <c r="BN5" s="645"/>
      <c r="BO5" s="703">
        <v>93.1</v>
      </c>
      <c r="BP5" s="703"/>
      <c r="BQ5" s="703"/>
      <c r="BR5" s="703"/>
      <c r="BS5" s="704">
        <v>92740</v>
      </c>
      <c r="BT5" s="704"/>
      <c r="BU5" s="704"/>
      <c r="BV5" s="704"/>
      <c r="BW5" s="704"/>
      <c r="BX5" s="704"/>
      <c r="BY5" s="704"/>
      <c r="BZ5" s="704"/>
      <c r="CA5" s="704"/>
      <c r="CB5" s="745"/>
      <c r="CD5" s="758" t="s">
        <v>217</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215</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c r="B6" s="638" t="s">
        <v>226</v>
      </c>
      <c r="C6" s="639"/>
      <c r="D6" s="639"/>
      <c r="E6" s="639"/>
      <c r="F6" s="639"/>
      <c r="G6" s="639"/>
      <c r="H6" s="639"/>
      <c r="I6" s="639"/>
      <c r="J6" s="639"/>
      <c r="K6" s="639"/>
      <c r="L6" s="639"/>
      <c r="M6" s="639"/>
      <c r="N6" s="639"/>
      <c r="O6" s="639"/>
      <c r="P6" s="639"/>
      <c r="Q6" s="640"/>
      <c r="R6" s="641">
        <v>217556</v>
      </c>
      <c r="S6" s="644"/>
      <c r="T6" s="644"/>
      <c r="U6" s="644"/>
      <c r="V6" s="644"/>
      <c r="W6" s="644"/>
      <c r="X6" s="644"/>
      <c r="Y6" s="645"/>
      <c r="Z6" s="703">
        <v>0.6</v>
      </c>
      <c r="AA6" s="703"/>
      <c r="AB6" s="703"/>
      <c r="AC6" s="703"/>
      <c r="AD6" s="704">
        <v>217556</v>
      </c>
      <c r="AE6" s="704"/>
      <c r="AF6" s="704"/>
      <c r="AG6" s="704"/>
      <c r="AH6" s="704"/>
      <c r="AI6" s="704"/>
      <c r="AJ6" s="704"/>
      <c r="AK6" s="704"/>
      <c r="AL6" s="646">
        <v>1.3</v>
      </c>
      <c r="AM6" s="647"/>
      <c r="AN6" s="647"/>
      <c r="AO6" s="705"/>
      <c r="AP6" s="638" t="s">
        <v>227</v>
      </c>
      <c r="AQ6" s="639"/>
      <c r="AR6" s="639"/>
      <c r="AS6" s="639"/>
      <c r="AT6" s="639"/>
      <c r="AU6" s="639"/>
      <c r="AV6" s="639"/>
      <c r="AW6" s="639"/>
      <c r="AX6" s="639"/>
      <c r="AY6" s="639"/>
      <c r="AZ6" s="639"/>
      <c r="BA6" s="639"/>
      <c r="BB6" s="639"/>
      <c r="BC6" s="639"/>
      <c r="BD6" s="639"/>
      <c r="BE6" s="639"/>
      <c r="BF6" s="640"/>
      <c r="BG6" s="641">
        <v>11227581</v>
      </c>
      <c r="BH6" s="644"/>
      <c r="BI6" s="644"/>
      <c r="BJ6" s="644"/>
      <c r="BK6" s="644"/>
      <c r="BL6" s="644"/>
      <c r="BM6" s="644"/>
      <c r="BN6" s="645"/>
      <c r="BO6" s="703">
        <v>93.1</v>
      </c>
      <c r="BP6" s="703"/>
      <c r="BQ6" s="703"/>
      <c r="BR6" s="703"/>
      <c r="BS6" s="704">
        <v>92740</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228664</v>
      </c>
      <c r="CS6" s="644"/>
      <c r="CT6" s="644"/>
      <c r="CU6" s="644"/>
      <c r="CV6" s="644"/>
      <c r="CW6" s="644"/>
      <c r="CX6" s="644"/>
      <c r="CY6" s="645"/>
      <c r="CZ6" s="754">
        <v>0.7</v>
      </c>
      <c r="DA6" s="723"/>
      <c r="DB6" s="723"/>
      <c r="DC6" s="757"/>
      <c r="DD6" s="649" t="s">
        <v>124</v>
      </c>
      <c r="DE6" s="644"/>
      <c r="DF6" s="644"/>
      <c r="DG6" s="644"/>
      <c r="DH6" s="644"/>
      <c r="DI6" s="644"/>
      <c r="DJ6" s="644"/>
      <c r="DK6" s="644"/>
      <c r="DL6" s="644"/>
      <c r="DM6" s="644"/>
      <c r="DN6" s="644"/>
      <c r="DO6" s="644"/>
      <c r="DP6" s="645"/>
      <c r="DQ6" s="649">
        <v>228520</v>
      </c>
      <c r="DR6" s="644"/>
      <c r="DS6" s="644"/>
      <c r="DT6" s="644"/>
      <c r="DU6" s="644"/>
      <c r="DV6" s="644"/>
      <c r="DW6" s="644"/>
      <c r="DX6" s="644"/>
      <c r="DY6" s="644"/>
      <c r="DZ6" s="644"/>
      <c r="EA6" s="644"/>
      <c r="EB6" s="644"/>
      <c r="EC6" s="684"/>
    </row>
    <row r="7" spans="2:143" ht="11.25" customHeight="1">
      <c r="B7" s="638" t="s">
        <v>229</v>
      </c>
      <c r="C7" s="639"/>
      <c r="D7" s="639"/>
      <c r="E7" s="639"/>
      <c r="F7" s="639"/>
      <c r="G7" s="639"/>
      <c r="H7" s="639"/>
      <c r="I7" s="639"/>
      <c r="J7" s="639"/>
      <c r="K7" s="639"/>
      <c r="L7" s="639"/>
      <c r="M7" s="639"/>
      <c r="N7" s="639"/>
      <c r="O7" s="639"/>
      <c r="P7" s="639"/>
      <c r="Q7" s="640"/>
      <c r="R7" s="641">
        <v>15798</v>
      </c>
      <c r="S7" s="644"/>
      <c r="T7" s="644"/>
      <c r="U7" s="644"/>
      <c r="V7" s="644"/>
      <c r="W7" s="644"/>
      <c r="X7" s="644"/>
      <c r="Y7" s="645"/>
      <c r="Z7" s="703">
        <v>0</v>
      </c>
      <c r="AA7" s="703"/>
      <c r="AB7" s="703"/>
      <c r="AC7" s="703"/>
      <c r="AD7" s="704">
        <v>15798</v>
      </c>
      <c r="AE7" s="704"/>
      <c r="AF7" s="704"/>
      <c r="AG7" s="704"/>
      <c r="AH7" s="704"/>
      <c r="AI7" s="704"/>
      <c r="AJ7" s="704"/>
      <c r="AK7" s="704"/>
      <c r="AL7" s="646">
        <v>0.1</v>
      </c>
      <c r="AM7" s="647"/>
      <c r="AN7" s="647"/>
      <c r="AO7" s="705"/>
      <c r="AP7" s="638" t="s">
        <v>230</v>
      </c>
      <c r="AQ7" s="639"/>
      <c r="AR7" s="639"/>
      <c r="AS7" s="639"/>
      <c r="AT7" s="639"/>
      <c r="AU7" s="639"/>
      <c r="AV7" s="639"/>
      <c r="AW7" s="639"/>
      <c r="AX7" s="639"/>
      <c r="AY7" s="639"/>
      <c r="AZ7" s="639"/>
      <c r="BA7" s="639"/>
      <c r="BB7" s="639"/>
      <c r="BC7" s="639"/>
      <c r="BD7" s="639"/>
      <c r="BE7" s="639"/>
      <c r="BF7" s="640"/>
      <c r="BG7" s="641">
        <v>5130581</v>
      </c>
      <c r="BH7" s="644"/>
      <c r="BI7" s="644"/>
      <c r="BJ7" s="644"/>
      <c r="BK7" s="644"/>
      <c r="BL7" s="644"/>
      <c r="BM7" s="644"/>
      <c r="BN7" s="645"/>
      <c r="BO7" s="703">
        <v>42.5</v>
      </c>
      <c r="BP7" s="703"/>
      <c r="BQ7" s="703"/>
      <c r="BR7" s="703"/>
      <c r="BS7" s="704">
        <v>92740</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3458873</v>
      </c>
      <c r="CS7" s="644"/>
      <c r="CT7" s="644"/>
      <c r="CU7" s="644"/>
      <c r="CV7" s="644"/>
      <c r="CW7" s="644"/>
      <c r="CX7" s="644"/>
      <c r="CY7" s="645"/>
      <c r="CZ7" s="703">
        <v>10.4</v>
      </c>
      <c r="DA7" s="703"/>
      <c r="DB7" s="703"/>
      <c r="DC7" s="703"/>
      <c r="DD7" s="649">
        <v>11043</v>
      </c>
      <c r="DE7" s="644"/>
      <c r="DF7" s="644"/>
      <c r="DG7" s="644"/>
      <c r="DH7" s="644"/>
      <c r="DI7" s="644"/>
      <c r="DJ7" s="644"/>
      <c r="DK7" s="644"/>
      <c r="DL7" s="644"/>
      <c r="DM7" s="644"/>
      <c r="DN7" s="644"/>
      <c r="DO7" s="644"/>
      <c r="DP7" s="645"/>
      <c r="DQ7" s="649">
        <v>2825947</v>
      </c>
      <c r="DR7" s="644"/>
      <c r="DS7" s="644"/>
      <c r="DT7" s="644"/>
      <c r="DU7" s="644"/>
      <c r="DV7" s="644"/>
      <c r="DW7" s="644"/>
      <c r="DX7" s="644"/>
      <c r="DY7" s="644"/>
      <c r="DZ7" s="644"/>
      <c r="EA7" s="644"/>
      <c r="EB7" s="644"/>
      <c r="EC7" s="684"/>
    </row>
    <row r="8" spans="2:143" ht="11.25" customHeight="1">
      <c r="B8" s="638" t="s">
        <v>232</v>
      </c>
      <c r="C8" s="639"/>
      <c r="D8" s="639"/>
      <c r="E8" s="639"/>
      <c r="F8" s="639"/>
      <c r="G8" s="639"/>
      <c r="H8" s="639"/>
      <c r="I8" s="639"/>
      <c r="J8" s="639"/>
      <c r="K8" s="639"/>
      <c r="L8" s="639"/>
      <c r="M8" s="639"/>
      <c r="N8" s="639"/>
      <c r="O8" s="639"/>
      <c r="P8" s="639"/>
      <c r="Q8" s="640"/>
      <c r="R8" s="641">
        <v>54168</v>
      </c>
      <c r="S8" s="644"/>
      <c r="T8" s="644"/>
      <c r="U8" s="644"/>
      <c r="V8" s="644"/>
      <c r="W8" s="644"/>
      <c r="X8" s="644"/>
      <c r="Y8" s="645"/>
      <c r="Z8" s="703">
        <v>0.2</v>
      </c>
      <c r="AA8" s="703"/>
      <c r="AB8" s="703"/>
      <c r="AC8" s="703"/>
      <c r="AD8" s="704">
        <v>54168</v>
      </c>
      <c r="AE8" s="704"/>
      <c r="AF8" s="704"/>
      <c r="AG8" s="704"/>
      <c r="AH8" s="704"/>
      <c r="AI8" s="704"/>
      <c r="AJ8" s="704"/>
      <c r="AK8" s="704"/>
      <c r="AL8" s="646">
        <v>0.3</v>
      </c>
      <c r="AM8" s="647"/>
      <c r="AN8" s="647"/>
      <c r="AO8" s="705"/>
      <c r="AP8" s="638" t="s">
        <v>233</v>
      </c>
      <c r="AQ8" s="639"/>
      <c r="AR8" s="639"/>
      <c r="AS8" s="639"/>
      <c r="AT8" s="639"/>
      <c r="AU8" s="639"/>
      <c r="AV8" s="639"/>
      <c r="AW8" s="639"/>
      <c r="AX8" s="639"/>
      <c r="AY8" s="639"/>
      <c r="AZ8" s="639"/>
      <c r="BA8" s="639"/>
      <c r="BB8" s="639"/>
      <c r="BC8" s="639"/>
      <c r="BD8" s="639"/>
      <c r="BE8" s="639"/>
      <c r="BF8" s="640"/>
      <c r="BG8" s="641">
        <v>146508</v>
      </c>
      <c r="BH8" s="644"/>
      <c r="BI8" s="644"/>
      <c r="BJ8" s="644"/>
      <c r="BK8" s="644"/>
      <c r="BL8" s="644"/>
      <c r="BM8" s="644"/>
      <c r="BN8" s="645"/>
      <c r="BO8" s="703">
        <v>1.2</v>
      </c>
      <c r="BP8" s="703"/>
      <c r="BQ8" s="703"/>
      <c r="BR8" s="703"/>
      <c r="BS8" s="649" t="s">
        <v>124</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10385138</v>
      </c>
      <c r="CS8" s="644"/>
      <c r="CT8" s="644"/>
      <c r="CU8" s="644"/>
      <c r="CV8" s="644"/>
      <c r="CW8" s="644"/>
      <c r="CX8" s="644"/>
      <c r="CY8" s="645"/>
      <c r="CZ8" s="703">
        <v>31.1</v>
      </c>
      <c r="DA8" s="703"/>
      <c r="DB8" s="703"/>
      <c r="DC8" s="703"/>
      <c r="DD8" s="649">
        <v>13025</v>
      </c>
      <c r="DE8" s="644"/>
      <c r="DF8" s="644"/>
      <c r="DG8" s="644"/>
      <c r="DH8" s="644"/>
      <c r="DI8" s="644"/>
      <c r="DJ8" s="644"/>
      <c r="DK8" s="644"/>
      <c r="DL8" s="644"/>
      <c r="DM8" s="644"/>
      <c r="DN8" s="644"/>
      <c r="DO8" s="644"/>
      <c r="DP8" s="645"/>
      <c r="DQ8" s="649">
        <v>5581903</v>
      </c>
      <c r="DR8" s="644"/>
      <c r="DS8" s="644"/>
      <c r="DT8" s="644"/>
      <c r="DU8" s="644"/>
      <c r="DV8" s="644"/>
      <c r="DW8" s="644"/>
      <c r="DX8" s="644"/>
      <c r="DY8" s="644"/>
      <c r="DZ8" s="644"/>
      <c r="EA8" s="644"/>
      <c r="EB8" s="644"/>
      <c r="EC8" s="684"/>
    </row>
    <row r="9" spans="2:143" ht="11.25" customHeight="1">
      <c r="B9" s="638" t="s">
        <v>235</v>
      </c>
      <c r="C9" s="639"/>
      <c r="D9" s="639"/>
      <c r="E9" s="639"/>
      <c r="F9" s="639"/>
      <c r="G9" s="639"/>
      <c r="H9" s="639"/>
      <c r="I9" s="639"/>
      <c r="J9" s="639"/>
      <c r="K9" s="639"/>
      <c r="L9" s="639"/>
      <c r="M9" s="639"/>
      <c r="N9" s="639"/>
      <c r="O9" s="639"/>
      <c r="P9" s="639"/>
      <c r="Q9" s="640"/>
      <c r="R9" s="641">
        <v>59069</v>
      </c>
      <c r="S9" s="644"/>
      <c r="T9" s="644"/>
      <c r="U9" s="644"/>
      <c r="V9" s="644"/>
      <c r="W9" s="644"/>
      <c r="X9" s="644"/>
      <c r="Y9" s="645"/>
      <c r="Z9" s="703">
        <v>0.2</v>
      </c>
      <c r="AA9" s="703"/>
      <c r="AB9" s="703"/>
      <c r="AC9" s="703"/>
      <c r="AD9" s="704">
        <v>59069</v>
      </c>
      <c r="AE9" s="704"/>
      <c r="AF9" s="704"/>
      <c r="AG9" s="704"/>
      <c r="AH9" s="704"/>
      <c r="AI9" s="704"/>
      <c r="AJ9" s="704"/>
      <c r="AK9" s="704"/>
      <c r="AL9" s="646">
        <v>0.4</v>
      </c>
      <c r="AM9" s="647"/>
      <c r="AN9" s="647"/>
      <c r="AO9" s="705"/>
      <c r="AP9" s="638" t="s">
        <v>236</v>
      </c>
      <c r="AQ9" s="639"/>
      <c r="AR9" s="639"/>
      <c r="AS9" s="639"/>
      <c r="AT9" s="639"/>
      <c r="AU9" s="639"/>
      <c r="AV9" s="639"/>
      <c r="AW9" s="639"/>
      <c r="AX9" s="639"/>
      <c r="AY9" s="639"/>
      <c r="AZ9" s="639"/>
      <c r="BA9" s="639"/>
      <c r="BB9" s="639"/>
      <c r="BC9" s="639"/>
      <c r="BD9" s="639"/>
      <c r="BE9" s="639"/>
      <c r="BF9" s="640"/>
      <c r="BG9" s="641">
        <v>4317106</v>
      </c>
      <c r="BH9" s="644"/>
      <c r="BI9" s="644"/>
      <c r="BJ9" s="644"/>
      <c r="BK9" s="644"/>
      <c r="BL9" s="644"/>
      <c r="BM9" s="644"/>
      <c r="BN9" s="645"/>
      <c r="BO9" s="703">
        <v>35.799999999999997</v>
      </c>
      <c r="BP9" s="703"/>
      <c r="BQ9" s="703"/>
      <c r="BR9" s="703"/>
      <c r="BS9" s="649" t="s">
        <v>124</v>
      </c>
      <c r="BT9" s="644"/>
      <c r="BU9" s="644"/>
      <c r="BV9" s="644"/>
      <c r="BW9" s="644"/>
      <c r="BX9" s="644"/>
      <c r="BY9" s="644"/>
      <c r="BZ9" s="644"/>
      <c r="CA9" s="644"/>
      <c r="CB9" s="684"/>
      <c r="CD9" s="685" t="s">
        <v>237</v>
      </c>
      <c r="CE9" s="682"/>
      <c r="CF9" s="682"/>
      <c r="CG9" s="682"/>
      <c r="CH9" s="682"/>
      <c r="CI9" s="682"/>
      <c r="CJ9" s="682"/>
      <c r="CK9" s="682"/>
      <c r="CL9" s="682"/>
      <c r="CM9" s="682"/>
      <c r="CN9" s="682"/>
      <c r="CO9" s="682"/>
      <c r="CP9" s="682"/>
      <c r="CQ9" s="683"/>
      <c r="CR9" s="641">
        <v>7625781</v>
      </c>
      <c r="CS9" s="644"/>
      <c r="CT9" s="644"/>
      <c r="CU9" s="644"/>
      <c r="CV9" s="644"/>
      <c r="CW9" s="644"/>
      <c r="CX9" s="644"/>
      <c r="CY9" s="645"/>
      <c r="CZ9" s="703">
        <v>22.9</v>
      </c>
      <c r="DA9" s="703"/>
      <c r="DB9" s="703"/>
      <c r="DC9" s="703"/>
      <c r="DD9" s="649">
        <v>5557682</v>
      </c>
      <c r="DE9" s="644"/>
      <c r="DF9" s="644"/>
      <c r="DG9" s="644"/>
      <c r="DH9" s="644"/>
      <c r="DI9" s="644"/>
      <c r="DJ9" s="644"/>
      <c r="DK9" s="644"/>
      <c r="DL9" s="644"/>
      <c r="DM9" s="644"/>
      <c r="DN9" s="644"/>
      <c r="DO9" s="644"/>
      <c r="DP9" s="645"/>
      <c r="DQ9" s="649">
        <v>1981916</v>
      </c>
      <c r="DR9" s="644"/>
      <c r="DS9" s="644"/>
      <c r="DT9" s="644"/>
      <c r="DU9" s="644"/>
      <c r="DV9" s="644"/>
      <c r="DW9" s="644"/>
      <c r="DX9" s="644"/>
      <c r="DY9" s="644"/>
      <c r="DZ9" s="644"/>
      <c r="EA9" s="644"/>
      <c r="EB9" s="644"/>
      <c r="EC9" s="684"/>
    </row>
    <row r="10" spans="2:143" ht="11.25" customHeight="1">
      <c r="B10" s="638" t="s">
        <v>238</v>
      </c>
      <c r="C10" s="639"/>
      <c r="D10" s="639"/>
      <c r="E10" s="639"/>
      <c r="F10" s="639"/>
      <c r="G10" s="639"/>
      <c r="H10" s="639"/>
      <c r="I10" s="639"/>
      <c r="J10" s="639"/>
      <c r="K10" s="639"/>
      <c r="L10" s="639"/>
      <c r="M10" s="639"/>
      <c r="N10" s="639"/>
      <c r="O10" s="639"/>
      <c r="P10" s="639"/>
      <c r="Q10" s="640"/>
      <c r="R10" s="641" t="s">
        <v>124</v>
      </c>
      <c r="S10" s="644"/>
      <c r="T10" s="644"/>
      <c r="U10" s="644"/>
      <c r="V10" s="644"/>
      <c r="W10" s="644"/>
      <c r="X10" s="644"/>
      <c r="Y10" s="645"/>
      <c r="Z10" s="703" t="s">
        <v>124</v>
      </c>
      <c r="AA10" s="703"/>
      <c r="AB10" s="703"/>
      <c r="AC10" s="703"/>
      <c r="AD10" s="704" t="s">
        <v>124</v>
      </c>
      <c r="AE10" s="704"/>
      <c r="AF10" s="704"/>
      <c r="AG10" s="704"/>
      <c r="AH10" s="704"/>
      <c r="AI10" s="704"/>
      <c r="AJ10" s="704"/>
      <c r="AK10" s="704"/>
      <c r="AL10" s="646" t="s">
        <v>124</v>
      </c>
      <c r="AM10" s="647"/>
      <c r="AN10" s="647"/>
      <c r="AO10" s="705"/>
      <c r="AP10" s="638" t="s">
        <v>239</v>
      </c>
      <c r="AQ10" s="639"/>
      <c r="AR10" s="639"/>
      <c r="AS10" s="639"/>
      <c r="AT10" s="639"/>
      <c r="AU10" s="639"/>
      <c r="AV10" s="639"/>
      <c r="AW10" s="639"/>
      <c r="AX10" s="639"/>
      <c r="AY10" s="639"/>
      <c r="AZ10" s="639"/>
      <c r="BA10" s="639"/>
      <c r="BB10" s="639"/>
      <c r="BC10" s="639"/>
      <c r="BD10" s="639"/>
      <c r="BE10" s="639"/>
      <c r="BF10" s="640"/>
      <c r="BG10" s="641">
        <v>188302</v>
      </c>
      <c r="BH10" s="644"/>
      <c r="BI10" s="644"/>
      <c r="BJ10" s="644"/>
      <c r="BK10" s="644"/>
      <c r="BL10" s="644"/>
      <c r="BM10" s="644"/>
      <c r="BN10" s="645"/>
      <c r="BO10" s="703">
        <v>1.6</v>
      </c>
      <c r="BP10" s="703"/>
      <c r="BQ10" s="703"/>
      <c r="BR10" s="703"/>
      <c r="BS10" s="649" t="s">
        <v>240</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v>26715</v>
      </c>
      <c r="CS10" s="644"/>
      <c r="CT10" s="644"/>
      <c r="CU10" s="644"/>
      <c r="CV10" s="644"/>
      <c r="CW10" s="644"/>
      <c r="CX10" s="644"/>
      <c r="CY10" s="645"/>
      <c r="CZ10" s="703">
        <v>0.1</v>
      </c>
      <c r="DA10" s="703"/>
      <c r="DB10" s="703"/>
      <c r="DC10" s="703"/>
      <c r="DD10" s="649" t="s">
        <v>124</v>
      </c>
      <c r="DE10" s="644"/>
      <c r="DF10" s="644"/>
      <c r="DG10" s="644"/>
      <c r="DH10" s="644"/>
      <c r="DI10" s="644"/>
      <c r="DJ10" s="644"/>
      <c r="DK10" s="644"/>
      <c r="DL10" s="644"/>
      <c r="DM10" s="644"/>
      <c r="DN10" s="644"/>
      <c r="DO10" s="644"/>
      <c r="DP10" s="645"/>
      <c r="DQ10" s="649">
        <v>9821</v>
      </c>
      <c r="DR10" s="644"/>
      <c r="DS10" s="644"/>
      <c r="DT10" s="644"/>
      <c r="DU10" s="644"/>
      <c r="DV10" s="644"/>
      <c r="DW10" s="644"/>
      <c r="DX10" s="644"/>
      <c r="DY10" s="644"/>
      <c r="DZ10" s="644"/>
      <c r="EA10" s="644"/>
      <c r="EB10" s="644"/>
      <c r="EC10" s="684"/>
    </row>
    <row r="11" spans="2:143" ht="11.25" customHeight="1">
      <c r="B11" s="638" t="s">
        <v>242</v>
      </c>
      <c r="C11" s="639"/>
      <c r="D11" s="639"/>
      <c r="E11" s="639"/>
      <c r="F11" s="639"/>
      <c r="G11" s="639"/>
      <c r="H11" s="639"/>
      <c r="I11" s="639"/>
      <c r="J11" s="639"/>
      <c r="K11" s="639"/>
      <c r="L11" s="639"/>
      <c r="M11" s="639"/>
      <c r="N11" s="639"/>
      <c r="O11" s="639"/>
      <c r="P11" s="639"/>
      <c r="Q11" s="640"/>
      <c r="R11" s="641" t="s">
        <v>240</v>
      </c>
      <c r="S11" s="644"/>
      <c r="T11" s="644"/>
      <c r="U11" s="644"/>
      <c r="V11" s="644"/>
      <c r="W11" s="644"/>
      <c r="X11" s="644"/>
      <c r="Y11" s="645"/>
      <c r="Z11" s="703" t="s">
        <v>240</v>
      </c>
      <c r="AA11" s="703"/>
      <c r="AB11" s="703"/>
      <c r="AC11" s="703"/>
      <c r="AD11" s="704" t="s">
        <v>124</v>
      </c>
      <c r="AE11" s="704"/>
      <c r="AF11" s="704"/>
      <c r="AG11" s="704"/>
      <c r="AH11" s="704"/>
      <c r="AI11" s="704"/>
      <c r="AJ11" s="704"/>
      <c r="AK11" s="704"/>
      <c r="AL11" s="646" t="s">
        <v>124</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478665</v>
      </c>
      <c r="BH11" s="644"/>
      <c r="BI11" s="644"/>
      <c r="BJ11" s="644"/>
      <c r="BK11" s="644"/>
      <c r="BL11" s="644"/>
      <c r="BM11" s="644"/>
      <c r="BN11" s="645"/>
      <c r="BO11" s="703">
        <v>4</v>
      </c>
      <c r="BP11" s="703"/>
      <c r="BQ11" s="703"/>
      <c r="BR11" s="703"/>
      <c r="BS11" s="649">
        <v>92740</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227351</v>
      </c>
      <c r="CS11" s="644"/>
      <c r="CT11" s="644"/>
      <c r="CU11" s="644"/>
      <c r="CV11" s="644"/>
      <c r="CW11" s="644"/>
      <c r="CX11" s="644"/>
      <c r="CY11" s="645"/>
      <c r="CZ11" s="703">
        <v>0.7</v>
      </c>
      <c r="DA11" s="703"/>
      <c r="DB11" s="703"/>
      <c r="DC11" s="703"/>
      <c r="DD11" s="649">
        <v>21480</v>
      </c>
      <c r="DE11" s="644"/>
      <c r="DF11" s="644"/>
      <c r="DG11" s="644"/>
      <c r="DH11" s="644"/>
      <c r="DI11" s="644"/>
      <c r="DJ11" s="644"/>
      <c r="DK11" s="644"/>
      <c r="DL11" s="644"/>
      <c r="DM11" s="644"/>
      <c r="DN11" s="644"/>
      <c r="DO11" s="644"/>
      <c r="DP11" s="645"/>
      <c r="DQ11" s="649">
        <v>190553</v>
      </c>
      <c r="DR11" s="644"/>
      <c r="DS11" s="644"/>
      <c r="DT11" s="644"/>
      <c r="DU11" s="644"/>
      <c r="DV11" s="644"/>
      <c r="DW11" s="644"/>
      <c r="DX11" s="644"/>
      <c r="DY11" s="644"/>
      <c r="DZ11" s="644"/>
      <c r="EA11" s="644"/>
      <c r="EB11" s="644"/>
      <c r="EC11" s="684"/>
    </row>
    <row r="12" spans="2:143" ht="11.25" customHeight="1">
      <c r="B12" s="638" t="s">
        <v>245</v>
      </c>
      <c r="C12" s="639"/>
      <c r="D12" s="639"/>
      <c r="E12" s="639"/>
      <c r="F12" s="639"/>
      <c r="G12" s="639"/>
      <c r="H12" s="639"/>
      <c r="I12" s="639"/>
      <c r="J12" s="639"/>
      <c r="K12" s="639"/>
      <c r="L12" s="639"/>
      <c r="M12" s="639"/>
      <c r="N12" s="639"/>
      <c r="O12" s="639"/>
      <c r="P12" s="639"/>
      <c r="Q12" s="640"/>
      <c r="R12" s="641">
        <v>1236147</v>
      </c>
      <c r="S12" s="644"/>
      <c r="T12" s="644"/>
      <c r="U12" s="644"/>
      <c r="V12" s="644"/>
      <c r="W12" s="644"/>
      <c r="X12" s="644"/>
      <c r="Y12" s="645"/>
      <c r="Z12" s="703">
        <v>3.6</v>
      </c>
      <c r="AA12" s="703"/>
      <c r="AB12" s="703"/>
      <c r="AC12" s="703"/>
      <c r="AD12" s="704">
        <v>1236147</v>
      </c>
      <c r="AE12" s="704"/>
      <c r="AF12" s="704"/>
      <c r="AG12" s="704"/>
      <c r="AH12" s="704"/>
      <c r="AI12" s="704"/>
      <c r="AJ12" s="704"/>
      <c r="AK12" s="704"/>
      <c r="AL12" s="646">
        <v>7.6</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5479731</v>
      </c>
      <c r="BH12" s="644"/>
      <c r="BI12" s="644"/>
      <c r="BJ12" s="644"/>
      <c r="BK12" s="644"/>
      <c r="BL12" s="644"/>
      <c r="BM12" s="644"/>
      <c r="BN12" s="645"/>
      <c r="BO12" s="703">
        <v>45.4</v>
      </c>
      <c r="BP12" s="703"/>
      <c r="BQ12" s="703"/>
      <c r="BR12" s="703"/>
      <c r="BS12" s="649" t="s">
        <v>124</v>
      </c>
      <c r="BT12" s="644"/>
      <c r="BU12" s="644"/>
      <c r="BV12" s="644"/>
      <c r="BW12" s="644"/>
      <c r="BX12" s="644"/>
      <c r="BY12" s="644"/>
      <c r="BZ12" s="644"/>
      <c r="CA12" s="644"/>
      <c r="CB12" s="684"/>
      <c r="CD12" s="685" t="s">
        <v>247</v>
      </c>
      <c r="CE12" s="682"/>
      <c r="CF12" s="682"/>
      <c r="CG12" s="682"/>
      <c r="CH12" s="682"/>
      <c r="CI12" s="682"/>
      <c r="CJ12" s="682"/>
      <c r="CK12" s="682"/>
      <c r="CL12" s="682"/>
      <c r="CM12" s="682"/>
      <c r="CN12" s="682"/>
      <c r="CO12" s="682"/>
      <c r="CP12" s="682"/>
      <c r="CQ12" s="683"/>
      <c r="CR12" s="641">
        <v>808521</v>
      </c>
      <c r="CS12" s="644"/>
      <c r="CT12" s="644"/>
      <c r="CU12" s="644"/>
      <c r="CV12" s="644"/>
      <c r="CW12" s="644"/>
      <c r="CX12" s="644"/>
      <c r="CY12" s="645"/>
      <c r="CZ12" s="703">
        <v>2.4</v>
      </c>
      <c r="DA12" s="703"/>
      <c r="DB12" s="703"/>
      <c r="DC12" s="703"/>
      <c r="DD12" s="649">
        <v>57303</v>
      </c>
      <c r="DE12" s="644"/>
      <c r="DF12" s="644"/>
      <c r="DG12" s="644"/>
      <c r="DH12" s="644"/>
      <c r="DI12" s="644"/>
      <c r="DJ12" s="644"/>
      <c r="DK12" s="644"/>
      <c r="DL12" s="644"/>
      <c r="DM12" s="644"/>
      <c r="DN12" s="644"/>
      <c r="DO12" s="644"/>
      <c r="DP12" s="645"/>
      <c r="DQ12" s="649">
        <v>456615</v>
      </c>
      <c r="DR12" s="644"/>
      <c r="DS12" s="644"/>
      <c r="DT12" s="644"/>
      <c r="DU12" s="644"/>
      <c r="DV12" s="644"/>
      <c r="DW12" s="644"/>
      <c r="DX12" s="644"/>
      <c r="DY12" s="644"/>
      <c r="DZ12" s="644"/>
      <c r="EA12" s="644"/>
      <c r="EB12" s="644"/>
      <c r="EC12" s="684"/>
    </row>
    <row r="13" spans="2:143" ht="11.25" customHeight="1">
      <c r="B13" s="638" t="s">
        <v>248</v>
      </c>
      <c r="C13" s="639"/>
      <c r="D13" s="639"/>
      <c r="E13" s="639"/>
      <c r="F13" s="639"/>
      <c r="G13" s="639"/>
      <c r="H13" s="639"/>
      <c r="I13" s="639"/>
      <c r="J13" s="639"/>
      <c r="K13" s="639"/>
      <c r="L13" s="639"/>
      <c r="M13" s="639"/>
      <c r="N13" s="639"/>
      <c r="O13" s="639"/>
      <c r="P13" s="639"/>
      <c r="Q13" s="640"/>
      <c r="R13" s="641">
        <v>145548</v>
      </c>
      <c r="S13" s="644"/>
      <c r="T13" s="644"/>
      <c r="U13" s="644"/>
      <c r="V13" s="644"/>
      <c r="W13" s="644"/>
      <c r="X13" s="644"/>
      <c r="Y13" s="645"/>
      <c r="Z13" s="703">
        <v>0.4</v>
      </c>
      <c r="AA13" s="703"/>
      <c r="AB13" s="703"/>
      <c r="AC13" s="703"/>
      <c r="AD13" s="704">
        <v>145548</v>
      </c>
      <c r="AE13" s="704"/>
      <c r="AF13" s="704"/>
      <c r="AG13" s="704"/>
      <c r="AH13" s="704"/>
      <c r="AI13" s="704"/>
      <c r="AJ13" s="704"/>
      <c r="AK13" s="704"/>
      <c r="AL13" s="646">
        <v>0.9</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v>5459237</v>
      </c>
      <c r="BH13" s="644"/>
      <c r="BI13" s="644"/>
      <c r="BJ13" s="644"/>
      <c r="BK13" s="644"/>
      <c r="BL13" s="644"/>
      <c r="BM13" s="644"/>
      <c r="BN13" s="645"/>
      <c r="BO13" s="703">
        <v>45.3</v>
      </c>
      <c r="BP13" s="703"/>
      <c r="BQ13" s="703"/>
      <c r="BR13" s="703"/>
      <c r="BS13" s="649" t="s">
        <v>124</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3991522</v>
      </c>
      <c r="CS13" s="644"/>
      <c r="CT13" s="644"/>
      <c r="CU13" s="644"/>
      <c r="CV13" s="644"/>
      <c r="CW13" s="644"/>
      <c r="CX13" s="644"/>
      <c r="CY13" s="645"/>
      <c r="CZ13" s="703">
        <v>12</v>
      </c>
      <c r="DA13" s="703"/>
      <c r="DB13" s="703"/>
      <c r="DC13" s="703"/>
      <c r="DD13" s="649">
        <v>2738673</v>
      </c>
      <c r="DE13" s="644"/>
      <c r="DF13" s="644"/>
      <c r="DG13" s="644"/>
      <c r="DH13" s="644"/>
      <c r="DI13" s="644"/>
      <c r="DJ13" s="644"/>
      <c r="DK13" s="644"/>
      <c r="DL13" s="644"/>
      <c r="DM13" s="644"/>
      <c r="DN13" s="644"/>
      <c r="DO13" s="644"/>
      <c r="DP13" s="645"/>
      <c r="DQ13" s="649">
        <v>2337814</v>
      </c>
      <c r="DR13" s="644"/>
      <c r="DS13" s="644"/>
      <c r="DT13" s="644"/>
      <c r="DU13" s="644"/>
      <c r="DV13" s="644"/>
      <c r="DW13" s="644"/>
      <c r="DX13" s="644"/>
      <c r="DY13" s="644"/>
      <c r="DZ13" s="644"/>
      <c r="EA13" s="644"/>
      <c r="EB13" s="644"/>
      <c r="EC13" s="684"/>
    </row>
    <row r="14" spans="2:143" ht="11.25" customHeight="1">
      <c r="B14" s="638" t="s">
        <v>251</v>
      </c>
      <c r="C14" s="639"/>
      <c r="D14" s="639"/>
      <c r="E14" s="639"/>
      <c r="F14" s="639"/>
      <c r="G14" s="639"/>
      <c r="H14" s="639"/>
      <c r="I14" s="639"/>
      <c r="J14" s="639"/>
      <c r="K14" s="639"/>
      <c r="L14" s="639"/>
      <c r="M14" s="639"/>
      <c r="N14" s="639"/>
      <c r="O14" s="639"/>
      <c r="P14" s="639"/>
      <c r="Q14" s="640"/>
      <c r="R14" s="641" t="s">
        <v>124</v>
      </c>
      <c r="S14" s="644"/>
      <c r="T14" s="644"/>
      <c r="U14" s="644"/>
      <c r="V14" s="644"/>
      <c r="W14" s="644"/>
      <c r="X14" s="644"/>
      <c r="Y14" s="645"/>
      <c r="Z14" s="703" t="s">
        <v>124</v>
      </c>
      <c r="AA14" s="703"/>
      <c r="AB14" s="703"/>
      <c r="AC14" s="703"/>
      <c r="AD14" s="704" t="s">
        <v>240</v>
      </c>
      <c r="AE14" s="704"/>
      <c r="AF14" s="704"/>
      <c r="AG14" s="704"/>
      <c r="AH14" s="704"/>
      <c r="AI14" s="704"/>
      <c r="AJ14" s="704"/>
      <c r="AK14" s="704"/>
      <c r="AL14" s="646" t="s">
        <v>124</v>
      </c>
      <c r="AM14" s="647"/>
      <c r="AN14" s="647"/>
      <c r="AO14" s="705"/>
      <c r="AP14" s="638" t="s">
        <v>252</v>
      </c>
      <c r="AQ14" s="639"/>
      <c r="AR14" s="639"/>
      <c r="AS14" s="639"/>
      <c r="AT14" s="639"/>
      <c r="AU14" s="639"/>
      <c r="AV14" s="639"/>
      <c r="AW14" s="639"/>
      <c r="AX14" s="639"/>
      <c r="AY14" s="639"/>
      <c r="AZ14" s="639"/>
      <c r="BA14" s="639"/>
      <c r="BB14" s="639"/>
      <c r="BC14" s="639"/>
      <c r="BD14" s="639"/>
      <c r="BE14" s="639"/>
      <c r="BF14" s="640"/>
      <c r="BG14" s="641">
        <v>182529</v>
      </c>
      <c r="BH14" s="644"/>
      <c r="BI14" s="644"/>
      <c r="BJ14" s="644"/>
      <c r="BK14" s="644"/>
      <c r="BL14" s="644"/>
      <c r="BM14" s="644"/>
      <c r="BN14" s="645"/>
      <c r="BO14" s="703">
        <v>1.5</v>
      </c>
      <c r="BP14" s="703"/>
      <c r="BQ14" s="703"/>
      <c r="BR14" s="703"/>
      <c r="BS14" s="649" t="s">
        <v>124</v>
      </c>
      <c r="BT14" s="644"/>
      <c r="BU14" s="644"/>
      <c r="BV14" s="644"/>
      <c r="BW14" s="644"/>
      <c r="BX14" s="644"/>
      <c r="BY14" s="644"/>
      <c r="BZ14" s="644"/>
      <c r="CA14" s="644"/>
      <c r="CB14" s="684"/>
      <c r="CD14" s="685" t="s">
        <v>253</v>
      </c>
      <c r="CE14" s="682"/>
      <c r="CF14" s="682"/>
      <c r="CG14" s="682"/>
      <c r="CH14" s="682"/>
      <c r="CI14" s="682"/>
      <c r="CJ14" s="682"/>
      <c r="CK14" s="682"/>
      <c r="CL14" s="682"/>
      <c r="CM14" s="682"/>
      <c r="CN14" s="682"/>
      <c r="CO14" s="682"/>
      <c r="CP14" s="682"/>
      <c r="CQ14" s="683"/>
      <c r="CR14" s="641">
        <v>1322347</v>
      </c>
      <c r="CS14" s="644"/>
      <c r="CT14" s="644"/>
      <c r="CU14" s="644"/>
      <c r="CV14" s="644"/>
      <c r="CW14" s="644"/>
      <c r="CX14" s="644"/>
      <c r="CY14" s="645"/>
      <c r="CZ14" s="703">
        <v>4</v>
      </c>
      <c r="DA14" s="703"/>
      <c r="DB14" s="703"/>
      <c r="DC14" s="703"/>
      <c r="DD14" s="649">
        <v>65687</v>
      </c>
      <c r="DE14" s="644"/>
      <c r="DF14" s="644"/>
      <c r="DG14" s="644"/>
      <c r="DH14" s="644"/>
      <c r="DI14" s="644"/>
      <c r="DJ14" s="644"/>
      <c r="DK14" s="644"/>
      <c r="DL14" s="644"/>
      <c r="DM14" s="644"/>
      <c r="DN14" s="644"/>
      <c r="DO14" s="644"/>
      <c r="DP14" s="645"/>
      <c r="DQ14" s="649">
        <v>1245984</v>
      </c>
      <c r="DR14" s="644"/>
      <c r="DS14" s="644"/>
      <c r="DT14" s="644"/>
      <c r="DU14" s="644"/>
      <c r="DV14" s="644"/>
      <c r="DW14" s="644"/>
      <c r="DX14" s="644"/>
      <c r="DY14" s="644"/>
      <c r="DZ14" s="644"/>
      <c r="EA14" s="644"/>
      <c r="EB14" s="644"/>
      <c r="EC14" s="684"/>
    </row>
    <row r="15" spans="2:143" ht="11.25" customHeight="1">
      <c r="B15" s="638" t="s">
        <v>254</v>
      </c>
      <c r="C15" s="639"/>
      <c r="D15" s="639"/>
      <c r="E15" s="639"/>
      <c r="F15" s="639"/>
      <c r="G15" s="639"/>
      <c r="H15" s="639"/>
      <c r="I15" s="639"/>
      <c r="J15" s="639"/>
      <c r="K15" s="639"/>
      <c r="L15" s="639"/>
      <c r="M15" s="639"/>
      <c r="N15" s="639"/>
      <c r="O15" s="639"/>
      <c r="P15" s="639"/>
      <c r="Q15" s="640"/>
      <c r="R15" s="641">
        <v>89067</v>
      </c>
      <c r="S15" s="644"/>
      <c r="T15" s="644"/>
      <c r="U15" s="644"/>
      <c r="V15" s="644"/>
      <c r="W15" s="644"/>
      <c r="X15" s="644"/>
      <c r="Y15" s="645"/>
      <c r="Z15" s="703">
        <v>0.3</v>
      </c>
      <c r="AA15" s="703"/>
      <c r="AB15" s="703"/>
      <c r="AC15" s="703"/>
      <c r="AD15" s="704">
        <v>89067</v>
      </c>
      <c r="AE15" s="704"/>
      <c r="AF15" s="704"/>
      <c r="AG15" s="704"/>
      <c r="AH15" s="704"/>
      <c r="AI15" s="704"/>
      <c r="AJ15" s="704"/>
      <c r="AK15" s="704"/>
      <c r="AL15" s="646">
        <v>0.5</v>
      </c>
      <c r="AM15" s="647"/>
      <c r="AN15" s="647"/>
      <c r="AO15" s="705"/>
      <c r="AP15" s="638" t="s">
        <v>255</v>
      </c>
      <c r="AQ15" s="639"/>
      <c r="AR15" s="639"/>
      <c r="AS15" s="639"/>
      <c r="AT15" s="639"/>
      <c r="AU15" s="639"/>
      <c r="AV15" s="639"/>
      <c r="AW15" s="639"/>
      <c r="AX15" s="639"/>
      <c r="AY15" s="639"/>
      <c r="AZ15" s="639"/>
      <c r="BA15" s="639"/>
      <c r="BB15" s="639"/>
      <c r="BC15" s="639"/>
      <c r="BD15" s="639"/>
      <c r="BE15" s="639"/>
      <c r="BF15" s="640"/>
      <c r="BG15" s="641">
        <v>433523</v>
      </c>
      <c r="BH15" s="644"/>
      <c r="BI15" s="644"/>
      <c r="BJ15" s="644"/>
      <c r="BK15" s="644"/>
      <c r="BL15" s="644"/>
      <c r="BM15" s="644"/>
      <c r="BN15" s="645"/>
      <c r="BO15" s="703">
        <v>3.6</v>
      </c>
      <c r="BP15" s="703"/>
      <c r="BQ15" s="703"/>
      <c r="BR15" s="703"/>
      <c r="BS15" s="649" t="s">
        <v>124</v>
      </c>
      <c r="BT15" s="644"/>
      <c r="BU15" s="644"/>
      <c r="BV15" s="644"/>
      <c r="BW15" s="644"/>
      <c r="BX15" s="644"/>
      <c r="BY15" s="644"/>
      <c r="BZ15" s="644"/>
      <c r="CA15" s="644"/>
      <c r="CB15" s="684"/>
      <c r="CD15" s="685" t="s">
        <v>256</v>
      </c>
      <c r="CE15" s="682"/>
      <c r="CF15" s="682"/>
      <c r="CG15" s="682"/>
      <c r="CH15" s="682"/>
      <c r="CI15" s="682"/>
      <c r="CJ15" s="682"/>
      <c r="CK15" s="682"/>
      <c r="CL15" s="682"/>
      <c r="CM15" s="682"/>
      <c r="CN15" s="682"/>
      <c r="CO15" s="682"/>
      <c r="CP15" s="682"/>
      <c r="CQ15" s="683"/>
      <c r="CR15" s="641">
        <v>2375323</v>
      </c>
      <c r="CS15" s="644"/>
      <c r="CT15" s="644"/>
      <c r="CU15" s="644"/>
      <c r="CV15" s="644"/>
      <c r="CW15" s="644"/>
      <c r="CX15" s="644"/>
      <c r="CY15" s="645"/>
      <c r="CZ15" s="703">
        <v>7.1</v>
      </c>
      <c r="DA15" s="703"/>
      <c r="DB15" s="703"/>
      <c r="DC15" s="703"/>
      <c r="DD15" s="649">
        <v>470784</v>
      </c>
      <c r="DE15" s="644"/>
      <c r="DF15" s="644"/>
      <c r="DG15" s="644"/>
      <c r="DH15" s="644"/>
      <c r="DI15" s="644"/>
      <c r="DJ15" s="644"/>
      <c r="DK15" s="644"/>
      <c r="DL15" s="644"/>
      <c r="DM15" s="644"/>
      <c r="DN15" s="644"/>
      <c r="DO15" s="644"/>
      <c r="DP15" s="645"/>
      <c r="DQ15" s="649">
        <v>2095611</v>
      </c>
      <c r="DR15" s="644"/>
      <c r="DS15" s="644"/>
      <c r="DT15" s="644"/>
      <c r="DU15" s="644"/>
      <c r="DV15" s="644"/>
      <c r="DW15" s="644"/>
      <c r="DX15" s="644"/>
      <c r="DY15" s="644"/>
      <c r="DZ15" s="644"/>
      <c r="EA15" s="644"/>
      <c r="EB15" s="644"/>
      <c r="EC15" s="684"/>
    </row>
    <row r="16" spans="2:143" ht="11.25" customHeight="1">
      <c r="B16" s="638" t="s">
        <v>257</v>
      </c>
      <c r="C16" s="639"/>
      <c r="D16" s="639"/>
      <c r="E16" s="639"/>
      <c r="F16" s="639"/>
      <c r="G16" s="639"/>
      <c r="H16" s="639"/>
      <c r="I16" s="639"/>
      <c r="J16" s="639"/>
      <c r="K16" s="639"/>
      <c r="L16" s="639"/>
      <c r="M16" s="639"/>
      <c r="N16" s="639"/>
      <c r="O16" s="639"/>
      <c r="P16" s="639"/>
      <c r="Q16" s="640"/>
      <c r="R16" s="641" t="s">
        <v>124</v>
      </c>
      <c r="S16" s="644"/>
      <c r="T16" s="644"/>
      <c r="U16" s="644"/>
      <c r="V16" s="644"/>
      <c r="W16" s="644"/>
      <c r="X16" s="644"/>
      <c r="Y16" s="645"/>
      <c r="Z16" s="703" t="s">
        <v>124</v>
      </c>
      <c r="AA16" s="703"/>
      <c r="AB16" s="703"/>
      <c r="AC16" s="703"/>
      <c r="AD16" s="704" t="s">
        <v>124</v>
      </c>
      <c r="AE16" s="704"/>
      <c r="AF16" s="704"/>
      <c r="AG16" s="704"/>
      <c r="AH16" s="704"/>
      <c r="AI16" s="704"/>
      <c r="AJ16" s="704"/>
      <c r="AK16" s="704"/>
      <c r="AL16" s="646" t="s">
        <v>124</v>
      </c>
      <c r="AM16" s="647"/>
      <c r="AN16" s="647"/>
      <c r="AO16" s="705"/>
      <c r="AP16" s="638" t="s">
        <v>258</v>
      </c>
      <c r="AQ16" s="639"/>
      <c r="AR16" s="639"/>
      <c r="AS16" s="639"/>
      <c r="AT16" s="639"/>
      <c r="AU16" s="639"/>
      <c r="AV16" s="639"/>
      <c r="AW16" s="639"/>
      <c r="AX16" s="639"/>
      <c r="AY16" s="639"/>
      <c r="AZ16" s="639"/>
      <c r="BA16" s="639"/>
      <c r="BB16" s="639"/>
      <c r="BC16" s="639"/>
      <c r="BD16" s="639"/>
      <c r="BE16" s="639"/>
      <c r="BF16" s="640"/>
      <c r="BG16" s="641">
        <v>1217</v>
      </c>
      <c r="BH16" s="644"/>
      <c r="BI16" s="644"/>
      <c r="BJ16" s="644"/>
      <c r="BK16" s="644"/>
      <c r="BL16" s="644"/>
      <c r="BM16" s="644"/>
      <c r="BN16" s="645"/>
      <c r="BO16" s="703">
        <v>0</v>
      </c>
      <c r="BP16" s="703"/>
      <c r="BQ16" s="703"/>
      <c r="BR16" s="703"/>
      <c r="BS16" s="649" t="s">
        <v>240</v>
      </c>
      <c r="BT16" s="644"/>
      <c r="BU16" s="644"/>
      <c r="BV16" s="644"/>
      <c r="BW16" s="644"/>
      <c r="BX16" s="644"/>
      <c r="BY16" s="644"/>
      <c r="BZ16" s="644"/>
      <c r="CA16" s="644"/>
      <c r="CB16" s="684"/>
      <c r="CD16" s="685" t="s">
        <v>259</v>
      </c>
      <c r="CE16" s="682"/>
      <c r="CF16" s="682"/>
      <c r="CG16" s="682"/>
      <c r="CH16" s="682"/>
      <c r="CI16" s="682"/>
      <c r="CJ16" s="682"/>
      <c r="CK16" s="682"/>
      <c r="CL16" s="682"/>
      <c r="CM16" s="682"/>
      <c r="CN16" s="682"/>
      <c r="CO16" s="682"/>
      <c r="CP16" s="682"/>
      <c r="CQ16" s="683"/>
      <c r="CR16" s="641" t="s">
        <v>124</v>
      </c>
      <c r="CS16" s="644"/>
      <c r="CT16" s="644"/>
      <c r="CU16" s="644"/>
      <c r="CV16" s="644"/>
      <c r="CW16" s="644"/>
      <c r="CX16" s="644"/>
      <c r="CY16" s="645"/>
      <c r="CZ16" s="703" t="s">
        <v>240</v>
      </c>
      <c r="DA16" s="703"/>
      <c r="DB16" s="703"/>
      <c r="DC16" s="703"/>
      <c r="DD16" s="649" t="s">
        <v>124</v>
      </c>
      <c r="DE16" s="644"/>
      <c r="DF16" s="644"/>
      <c r="DG16" s="644"/>
      <c r="DH16" s="644"/>
      <c r="DI16" s="644"/>
      <c r="DJ16" s="644"/>
      <c r="DK16" s="644"/>
      <c r="DL16" s="644"/>
      <c r="DM16" s="644"/>
      <c r="DN16" s="644"/>
      <c r="DO16" s="644"/>
      <c r="DP16" s="645"/>
      <c r="DQ16" s="649" t="s">
        <v>124</v>
      </c>
      <c r="DR16" s="644"/>
      <c r="DS16" s="644"/>
      <c r="DT16" s="644"/>
      <c r="DU16" s="644"/>
      <c r="DV16" s="644"/>
      <c r="DW16" s="644"/>
      <c r="DX16" s="644"/>
      <c r="DY16" s="644"/>
      <c r="DZ16" s="644"/>
      <c r="EA16" s="644"/>
      <c r="EB16" s="644"/>
      <c r="EC16" s="684"/>
    </row>
    <row r="17" spans="2:133" ht="11.25" customHeight="1">
      <c r="B17" s="638" t="s">
        <v>260</v>
      </c>
      <c r="C17" s="639"/>
      <c r="D17" s="639"/>
      <c r="E17" s="639"/>
      <c r="F17" s="639"/>
      <c r="G17" s="639"/>
      <c r="H17" s="639"/>
      <c r="I17" s="639"/>
      <c r="J17" s="639"/>
      <c r="K17" s="639"/>
      <c r="L17" s="639"/>
      <c r="M17" s="639"/>
      <c r="N17" s="639"/>
      <c r="O17" s="639"/>
      <c r="P17" s="639"/>
      <c r="Q17" s="640"/>
      <c r="R17" s="641">
        <v>55500</v>
      </c>
      <c r="S17" s="644"/>
      <c r="T17" s="644"/>
      <c r="U17" s="644"/>
      <c r="V17" s="644"/>
      <c r="W17" s="644"/>
      <c r="X17" s="644"/>
      <c r="Y17" s="645"/>
      <c r="Z17" s="703">
        <v>0.2</v>
      </c>
      <c r="AA17" s="703"/>
      <c r="AB17" s="703"/>
      <c r="AC17" s="703"/>
      <c r="AD17" s="704">
        <v>55500</v>
      </c>
      <c r="AE17" s="704"/>
      <c r="AF17" s="704"/>
      <c r="AG17" s="704"/>
      <c r="AH17" s="704"/>
      <c r="AI17" s="704"/>
      <c r="AJ17" s="704"/>
      <c r="AK17" s="704"/>
      <c r="AL17" s="646">
        <v>0.3</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t="s">
        <v>124</v>
      </c>
      <c r="BH17" s="644"/>
      <c r="BI17" s="644"/>
      <c r="BJ17" s="644"/>
      <c r="BK17" s="644"/>
      <c r="BL17" s="644"/>
      <c r="BM17" s="644"/>
      <c r="BN17" s="645"/>
      <c r="BO17" s="703" t="s">
        <v>124</v>
      </c>
      <c r="BP17" s="703"/>
      <c r="BQ17" s="703"/>
      <c r="BR17" s="703"/>
      <c r="BS17" s="649" t="s">
        <v>240</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2701298</v>
      </c>
      <c r="CS17" s="644"/>
      <c r="CT17" s="644"/>
      <c r="CU17" s="644"/>
      <c r="CV17" s="644"/>
      <c r="CW17" s="644"/>
      <c r="CX17" s="644"/>
      <c r="CY17" s="645"/>
      <c r="CZ17" s="703">
        <v>8.1</v>
      </c>
      <c r="DA17" s="703"/>
      <c r="DB17" s="703"/>
      <c r="DC17" s="703"/>
      <c r="DD17" s="649" t="s">
        <v>124</v>
      </c>
      <c r="DE17" s="644"/>
      <c r="DF17" s="644"/>
      <c r="DG17" s="644"/>
      <c r="DH17" s="644"/>
      <c r="DI17" s="644"/>
      <c r="DJ17" s="644"/>
      <c r="DK17" s="644"/>
      <c r="DL17" s="644"/>
      <c r="DM17" s="644"/>
      <c r="DN17" s="644"/>
      <c r="DO17" s="644"/>
      <c r="DP17" s="645"/>
      <c r="DQ17" s="649">
        <v>2691389</v>
      </c>
      <c r="DR17" s="644"/>
      <c r="DS17" s="644"/>
      <c r="DT17" s="644"/>
      <c r="DU17" s="644"/>
      <c r="DV17" s="644"/>
      <c r="DW17" s="644"/>
      <c r="DX17" s="644"/>
      <c r="DY17" s="644"/>
      <c r="DZ17" s="644"/>
      <c r="EA17" s="644"/>
      <c r="EB17" s="644"/>
      <c r="EC17" s="684"/>
    </row>
    <row r="18" spans="2:133" ht="11.25" customHeight="1">
      <c r="B18" s="638" t="s">
        <v>263</v>
      </c>
      <c r="C18" s="639"/>
      <c r="D18" s="639"/>
      <c r="E18" s="639"/>
      <c r="F18" s="639"/>
      <c r="G18" s="639"/>
      <c r="H18" s="639"/>
      <c r="I18" s="639"/>
      <c r="J18" s="639"/>
      <c r="K18" s="639"/>
      <c r="L18" s="639"/>
      <c r="M18" s="639"/>
      <c r="N18" s="639"/>
      <c r="O18" s="639"/>
      <c r="P18" s="639"/>
      <c r="Q18" s="640"/>
      <c r="R18" s="641">
        <v>3368000</v>
      </c>
      <c r="S18" s="644"/>
      <c r="T18" s="644"/>
      <c r="U18" s="644"/>
      <c r="V18" s="644"/>
      <c r="W18" s="644"/>
      <c r="X18" s="644"/>
      <c r="Y18" s="645"/>
      <c r="Z18" s="703">
        <v>9.6999999999999993</v>
      </c>
      <c r="AA18" s="703"/>
      <c r="AB18" s="703"/>
      <c r="AC18" s="703"/>
      <c r="AD18" s="704">
        <v>3027442</v>
      </c>
      <c r="AE18" s="704"/>
      <c r="AF18" s="704"/>
      <c r="AG18" s="704"/>
      <c r="AH18" s="704"/>
      <c r="AI18" s="704"/>
      <c r="AJ18" s="704"/>
      <c r="AK18" s="704"/>
      <c r="AL18" s="646">
        <v>18.600000000000001</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124</v>
      </c>
      <c r="BH18" s="644"/>
      <c r="BI18" s="644"/>
      <c r="BJ18" s="644"/>
      <c r="BK18" s="644"/>
      <c r="BL18" s="644"/>
      <c r="BM18" s="644"/>
      <c r="BN18" s="645"/>
      <c r="BO18" s="703" t="s">
        <v>169</v>
      </c>
      <c r="BP18" s="703"/>
      <c r="BQ18" s="703"/>
      <c r="BR18" s="703"/>
      <c r="BS18" s="649" t="s">
        <v>124</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v>200000</v>
      </c>
      <c r="CS18" s="644"/>
      <c r="CT18" s="644"/>
      <c r="CU18" s="644"/>
      <c r="CV18" s="644"/>
      <c r="CW18" s="644"/>
      <c r="CX18" s="644"/>
      <c r="CY18" s="645"/>
      <c r="CZ18" s="703">
        <v>0.6</v>
      </c>
      <c r="DA18" s="703"/>
      <c r="DB18" s="703"/>
      <c r="DC18" s="703"/>
      <c r="DD18" s="649">
        <v>200000</v>
      </c>
      <c r="DE18" s="644"/>
      <c r="DF18" s="644"/>
      <c r="DG18" s="644"/>
      <c r="DH18" s="644"/>
      <c r="DI18" s="644"/>
      <c r="DJ18" s="644"/>
      <c r="DK18" s="644"/>
      <c r="DL18" s="644"/>
      <c r="DM18" s="644"/>
      <c r="DN18" s="644"/>
      <c r="DO18" s="644"/>
      <c r="DP18" s="645"/>
      <c r="DQ18" s="649" t="s">
        <v>124</v>
      </c>
      <c r="DR18" s="644"/>
      <c r="DS18" s="644"/>
      <c r="DT18" s="644"/>
      <c r="DU18" s="644"/>
      <c r="DV18" s="644"/>
      <c r="DW18" s="644"/>
      <c r="DX18" s="644"/>
      <c r="DY18" s="644"/>
      <c r="DZ18" s="644"/>
      <c r="EA18" s="644"/>
      <c r="EB18" s="644"/>
      <c r="EC18" s="684"/>
    </row>
    <row r="19" spans="2:133" ht="11.25" customHeight="1">
      <c r="B19" s="638" t="s">
        <v>266</v>
      </c>
      <c r="C19" s="639"/>
      <c r="D19" s="639"/>
      <c r="E19" s="639"/>
      <c r="F19" s="639"/>
      <c r="G19" s="639"/>
      <c r="H19" s="639"/>
      <c r="I19" s="639"/>
      <c r="J19" s="639"/>
      <c r="K19" s="639"/>
      <c r="L19" s="639"/>
      <c r="M19" s="639"/>
      <c r="N19" s="639"/>
      <c r="O19" s="639"/>
      <c r="P19" s="639"/>
      <c r="Q19" s="640"/>
      <c r="R19" s="641">
        <v>3027442</v>
      </c>
      <c r="S19" s="644"/>
      <c r="T19" s="644"/>
      <c r="U19" s="644"/>
      <c r="V19" s="644"/>
      <c r="W19" s="644"/>
      <c r="X19" s="644"/>
      <c r="Y19" s="645"/>
      <c r="Z19" s="703">
        <v>8.6999999999999993</v>
      </c>
      <c r="AA19" s="703"/>
      <c r="AB19" s="703"/>
      <c r="AC19" s="703"/>
      <c r="AD19" s="704">
        <v>3027442</v>
      </c>
      <c r="AE19" s="704"/>
      <c r="AF19" s="704"/>
      <c r="AG19" s="704"/>
      <c r="AH19" s="704"/>
      <c r="AI19" s="704"/>
      <c r="AJ19" s="704"/>
      <c r="AK19" s="704"/>
      <c r="AL19" s="646">
        <v>18.600000000000001</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v>835538</v>
      </c>
      <c r="BH19" s="644"/>
      <c r="BI19" s="644"/>
      <c r="BJ19" s="644"/>
      <c r="BK19" s="644"/>
      <c r="BL19" s="644"/>
      <c r="BM19" s="644"/>
      <c r="BN19" s="645"/>
      <c r="BO19" s="703">
        <v>6.9</v>
      </c>
      <c r="BP19" s="703"/>
      <c r="BQ19" s="703"/>
      <c r="BR19" s="703"/>
      <c r="BS19" s="649" t="s">
        <v>124</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124</v>
      </c>
      <c r="CS19" s="644"/>
      <c r="CT19" s="644"/>
      <c r="CU19" s="644"/>
      <c r="CV19" s="644"/>
      <c r="CW19" s="644"/>
      <c r="CX19" s="644"/>
      <c r="CY19" s="645"/>
      <c r="CZ19" s="703" t="s">
        <v>124</v>
      </c>
      <c r="DA19" s="703"/>
      <c r="DB19" s="703"/>
      <c r="DC19" s="703"/>
      <c r="DD19" s="649" t="s">
        <v>124</v>
      </c>
      <c r="DE19" s="644"/>
      <c r="DF19" s="644"/>
      <c r="DG19" s="644"/>
      <c r="DH19" s="644"/>
      <c r="DI19" s="644"/>
      <c r="DJ19" s="644"/>
      <c r="DK19" s="644"/>
      <c r="DL19" s="644"/>
      <c r="DM19" s="644"/>
      <c r="DN19" s="644"/>
      <c r="DO19" s="644"/>
      <c r="DP19" s="645"/>
      <c r="DQ19" s="649" t="s">
        <v>124</v>
      </c>
      <c r="DR19" s="644"/>
      <c r="DS19" s="644"/>
      <c r="DT19" s="644"/>
      <c r="DU19" s="644"/>
      <c r="DV19" s="644"/>
      <c r="DW19" s="644"/>
      <c r="DX19" s="644"/>
      <c r="DY19" s="644"/>
      <c r="DZ19" s="644"/>
      <c r="EA19" s="644"/>
      <c r="EB19" s="644"/>
      <c r="EC19" s="684"/>
    </row>
    <row r="20" spans="2:133" ht="11.25" customHeight="1">
      <c r="B20" s="638" t="s">
        <v>269</v>
      </c>
      <c r="C20" s="639"/>
      <c r="D20" s="639"/>
      <c r="E20" s="639"/>
      <c r="F20" s="639"/>
      <c r="G20" s="639"/>
      <c r="H20" s="639"/>
      <c r="I20" s="639"/>
      <c r="J20" s="639"/>
      <c r="K20" s="639"/>
      <c r="L20" s="639"/>
      <c r="M20" s="639"/>
      <c r="N20" s="639"/>
      <c r="O20" s="639"/>
      <c r="P20" s="639"/>
      <c r="Q20" s="640"/>
      <c r="R20" s="641">
        <v>340474</v>
      </c>
      <c r="S20" s="644"/>
      <c r="T20" s="644"/>
      <c r="U20" s="644"/>
      <c r="V20" s="644"/>
      <c r="W20" s="644"/>
      <c r="X20" s="644"/>
      <c r="Y20" s="645"/>
      <c r="Z20" s="703">
        <v>1</v>
      </c>
      <c r="AA20" s="703"/>
      <c r="AB20" s="703"/>
      <c r="AC20" s="703"/>
      <c r="AD20" s="704" t="s">
        <v>240</v>
      </c>
      <c r="AE20" s="704"/>
      <c r="AF20" s="704"/>
      <c r="AG20" s="704"/>
      <c r="AH20" s="704"/>
      <c r="AI20" s="704"/>
      <c r="AJ20" s="704"/>
      <c r="AK20" s="704"/>
      <c r="AL20" s="646" t="s">
        <v>124</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v>835538</v>
      </c>
      <c r="BH20" s="644"/>
      <c r="BI20" s="644"/>
      <c r="BJ20" s="644"/>
      <c r="BK20" s="644"/>
      <c r="BL20" s="644"/>
      <c r="BM20" s="644"/>
      <c r="BN20" s="645"/>
      <c r="BO20" s="703">
        <v>6.9</v>
      </c>
      <c r="BP20" s="703"/>
      <c r="BQ20" s="703"/>
      <c r="BR20" s="703"/>
      <c r="BS20" s="649" t="s">
        <v>124</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33351533</v>
      </c>
      <c r="CS20" s="644"/>
      <c r="CT20" s="644"/>
      <c r="CU20" s="644"/>
      <c r="CV20" s="644"/>
      <c r="CW20" s="644"/>
      <c r="CX20" s="644"/>
      <c r="CY20" s="645"/>
      <c r="CZ20" s="703">
        <v>100</v>
      </c>
      <c r="DA20" s="703"/>
      <c r="DB20" s="703"/>
      <c r="DC20" s="703"/>
      <c r="DD20" s="649">
        <v>9135677</v>
      </c>
      <c r="DE20" s="644"/>
      <c r="DF20" s="644"/>
      <c r="DG20" s="644"/>
      <c r="DH20" s="644"/>
      <c r="DI20" s="644"/>
      <c r="DJ20" s="644"/>
      <c r="DK20" s="644"/>
      <c r="DL20" s="644"/>
      <c r="DM20" s="644"/>
      <c r="DN20" s="644"/>
      <c r="DO20" s="644"/>
      <c r="DP20" s="645"/>
      <c r="DQ20" s="649">
        <v>19646073</v>
      </c>
      <c r="DR20" s="644"/>
      <c r="DS20" s="644"/>
      <c r="DT20" s="644"/>
      <c r="DU20" s="644"/>
      <c r="DV20" s="644"/>
      <c r="DW20" s="644"/>
      <c r="DX20" s="644"/>
      <c r="DY20" s="644"/>
      <c r="DZ20" s="644"/>
      <c r="EA20" s="644"/>
      <c r="EB20" s="644"/>
      <c r="EC20" s="684"/>
    </row>
    <row r="21" spans="2:133" ht="11.25" customHeight="1">
      <c r="B21" s="638" t="s">
        <v>272</v>
      </c>
      <c r="C21" s="639"/>
      <c r="D21" s="639"/>
      <c r="E21" s="639"/>
      <c r="F21" s="639"/>
      <c r="G21" s="639"/>
      <c r="H21" s="639"/>
      <c r="I21" s="639"/>
      <c r="J21" s="639"/>
      <c r="K21" s="639"/>
      <c r="L21" s="639"/>
      <c r="M21" s="639"/>
      <c r="N21" s="639"/>
      <c r="O21" s="639"/>
      <c r="P21" s="639"/>
      <c r="Q21" s="640"/>
      <c r="R21" s="641">
        <v>84</v>
      </c>
      <c r="S21" s="644"/>
      <c r="T21" s="644"/>
      <c r="U21" s="644"/>
      <c r="V21" s="644"/>
      <c r="W21" s="644"/>
      <c r="X21" s="644"/>
      <c r="Y21" s="645"/>
      <c r="Z21" s="703">
        <v>0</v>
      </c>
      <c r="AA21" s="703"/>
      <c r="AB21" s="703"/>
      <c r="AC21" s="703"/>
      <c r="AD21" s="704" t="s">
        <v>124</v>
      </c>
      <c r="AE21" s="704"/>
      <c r="AF21" s="704"/>
      <c r="AG21" s="704"/>
      <c r="AH21" s="704"/>
      <c r="AI21" s="704"/>
      <c r="AJ21" s="704"/>
      <c r="AK21" s="704"/>
      <c r="AL21" s="646" t="s">
        <v>169</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v>1466</v>
      </c>
      <c r="BH21" s="644"/>
      <c r="BI21" s="644"/>
      <c r="BJ21" s="644"/>
      <c r="BK21" s="644"/>
      <c r="BL21" s="644"/>
      <c r="BM21" s="644"/>
      <c r="BN21" s="645"/>
      <c r="BO21" s="703">
        <v>0</v>
      </c>
      <c r="BP21" s="703"/>
      <c r="BQ21" s="703"/>
      <c r="BR21" s="703"/>
      <c r="BS21" s="649" t="s">
        <v>124</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274</v>
      </c>
      <c r="C22" s="639"/>
      <c r="D22" s="639"/>
      <c r="E22" s="639"/>
      <c r="F22" s="639"/>
      <c r="G22" s="639"/>
      <c r="H22" s="639"/>
      <c r="I22" s="639"/>
      <c r="J22" s="639"/>
      <c r="K22" s="639"/>
      <c r="L22" s="639"/>
      <c r="M22" s="639"/>
      <c r="N22" s="639"/>
      <c r="O22" s="639"/>
      <c r="P22" s="639"/>
      <c r="Q22" s="640"/>
      <c r="R22" s="641">
        <v>17303972</v>
      </c>
      <c r="S22" s="644"/>
      <c r="T22" s="644"/>
      <c r="U22" s="644"/>
      <c r="V22" s="644"/>
      <c r="W22" s="644"/>
      <c r="X22" s="644"/>
      <c r="Y22" s="645"/>
      <c r="Z22" s="703">
        <v>49.7</v>
      </c>
      <c r="AA22" s="703"/>
      <c r="AB22" s="703"/>
      <c r="AC22" s="703"/>
      <c r="AD22" s="704">
        <v>16129342</v>
      </c>
      <c r="AE22" s="704"/>
      <c r="AF22" s="704"/>
      <c r="AG22" s="704"/>
      <c r="AH22" s="704"/>
      <c r="AI22" s="704"/>
      <c r="AJ22" s="704"/>
      <c r="AK22" s="704"/>
      <c r="AL22" s="646">
        <v>99</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t="s">
        <v>124</v>
      </c>
      <c r="BH22" s="644"/>
      <c r="BI22" s="644"/>
      <c r="BJ22" s="644"/>
      <c r="BK22" s="644"/>
      <c r="BL22" s="644"/>
      <c r="BM22" s="644"/>
      <c r="BN22" s="645"/>
      <c r="BO22" s="703" t="s">
        <v>240</v>
      </c>
      <c r="BP22" s="703"/>
      <c r="BQ22" s="703"/>
      <c r="BR22" s="703"/>
      <c r="BS22" s="649" t="s">
        <v>124</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277</v>
      </c>
      <c r="C23" s="639"/>
      <c r="D23" s="639"/>
      <c r="E23" s="639"/>
      <c r="F23" s="639"/>
      <c r="G23" s="639"/>
      <c r="H23" s="639"/>
      <c r="I23" s="639"/>
      <c r="J23" s="639"/>
      <c r="K23" s="639"/>
      <c r="L23" s="639"/>
      <c r="M23" s="639"/>
      <c r="N23" s="639"/>
      <c r="O23" s="639"/>
      <c r="P23" s="639"/>
      <c r="Q23" s="640"/>
      <c r="R23" s="641">
        <v>9349</v>
      </c>
      <c r="S23" s="644"/>
      <c r="T23" s="644"/>
      <c r="U23" s="644"/>
      <c r="V23" s="644"/>
      <c r="W23" s="644"/>
      <c r="X23" s="644"/>
      <c r="Y23" s="645"/>
      <c r="Z23" s="703">
        <v>0</v>
      </c>
      <c r="AA23" s="703"/>
      <c r="AB23" s="703"/>
      <c r="AC23" s="703"/>
      <c r="AD23" s="704">
        <v>9349</v>
      </c>
      <c r="AE23" s="704"/>
      <c r="AF23" s="704"/>
      <c r="AG23" s="704"/>
      <c r="AH23" s="704"/>
      <c r="AI23" s="704"/>
      <c r="AJ23" s="704"/>
      <c r="AK23" s="704"/>
      <c r="AL23" s="646">
        <v>0.1</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v>834072</v>
      </c>
      <c r="BH23" s="644"/>
      <c r="BI23" s="644"/>
      <c r="BJ23" s="644"/>
      <c r="BK23" s="644"/>
      <c r="BL23" s="644"/>
      <c r="BM23" s="644"/>
      <c r="BN23" s="645"/>
      <c r="BO23" s="703">
        <v>6.9</v>
      </c>
      <c r="BP23" s="703"/>
      <c r="BQ23" s="703"/>
      <c r="BR23" s="703"/>
      <c r="BS23" s="649" t="s">
        <v>124</v>
      </c>
      <c r="BT23" s="644"/>
      <c r="BU23" s="644"/>
      <c r="BV23" s="644"/>
      <c r="BW23" s="644"/>
      <c r="BX23" s="644"/>
      <c r="BY23" s="644"/>
      <c r="BZ23" s="644"/>
      <c r="CA23" s="644"/>
      <c r="CB23" s="684"/>
      <c r="CD23" s="758" t="s">
        <v>217</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c r="B24" s="638" t="s">
        <v>284</v>
      </c>
      <c r="C24" s="639"/>
      <c r="D24" s="639"/>
      <c r="E24" s="639"/>
      <c r="F24" s="639"/>
      <c r="G24" s="639"/>
      <c r="H24" s="639"/>
      <c r="I24" s="639"/>
      <c r="J24" s="639"/>
      <c r="K24" s="639"/>
      <c r="L24" s="639"/>
      <c r="M24" s="639"/>
      <c r="N24" s="639"/>
      <c r="O24" s="639"/>
      <c r="P24" s="639"/>
      <c r="Q24" s="640"/>
      <c r="R24" s="641">
        <v>108231</v>
      </c>
      <c r="S24" s="644"/>
      <c r="T24" s="644"/>
      <c r="U24" s="644"/>
      <c r="V24" s="644"/>
      <c r="W24" s="644"/>
      <c r="X24" s="644"/>
      <c r="Y24" s="645"/>
      <c r="Z24" s="703">
        <v>0.3</v>
      </c>
      <c r="AA24" s="703"/>
      <c r="AB24" s="703"/>
      <c r="AC24" s="703"/>
      <c r="AD24" s="704" t="s">
        <v>124</v>
      </c>
      <c r="AE24" s="704"/>
      <c r="AF24" s="704"/>
      <c r="AG24" s="704"/>
      <c r="AH24" s="704"/>
      <c r="AI24" s="704"/>
      <c r="AJ24" s="704"/>
      <c r="AK24" s="704"/>
      <c r="AL24" s="646" t="s">
        <v>240</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124</v>
      </c>
      <c r="BH24" s="644"/>
      <c r="BI24" s="644"/>
      <c r="BJ24" s="644"/>
      <c r="BK24" s="644"/>
      <c r="BL24" s="644"/>
      <c r="BM24" s="644"/>
      <c r="BN24" s="645"/>
      <c r="BO24" s="703" t="s">
        <v>124</v>
      </c>
      <c r="BP24" s="703"/>
      <c r="BQ24" s="703"/>
      <c r="BR24" s="703"/>
      <c r="BS24" s="649" t="s">
        <v>240</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13070109</v>
      </c>
      <c r="CS24" s="707"/>
      <c r="CT24" s="707"/>
      <c r="CU24" s="707"/>
      <c r="CV24" s="707"/>
      <c r="CW24" s="707"/>
      <c r="CX24" s="707"/>
      <c r="CY24" s="753"/>
      <c r="CZ24" s="754">
        <v>39.200000000000003</v>
      </c>
      <c r="DA24" s="723"/>
      <c r="DB24" s="723"/>
      <c r="DC24" s="757"/>
      <c r="DD24" s="752">
        <v>9082480</v>
      </c>
      <c r="DE24" s="707"/>
      <c r="DF24" s="707"/>
      <c r="DG24" s="707"/>
      <c r="DH24" s="707"/>
      <c r="DI24" s="707"/>
      <c r="DJ24" s="707"/>
      <c r="DK24" s="753"/>
      <c r="DL24" s="752">
        <v>9006979</v>
      </c>
      <c r="DM24" s="707"/>
      <c r="DN24" s="707"/>
      <c r="DO24" s="707"/>
      <c r="DP24" s="707"/>
      <c r="DQ24" s="707"/>
      <c r="DR24" s="707"/>
      <c r="DS24" s="707"/>
      <c r="DT24" s="707"/>
      <c r="DU24" s="707"/>
      <c r="DV24" s="753"/>
      <c r="DW24" s="754">
        <v>51.3</v>
      </c>
      <c r="DX24" s="723"/>
      <c r="DY24" s="723"/>
      <c r="DZ24" s="723"/>
      <c r="EA24" s="723"/>
      <c r="EB24" s="723"/>
      <c r="EC24" s="755"/>
    </row>
    <row r="25" spans="2:133" ht="11.25" customHeight="1">
      <c r="B25" s="638" t="s">
        <v>287</v>
      </c>
      <c r="C25" s="639"/>
      <c r="D25" s="639"/>
      <c r="E25" s="639"/>
      <c r="F25" s="639"/>
      <c r="G25" s="639"/>
      <c r="H25" s="639"/>
      <c r="I25" s="639"/>
      <c r="J25" s="639"/>
      <c r="K25" s="639"/>
      <c r="L25" s="639"/>
      <c r="M25" s="639"/>
      <c r="N25" s="639"/>
      <c r="O25" s="639"/>
      <c r="P25" s="639"/>
      <c r="Q25" s="640"/>
      <c r="R25" s="641">
        <v>401585</v>
      </c>
      <c r="S25" s="644"/>
      <c r="T25" s="644"/>
      <c r="U25" s="644"/>
      <c r="V25" s="644"/>
      <c r="W25" s="644"/>
      <c r="X25" s="644"/>
      <c r="Y25" s="645"/>
      <c r="Z25" s="703">
        <v>1.2</v>
      </c>
      <c r="AA25" s="703"/>
      <c r="AB25" s="703"/>
      <c r="AC25" s="703"/>
      <c r="AD25" s="704">
        <v>47309</v>
      </c>
      <c r="AE25" s="704"/>
      <c r="AF25" s="704"/>
      <c r="AG25" s="704"/>
      <c r="AH25" s="704"/>
      <c r="AI25" s="704"/>
      <c r="AJ25" s="704"/>
      <c r="AK25" s="704"/>
      <c r="AL25" s="646">
        <v>0.3</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240</v>
      </c>
      <c r="BH25" s="644"/>
      <c r="BI25" s="644"/>
      <c r="BJ25" s="644"/>
      <c r="BK25" s="644"/>
      <c r="BL25" s="644"/>
      <c r="BM25" s="644"/>
      <c r="BN25" s="645"/>
      <c r="BO25" s="703" t="s">
        <v>124</v>
      </c>
      <c r="BP25" s="703"/>
      <c r="BQ25" s="703"/>
      <c r="BR25" s="703"/>
      <c r="BS25" s="649" t="s">
        <v>240</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4871392</v>
      </c>
      <c r="CS25" s="642"/>
      <c r="CT25" s="642"/>
      <c r="CU25" s="642"/>
      <c r="CV25" s="642"/>
      <c r="CW25" s="642"/>
      <c r="CX25" s="642"/>
      <c r="CY25" s="643"/>
      <c r="CZ25" s="646">
        <v>14.6</v>
      </c>
      <c r="DA25" s="675"/>
      <c r="DB25" s="675"/>
      <c r="DC25" s="676"/>
      <c r="DD25" s="649">
        <v>4629058</v>
      </c>
      <c r="DE25" s="642"/>
      <c r="DF25" s="642"/>
      <c r="DG25" s="642"/>
      <c r="DH25" s="642"/>
      <c r="DI25" s="642"/>
      <c r="DJ25" s="642"/>
      <c r="DK25" s="643"/>
      <c r="DL25" s="649">
        <v>4555324</v>
      </c>
      <c r="DM25" s="642"/>
      <c r="DN25" s="642"/>
      <c r="DO25" s="642"/>
      <c r="DP25" s="642"/>
      <c r="DQ25" s="642"/>
      <c r="DR25" s="642"/>
      <c r="DS25" s="642"/>
      <c r="DT25" s="642"/>
      <c r="DU25" s="642"/>
      <c r="DV25" s="643"/>
      <c r="DW25" s="646">
        <v>25.9</v>
      </c>
      <c r="DX25" s="675"/>
      <c r="DY25" s="675"/>
      <c r="DZ25" s="675"/>
      <c r="EA25" s="675"/>
      <c r="EB25" s="675"/>
      <c r="EC25" s="677"/>
    </row>
    <row r="26" spans="2:133" ht="11.25" customHeight="1">
      <c r="B26" s="638" t="s">
        <v>290</v>
      </c>
      <c r="C26" s="639"/>
      <c r="D26" s="639"/>
      <c r="E26" s="639"/>
      <c r="F26" s="639"/>
      <c r="G26" s="639"/>
      <c r="H26" s="639"/>
      <c r="I26" s="639"/>
      <c r="J26" s="639"/>
      <c r="K26" s="639"/>
      <c r="L26" s="639"/>
      <c r="M26" s="639"/>
      <c r="N26" s="639"/>
      <c r="O26" s="639"/>
      <c r="P26" s="639"/>
      <c r="Q26" s="640"/>
      <c r="R26" s="641">
        <v>104684</v>
      </c>
      <c r="S26" s="644"/>
      <c r="T26" s="644"/>
      <c r="U26" s="644"/>
      <c r="V26" s="644"/>
      <c r="W26" s="644"/>
      <c r="X26" s="644"/>
      <c r="Y26" s="645"/>
      <c r="Z26" s="703">
        <v>0.3</v>
      </c>
      <c r="AA26" s="703"/>
      <c r="AB26" s="703"/>
      <c r="AC26" s="703"/>
      <c r="AD26" s="704" t="s">
        <v>124</v>
      </c>
      <c r="AE26" s="704"/>
      <c r="AF26" s="704"/>
      <c r="AG26" s="704"/>
      <c r="AH26" s="704"/>
      <c r="AI26" s="704"/>
      <c r="AJ26" s="704"/>
      <c r="AK26" s="704"/>
      <c r="AL26" s="646" t="s">
        <v>124</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124</v>
      </c>
      <c r="BH26" s="644"/>
      <c r="BI26" s="644"/>
      <c r="BJ26" s="644"/>
      <c r="BK26" s="644"/>
      <c r="BL26" s="644"/>
      <c r="BM26" s="644"/>
      <c r="BN26" s="645"/>
      <c r="BO26" s="703" t="s">
        <v>124</v>
      </c>
      <c r="BP26" s="703"/>
      <c r="BQ26" s="703"/>
      <c r="BR26" s="703"/>
      <c r="BS26" s="649" t="s">
        <v>124</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3089325</v>
      </c>
      <c r="CS26" s="644"/>
      <c r="CT26" s="644"/>
      <c r="CU26" s="644"/>
      <c r="CV26" s="644"/>
      <c r="CW26" s="644"/>
      <c r="CX26" s="644"/>
      <c r="CY26" s="645"/>
      <c r="CZ26" s="646">
        <v>9.3000000000000007</v>
      </c>
      <c r="DA26" s="675"/>
      <c r="DB26" s="675"/>
      <c r="DC26" s="676"/>
      <c r="DD26" s="649">
        <v>2914709</v>
      </c>
      <c r="DE26" s="644"/>
      <c r="DF26" s="644"/>
      <c r="DG26" s="644"/>
      <c r="DH26" s="644"/>
      <c r="DI26" s="644"/>
      <c r="DJ26" s="644"/>
      <c r="DK26" s="645"/>
      <c r="DL26" s="649" t="s">
        <v>124</v>
      </c>
      <c r="DM26" s="644"/>
      <c r="DN26" s="644"/>
      <c r="DO26" s="644"/>
      <c r="DP26" s="644"/>
      <c r="DQ26" s="644"/>
      <c r="DR26" s="644"/>
      <c r="DS26" s="644"/>
      <c r="DT26" s="644"/>
      <c r="DU26" s="644"/>
      <c r="DV26" s="645"/>
      <c r="DW26" s="646" t="s">
        <v>124</v>
      </c>
      <c r="DX26" s="675"/>
      <c r="DY26" s="675"/>
      <c r="DZ26" s="675"/>
      <c r="EA26" s="675"/>
      <c r="EB26" s="675"/>
      <c r="EC26" s="677"/>
    </row>
    <row r="27" spans="2:133" ht="11.25" customHeight="1">
      <c r="B27" s="638" t="s">
        <v>293</v>
      </c>
      <c r="C27" s="639"/>
      <c r="D27" s="639"/>
      <c r="E27" s="639"/>
      <c r="F27" s="639"/>
      <c r="G27" s="639"/>
      <c r="H27" s="639"/>
      <c r="I27" s="639"/>
      <c r="J27" s="639"/>
      <c r="K27" s="639"/>
      <c r="L27" s="639"/>
      <c r="M27" s="639"/>
      <c r="N27" s="639"/>
      <c r="O27" s="639"/>
      <c r="P27" s="639"/>
      <c r="Q27" s="640"/>
      <c r="R27" s="641">
        <v>5455480</v>
      </c>
      <c r="S27" s="644"/>
      <c r="T27" s="644"/>
      <c r="U27" s="644"/>
      <c r="V27" s="644"/>
      <c r="W27" s="644"/>
      <c r="X27" s="644"/>
      <c r="Y27" s="645"/>
      <c r="Z27" s="703">
        <v>15.7</v>
      </c>
      <c r="AA27" s="703"/>
      <c r="AB27" s="703"/>
      <c r="AC27" s="703"/>
      <c r="AD27" s="704" t="s">
        <v>124</v>
      </c>
      <c r="AE27" s="704"/>
      <c r="AF27" s="704"/>
      <c r="AG27" s="704"/>
      <c r="AH27" s="704"/>
      <c r="AI27" s="704"/>
      <c r="AJ27" s="704"/>
      <c r="AK27" s="704"/>
      <c r="AL27" s="646" t="s">
        <v>124</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12063119</v>
      </c>
      <c r="BH27" s="644"/>
      <c r="BI27" s="644"/>
      <c r="BJ27" s="644"/>
      <c r="BK27" s="644"/>
      <c r="BL27" s="644"/>
      <c r="BM27" s="644"/>
      <c r="BN27" s="645"/>
      <c r="BO27" s="703">
        <v>100</v>
      </c>
      <c r="BP27" s="703"/>
      <c r="BQ27" s="703"/>
      <c r="BR27" s="703"/>
      <c r="BS27" s="649">
        <v>92740</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5497419</v>
      </c>
      <c r="CS27" s="642"/>
      <c r="CT27" s="642"/>
      <c r="CU27" s="642"/>
      <c r="CV27" s="642"/>
      <c r="CW27" s="642"/>
      <c r="CX27" s="642"/>
      <c r="CY27" s="643"/>
      <c r="CZ27" s="646">
        <v>16.5</v>
      </c>
      <c r="DA27" s="675"/>
      <c r="DB27" s="675"/>
      <c r="DC27" s="676"/>
      <c r="DD27" s="649">
        <v>1762033</v>
      </c>
      <c r="DE27" s="642"/>
      <c r="DF27" s="642"/>
      <c r="DG27" s="642"/>
      <c r="DH27" s="642"/>
      <c r="DI27" s="642"/>
      <c r="DJ27" s="642"/>
      <c r="DK27" s="643"/>
      <c r="DL27" s="649">
        <v>1760266</v>
      </c>
      <c r="DM27" s="642"/>
      <c r="DN27" s="642"/>
      <c r="DO27" s="642"/>
      <c r="DP27" s="642"/>
      <c r="DQ27" s="642"/>
      <c r="DR27" s="642"/>
      <c r="DS27" s="642"/>
      <c r="DT27" s="642"/>
      <c r="DU27" s="642"/>
      <c r="DV27" s="643"/>
      <c r="DW27" s="646">
        <v>10</v>
      </c>
      <c r="DX27" s="675"/>
      <c r="DY27" s="675"/>
      <c r="DZ27" s="675"/>
      <c r="EA27" s="675"/>
      <c r="EB27" s="675"/>
      <c r="EC27" s="677"/>
    </row>
    <row r="28" spans="2:133" ht="11.25" customHeight="1">
      <c r="B28" s="746" t="s">
        <v>296</v>
      </c>
      <c r="C28" s="747"/>
      <c r="D28" s="747"/>
      <c r="E28" s="747"/>
      <c r="F28" s="747"/>
      <c r="G28" s="747"/>
      <c r="H28" s="747"/>
      <c r="I28" s="747"/>
      <c r="J28" s="747"/>
      <c r="K28" s="747"/>
      <c r="L28" s="747"/>
      <c r="M28" s="747"/>
      <c r="N28" s="747"/>
      <c r="O28" s="747"/>
      <c r="P28" s="747"/>
      <c r="Q28" s="748"/>
      <c r="R28" s="641" t="s">
        <v>124</v>
      </c>
      <c r="S28" s="644"/>
      <c r="T28" s="644"/>
      <c r="U28" s="644"/>
      <c r="V28" s="644"/>
      <c r="W28" s="644"/>
      <c r="X28" s="644"/>
      <c r="Y28" s="645"/>
      <c r="Z28" s="703" t="s">
        <v>124</v>
      </c>
      <c r="AA28" s="703"/>
      <c r="AB28" s="703"/>
      <c r="AC28" s="703"/>
      <c r="AD28" s="704" t="s">
        <v>124</v>
      </c>
      <c r="AE28" s="704"/>
      <c r="AF28" s="704"/>
      <c r="AG28" s="704"/>
      <c r="AH28" s="704"/>
      <c r="AI28" s="704"/>
      <c r="AJ28" s="704"/>
      <c r="AK28" s="704"/>
      <c r="AL28" s="646" t="s">
        <v>240</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2701298</v>
      </c>
      <c r="CS28" s="644"/>
      <c r="CT28" s="644"/>
      <c r="CU28" s="644"/>
      <c r="CV28" s="644"/>
      <c r="CW28" s="644"/>
      <c r="CX28" s="644"/>
      <c r="CY28" s="645"/>
      <c r="CZ28" s="646">
        <v>8.1</v>
      </c>
      <c r="DA28" s="675"/>
      <c r="DB28" s="675"/>
      <c r="DC28" s="676"/>
      <c r="DD28" s="649">
        <v>2691389</v>
      </c>
      <c r="DE28" s="644"/>
      <c r="DF28" s="644"/>
      <c r="DG28" s="644"/>
      <c r="DH28" s="644"/>
      <c r="DI28" s="644"/>
      <c r="DJ28" s="644"/>
      <c r="DK28" s="645"/>
      <c r="DL28" s="649">
        <v>2691389</v>
      </c>
      <c r="DM28" s="644"/>
      <c r="DN28" s="644"/>
      <c r="DO28" s="644"/>
      <c r="DP28" s="644"/>
      <c r="DQ28" s="644"/>
      <c r="DR28" s="644"/>
      <c r="DS28" s="644"/>
      <c r="DT28" s="644"/>
      <c r="DU28" s="644"/>
      <c r="DV28" s="645"/>
      <c r="DW28" s="646">
        <v>15.3</v>
      </c>
      <c r="DX28" s="675"/>
      <c r="DY28" s="675"/>
      <c r="DZ28" s="675"/>
      <c r="EA28" s="675"/>
      <c r="EB28" s="675"/>
      <c r="EC28" s="677"/>
    </row>
    <row r="29" spans="2:133" ht="11.25" customHeight="1">
      <c r="B29" s="638" t="s">
        <v>298</v>
      </c>
      <c r="C29" s="639"/>
      <c r="D29" s="639"/>
      <c r="E29" s="639"/>
      <c r="F29" s="639"/>
      <c r="G29" s="639"/>
      <c r="H29" s="639"/>
      <c r="I29" s="639"/>
      <c r="J29" s="639"/>
      <c r="K29" s="639"/>
      <c r="L29" s="639"/>
      <c r="M29" s="639"/>
      <c r="N29" s="639"/>
      <c r="O29" s="639"/>
      <c r="P29" s="639"/>
      <c r="Q29" s="640"/>
      <c r="R29" s="641">
        <v>1698871</v>
      </c>
      <c r="S29" s="644"/>
      <c r="T29" s="644"/>
      <c r="U29" s="644"/>
      <c r="V29" s="644"/>
      <c r="W29" s="644"/>
      <c r="X29" s="644"/>
      <c r="Y29" s="645"/>
      <c r="Z29" s="703">
        <v>4.9000000000000004</v>
      </c>
      <c r="AA29" s="703"/>
      <c r="AB29" s="703"/>
      <c r="AC29" s="703"/>
      <c r="AD29" s="704" t="s">
        <v>124</v>
      </c>
      <c r="AE29" s="704"/>
      <c r="AF29" s="704"/>
      <c r="AG29" s="704"/>
      <c r="AH29" s="704"/>
      <c r="AI29" s="704"/>
      <c r="AJ29" s="704"/>
      <c r="AK29" s="704"/>
      <c r="AL29" s="646" t="s">
        <v>124</v>
      </c>
      <c r="AM29" s="647"/>
      <c r="AN29" s="647"/>
      <c r="AO29" s="705"/>
      <c r="AP29" s="715" t="s">
        <v>217</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302</v>
      </c>
      <c r="CG29" s="682"/>
      <c r="CH29" s="682"/>
      <c r="CI29" s="682"/>
      <c r="CJ29" s="682"/>
      <c r="CK29" s="682"/>
      <c r="CL29" s="682"/>
      <c r="CM29" s="682"/>
      <c r="CN29" s="682"/>
      <c r="CO29" s="682"/>
      <c r="CP29" s="682"/>
      <c r="CQ29" s="683"/>
      <c r="CR29" s="641">
        <v>2701298</v>
      </c>
      <c r="CS29" s="642"/>
      <c r="CT29" s="642"/>
      <c r="CU29" s="642"/>
      <c r="CV29" s="642"/>
      <c r="CW29" s="642"/>
      <c r="CX29" s="642"/>
      <c r="CY29" s="643"/>
      <c r="CZ29" s="646">
        <v>8.1</v>
      </c>
      <c r="DA29" s="675"/>
      <c r="DB29" s="675"/>
      <c r="DC29" s="676"/>
      <c r="DD29" s="649">
        <v>2691389</v>
      </c>
      <c r="DE29" s="642"/>
      <c r="DF29" s="642"/>
      <c r="DG29" s="642"/>
      <c r="DH29" s="642"/>
      <c r="DI29" s="642"/>
      <c r="DJ29" s="642"/>
      <c r="DK29" s="643"/>
      <c r="DL29" s="649">
        <v>2691389</v>
      </c>
      <c r="DM29" s="642"/>
      <c r="DN29" s="642"/>
      <c r="DO29" s="642"/>
      <c r="DP29" s="642"/>
      <c r="DQ29" s="642"/>
      <c r="DR29" s="642"/>
      <c r="DS29" s="642"/>
      <c r="DT29" s="642"/>
      <c r="DU29" s="642"/>
      <c r="DV29" s="643"/>
      <c r="DW29" s="646">
        <v>15.3</v>
      </c>
      <c r="DX29" s="675"/>
      <c r="DY29" s="675"/>
      <c r="DZ29" s="675"/>
      <c r="EA29" s="675"/>
      <c r="EB29" s="675"/>
      <c r="EC29" s="677"/>
    </row>
    <row r="30" spans="2:133" ht="11.25" customHeight="1">
      <c r="B30" s="638" t="s">
        <v>303</v>
      </c>
      <c r="C30" s="639"/>
      <c r="D30" s="639"/>
      <c r="E30" s="639"/>
      <c r="F30" s="639"/>
      <c r="G30" s="639"/>
      <c r="H30" s="639"/>
      <c r="I30" s="639"/>
      <c r="J30" s="639"/>
      <c r="K30" s="639"/>
      <c r="L30" s="639"/>
      <c r="M30" s="639"/>
      <c r="N30" s="639"/>
      <c r="O30" s="639"/>
      <c r="P30" s="639"/>
      <c r="Q30" s="640"/>
      <c r="R30" s="641">
        <v>60416</v>
      </c>
      <c r="S30" s="644"/>
      <c r="T30" s="644"/>
      <c r="U30" s="644"/>
      <c r="V30" s="644"/>
      <c r="W30" s="644"/>
      <c r="X30" s="644"/>
      <c r="Y30" s="645"/>
      <c r="Z30" s="703">
        <v>0.2</v>
      </c>
      <c r="AA30" s="703"/>
      <c r="AB30" s="703"/>
      <c r="AC30" s="703"/>
      <c r="AD30" s="704">
        <v>14272</v>
      </c>
      <c r="AE30" s="704"/>
      <c r="AF30" s="704"/>
      <c r="AG30" s="704"/>
      <c r="AH30" s="704"/>
      <c r="AI30" s="704"/>
      <c r="AJ30" s="704"/>
      <c r="AK30" s="704"/>
      <c r="AL30" s="646">
        <v>0.1</v>
      </c>
      <c r="AM30" s="647"/>
      <c r="AN30" s="647"/>
      <c r="AO30" s="705"/>
      <c r="AP30" s="731" t="s">
        <v>304</v>
      </c>
      <c r="AQ30" s="732"/>
      <c r="AR30" s="732"/>
      <c r="AS30" s="732"/>
      <c r="AT30" s="737" t="s">
        <v>305</v>
      </c>
      <c r="AU30" s="210"/>
      <c r="AV30" s="210"/>
      <c r="AW30" s="210"/>
      <c r="AX30" s="740" t="s">
        <v>182</v>
      </c>
      <c r="AY30" s="741"/>
      <c r="AZ30" s="741"/>
      <c r="BA30" s="741"/>
      <c r="BB30" s="741"/>
      <c r="BC30" s="741"/>
      <c r="BD30" s="741"/>
      <c r="BE30" s="741"/>
      <c r="BF30" s="742"/>
      <c r="BG30" s="721">
        <v>99.1</v>
      </c>
      <c r="BH30" s="722"/>
      <c r="BI30" s="722"/>
      <c r="BJ30" s="722"/>
      <c r="BK30" s="722"/>
      <c r="BL30" s="722"/>
      <c r="BM30" s="723">
        <v>96.4</v>
      </c>
      <c r="BN30" s="722"/>
      <c r="BO30" s="722"/>
      <c r="BP30" s="722"/>
      <c r="BQ30" s="724"/>
      <c r="BR30" s="721">
        <v>99.1</v>
      </c>
      <c r="BS30" s="722"/>
      <c r="BT30" s="722"/>
      <c r="BU30" s="722"/>
      <c r="BV30" s="722"/>
      <c r="BW30" s="722"/>
      <c r="BX30" s="723">
        <v>95.7</v>
      </c>
      <c r="BY30" s="722"/>
      <c r="BZ30" s="722"/>
      <c r="CA30" s="722"/>
      <c r="CB30" s="724"/>
      <c r="CD30" s="727"/>
      <c r="CE30" s="728"/>
      <c r="CF30" s="685" t="s">
        <v>306</v>
      </c>
      <c r="CG30" s="682"/>
      <c r="CH30" s="682"/>
      <c r="CI30" s="682"/>
      <c r="CJ30" s="682"/>
      <c r="CK30" s="682"/>
      <c r="CL30" s="682"/>
      <c r="CM30" s="682"/>
      <c r="CN30" s="682"/>
      <c r="CO30" s="682"/>
      <c r="CP30" s="682"/>
      <c r="CQ30" s="683"/>
      <c r="CR30" s="641">
        <v>2492829</v>
      </c>
      <c r="CS30" s="644"/>
      <c r="CT30" s="644"/>
      <c r="CU30" s="644"/>
      <c r="CV30" s="644"/>
      <c r="CW30" s="644"/>
      <c r="CX30" s="644"/>
      <c r="CY30" s="645"/>
      <c r="CZ30" s="646">
        <v>7.5</v>
      </c>
      <c r="DA30" s="675"/>
      <c r="DB30" s="675"/>
      <c r="DC30" s="676"/>
      <c r="DD30" s="649">
        <v>2484394</v>
      </c>
      <c r="DE30" s="644"/>
      <c r="DF30" s="644"/>
      <c r="DG30" s="644"/>
      <c r="DH30" s="644"/>
      <c r="DI30" s="644"/>
      <c r="DJ30" s="644"/>
      <c r="DK30" s="645"/>
      <c r="DL30" s="649">
        <v>2484394</v>
      </c>
      <c r="DM30" s="644"/>
      <c r="DN30" s="644"/>
      <c r="DO30" s="644"/>
      <c r="DP30" s="644"/>
      <c r="DQ30" s="644"/>
      <c r="DR30" s="644"/>
      <c r="DS30" s="644"/>
      <c r="DT30" s="644"/>
      <c r="DU30" s="644"/>
      <c r="DV30" s="645"/>
      <c r="DW30" s="646">
        <v>14.2</v>
      </c>
      <c r="DX30" s="675"/>
      <c r="DY30" s="675"/>
      <c r="DZ30" s="675"/>
      <c r="EA30" s="675"/>
      <c r="EB30" s="675"/>
      <c r="EC30" s="677"/>
    </row>
    <row r="31" spans="2:133" ht="11.25" customHeight="1">
      <c r="B31" s="638" t="s">
        <v>307</v>
      </c>
      <c r="C31" s="639"/>
      <c r="D31" s="639"/>
      <c r="E31" s="639"/>
      <c r="F31" s="639"/>
      <c r="G31" s="639"/>
      <c r="H31" s="639"/>
      <c r="I31" s="639"/>
      <c r="J31" s="639"/>
      <c r="K31" s="639"/>
      <c r="L31" s="639"/>
      <c r="M31" s="639"/>
      <c r="N31" s="639"/>
      <c r="O31" s="639"/>
      <c r="P31" s="639"/>
      <c r="Q31" s="640"/>
      <c r="R31" s="641">
        <v>254269</v>
      </c>
      <c r="S31" s="644"/>
      <c r="T31" s="644"/>
      <c r="U31" s="644"/>
      <c r="V31" s="644"/>
      <c r="W31" s="644"/>
      <c r="X31" s="644"/>
      <c r="Y31" s="645"/>
      <c r="Z31" s="703">
        <v>0.7</v>
      </c>
      <c r="AA31" s="703"/>
      <c r="AB31" s="703"/>
      <c r="AC31" s="703"/>
      <c r="AD31" s="704" t="s">
        <v>124</v>
      </c>
      <c r="AE31" s="704"/>
      <c r="AF31" s="704"/>
      <c r="AG31" s="704"/>
      <c r="AH31" s="704"/>
      <c r="AI31" s="704"/>
      <c r="AJ31" s="704"/>
      <c r="AK31" s="704"/>
      <c r="AL31" s="646" t="s">
        <v>124</v>
      </c>
      <c r="AM31" s="647"/>
      <c r="AN31" s="647"/>
      <c r="AO31" s="705"/>
      <c r="AP31" s="733"/>
      <c r="AQ31" s="734"/>
      <c r="AR31" s="734"/>
      <c r="AS31" s="734"/>
      <c r="AT31" s="738"/>
      <c r="AU31" s="209" t="s">
        <v>308</v>
      </c>
      <c r="AV31" s="209"/>
      <c r="AW31" s="209"/>
      <c r="AX31" s="638" t="s">
        <v>309</v>
      </c>
      <c r="AY31" s="639"/>
      <c r="AZ31" s="639"/>
      <c r="BA31" s="639"/>
      <c r="BB31" s="639"/>
      <c r="BC31" s="639"/>
      <c r="BD31" s="639"/>
      <c r="BE31" s="639"/>
      <c r="BF31" s="640"/>
      <c r="BG31" s="719">
        <v>99.1</v>
      </c>
      <c r="BH31" s="642"/>
      <c r="BI31" s="642"/>
      <c r="BJ31" s="642"/>
      <c r="BK31" s="642"/>
      <c r="BL31" s="642"/>
      <c r="BM31" s="647">
        <v>96</v>
      </c>
      <c r="BN31" s="720"/>
      <c r="BO31" s="720"/>
      <c r="BP31" s="720"/>
      <c r="BQ31" s="681"/>
      <c r="BR31" s="719">
        <v>98.9</v>
      </c>
      <c r="BS31" s="642"/>
      <c r="BT31" s="642"/>
      <c r="BU31" s="642"/>
      <c r="BV31" s="642"/>
      <c r="BW31" s="642"/>
      <c r="BX31" s="647">
        <v>95</v>
      </c>
      <c r="BY31" s="720"/>
      <c r="BZ31" s="720"/>
      <c r="CA31" s="720"/>
      <c r="CB31" s="681"/>
      <c r="CD31" s="727"/>
      <c r="CE31" s="728"/>
      <c r="CF31" s="685" t="s">
        <v>310</v>
      </c>
      <c r="CG31" s="682"/>
      <c r="CH31" s="682"/>
      <c r="CI31" s="682"/>
      <c r="CJ31" s="682"/>
      <c r="CK31" s="682"/>
      <c r="CL31" s="682"/>
      <c r="CM31" s="682"/>
      <c r="CN31" s="682"/>
      <c r="CO31" s="682"/>
      <c r="CP31" s="682"/>
      <c r="CQ31" s="683"/>
      <c r="CR31" s="641">
        <v>208469</v>
      </c>
      <c r="CS31" s="642"/>
      <c r="CT31" s="642"/>
      <c r="CU31" s="642"/>
      <c r="CV31" s="642"/>
      <c r="CW31" s="642"/>
      <c r="CX31" s="642"/>
      <c r="CY31" s="643"/>
      <c r="CZ31" s="646">
        <v>0.6</v>
      </c>
      <c r="DA31" s="675"/>
      <c r="DB31" s="675"/>
      <c r="DC31" s="676"/>
      <c r="DD31" s="649">
        <v>206995</v>
      </c>
      <c r="DE31" s="642"/>
      <c r="DF31" s="642"/>
      <c r="DG31" s="642"/>
      <c r="DH31" s="642"/>
      <c r="DI31" s="642"/>
      <c r="DJ31" s="642"/>
      <c r="DK31" s="643"/>
      <c r="DL31" s="649">
        <v>206995</v>
      </c>
      <c r="DM31" s="642"/>
      <c r="DN31" s="642"/>
      <c r="DO31" s="642"/>
      <c r="DP31" s="642"/>
      <c r="DQ31" s="642"/>
      <c r="DR31" s="642"/>
      <c r="DS31" s="642"/>
      <c r="DT31" s="642"/>
      <c r="DU31" s="642"/>
      <c r="DV31" s="643"/>
      <c r="DW31" s="646">
        <v>1.2</v>
      </c>
      <c r="DX31" s="675"/>
      <c r="DY31" s="675"/>
      <c r="DZ31" s="675"/>
      <c r="EA31" s="675"/>
      <c r="EB31" s="675"/>
      <c r="EC31" s="677"/>
    </row>
    <row r="32" spans="2:133" ht="11.25" customHeight="1">
      <c r="B32" s="638" t="s">
        <v>311</v>
      </c>
      <c r="C32" s="639"/>
      <c r="D32" s="639"/>
      <c r="E32" s="639"/>
      <c r="F32" s="639"/>
      <c r="G32" s="639"/>
      <c r="H32" s="639"/>
      <c r="I32" s="639"/>
      <c r="J32" s="639"/>
      <c r="K32" s="639"/>
      <c r="L32" s="639"/>
      <c r="M32" s="639"/>
      <c r="N32" s="639"/>
      <c r="O32" s="639"/>
      <c r="P32" s="639"/>
      <c r="Q32" s="640"/>
      <c r="R32" s="641">
        <v>2401436</v>
      </c>
      <c r="S32" s="644"/>
      <c r="T32" s="644"/>
      <c r="U32" s="644"/>
      <c r="V32" s="644"/>
      <c r="W32" s="644"/>
      <c r="X32" s="644"/>
      <c r="Y32" s="645"/>
      <c r="Z32" s="703">
        <v>6.9</v>
      </c>
      <c r="AA32" s="703"/>
      <c r="AB32" s="703"/>
      <c r="AC32" s="703"/>
      <c r="AD32" s="704" t="s">
        <v>124</v>
      </c>
      <c r="AE32" s="704"/>
      <c r="AF32" s="704"/>
      <c r="AG32" s="704"/>
      <c r="AH32" s="704"/>
      <c r="AI32" s="704"/>
      <c r="AJ32" s="704"/>
      <c r="AK32" s="704"/>
      <c r="AL32" s="646" t="s">
        <v>124</v>
      </c>
      <c r="AM32" s="647"/>
      <c r="AN32" s="647"/>
      <c r="AO32" s="705"/>
      <c r="AP32" s="735"/>
      <c r="AQ32" s="736"/>
      <c r="AR32" s="736"/>
      <c r="AS32" s="736"/>
      <c r="AT32" s="739"/>
      <c r="AU32" s="211"/>
      <c r="AV32" s="211"/>
      <c r="AW32" s="211"/>
      <c r="AX32" s="653" t="s">
        <v>312</v>
      </c>
      <c r="AY32" s="654"/>
      <c r="AZ32" s="654"/>
      <c r="BA32" s="654"/>
      <c r="BB32" s="654"/>
      <c r="BC32" s="654"/>
      <c r="BD32" s="654"/>
      <c r="BE32" s="654"/>
      <c r="BF32" s="655"/>
      <c r="BG32" s="718">
        <v>99.1</v>
      </c>
      <c r="BH32" s="657"/>
      <c r="BI32" s="657"/>
      <c r="BJ32" s="657"/>
      <c r="BK32" s="657"/>
      <c r="BL32" s="657"/>
      <c r="BM32" s="701">
        <v>96.6</v>
      </c>
      <c r="BN32" s="657"/>
      <c r="BO32" s="657"/>
      <c r="BP32" s="657"/>
      <c r="BQ32" s="694"/>
      <c r="BR32" s="718">
        <v>99.2</v>
      </c>
      <c r="BS32" s="657"/>
      <c r="BT32" s="657"/>
      <c r="BU32" s="657"/>
      <c r="BV32" s="657"/>
      <c r="BW32" s="657"/>
      <c r="BX32" s="701">
        <v>96</v>
      </c>
      <c r="BY32" s="657"/>
      <c r="BZ32" s="657"/>
      <c r="CA32" s="657"/>
      <c r="CB32" s="694"/>
      <c r="CD32" s="729"/>
      <c r="CE32" s="730"/>
      <c r="CF32" s="685" t="s">
        <v>313</v>
      </c>
      <c r="CG32" s="682"/>
      <c r="CH32" s="682"/>
      <c r="CI32" s="682"/>
      <c r="CJ32" s="682"/>
      <c r="CK32" s="682"/>
      <c r="CL32" s="682"/>
      <c r="CM32" s="682"/>
      <c r="CN32" s="682"/>
      <c r="CO32" s="682"/>
      <c r="CP32" s="682"/>
      <c r="CQ32" s="683"/>
      <c r="CR32" s="641" t="s">
        <v>240</v>
      </c>
      <c r="CS32" s="644"/>
      <c r="CT32" s="644"/>
      <c r="CU32" s="644"/>
      <c r="CV32" s="644"/>
      <c r="CW32" s="644"/>
      <c r="CX32" s="644"/>
      <c r="CY32" s="645"/>
      <c r="CZ32" s="646" t="s">
        <v>124</v>
      </c>
      <c r="DA32" s="675"/>
      <c r="DB32" s="675"/>
      <c r="DC32" s="676"/>
      <c r="DD32" s="649" t="s">
        <v>124</v>
      </c>
      <c r="DE32" s="644"/>
      <c r="DF32" s="644"/>
      <c r="DG32" s="644"/>
      <c r="DH32" s="644"/>
      <c r="DI32" s="644"/>
      <c r="DJ32" s="644"/>
      <c r="DK32" s="645"/>
      <c r="DL32" s="649" t="s">
        <v>240</v>
      </c>
      <c r="DM32" s="644"/>
      <c r="DN32" s="644"/>
      <c r="DO32" s="644"/>
      <c r="DP32" s="644"/>
      <c r="DQ32" s="644"/>
      <c r="DR32" s="644"/>
      <c r="DS32" s="644"/>
      <c r="DT32" s="644"/>
      <c r="DU32" s="644"/>
      <c r="DV32" s="645"/>
      <c r="DW32" s="646" t="s">
        <v>124</v>
      </c>
      <c r="DX32" s="675"/>
      <c r="DY32" s="675"/>
      <c r="DZ32" s="675"/>
      <c r="EA32" s="675"/>
      <c r="EB32" s="675"/>
      <c r="EC32" s="677"/>
    </row>
    <row r="33" spans="2:133" ht="11.25" customHeight="1">
      <c r="B33" s="638" t="s">
        <v>314</v>
      </c>
      <c r="C33" s="639"/>
      <c r="D33" s="639"/>
      <c r="E33" s="639"/>
      <c r="F33" s="639"/>
      <c r="G33" s="639"/>
      <c r="H33" s="639"/>
      <c r="I33" s="639"/>
      <c r="J33" s="639"/>
      <c r="K33" s="639"/>
      <c r="L33" s="639"/>
      <c r="M33" s="639"/>
      <c r="N33" s="639"/>
      <c r="O33" s="639"/>
      <c r="P33" s="639"/>
      <c r="Q33" s="640"/>
      <c r="R33" s="641">
        <v>1562617</v>
      </c>
      <c r="S33" s="644"/>
      <c r="T33" s="644"/>
      <c r="U33" s="644"/>
      <c r="V33" s="644"/>
      <c r="W33" s="644"/>
      <c r="X33" s="644"/>
      <c r="Y33" s="645"/>
      <c r="Z33" s="703">
        <v>4.5</v>
      </c>
      <c r="AA33" s="703"/>
      <c r="AB33" s="703"/>
      <c r="AC33" s="703"/>
      <c r="AD33" s="704" t="s">
        <v>240</v>
      </c>
      <c r="AE33" s="704"/>
      <c r="AF33" s="704"/>
      <c r="AG33" s="704"/>
      <c r="AH33" s="704"/>
      <c r="AI33" s="704"/>
      <c r="AJ33" s="704"/>
      <c r="AK33" s="704"/>
      <c r="AL33" s="646" t="s">
        <v>124</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315</v>
      </c>
      <c r="CE33" s="682"/>
      <c r="CF33" s="682"/>
      <c r="CG33" s="682"/>
      <c r="CH33" s="682"/>
      <c r="CI33" s="682"/>
      <c r="CJ33" s="682"/>
      <c r="CK33" s="682"/>
      <c r="CL33" s="682"/>
      <c r="CM33" s="682"/>
      <c r="CN33" s="682"/>
      <c r="CO33" s="682"/>
      <c r="CP33" s="682"/>
      <c r="CQ33" s="683"/>
      <c r="CR33" s="641">
        <v>11145747</v>
      </c>
      <c r="CS33" s="642"/>
      <c r="CT33" s="642"/>
      <c r="CU33" s="642"/>
      <c r="CV33" s="642"/>
      <c r="CW33" s="642"/>
      <c r="CX33" s="642"/>
      <c r="CY33" s="643"/>
      <c r="CZ33" s="646">
        <v>33.4</v>
      </c>
      <c r="DA33" s="675"/>
      <c r="DB33" s="675"/>
      <c r="DC33" s="676"/>
      <c r="DD33" s="649">
        <v>8949914</v>
      </c>
      <c r="DE33" s="642"/>
      <c r="DF33" s="642"/>
      <c r="DG33" s="642"/>
      <c r="DH33" s="642"/>
      <c r="DI33" s="642"/>
      <c r="DJ33" s="642"/>
      <c r="DK33" s="643"/>
      <c r="DL33" s="649">
        <v>7544869</v>
      </c>
      <c r="DM33" s="642"/>
      <c r="DN33" s="642"/>
      <c r="DO33" s="642"/>
      <c r="DP33" s="642"/>
      <c r="DQ33" s="642"/>
      <c r="DR33" s="642"/>
      <c r="DS33" s="642"/>
      <c r="DT33" s="642"/>
      <c r="DU33" s="642"/>
      <c r="DV33" s="643"/>
      <c r="DW33" s="646">
        <v>43</v>
      </c>
      <c r="DX33" s="675"/>
      <c r="DY33" s="675"/>
      <c r="DZ33" s="675"/>
      <c r="EA33" s="675"/>
      <c r="EB33" s="675"/>
      <c r="EC33" s="677"/>
    </row>
    <row r="34" spans="2:133" ht="11.25" customHeight="1">
      <c r="B34" s="638" t="s">
        <v>316</v>
      </c>
      <c r="C34" s="639"/>
      <c r="D34" s="639"/>
      <c r="E34" s="639"/>
      <c r="F34" s="639"/>
      <c r="G34" s="639"/>
      <c r="H34" s="639"/>
      <c r="I34" s="639"/>
      <c r="J34" s="639"/>
      <c r="K34" s="639"/>
      <c r="L34" s="639"/>
      <c r="M34" s="639"/>
      <c r="N34" s="639"/>
      <c r="O34" s="639"/>
      <c r="P34" s="639"/>
      <c r="Q34" s="640"/>
      <c r="R34" s="641">
        <v>549181</v>
      </c>
      <c r="S34" s="644"/>
      <c r="T34" s="644"/>
      <c r="U34" s="644"/>
      <c r="V34" s="644"/>
      <c r="W34" s="644"/>
      <c r="X34" s="644"/>
      <c r="Y34" s="645"/>
      <c r="Z34" s="703">
        <v>1.6</v>
      </c>
      <c r="AA34" s="703"/>
      <c r="AB34" s="703"/>
      <c r="AC34" s="703"/>
      <c r="AD34" s="704">
        <v>89524</v>
      </c>
      <c r="AE34" s="704"/>
      <c r="AF34" s="704"/>
      <c r="AG34" s="704"/>
      <c r="AH34" s="704"/>
      <c r="AI34" s="704"/>
      <c r="AJ34" s="704"/>
      <c r="AK34" s="704"/>
      <c r="AL34" s="646">
        <v>0.5</v>
      </c>
      <c r="AM34" s="647"/>
      <c r="AN34" s="647"/>
      <c r="AO34" s="705"/>
      <c r="AP34" s="214"/>
      <c r="AQ34" s="715" t="s">
        <v>317</v>
      </c>
      <c r="AR34" s="716"/>
      <c r="AS34" s="716"/>
      <c r="AT34" s="716"/>
      <c r="AU34" s="716"/>
      <c r="AV34" s="716"/>
      <c r="AW34" s="716"/>
      <c r="AX34" s="716"/>
      <c r="AY34" s="716"/>
      <c r="AZ34" s="716"/>
      <c r="BA34" s="716"/>
      <c r="BB34" s="716"/>
      <c r="BC34" s="716"/>
      <c r="BD34" s="716"/>
      <c r="BE34" s="716"/>
      <c r="BF34" s="717"/>
      <c r="BG34" s="715" t="s">
        <v>318</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319</v>
      </c>
      <c r="CE34" s="682"/>
      <c r="CF34" s="682"/>
      <c r="CG34" s="682"/>
      <c r="CH34" s="682"/>
      <c r="CI34" s="682"/>
      <c r="CJ34" s="682"/>
      <c r="CK34" s="682"/>
      <c r="CL34" s="682"/>
      <c r="CM34" s="682"/>
      <c r="CN34" s="682"/>
      <c r="CO34" s="682"/>
      <c r="CP34" s="682"/>
      <c r="CQ34" s="683"/>
      <c r="CR34" s="641">
        <v>3867232</v>
      </c>
      <c r="CS34" s="644"/>
      <c r="CT34" s="644"/>
      <c r="CU34" s="644"/>
      <c r="CV34" s="644"/>
      <c r="CW34" s="644"/>
      <c r="CX34" s="644"/>
      <c r="CY34" s="645"/>
      <c r="CZ34" s="646">
        <v>11.6</v>
      </c>
      <c r="DA34" s="675"/>
      <c r="DB34" s="675"/>
      <c r="DC34" s="676"/>
      <c r="DD34" s="649">
        <v>3409916</v>
      </c>
      <c r="DE34" s="644"/>
      <c r="DF34" s="644"/>
      <c r="DG34" s="644"/>
      <c r="DH34" s="644"/>
      <c r="DI34" s="644"/>
      <c r="DJ34" s="644"/>
      <c r="DK34" s="645"/>
      <c r="DL34" s="649">
        <v>3039874</v>
      </c>
      <c r="DM34" s="644"/>
      <c r="DN34" s="644"/>
      <c r="DO34" s="644"/>
      <c r="DP34" s="644"/>
      <c r="DQ34" s="644"/>
      <c r="DR34" s="644"/>
      <c r="DS34" s="644"/>
      <c r="DT34" s="644"/>
      <c r="DU34" s="644"/>
      <c r="DV34" s="645"/>
      <c r="DW34" s="646">
        <v>17.3</v>
      </c>
      <c r="DX34" s="675"/>
      <c r="DY34" s="675"/>
      <c r="DZ34" s="675"/>
      <c r="EA34" s="675"/>
      <c r="EB34" s="675"/>
      <c r="EC34" s="677"/>
    </row>
    <row r="35" spans="2:133" ht="11.25" customHeight="1">
      <c r="B35" s="638" t="s">
        <v>320</v>
      </c>
      <c r="C35" s="639"/>
      <c r="D35" s="639"/>
      <c r="E35" s="639"/>
      <c r="F35" s="639"/>
      <c r="G35" s="639"/>
      <c r="H35" s="639"/>
      <c r="I35" s="639"/>
      <c r="J35" s="639"/>
      <c r="K35" s="639"/>
      <c r="L35" s="639"/>
      <c r="M35" s="639"/>
      <c r="N35" s="639"/>
      <c r="O35" s="639"/>
      <c r="P35" s="639"/>
      <c r="Q35" s="640"/>
      <c r="R35" s="641">
        <v>4894687</v>
      </c>
      <c r="S35" s="644"/>
      <c r="T35" s="644"/>
      <c r="U35" s="644"/>
      <c r="V35" s="644"/>
      <c r="W35" s="644"/>
      <c r="X35" s="644"/>
      <c r="Y35" s="645"/>
      <c r="Z35" s="703">
        <v>14.1</v>
      </c>
      <c r="AA35" s="703"/>
      <c r="AB35" s="703"/>
      <c r="AC35" s="703"/>
      <c r="AD35" s="704" t="s">
        <v>240</v>
      </c>
      <c r="AE35" s="704"/>
      <c r="AF35" s="704"/>
      <c r="AG35" s="704"/>
      <c r="AH35" s="704"/>
      <c r="AI35" s="704"/>
      <c r="AJ35" s="704"/>
      <c r="AK35" s="704"/>
      <c r="AL35" s="646" t="s">
        <v>124</v>
      </c>
      <c r="AM35" s="647"/>
      <c r="AN35" s="647"/>
      <c r="AO35" s="705"/>
      <c r="AP35" s="214"/>
      <c r="AQ35" s="709" t="s">
        <v>321</v>
      </c>
      <c r="AR35" s="710"/>
      <c r="AS35" s="710"/>
      <c r="AT35" s="710"/>
      <c r="AU35" s="710"/>
      <c r="AV35" s="710"/>
      <c r="AW35" s="710"/>
      <c r="AX35" s="710"/>
      <c r="AY35" s="711"/>
      <c r="AZ35" s="706">
        <v>3185484</v>
      </c>
      <c r="BA35" s="707"/>
      <c r="BB35" s="707"/>
      <c r="BC35" s="707"/>
      <c r="BD35" s="707"/>
      <c r="BE35" s="707"/>
      <c r="BF35" s="708"/>
      <c r="BG35" s="712" t="s">
        <v>322</v>
      </c>
      <c r="BH35" s="713"/>
      <c r="BI35" s="713"/>
      <c r="BJ35" s="713"/>
      <c r="BK35" s="713"/>
      <c r="BL35" s="713"/>
      <c r="BM35" s="713"/>
      <c r="BN35" s="713"/>
      <c r="BO35" s="713"/>
      <c r="BP35" s="713"/>
      <c r="BQ35" s="713"/>
      <c r="BR35" s="713"/>
      <c r="BS35" s="713"/>
      <c r="BT35" s="713"/>
      <c r="BU35" s="714"/>
      <c r="BV35" s="706">
        <v>415927</v>
      </c>
      <c r="BW35" s="707"/>
      <c r="BX35" s="707"/>
      <c r="BY35" s="707"/>
      <c r="BZ35" s="707"/>
      <c r="CA35" s="707"/>
      <c r="CB35" s="708"/>
      <c r="CD35" s="685" t="s">
        <v>323</v>
      </c>
      <c r="CE35" s="682"/>
      <c r="CF35" s="682"/>
      <c r="CG35" s="682"/>
      <c r="CH35" s="682"/>
      <c r="CI35" s="682"/>
      <c r="CJ35" s="682"/>
      <c r="CK35" s="682"/>
      <c r="CL35" s="682"/>
      <c r="CM35" s="682"/>
      <c r="CN35" s="682"/>
      <c r="CO35" s="682"/>
      <c r="CP35" s="682"/>
      <c r="CQ35" s="683"/>
      <c r="CR35" s="641">
        <v>288811</v>
      </c>
      <c r="CS35" s="642"/>
      <c r="CT35" s="642"/>
      <c r="CU35" s="642"/>
      <c r="CV35" s="642"/>
      <c r="CW35" s="642"/>
      <c r="CX35" s="642"/>
      <c r="CY35" s="643"/>
      <c r="CZ35" s="646">
        <v>0.9</v>
      </c>
      <c r="DA35" s="675"/>
      <c r="DB35" s="675"/>
      <c r="DC35" s="676"/>
      <c r="DD35" s="649">
        <v>214265</v>
      </c>
      <c r="DE35" s="642"/>
      <c r="DF35" s="642"/>
      <c r="DG35" s="642"/>
      <c r="DH35" s="642"/>
      <c r="DI35" s="642"/>
      <c r="DJ35" s="642"/>
      <c r="DK35" s="643"/>
      <c r="DL35" s="649">
        <v>209525</v>
      </c>
      <c r="DM35" s="642"/>
      <c r="DN35" s="642"/>
      <c r="DO35" s="642"/>
      <c r="DP35" s="642"/>
      <c r="DQ35" s="642"/>
      <c r="DR35" s="642"/>
      <c r="DS35" s="642"/>
      <c r="DT35" s="642"/>
      <c r="DU35" s="642"/>
      <c r="DV35" s="643"/>
      <c r="DW35" s="646">
        <v>1.2</v>
      </c>
      <c r="DX35" s="675"/>
      <c r="DY35" s="675"/>
      <c r="DZ35" s="675"/>
      <c r="EA35" s="675"/>
      <c r="EB35" s="675"/>
      <c r="EC35" s="677"/>
    </row>
    <row r="36" spans="2:133" ht="11.25" customHeight="1">
      <c r="B36" s="638" t="s">
        <v>324</v>
      </c>
      <c r="C36" s="639"/>
      <c r="D36" s="639"/>
      <c r="E36" s="639"/>
      <c r="F36" s="639"/>
      <c r="G36" s="639"/>
      <c r="H36" s="639"/>
      <c r="I36" s="639"/>
      <c r="J36" s="639"/>
      <c r="K36" s="639"/>
      <c r="L36" s="639"/>
      <c r="M36" s="639"/>
      <c r="N36" s="639"/>
      <c r="O36" s="639"/>
      <c r="P36" s="639"/>
      <c r="Q36" s="640"/>
      <c r="R36" s="641" t="s">
        <v>124</v>
      </c>
      <c r="S36" s="644"/>
      <c r="T36" s="644"/>
      <c r="U36" s="644"/>
      <c r="V36" s="644"/>
      <c r="W36" s="644"/>
      <c r="X36" s="644"/>
      <c r="Y36" s="645"/>
      <c r="Z36" s="703" t="s">
        <v>124</v>
      </c>
      <c r="AA36" s="703"/>
      <c r="AB36" s="703"/>
      <c r="AC36" s="703"/>
      <c r="AD36" s="704" t="s">
        <v>124</v>
      </c>
      <c r="AE36" s="704"/>
      <c r="AF36" s="704"/>
      <c r="AG36" s="704"/>
      <c r="AH36" s="704"/>
      <c r="AI36" s="704"/>
      <c r="AJ36" s="704"/>
      <c r="AK36" s="704"/>
      <c r="AL36" s="646" t="s">
        <v>124</v>
      </c>
      <c r="AM36" s="647"/>
      <c r="AN36" s="647"/>
      <c r="AO36" s="705"/>
      <c r="AQ36" s="678" t="s">
        <v>325</v>
      </c>
      <c r="AR36" s="679"/>
      <c r="AS36" s="679"/>
      <c r="AT36" s="679"/>
      <c r="AU36" s="679"/>
      <c r="AV36" s="679"/>
      <c r="AW36" s="679"/>
      <c r="AX36" s="679"/>
      <c r="AY36" s="680"/>
      <c r="AZ36" s="641">
        <v>578605</v>
      </c>
      <c r="BA36" s="644"/>
      <c r="BB36" s="644"/>
      <c r="BC36" s="644"/>
      <c r="BD36" s="642"/>
      <c r="BE36" s="642"/>
      <c r="BF36" s="681"/>
      <c r="BG36" s="685" t="s">
        <v>326</v>
      </c>
      <c r="BH36" s="682"/>
      <c r="BI36" s="682"/>
      <c r="BJ36" s="682"/>
      <c r="BK36" s="682"/>
      <c r="BL36" s="682"/>
      <c r="BM36" s="682"/>
      <c r="BN36" s="682"/>
      <c r="BO36" s="682"/>
      <c r="BP36" s="682"/>
      <c r="BQ36" s="682"/>
      <c r="BR36" s="682"/>
      <c r="BS36" s="682"/>
      <c r="BT36" s="682"/>
      <c r="BU36" s="683"/>
      <c r="BV36" s="641">
        <v>78487</v>
      </c>
      <c r="BW36" s="644"/>
      <c r="BX36" s="644"/>
      <c r="BY36" s="644"/>
      <c r="BZ36" s="644"/>
      <c r="CA36" s="644"/>
      <c r="CB36" s="684"/>
      <c r="CD36" s="685" t="s">
        <v>327</v>
      </c>
      <c r="CE36" s="682"/>
      <c r="CF36" s="682"/>
      <c r="CG36" s="682"/>
      <c r="CH36" s="682"/>
      <c r="CI36" s="682"/>
      <c r="CJ36" s="682"/>
      <c r="CK36" s="682"/>
      <c r="CL36" s="682"/>
      <c r="CM36" s="682"/>
      <c r="CN36" s="682"/>
      <c r="CO36" s="682"/>
      <c r="CP36" s="682"/>
      <c r="CQ36" s="683"/>
      <c r="CR36" s="641">
        <v>3385600</v>
      </c>
      <c r="CS36" s="644"/>
      <c r="CT36" s="644"/>
      <c r="CU36" s="644"/>
      <c r="CV36" s="644"/>
      <c r="CW36" s="644"/>
      <c r="CX36" s="644"/>
      <c r="CY36" s="645"/>
      <c r="CZ36" s="646">
        <v>10.199999999999999</v>
      </c>
      <c r="DA36" s="675"/>
      <c r="DB36" s="675"/>
      <c r="DC36" s="676"/>
      <c r="DD36" s="649">
        <v>2493010</v>
      </c>
      <c r="DE36" s="644"/>
      <c r="DF36" s="644"/>
      <c r="DG36" s="644"/>
      <c r="DH36" s="644"/>
      <c r="DI36" s="644"/>
      <c r="DJ36" s="644"/>
      <c r="DK36" s="645"/>
      <c r="DL36" s="649">
        <v>1911726</v>
      </c>
      <c r="DM36" s="644"/>
      <c r="DN36" s="644"/>
      <c r="DO36" s="644"/>
      <c r="DP36" s="644"/>
      <c r="DQ36" s="644"/>
      <c r="DR36" s="644"/>
      <c r="DS36" s="644"/>
      <c r="DT36" s="644"/>
      <c r="DU36" s="644"/>
      <c r="DV36" s="645"/>
      <c r="DW36" s="646">
        <v>10.9</v>
      </c>
      <c r="DX36" s="675"/>
      <c r="DY36" s="675"/>
      <c r="DZ36" s="675"/>
      <c r="EA36" s="675"/>
      <c r="EB36" s="675"/>
      <c r="EC36" s="677"/>
    </row>
    <row r="37" spans="2:133" ht="11.25" customHeight="1">
      <c r="B37" s="638" t="s">
        <v>328</v>
      </c>
      <c r="C37" s="639"/>
      <c r="D37" s="639"/>
      <c r="E37" s="639"/>
      <c r="F37" s="639"/>
      <c r="G37" s="639"/>
      <c r="H37" s="639"/>
      <c r="I37" s="639"/>
      <c r="J37" s="639"/>
      <c r="K37" s="639"/>
      <c r="L37" s="639"/>
      <c r="M37" s="639"/>
      <c r="N37" s="639"/>
      <c r="O37" s="639"/>
      <c r="P37" s="639"/>
      <c r="Q37" s="640"/>
      <c r="R37" s="641">
        <v>1264787</v>
      </c>
      <c r="S37" s="644"/>
      <c r="T37" s="644"/>
      <c r="U37" s="644"/>
      <c r="V37" s="644"/>
      <c r="W37" s="644"/>
      <c r="X37" s="644"/>
      <c r="Y37" s="645"/>
      <c r="Z37" s="703">
        <v>3.6</v>
      </c>
      <c r="AA37" s="703"/>
      <c r="AB37" s="703"/>
      <c r="AC37" s="703"/>
      <c r="AD37" s="704" t="s">
        <v>124</v>
      </c>
      <c r="AE37" s="704"/>
      <c r="AF37" s="704"/>
      <c r="AG37" s="704"/>
      <c r="AH37" s="704"/>
      <c r="AI37" s="704"/>
      <c r="AJ37" s="704"/>
      <c r="AK37" s="704"/>
      <c r="AL37" s="646" t="s">
        <v>124</v>
      </c>
      <c r="AM37" s="647"/>
      <c r="AN37" s="647"/>
      <c r="AO37" s="705"/>
      <c r="AQ37" s="678" t="s">
        <v>329</v>
      </c>
      <c r="AR37" s="679"/>
      <c r="AS37" s="679"/>
      <c r="AT37" s="679"/>
      <c r="AU37" s="679"/>
      <c r="AV37" s="679"/>
      <c r="AW37" s="679"/>
      <c r="AX37" s="679"/>
      <c r="AY37" s="680"/>
      <c r="AZ37" s="641">
        <v>53530</v>
      </c>
      <c r="BA37" s="644"/>
      <c r="BB37" s="644"/>
      <c r="BC37" s="644"/>
      <c r="BD37" s="642"/>
      <c r="BE37" s="642"/>
      <c r="BF37" s="681"/>
      <c r="BG37" s="685" t="s">
        <v>330</v>
      </c>
      <c r="BH37" s="682"/>
      <c r="BI37" s="682"/>
      <c r="BJ37" s="682"/>
      <c r="BK37" s="682"/>
      <c r="BL37" s="682"/>
      <c r="BM37" s="682"/>
      <c r="BN37" s="682"/>
      <c r="BO37" s="682"/>
      <c r="BP37" s="682"/>
      <c r="BQ37" s="682"/>
      <c r="BR37" s="682"/>
      <c r="BS37" s="682"/>
      <c r="BT37" s="682"/>
      <c r="BU37" s="683"/>
      <c r="BV37" s="641">
        <v>12744</v>
      </c>
      <c r="BW37" s="644"/>
      <c r="BX37" s="644"/>
      <c r="BY37" s="644"/>
      <c r="BZ37" s="644"/>
      <c r="CA37" s="644"/>
      <c r="CB37" s="684"/>
      <c r="CD37" s="685" t="s">
        <v>331</v>
      </c>
      <c r="CE37" s="682"/>
      <c r="CF37" s="682"/>
      <c r="CG37" s="682"/>
      <c r="CH37" s="682"/>
      <c r="CI37" s="682"/>
      <c r="CJ37" s="682"/>
      <c r="CK37" s="682"/>
      <c r="CL37" s="682"/>
      <c r="CM37" s="682"/>
      <c r="CN37" s="682"/>
      <c r="CO37" s="682"/>
      <c r="CP37" s="682"/>
      <c r="CQ37" s="683"/>
      <c r="CR37" s="641">
        <v>1175777</v>
      </c>
      <c r="CS37" s="642"/>
      <c r="CT37" s="642"/>
      <c r="CU37" s="642"/>
      <c r="CV37" s="642"/>
      <c r="CW37" s="642"/>
      <c r="CX37" s="642"/>
      <c r="CY37" s="643"/>
      <c r="CZ37" s="646">
        <v>3.5</v>
      </c>
      <c r="DA37" s="675"/>
      <c r="DB37" s="675"/>
      <c r="DC37" s="676"/>
      <c r="DD37" s="649">
        <v>1175777</v>
      </c>
      <c r="DE37" s="642"/>
      <c r="DF37" s="642"/>
      <c r="DG37" s="642"/>
      <c r="DH37" s="642"/>
      <c r="DI37" s="642"/>
      <c r="DJ37" s="642"/>
      <c r="DK37" s="643"/>
      <c r="DL37" s="649">
        <v>1175777</v>
      </c>
      <c r="DM37" s="642"/>
      <c r="DN37" s="642"/>
      <c r="DO37" s="642"/>
      <c r="DP37" s="642"/>
      <c r="DQ37" s="642"/>
      <c r="DR37" s="642"/>
      <c r="DS37" s="642"/>
      <c r="DT37" s="642"/>
      <c r="DU37" s="642"/>
      <c r="DV37" s="643"/>
      <c r="DW37" s="646">
        <v>6.7</v>
      </c>
      <c r="DX37" s="675"/>
      <c r="DY37" s="675"/>
      <c r="DZ37" s="675"/>
      <c r="EA37" s="675"/>
      <c r="EB37" s="675"/>
      <c r="EC37" s="677"/>
    </row>
    <row r="38" spans="2:133" ht="11.25" customHeight="1">
      <c r="B38" s="653" t="s">
        <v>332</v>
      </c>
      <c r="C38" s="654"/>
      <c r="D38" s="654"/>
      <c r="E38" s="654"/>
      <c r="F38" s="654"/>
      <c r="G38" s="654"/>
      <c r="H38" s="654"/>
      <c r="I38" s="654"/>
      <c r="J38" s="654"/>
      <c r="K38" s="654"/>
      <c r="L38" s="654"/>
      <c r="M38" s="654"/>
      <c r="N38" s="654"/>
      <c r="O38" s="654"/>
      <c r="P38" s="654"/>
      <c r="Q38" s="655"/>
      <c r="R38" s="656">
        <v>34804778</v>
      </c>
      <c r="S38" s="693"/>
      <c r="T38" s="693"/>
      <c r="U38" s="693"/>
      <c r="V38" s="693"/>
      <c r="W38" s="693"/>
      <c r="X38" s="693"/>
      <c r="Y38" s="698"/>
      <c r="Z38" s="699">
        <v>100</v>
      </c>
      <c r="AA38" s="699"/>
      <c r="AB38" s="699"/>
      <c r="AC38" s="699"/>
      <c r="AD38" s="700">
        <v>16289796</v>
      </c>
      <c r="AE38" s="700"/>
      <c r="AF38" s="700"/>
      <c r="AG38" s="700"/>
      <c r="AH38" s="700"/>
      <c r="AI38" s="700"/>
      <c r="AJ38" s="700"/>
      <c r="AK38" s="700"/>
      <c r="AL38" s="659">
        <v>100</v>
      </c>
      <c r="AM38" s="701"/>
      <c r="AN38" s="701"/>
      <c r="AO38" s="702"/>
      <c r="AQ38" s="678" t="s">
        <v>333</v>
      </c>
      <c r="AR38" s="679"/>
      <c r="AS38" s="679"/>
      <c r="AT38" s="679"/>
      <c r="AU38" s="679"/>
      <c r="AV38" s="679"/>
      <c r="AW38" s="679"/>
      <c r="AX38" s="679"/>
      <c r="AY38" s="680"/>
      <c r="AZ38" s="641">
        <v>9000</v>
      </c>
      <c r="BA38" s="644"/>
      <c r="BB38" s="644"/>
      <c r="BC38" s="644"/>
      <c r="BD38" s="642"/>
      <c r="BE38" s="642"/>
      <c r="BF38" s="681"/>
      <c r="BG38" s="685" t="s">
        <v>334</v>
      </c>
      <c r="BH38" s="682"/>
      <c r="BI38" s="682"/>
      <c r="BJ38" s="682"/>
      <c r="BK38" s="682"/>
      <c r="BL38" s="682"/>
      <c r="BM38" s="682"/>
      <c r="BN38" s="682"/>
      <c r="BO38" s="682"/>
      <c r="BP38" s="682"/>
      <c r="BQ38" s="682"/>
      <c r="BR38" s="682"/>
      <c r="BS38" s="682"/>
      <c r="BT38" s="682"/>
      <c r="BU38" s="683"/>
      <c r="BV38" s="641">
        <v>20728</v>
      </c>
      <c r="BW38" s="644"/>
      <c r="BX38" s="644"/>
      <c r="BY38" s="644"/>
      <c r="BZ38" s="644"/>
      <c r="CA38" s="644"/>
      <c r="CB38" s="684"/>
      <c r="CD38" s="685" t="s">
        <v>335</v>
      </c>
      <c r="CE38" s="682"/>
      <c r="CF38" s="682"/>
      <c r="CG38" s="682"/>
      <c r="CH38" s="682"/>
      <c r="CI38" s="682"/>
      <c r="CJ38" s="682"/>
      <c r="CK38" s="682"/>
      <c r="CL38" s="682"/>
      <c r="CM38" s="682"/>
      <c r="CN38" s="682"/>
      <c r="CO38" s="682"/>
      <c r="CP38" s="682"/>
      <c r="CQ38" s="683"/>
      <c r="CR38" s="641">
        <v>3176484</v>
      </c>
      <c r="CS38" s="644"/>
      <c r="CT38" s="644"/>
      <c r="CU38" s="644"/>
      <c r="CV38" s="644"/>
      <c r="CW38" s="644"/>
      <c r="CX38" s="644"/>
      <c r="CY38" s="645"/>
      <c r="CZ38" s="646">
        <v>9.5</v>
      </c>
      <c r="DA38" s="675"/>
      <c r="DB38" s="675"/>
      <c r="DC38" s="676"/>
      <c r="DD38" s="649">
        <v>2827545</v>
      </c>
      <c r="DE38" s="644"/>
      <c r="DF38" s="644"/>
      <c r="DG38" s="644"/>
      <c r="DH38" s="644"/>
      <c r="DI38" s="644"/>
      <c r="DJ38" s="644"/>
      <c r="DK38" s="645"/>
      <c r="DL38" s="649">
        <v>2383744</v>
      </c>
      <c r="DM38" s="644"/>
      <c r="DN38" s="644"/>
      <c r="DO38" s="644"/>
      <c r="DP38" s="644"/>
      <c r="DQ38" s="644"/>
      <c r="DR38" s="644"/>
      <c r="DS38" s="644"/>
      <c r="DT38" s="644"/>
      <c r="DU38" s="644"/>
      <c r="DV38" s="645"/>
      <c r="DW38" s="646">
        <v>13.6</v>
      </c>
      <c r="DX38" s="675"/>
      <c r="DY38" s="675"/>
      <c r="DZ38" s="675"/>
      <c r="EA38" s="675"/>
      <c r="EB38" s="675"/>
      <c r="EC38" s="677"/>
    </row>
    <row r="39" spans="2:133" ht="11.25" customHeight="1">
      <c r="AQ39" s="678" t="s">
        <v>336</v>
      </c>
      <c r="AR39" s="679"/>
      <c r="AS39" s="679"/>
      <c r="AT39" s="679"/>
      <c r="AU39" s="679"/>
      <c r="AV39" s="679"/>
      <c r="AW39" s="679"/>
      <c r="AX39" s="679"/>
      <c r="AY39" s="680"/>
      <c r="AZ39" s="641" t="s">
        <v>240</v>
      </c>
      <c r="BA39" s="644"/>
      <c r="BB39" s="644"/>
      <c r="BC39" s="644"/>
      <c r="BD39" s="642"/>
      <c r="BE39" s="642"/>
      <c r="BF39" s="681"/>
      <c r="BG39" s="686" t="s">
        <v>337</v>
      </c>
      <c r="BH39" s="687"/>
      <c r="BI39" s="687"/>
      <c r="BJ39" s="687"/>
      <c r="BK39" s="687"/>
      <c r="BL39" s="215"/>
      <c r="BM39" s="682" t="s">
        <v>338</v>
      </c>
      <c r="BN39" s="682"/>
      <c r="BO39" s="682"/>
      <c r="BP39" s="682"/>
      <c r="BQ39" s="682"/>
      <c r="BR39" s="682"/>
      <c r="BS39" s="682"/>
      <c r="BT39" s="682"/>
      <c r="BU39" s="683"/>
      <c r="BV39" s="641">
        <v>89</v>
      </c>
      <c r="BW39" s="644"/>
      <c r="BX39" s="644"/>
      <c r="BY39" s="644"/>
      <c r="BZ39" s="644"/>
      <c r="CA39" s="644"/>
      <c r="CB39" s="684"/>
      <c r="CD39" s="685" t="s">
        <v>339</v>
      </c>
      <c r="CE39" s="682"/>
      <c r="CF39" s="682"/>
      <c r="CG39" s="682"/>
      <c r="CH39" s="682"/>
      <c r="CI39" s="682"/>
      <c r="CJ39" s="682"/>
      <c r="CK39" s="682"/>
      <c r="CL39" s="682"/>
      <c r="CM39" s="682"/>
      <c r="CN39" s="682"/>
      <c r="CO39" s="682"/>
      <c r="CP39" s="682"/>
      <c r="CQ39" s="683"/>
      <c r="CR39" s="641">
        <v>261220</v>
      </c>
      <c r="CS39" s="642"/>
      <c r="CT39" s="642"/>
      <c r="CU39" s="642"/>
      <c r="CV39" s="642"/>
      <c r="CW39" s="642"/>
      <c r="CX39" s="642"/>
      <c r="CY39" s="643"/>
      <c r="CZ39" s="646">
        <v>0.8</v>
      </c>
      <c r="DA39" s="675"/>
      <c r="DB39" s="675"/>
      <c r="DC39" s="676"/>
      <c r="DD39" s="649">
        <v>5178</v>
      </c>
      <c r="DE39" s="642"/>
      <c r="DF39" s="642"/>
      <c r="DG39" s="642"/>
      <c r="DH39" s="642"/>
      <c r="DI39" s="642"/>
      <c r="DJ39" s="642"/>
      <c r="DK39" s="643"/>
      <c r="DL39" s="649" t="s">
        <v>124</v>
      </c>
      <c r="DM39" s="642"/>
      <c r="DN39" s="642"/>
      <c r="DO39" s="642"/>
      <c r="DP39" s="642"/>
      <c r="DQ39" s="642"/>
      <c r="DR39" s="642"/>
      <c r="DS39" s="642"/>
      <c r="DT39" s="642"/>
      <c r="DU39" s="642"/>
      <c r="DV39" s="643"/>
      <c r="DW39" s="646" t="s">
        <v>124</v>
      </c>
      <c r="DX39" s="675"/>
      <c r="DY39" s="675"/>
      <c r="DZ39" s="675"/>
      <c r="EA39" s="675"/>
      <c r="EB39" s="675"/>
      <c r="EC39" s="677"/>
    </row>
    <row r="40" spans="2:133" ht="11.25" customHeight="1">
      <c r="AQ40" s="678" t="s">
        <v>340</v>
      </c>
      <c r="AR40" s="679"/>
      <c r="AS40" s="679"/>
      <c r="AT40" s="679"/>
      <c r="AU40" s="679"/>
      <c r="AV40" s="679"/>
      <c r="AW40" s="679"/>
      <c r="AX40" s="679"/>
      <c r="AY40" s="680"/>
      <c r="AZ40" s="641">
        <v>717590</v>
      </c>
      <c r="BA40" s="644"/>
      <c r="BB40" s="644"/>
      <c r="BC40" s="644"/>
      <c r="BD40" s="642"/>
      <c r="BE40" s="642"/>
      <c r="BF40" s="681"/>
      <c r="BG40" s="686"/>
      <c r="BH40" s="687"/>
      <c r="BI40" s="687"/>
      <c r="BJ40" s="687"/>
      <c r="BK40" s="687"/>
      <c r="BL40" s="215"/>
      <c r="BM40" s="682" t="s">
        <v>341</v>
      </c>
      <c r="BN40" s="682"/>
      <c r="BO40" s="682"/>
      <c r="BP40" s="682"/>
      <c r="BQ40" s="682"/>
      <c r="BR40" s="682"/>
      <c r="BS40" s="682"/>
      <c r="BT40" s="682"/>
      <c r="BU40" s="683"/>
      <c r="BV40" s="641">
        <v>100</v>
      </c>
      <c r="BW40" s="644"/>
      <c r="BX40" s="644"/>
      <c r="BY40" s="644"/>
      <c r="BZ40" s="644"/>
      <c r="CA40" s="644"/>
      <c r="CB40" s="684"/>
      <c r="CD40" s="685" t="s">
        <v>342</v>
      </c>
      <c r="CE40" s="682"/>
      <c r="CF40" s="682"/>
      <c r="CG40" s="682"/>
      <c r="CH40" s="682"/>
      <c r="CI40" s="682"/>
      <c r="CJ40" s="682"/>
      <c r="CK40" s="682"/>
      <c r="CL40" s="682"/>
      <c r="CM40" s="682"/>
      <c r="CN40" s="682"/>
      <c r="CO40" s="682"/>
      <c r="CP40" s="682"/>
      <c r="CQ40" s="683"/>
      <c r="CR40" s="641">
        <v>166400</v>
      </c>
      <c r="CS40" s="644"/>
      <c r="CT40" s="644"/>
      <c r="CU40" s="644"/>
      <c r="CV40" s="644"/>
      <c r="CW40" s="644"/>
      <c r="CX40" s="644"/>
      <c r="CY40" s="645"/>
      <c r="CZ40" s="646">
        <v>0.5</v>
      </c>
      <c r="DA40" s="675"/>
      <c r="DB40" s="675"/>
      <c r="DC40" s="676"/>
      <c r="DD40" s="649" t="s">
        <v>240</v>
      </c>
      <c r="DE40" s="644"/>
      <c r="DF40" s="644"/>
      <c r="DG40" s="644"/>
      <c r="DH40" s="644"/>
      <c r="DI40" s="644"/>
      <c r="DJ40" s="644"/>
      <c r="DK40" s="645"/>
      <c r="DL40" s="649" t="s">
        <v>240</v>
      </c>
      <c r="DM40" s="644"/>
      <c r="DN40" s="644"/>
      <c r="DO40" s="644"/>
      <c r="DP40" s="644"/>
      <c r="DQ40" s="644"/>
      <c r="DR40" s="644"/>
      <c r="DS40" s="644"/>
      <c r="DT40" s="644"/>
      <c r="DU40" s="644"/>
      <c r="DV40" s="645"/>
      <c r="DW40" s="646" t="s">
        <v>124</v>
      </c>
      <c r="DX40" s="675"/>
      <c r="DY40" s="675"/>
      <c r="DZ40" s="675"/>
      <c r="EA40" s="675"/>
      <c r="EB40" s="675"/>
      <c r="EC40" s="677"/>
    </row>
    <row r="41" spans="2:133" ht="11.25" customHeight="1">
      <c r="AQ41" s="690" t="s">
        <v>343</v>
      </c>
      <c r="AR41" s="691"/>
      <c r="AS41" s="691"/>
      <c r="AT41" s="691"/>
      <c r="AU41" s="691"/>
      <c r="AV41" s="691"/>
      <c r="AW41" s="691"/>
      <c r="AX41" s="691"/>
      <c r="AY41" s="692"/>
      <c r="AZ41" s="656">
        <v>1826759</v>
      </c>
      <c r="BA41" s="693"/>
      <c r="BB41" s="693"/>
      <c r="BC41" s="693"/>
      <c r="BD41" s="657"/>
      <c r="BE41" s="657"/>
      <c r="BF41" s="694"/>
      <c r="BG41" s="688"/>
      <c r="BH41" s="689"/>
      <c r="BI41" s="689"/>
      <c r="BJ41" s="689"/>
      <c r="BK41" s="689"/>
      <c r="BL41" s="216"/>
      <c r="BM41" s="695" t="s">
        <v>344</v>
      </c>
      <c r="BN41" s="695"/>
      <c r="BO41" s="695"/>
      <c r="BP41" s="695"/>
      <c r="BQ41" s="695"/>
      <c r="BR41" s="695"/>
      <c r="BS41" s="695"/>
      <c r="BT41" s="695"/>
      <c r="BU41" s="696"/>
      <c r="BV41" s="656">
        <v>291</v>
      </c>
      <c r="BW41" s="693"/>
      <c r="BX41" s="693"/>
      <c r="BY41" s="693"/>
      <c r="BZ41" s="693"/>
      <c r="CA41" s="693"/>
      <c r="CB41" s="697"/>
      <c r="CD41" s="685" t="s">
        <v>345</v>
      </c>
      <c r="CE41" s="682"/>
      <c r="CF41" s="682"/>
      <c r="CG41" s="682"/>
      <c r="CH41" s="682"/>
      <c r="CI41" s="682"/>
      <c r="CJ41" s="682"/>
      <c r="CK41" s="682"/>
      <c r="CL41" s="682"/>
      <c r="CM41" s="682"/>
      <c r="CN41" s="682"/>
      <c r="CO41" s="682"/>
      <c r="CP41" s="682"/>
      <c r="CQ41" s="683"/>
      <c r="CR41" s="641" t="s">
        <v>124</v>
      </c>
      <c r="CS41" s="642"/>
      <c r="CT41" s="642"/>
      <c r="CU41" s="642"/>
      <c r="CV41" s="642"/>
      <c r="CW41" s="642"/>
      <c r="CX41" s="642"/>
      <c r="CY41" s="643"/>
      <c r="CZ41" s="646" t="s">
        <v>124</v>
      </c>
      <c r="DA41" s="675"/>
      <c r="DB41" s="675"/>
      <c r="DC41" s="676"/>
      <c r="DD41" s="649" t="s">
        <v>124</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347</v>
      </c>
      <c r="CE42" s="639"/>
      <c r="CF42" s="639"/>
      <c r="CG42" s="639"/>
      <c r="CH42" s="639"/>
      <c r="CI42" s="639"/>
      <c r="CJ42" s="639"/>
      <c r="CK42" s="639"/>
      <c r="CL42" s="639"/>
      <c r="CM42" s="639"/>
      <c r="CN42" s="639"/>
      <c r="CO42" s="639"/>
      <c r="CP42" s="639"/>
      <c r="CQ42" s="640"/>
      <c r="CR42" s="641">
        <v>9135677</v>
      </c>
      <c r="CS42" s="644"/>
      <c r="CT42" s="644"/>
      <c r="CU42" s="644"/>
      <c r="CV42" s="644"/>
      <c r="CW42" s="644"/>
      <c r="CX42" s="644"/>
      <c r="CY42" s="645"/>
      <c r="CZ42" s="646">
        <v>27.4</v>
      </c>
      <c r="DA42" s="647"/>
      <c r="DB42" s="647"/>
      <c r="DC42" s="648"/>
      <c r="DD42" s="649">
        <v>1613679</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349</v>
      </c>
      <c r="CE43" s="639"/>
      <c r="CF43" s="639"/>
      <c r="CG43" s="639"/>
      <c r="CH43" s="639"/>
      <c r="CI43" s="639"/>
      <c r="CJ43" s="639"/>
      <c r="CK43" s="639"/>
      <c r="CL43" s="639"/>
      <c r="CM43" s="639"/>
      <c r="CN43" s="639"/>
      <c r="CO43" s="639"/>
      <c r="CP43" s="639"/>
      <c r="CQ43" s="640"/>
      <c r="CR43" s="641">
        <v>243059</v>
      </c>
      <c r="CS43" s="642"/>
      <c r="CT43" s="642"/>
      <c r="CU43" s="642"/>
      <c r="CV43" s="642"/>
      <c r="CW43" s="642"/>
      <c r="CX43" s="642"/>
      <c r="CY43" s="643"/>
      <c r="CZ43" s="646">
        <v>0.7</v>
      </c>
      <c r="DA43" s="675"/>
      <c r="DB43" s="675"/>
      <c r="DC43" s="676"/>
      <c r="DD43" s="649">
        <v>243059</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350</v>
      </c>
      <c r="CD44" s="669" t="s">
        <v>301</v>
      </c>
      <c r="CE44" s="670"/>
      <c r="CF44" s="638" t="s">
        <v>351</v>
      </c>
      <c r="CG44" s="639"/>
      <c r="CH44" s="639"/>
      <c r="CI44" s="639"/>
      <c r="CJ44" s="639"/>
      <c r="CK44" s="639"/>
      <c r="CL44" s="639"/>
      <c r="CM44" s="639"/>
      <c r="CN44" s="639"/>
      <c r="CO44" s="639"/>
      <c r="CP44" s="639"/>
      <c r="CQ44" s="640"/>
      <c r="CR44" s="641">
        <v>9135677</v>
      </c>
      <c r="CS44" s="644"/>
      <c r="CT44" s="644"/>
      <c r="CU44" s="644"/>
      <c r="CV44" s="644"/>
      <c r="CW44" s="644"/>
      <c r="CX44" s="644"/>
      <c r="CY44" s="645"/>
      <c r="CZ44" s="646">
        <v>27.4</v>
      </c>
      <c r="DA44" s="647"/>
      <c r="DB44" s="647"/>
      <c r="DC44" s="648"/>
      <c r="DD44" s="649">
        <v>1613679</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352</v>
      </c>
      <c r="CG45" s="639"/>
      <c r="CH45" s="639"/>
      <c r="CI45" s="639"/>
      <c r="CJ45" s="639"/>
      <c r="CK45" s="639"/>
      <c r="CL45" s="639"/>
      <c r="CM45" s="639"/>
      <c r="CN45" s="639"/>
      <c r="CO45" s="639"/>
      <c r="CP45" s="639"/>
      <c r="CQ45" s="640"/>
      <c r="CR45" s="641">
        <v>5682776</v>
      </c>
      <c r="CS45" s="642"/>
      <c r="CT45" s="642"/>
      <c r="CU45" s="642"/>
      <c r="CV45" s="642"/>
      <c r="CW45" s="642"/>
      <c r="CX45" s="642"/>
      <c r="CY45" s="643"/>
      <c r="CZ45" s="646">
        <v>17</v>
      </c>
      <c r="DA45" s="675"/>
      <c r="DB45" s="675"/>
      <c r="DC45" s="676"/>
      <c r="DD45" s="649">
        <v>163489</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353</v>
      </c>
      <c r="CG46" s="639"/>
      <c r="CH46" s="639"/>
      <c r="CI46" s="639"/>
      <c r="CJ46" s="639"/>
      <c r="CK46" s="639"/>
      <c r="CL46" s="639"/>
      <c r="CM46" s="639"/>
      <c r="CN46" s="639"/>
      <c r="CO46" s="639"/>
      <c r="CP46" s="639"/>
      <c r="CQ46" s="640"/>
      <c r="CR46" s="641">
        <v>3451989</v>
      </c>
      <c r="CS46" s="644"/>
      <c r="CT46" s="644"/>
      <c r="CU46" s="644"/>
      <c r="CV46" s="644"/>
      <c r="CW46" s="644"/>
      <c r="CX46" s="644"/>
      <c r="CY46" s="645"/>
      <c r="CZ46" s="646">
        <v>10.4</v>
      </c>
      <c r="DA46" s="647"/>
      <c r="DB46" s="647"/>
      <c r="DC46" s="648"/>
      <c r="DD46" s="649">
        <v>1449278</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354</v>
      </c>
      <c r="CG47" s="639"/>
      <c r="CH47" s="639"/>
      <c r="CI47" s="639"/>
      <c r="CJ47" s="639"/>
      <c r="CK47" s="639"/>
      <c r="CL47" s="639"/>
      <c r="CM47" s="639"/>
      <c r="CN47" s="639"/>
      <c r="CO47" s="639"/>
      <c r="CP47" s="639"/>
      <c r="CQ47" s="640"/>
      <c r="CR47" s="641" t="s">
        <v>124</v>
      </c>
      <c r="CS47" s="642"/>
      <c r="CT47" s="642"/>
      <c r="CU47" s="642"/>
      <c r="CV47" s="642"/>
      <c r="CW47" s="642"/>
      <c r="CX47" s="642"/>
      <c r="CY47" s="643"/>
      <c r="CZ47" s="646" t="s">
        <v>240</v>
      </c>
      <c r="DA47" s="675"/>
      <c r="DB47" s="675"/>
      <c r="DC47" s="676"/>
      <c r="DD47" s="649" t="s">
        <v>124</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355</v>
      </c>
      <c r="CG48" s="639"/>
      <c r="CH48" s="639"/>
      <c r="CI48" s="639"/>
      <c r="CJ48" s="639"/>
      <c r="CK48" s="639"/>
      <c r="CL48" s="639"/>
      <c r="CM48" s="639"/>
      <c r="CN48" s="639"/>
      <c r="CO48" s="639"/>
      <c r="CP48" s="639"/>
      <c r="CQ48" s="640"/>
      <c r="CR48" s="641" t="s">
        <v>124</v>
      </c>
      <c r="CS48" s="644"/>
      <c r="CT48" s="644"/>
      <c r="CU48" s="644"/>
      <c r="CV48" s="644"/>
      <c r="CW48" s="644"/>
      <c r="CX48" s="644"/>
      <c r="CY48" s="645"/>
      <c r="CZ48" s="646" t="s">
        <v>124</v>
      </c>
      <c r="DA48" s="647"/>
      <c r="DB48" s="647"/>
      <c r="DC48" s="648"/>
      <c r="DD48" s="649" t="s">
        <v>124</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356</v>
      </c>
      <c r="CE49" s="654"/>
      <c r="CF49" s="654"/>
      <c r="CG49" s="654"/>
      <c r="CH49" s="654"/>
      <c r="CI49" s="654"/>
      <c r="CJ49" s="654"/>
      <c r="CK49" s="654"/>
      <c r="CL49" s="654"/>
      <c r="CM49" s="654"/>
      <c r="CN49" s="654"/>
      <c r="CO49" s="654"/>
      <c r="CP49" s="654"/>
      <c r="CQ49" s="655"/>
      <c r="CR49" s="656">
        <v>33351533</v>
      </c>
      <c r="CS49" s="657"/>
      <c r="CT49" s="657"/>
      <c r="CU49" s="657"/>
      <c r="CV49" s="657"/>
      <c r="CW49" s="657"/>
      <c r="CX49" s="657"/>
      <c r="CY49" s="658"/>
      <c r="CZ49" s="659">
        <v>100</v>
      </c>
      <c r="DA49" s="660"/>
      <c r="DB49" s="660"/>
      <c r="DC49" s="661"/>
      <c r="DD49" s="662">
        <v>19646073</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X7Qf/7ioaeUqWM7HHiyTEdlMsFnbgA2R7UYA+Bfw3VpsHr0BhaReYo+VwOsFzROSiU4LlPNnaxkCk0hdU+4WOQ==" saltValue="DKKiX3niFqQhNwRyiDNS5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25" zoomScale="60" zoomScaleNormal="60" zoomScaleSheetLayoutView="70" workbookViewId="0">
      <selection activeCell="AP17" sqref="AP17:AT17"/>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358</v>
      </c>
      <c r="DK2" s="1180"/>
      <c r="DL2" s="1180"/>
      <c r="DM2" s="1180"/>
      <c r="DN2" s="1180"/>
      <c r="DO2" s="1181"/>
      <c r="DP2" s="229"/>
      <c r="DQ2" s="1179" t="s">
        <v>359</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360</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362</v>
      </c>
      <c r="B5" s="1065"/>
      <c r="C5" s="1065"/>
      <c r="D5" s="1065"/>
      <c r="E5" s="1065"/>
      <c r="F5" s="1065"/>
      <c r="G5" s="1065"/>
      <c r="H5" s="1065"/>
      <c r="I5" s="1065"/>
      <c r="J5" s="1065"/>
      <c r="K5" s="1065"/>
      <c r="L5" s="1065"/>
      <c r="M5" s="1065"/>
      <c r="N5" s="1065"/>
      <c r="O5" s="1065"/>
      <c r="P5" s="1066"/>
      <c r="Q5" s="1070" t="s">
        <v>363</v>
      </c>
      <c r="R5" s="1071"/>
      <c r="S5" s="1071"/>
      <c r="T5" s="1071"/>
      <c r="U5" s="1072"/>
      <c r="V5" s="1070" t="s">
        <v>364</v>
      </c>
      <c r="W5" s="1071"/>
      <c r="X5" s="1071"/>
      <c r="Y5" s="1071"/>
      <c r="Z5" s="1072"/>
      <c r="AA5" s="1070" t="s">
        <v>365</v>
      </c>
      <c r="AB5" s="1071"/>
      <c r="AC5" s="1071"/>
      <c r="AD5" s="1071"/>
      <c r="AE5" s="1071"/>
      <c r="AF5" s="1182" t="s">
        <v>366</v>
      </c>
      <c r="AG5" s="1071"/>
      <c r="AH5" s="1071"/>
      <c r="AI5" s="1071"/>
      <c r="AJ5" s="1086"/>
      <c r="AK5" s="1071" t="s">
        <v>367</v>
      </c>
      <c r="AL5" s="1071"/>
      <c r="AM5" s="1071"/>
      <c r="AN5" s="1071"/>
      <c r="AO5" s="1072"/>
      <c r="AP5" s="1070" t="s">
        <v>368</v>
      </c>
      <c r="AQ5" s="1071"/>
      <c r="AR5" s="1071"/>
      <c r="AS5" s="1071"/>
      <c r="AT5" s="1072"/>
      <c r="AU5" s="1070" t="s">
        <v>369</v>
      </c>
      <c r="AV5" s="1071"/>
      <c r="AW5" s="1071"/>
      <c r="AX5" s="1071"/>
      <c r="AY5" s="1086"/>
      <c r="AZ5" s="236"/>
      <c r="BA5" s="236"/>
      <c r="BB5" s="236"/>
      <c r="BC5" s="236"/>
      <c r="BD5" s="236"/>
      <c r="BE5" s="237"/>
      <c r="BF5" s="237"/>
      <c r="BG5" s="237"/>
      <c r="BH5" s="237"/>
      <c r="BI5" s="237"/>
      <c r="BJ5" s="237"/>
      <c r="BK5" s="237"/>
      <c r="BL5" s="237"/>
      <c r="BM5" s="237"/>
      <c r="BN5" s="237"/>
      <c r="BO5" s="237"/>
      <c r="BP5" s="237"/>
      <c r="BQ5" s="1064" t="s">
        <v>370</v>
      </c>
      <c r="BR5" s="1065"/>
      <c r="BS5" s="1065"/>
      <c r="BT5" s="1065"/>
      <c r="BU5" s="1065"/>
      <c r="BV5" s="1065"/>
      <c r="BW5" s="1065"/>
      <c r="BX5" s="1065"/>
      <c r="BY5" s="1065"/>
      <c r="BZ5" s="1065"/>
      <c r="CA5" s="1065"/>
      <c r="CB5" s="1065"/>
      <c r="CC5" s="1065"/>
      <c r="CD5" s="1065"/>
      <c r="CE5" s="1065"/>
      <c r="CF5" s="1065"/>
      <c r="CG5" s="1066"/>
      <c r="CH5" s="1070" t="s">
        <v>371</v>
      </c>
      <c r="CI5" s="1071"/>
      <c r="CJ5" s="1071"/>
      <c r="CK5" s="1071"/>
      <c r="CL5" s="1072"/>
      <c r="CM5" s="1070" t="s">
        <v>372</v>
      </c>
      <c r="CN5" s="1071"/>
      <c r="CO5" s="1071"/>
      <c r="CP5" s="1071"/>
      <c r="CQ5" s="1072"/>
      <c r="CR5" s="1070" t="s">
        <v>373</v>
      </c>
      <c r="CS5" s="1071"/>
      <c r="CT5" s="1071"/>
      <c r="CU5" s="1071"/>
      <c r="CV5" s="1072"/>
      <c r="CW5" s="1070" t="s">
        <v>374</v>
      </c>
      <c r="CX5" s="1071"/>
      <c r="CY5" s="1071"/>
      <c r="CZ5" s="1071"/>
      <c r="DA5" s="1072"/>
      <c r="DB5" s="1070" t="s">
        <v>375</v>
      </c>
      <c r="DC5" s="1071"/>
      <c r="DD5" s="1071"/>
      <c r="DE5" s="1071"/>
      <c r="DF5" s="1072"/>
      <c r="DG5" s="1167" t="s">
        <v>376</v>
      </c>
      <c r="DH5" s="1168"/>
      <c r="DI5" s="1168"/>
      <c r="DJ5" s="1168"/>
      <c r="DK5" s="1169"/>
      <c r="DL5" s="1167" t="s">
        <v>377</v>
      </c>
      <c r="DM5" s="1168"/>
      <c r="DN5" s="1168"/>
      <c r="DO5" s="1168"/>
      <c r="DP5" s="1169"/>
      <c r="DQ5" s="1070" t="s">
        <v>378</v>
      </c>
      <c r="DR5" s="1071"/>
      <c r="DS5" s="1071"/>
      <c r="DT5" s="1071"/>
      <c r="DU5" s="1072"/>
      <c r="DV5" s="1070" t="s">
        <v>369</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379</v>
      </c>
      <c r="C7" s="1120"/>
      <c r="D7" s="1120"/>
      <c r="E7" s="1120"/>
      <c r="F7" s="1120"/>
      <c r="G7" s="1120"/>
      <c r="H7" s="1120"/>
      <c r="I7" s="1120"/>
      <c r="J7" s="1120"/>
      <c r="K7" s="1120"/>
      <c r="L7" s="1120"/>
      <c r="M7" s="1120"/>
      <c r="N7" s="1120"/>
      <c r="O7" s="1120"/>
      <c r="P7" s="1121"/>
      <c r="Q7" s="1173">
        <v>34171</v>
      </c>
      <c r="R7" s="1174"/>
      <c r="S7" s="1174"/>
      <c r="T7" s="1174"/>
      <c r="U7" s="1174"/>
      <c r="V7" s="1174">
        <v>32815</v>
      </c>
      <c r="W7" s="1174"/>
      <c r="X7" s="1174"/>
      <c r="Y7" s="1174"/>
      <c r="Z7" s="1174"/>
      <c r="AA7" s="1174">
        <v>1356</v>
      </c>
      <c r="AB7" s="1174"/>
      <c r="AC7" s="1174"/>
      <c r="AD7" s="1174"/>
      <c r="AE7" s="1175"/>
      <c r="AF7" s="1176">
        <v>1235</v>
      </c>
      <c r="AG7" s="1177"/>
      <c r="AH7" s="1177"/>
      <c r="AI7" s="1177"/>
      <c r="AJ7" s="1178"/>
      <c r="AK7" s="1160">
        <v>2325</v>
      </c>
      <c r="AL7" s="1161"/>
      <c r="AM7" s="1161"/>
      <c r="AN7" s="1161"/>
      <c r="AO7" s="1161"/>
      <c r="AP7" s="1161">
        <v>30395</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t="s">
        <v>572</v>
      </c>
      <c r="BS7" s="1164" t="s">
        <v>573</v>
      </c>
      <c r="BT7" s="1165"/>
      <c r="BU7" s="1165"/>
      <c r="BV7" s="1165"/>
      <c r="BW7" s="1165"/>
      <c r="BX7" s="1165"/>
      <c r="BY7" s="1165"/>
      <c r="BZ7" s="1165"/>
      <c r="CA7" s="1165"/>
      <c r="CB7" s="1165"/>
      <c r="CC7" s="1165"/>
      <c r="CD7" s="1165"/>
      <c r="CE7" s="1165"/>
      <c r="CF7" s="1165"/>
      <c r="CG7" s="1166"/>
      <c r="CH7" s="1157">
        <v>1</v>
      </c>
      <c r="CI7" s="1158"/>
      <c r="CJ7" s="1158"/>
      <c r="CK7" s="1158"/>
      <c r="CL7" s="1159"/>
      <c r="CM7" s="1157">
        <v>89</v>
      </c>
      <c r="CN7" s="1158"/>
      <c r="CO7" s="1158"/>
      <c r="CP7" s="1158"/>
      <c r="CQ7" s="1159"/>
      <c r="CR7" s="1157">
        <v>1</v>
      </c>
      <c r="CS7" s="1158"/>
      <c r="CT7" s="1158"/>
      <c r="CU7" s="1158"/>
      <c r="CV7" s="1159"/>
      <c r="CW7" s="1157">
        <v>20</v>
      </c>
      <c r="CX7" s="1158"/>
      <c r="CY7" s="1158"/>
      <c r="CZ7" s="1158"/>
      <c r="DA7" s="1159"/>
      <c r="DB7" s="1157">
        <v>1928</v>
      </c>
      <c r="DC7" s="1158"/>
      <c r="DD7" s="1158"/>
      <c r="DE7" s="1158"/>
      <c r="DF7" s="1159"/>
      <c r="DG7" s="1157">
        <v>0</v>
      </c>
      <c r="DH7" s="1158"/>
      <c r="DI7" s="1158"/>
      <c r="DJ7" s="1158"/>
      <c r="DK7" s="1159"/>
      <c r="DL7" s="1157">
        <v>0</v>
      </c>
      <c r="DM7" s="1158"/>
      <c r="DN7" s="1158"/>
      <c r="DO7" s="1158"/>
      <c r="DP7" s="1159"/>
      <c r="DQ7" s="1157">
        <v>0</v>
      </c>
      <c r="DR7" s="1158"/>
      <c r="DS7" s="1158"/>
      <c r="DT7" s="1158"/>
      <c r="DU7" s="1159"/>
      <c r="DV7" s="1184"/>
      <c r="DW7" s="1185"/>
      <c r="DX7" s="1185"/>
      <c r="DY7" s="1185"/>
      <c r="DZ7" s="1186"/>
      <c r="EA7" s="234"/>
    </row>
    <row r="8" spans="1:131" s="235" customFormat="1" ht="26.25" customHeight="1">
      <c r="A8" s="241">
        <v>2</v>
      </c>
      <c r="B8" s="1106" t="s">
        <v>380</v>
      </c>
      <c r="C8" s="1107"/>
      <c r="D8" s="1107"/>
      <c r="E8" s="1107"/>
      <c r="F8" s="1107"/>
      <c r="G8" s="1107"/>
      <c r="H8" s="1107"/>
      <c r="I8" s="1107"/>
      <c r="J8" s="1107"/>
      <c r="K8" s="1107"/>
      <c r="L8" s="1107"/>
      <c r="M8" s="1107"/>
      <c r="N8" s="1107"/>
      <c r="O8" s="1107"/>
      <c r="P8" s="1108"/>
      <c r="Q8" s="1112">
        <v>793</v>
      </c>
      <c r="R8" s="1113"/>
      <c r="S8" s="1113"/>
      <c r="T8" s="1113"/>
      <c r="U8" s="1113"/>
      <c r="V8" s="1113">
        <v>779</v>
      </c>
      <c r="W8" s="1113"/>
      <c r="X8" s="1113"/>
      <c r="Y8" s="1113"/>
      <c r="Z8" s="1113"/>
      <c r="AA8" s="1113">
        <v>14</v>
      </c>
      <c r="AB8" s="1113"/>
      <c r="AC8" s="1113"/>
      <c r="AD8" s="1113"/>
      <c r="AE8" s="1114"/>
      <c r="AF8" s="1088">
        <v>11</v>
      </c>
      <c r="AG8" s="1089"/>
      <c r="AH8" s="1089"/>
      <c r="AI8" s="1089"/>
      <c r="AJ8" s="1090"/>
      <c r="AK8" s="1155">
        <v>521</v>
      </c>
      <c r="AL8" s="1156"/>
      <c r="AM8" s="1156"/>
      <c r="AN8" s="1156"/>
      <c r="AO8" s="1156"/>
      <c r="AP8" s="1156">
        <v>1506</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6" t="s">
        <v>381</v>
      </c>
      <c r="C9" s="1107"/>
      <c r="D9" s="1107"/>
      <c r="E9" s="1107"/>
      <c r="F9" s="1107"/>
      <c r="G9" s="1107"/>
      <c r="H9" s="1107"/>
      <c r="I9" s="1107"/>
      <c r="J9" s="1107"/>
      <c r="K9" s="1107"/>
      <c r="L9" s="1107"/>
      <c r="M9" s="1107"/>
      <c r="N9" s="1107"/>
      <c r="O9" s="1107"/>
      <c r="P9" s="1108"/>
      <c r="Q9" s="1112">
        <v>354</v>
      </c>
      <c r="R9" s="1113"/>
      <c r="S9" s="1113"/>
      <c r="T9" s="1113"/>
      <c r="U9" s="1113"/>
      <c r="V9" s="1113">
        <v>341</v>
      </c>
      <c r="W9" s="1113"/>
      <c r="X9" s="1113"/>
      <c r="Y9" s="1113"/>
      <c r="Z9" s="1113"/>
      <c r="AA9" s="1113">
        <v>12</v>
      </c>
      <c r="AB9" s="1113"/>
      <c r="AC9" s="1113"/>
      <c r="AD9" s="1113"/>
      <c r="AE9" s="1114"/>
      <c r="AF9" s="1088">
        <v>11</v>
      </c>
      <c r="AG9" s="1089"/>
      <c r="AH9" s="1089"/>
      <c r="AI9" s="1089"/>
      <c r="AJ9" s="1090"/>
      <c r="AK9" s="1155">
        <v>218</v>
      </c>
      <c r="AL9" s="1156"/>
      <c r="AM9" s="1156"/>
      <c r="AN9" s="1156"/>
      <c r="AO9" s="1156"/>
      <c r="AP9" s="1156">
        <v>580</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t="s">
        <v>382</v>
      </c>
      <c r="C10" s="1107"/>
      <c r="D10" s="1107"/>
      <c r="E10" s="1107"/>
      <c r="F10" s="1107"/>
      <c r="G10" s="1107"/>
      <c r="H10" s="1107"/>
      <c r="I10" s="1107"/>
      <c r="J10" s="1107"/>
      <c r="K10" s="1107"/>
      <c r="L10" s="1107"/>
      <c r="M10" s="1107"/>
      <c r="N10" s="1107"/>
      <c r="O10" s="1107"/>
      <c r="P10" s="1108"/>
      <c r="Q10" s="1112">
        <v>385</v>
      </c>
      <c r="R10" s="1113"/>
      <c r="S10" s="1113"/>
      <c r="T10" s="1113"/>
      <c r="U10" s="1113"/>
      <c r="V10" s="1113">
        <v>335</v>
      </c>
      <c r="W10" s="1113"/>
      <c r="X10" s="1113"/>
      <c r="Y10" s="1113"/>
      <c r="Z10" s="1113"/>
      <c r="AA10" s="1113">
        <v>50</v>
      </c>
      <c r="AB10" s="1113"/>
      <c r="AC10" s="1113"/>
      <c r="AD10" s="1113"/>
      <c r="AE10" s="1114"/>
      <c r="AF10" s="1088">
        <v>41</v>
      </c>
      <c r="AG10" s="1089"/>
      <c r="AH10" s="1089"/>
      <c r="AI10" s="1089"/>
      <c r="AJ10" s="1090"/>
      <c r="AK10" s="1155">
        <v>268</v>
      </c>
      <c r="AL10" s="1156"/>
      <c r="AM10" s="1156"/>
      <c r="AN10" s="1156"/>
      <c r="AO10" s="1156"/>
      <c r="AP10" s="1156">
        <v>407</v>
      </c>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t="s">
        <v>383</v>
      </c>
      <c r="C11" s="1107"/>
      <c r="D11" s="1107"/>
      <c r="E11" s="1107"/>
      <c r="F11" s="1107"/>
      <c r="G11" s="1107"/>
      <c r="H11" s="1107"/>
      <c r="I11" s="1107"/>
      <c r="J11" s="1107"/>
      <c r="K11" s="1107"/>
      <c r="L11" s="1107"/>
      <c r="M11" s="1107"/>
      <c r="N11" s="1107"/>
      <c r="O11" s="1107"/>
      <c r="P11" s="1108"/>
      <c r="Q11" s="1112">
        <v>466</v>
      </c>
      <c r="R11" s="1113"/>
      <c r="S11" s="1113"/>
      <c r="T11" s="1113"/>
      <c r="U11" s="1113"/>
      <c r="V11" s="1113">
        <v>445</v>
      </c>
      <c r="W11" s="1113"/>
      <c r="X11" s="1113"/>
      <c r="Y11" s="1113"/>
      <c r="Z11" s="1113"/>
      <c r="AA11" s="1113">
        <v>21</v>
      </c>
      <c r="AB11" s="1113"/>
      <c r="AC11" s="1113"/>
      <c r="AD11" s="1113"/>
      <c r="AE11" s="1114"/>
      <c r="AF11" s="1088">
        <v>20</v>
      </c>
      <c r="AG11" s="1089"/>
      <c r="AH11" s="1089"/>
      <c r="AI11" s="1089"/>
      <c r="AJ11" s="1090"/>
      <c r="AK11" s="1155">
        <v>248</v>
      </c>
      <c r="AL11" s="1156"/>
      <c r="AM11" s="1156"/>
      <c r="AN11" s="1156"/>
      <c r="AO11" s="1156"/>
      <c r="AP11" s="1156">
        <v>473</v>
      </c>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384</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385</v>
      </c>
      <c r="B23" s="1013" t="s">
        <v>386</v>
      </c>
      <c r="C23" s="1014"/>
      <c r="D23" s="1014"/>
      <c r="E23" s="1014"/>
      <c r="F23" s="1014"/>
      <c r="G23" s="1014"/>
      <c r="H23" s="1014"/>
      <c r="I23" s="1014"/>
      <c r="J23" s="1014"/>
      <c r="K23" s="1014"/>
      <c r="L23" s="1014"/>
      <c r="M23" s="1014"/>
      <c r="N23" s="1014"/>
      <c r="O23" s="1014"/>
      <c r="P23" s="1015"/>
      <c r="Q23" s="1137">
        <v>34805</v>
      </c>
      <c r="R23" s="1138"/>
      <c r="S23" s="1138"/>
      <c r="T23" s="1138"/>
      <c r="U23" s="1138"/>
      <c r="V23" s="1138">
        <v>33352</v>
      </c>
      <c r="W23" s="1138"/>
      <c r="X23" s="1138"/>
      <c r="Y23" s="1138"/>
      <c r="Z23" s="1138"/>
      <c r="AA23" s="1138">
        <v>1453</v>
      </c>
      <c r="AB23" s="1138"/>
      <c r="AC23" s="1138"/>
      <c r="AD23" s="1138"/>
      <c r="AE23" s="1139"/>
      <c r="AF23" s="1140">
        <v>1318</v>
      </c>
      <c r="AG23" s="1138"/>
      <c r="AH23" s="1138"/>
      <c r="AI23" s="1138"/>
      <c r="AJ23" s="1141"/>
      <c r="AK23" s="1142"/>
      <c r="AL23" s="1143"/>
      <c r="AM23" s="1143"/>
      <c r="AN23" s="1143"/>
      <c r="AO23" s="1143"/>
      <c r="AP23" s="1138"/>
      <c r="AQ23" s="1138"/>
      <c r="AR23" s="1138"/>
      <c r="AS23" s="1138"/>
      <c r="AT23" s="1138"/>
      <c r="AU23" s="1144"/>
      <c r="AV23" s="1144"/>
      <c r="AW23" s="1144"/>
      <c r="AX23" s="1144"/>
      <c r="AY23" s="1145"/>
      <c r="AZ23" s="1134" t="s">
        <v>124</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387</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388</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362</v>
      </c>
      <c r="B26" s="1065"/>
      <c r="C26" s="1065"/>
      <c r="D26" s="1065"/>
      <c r="E26" s="1065"/>
      <c r="F26" s="1065"/>
      <c r="G26" s="1065"/>
      <c r="H26" s="1065"/>
      <c r="I26" s="1065"/>
      <c r="J26" s="1065"/>
      <c r="K26" s="1065"/>
      <c r="L26" s="1065"/>
      <c r="M26" s="1065"/>
      <c r="N26" s="1065"/>
      <c r="O26" s="1065"/>
      <c r="P26" s="1066"/>
      <c r="Q26" s="1070" t="s">
        <v>389</v>
      </c>
      <c r="R26" s="1071"/>
      <c r="S26" s="1071"/>
      <c r="T26" s="1071"/>
      <c r="U26" s="1072"/>
      <c r="V26" s="1070" t="s">
        <v>390</v>
      </c>
      <c r="W26" s="1071"/>
      <c r="X26" s="1071"/>
      <c r="Y26" s="1071"/>
      <c r="Z26" s="1072"/>
      <c r="AA26" s="1070" t="s">
        <v>391</v>
      </c>
      <c r="AB26" s="1071"/>
      <c r="AC26" s="1071"/>
      <c r="AD26" s="1071"/>
      <c r="AE26" s="1071"/>
      <c r="AF26" s="1128" t="s">
        <v>392</v>
      </c>
      <c r="AG26" s="1077"/>
      <c r="AH26" s="1077"/>
      <c r="AI26" s="1077"/>
      <c r="AJ26" s="1129"/>
      <c r="AK26" s="1071" t="s">
        <v>393</v>
      </c>
      <c r="AL26" s="1071"/>
      <c r="AM26" s="1071"/>
      <c r="AN26" s="1071"/>
      <c r="AO26" s="1072"/>
      <c r="AP26" s="1070" t="s">
        <v>394</v>
      </c>
      <c r="AQ26" s="1071"/>
      <c r="AR26" s="1071"/>
      <c r="AS26" s="1071"/>
      <c r="AT26" s="1072"/>
      <c r="AU26" s="1070" t="s">
        <v>395</v>
      </c>
      <c r="AV26" s="1071"/>
      <c r="AW26" s="1071"/>
      <c r="AX26" s="1071"/>
      <c r="AY26" s="1072"/>
      <c r="AZ26" s="1070" t="s">
        <v>396</v>
      </c>
      <c r="BA26" s="1071"/>
      <c r="BB26" s="1071"/>
      <c r="BC26" s="1071"/>
      <c r="BD26" s="1072"/>
      <c r="BE26" s="1070" t="s">
        <v>369</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397</v>
      </c>
      <c r="C28" s="1120"/>
      <c r="D28" s="1120"/>
      <c r="E28" s="1120"/>
      <c r="F28" s="1120"/>
      <c r="G28" s="1120"/>
      <c r="H28" s="1120"/>
      <c r="I28" s="1120"/>
      <c r="J28" s="1120"/>
      <c r="K28" s="1120"/>
      <c r="L28" s="1120"/>
      <c r="M28" s="1120"/>
      <c r="N28" s="1120"/>
      <c r="O28" s="1120"/>
      <c r="P28" s="1121"/>
      <c r="Q28" s="1122">
        <v>10663</v>
      </c>
      <c r="R28" s="1123"/>
      <c r="S28" s="1123"/>
      <c r="T28" s="1123"/>
      <c r="U28" s="1123"/>
      <c r="V28" s="1123">
        <v>10247</v>
      </c>
      <c r="W28" s="1123"/>
      <c r="X28" s="1123"/>
      <c r="Y28" s="1123"/>
      <c r="Z28" s="1123"/>
      <c r="AA28" s="1123">
        <v>416</v>
      </c>
      <c r="AB28" s="1123"/>
      <c r="AC28" s="1123"/>
      <c r="AD28" s="1123"/>
      <c r="AE28" s="1124"/>
      <c r="AF28" s="1125">
        <v>416</v>
      </c>
      <c r="AG28" s="1123"/>
      <c r="AH28" s="1123"/>
      <c r="AI28" s="1123"/>
      <c r="AJ28" s="1126"/>
      <c r="AK28" s="1127">
        <v>765</v>
      </c>
      <c r="AL28" s="1115"/>
      <c r="AM28" s="1115"/>
      <c r="AN28" s="1115"/>
      <c r="AO28" s="1115"/>
      <c r="AP28" s="1115" t="s">
        <v>589</v>
      </c>
      <c r="AQ28" s="1115"/>
      <c r="AR28" s="1115"/>
      <c r="AS28" s="1115"/>
      <c r="AT28" s="1115"/>
      <c r="AU28" s="1115" t="s">
        <v>588</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398</v>
      </c>
      <c r="C29" s="1107"/>
      <c r="D29" s="1107"/>
      <c r="E29" s="1107"/>
      <c r="F29" s="1107"/>
      <c r="G29" s="1107"/>
      <c r="H29" s="1107"/>
      <c r="I29" s="1107"/>
      <c r="J29" s="1107"/>
      <c r="K29" s="1107"/>
      <c r="L29" s="1107"/>
      <c r="M29" s="1107"/>
      <c r="N29" s="1107"/>
      <c r="O29" s="1107"/>
      <c r="P29" s="1108"/>
      <c r="Q29" s="1112">
        <v>83</v>
      </c>
      <c r="R29" s="1113"/>
      <c r="S29" s="1113"/>
      <c r="T29" s="1113"/>
      <c r="U29" s="1113"/>
      <c r="V29" s="1113">
        <v>76</v>
      </c>
      <c r="W29" s="1113"/>
      <c r="X29" s="1113"/>
      <c r="Y29" s="1113"/>
      <c r="Z29" s="1113"/>
      <c r="AA29" s="1113">
        <v>7</v>
      </c>
      <c r="AB29" s="1113"/>
      <c r="AC29" s="1113"/>
      <c r="AD29" s="1113"/>
      <c r="AE29" s="1114"/>
      <c r="AF29" s="1088">
        <v>7</v>
      </c>
      <c r="AG29" s="1089"/>
      <c r="AH29" s="1089"/>
      <c r="AI29" s="1089"/>
      <c r="AJ29" s="1090"/>
      <c r="AK29" s="1049">
        <v>21</v>
      </c>
      <c r="AL29" s="1040"/>
      <c r="AM29" s="1040"/>
      <c r="AN29" s="1040"/>
      <c r="AO29" s="1040"/>
      <c r="AP29" s="1040" t="s">
        <v>590</v>
      </c>
      <c r="AQ29" s="1040"/>
      <c r="AR29" s="1040"/>
      <c r="AS29" s="1040"/>
      <c r="AT29" s="1040"/>
      <c r="AU29" s="1040" t="s">
        <v>589</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399</v>
      </c>
      <c r="C30" s="1107"/>
      <c r="D30" s="1107"/>
      <c r="E30" s="1107"/>
      <c r="F30" s="1107"/>
      <c r="G30" s="1107"/>
      <c r="H30" s="1107"/>
      <c r="I30" s="1107"/>
      <c r="J30" s="1107"/>
      <c r="K30" s="1107"/>
      <c r="L30" s="1107"/>
      <c r="M30" s="1107"/>
      <c r="N30" s="1107"/>
      <c r="O30" s="1107"/>
      <c r="P30" s="1108"/>
      <c r="Q30" s="1112">
        <v>69</v>
      </c>
      <c r="R30" s="1113"/>
      <c r="S30" s="1113"/>
      <c r="T30" s="1113"/>
      <c r="U30" s="1113"/>
      <c r="V30" s="1113">
        <v>63</v>
      </c>
      <c r="W30" s="1113"/>
      <c r="X30" s="1113"/>
      <c r="Y30" s="1113"/>
      <c r="Z30" s="1113"/>
      <c r="AA30" s="1113">
        <v>6</v>
      </c>
      <c r="AB30" s="1113"/>
      <c r="AC30" s="1113"/>
      <c r="AD30" s="1113"/>
      <c r="AE30" s="1114"/>
      <c r="AF30" s="1088">
        <v>6</v>
      </c>
      <c r="AG30" s="1089"/>
      <c r="AH30" s="1089"/>
      <c r="AI30" s="1089"/>
      <c r="AJ30" s="1090"/>
      <c r="AK30" s="1049">
        <v>20</v>
      </c>
      <c r="AL30" s="1040"/>
      <c r="AM30" s="1040"/>
      <c r="AN30" s="1040"/>
      <c r="AO30" s="1040"/>
      <c r="AP30" s="1040" t="s">
        <v>589</v>
      </c>
      <c r="AQ30" s="1040"/>
      <c r="AR30" s="1040"/>
      <c r="AS30" s="1040"/>
      <c r="AT30" s="1040"/>
      <c r="AU30" s="1040" t="s">
        <v>590</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400</v>
      </c>
      <c r="C31" s="1107"/>
      <c r="D31" s="1107"/>
      <c r="E31" s="1107"/>
      <c r="F31" s="1107"/>
      <c r="G31" s="1107"/>
      <c r="H31" s="1107"/>
      <c r="I31" s="1107"/>
      <c r="J31" s="1107"/>
      <c r="K31" s="1107"/>
      <c r="L31" s="1107"/>
      <c r="M31" s="1107"/>
      <c r="N31" s="1107"/>
      <c r="O31" s="1107"/>
      <c r="P31" s="1108"/>
      <c r="Q31" s="1112">
        <v>6540</v>
      </c>
      <c r="R31" s="1113"/>
      <c r="S31" s="1113"/>
      <c r="T31" s="1113"/>
      <c r="U31" s="1113"/>
      <c r="V31" s="1113">
        <v>6199</v>
      </c>
      <c r="W31" s="1113"/>
      <c r="X31" s="1113"/>
      <c r="Y31" s="1113"/>
      <c r="Z31" s="1113"/>
      <c r="AA31" s="1113">
        <v>341</v>
      </c>
      <c r="AB31" s="1113"/>
      <c r="AC31" s="1113"/>
      <c r="AD31" s="1113"/>
      <c r="AE31" s="1114"/>
      <c r="AF31" s="1088">
        <v>341</v>
      </c>
      <c r="AG31" s="1089"/>
      <c r="AH31" s="1089"/>
      <c r="AI31" s="1089"/>
      <c r="AJ31" s="1090"/>
      <c r="AK31" s="1049">
        <v>883</v>
      </c>
      <c r="AL31" s="1040"/>
      <c r="AM31" s="1040"/>
      <c r="AN31" s="1040"/>
      <c r="AO31" s="1040"/>
      <c r="AP31" s="1040" t="s">
        <v>589</v>
      </c>
      <c r="AQ31" s="1040"/>
      <c r="AR31" s="1040"/>
      <c r="AS31" s="1040"/>
      <c r="AT31" s="1040"/>
      <c r="AU31" s="1040" t="s">
        <v>589</v>
      </c>
      <c r="AV31" s="1040"/>
      <c r="AW31" s="1040"/>
      <c r="AX31" s="1040"/>
      <c r="AY31" s="1040"/>
      <c r="AZ31" s="1111"/>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401</v>
      </c>
      <c r="C32" s="1107"/>
      <c r="D32" s="1107"/>
      <c r="E32" s="1107"/>
      <c r="F32" s="1107"/>
      <c r="G32" s="1107"/>
      <c r="H32" s="1107"/>
      <c r="I32" s="1107"/>
      <c r="J32" s="1107"/>
      <c r="K32" s="1107"/>
      <c r="L32" s="1107"/>
      <c r="M32" s="1107"/>
      <c r="N32" s="1107"/>
      <c r="O32" s="1107"/>
      <c r="P32" s="1108"/>
      <c r="Q32" s="1112">
        <v>908</v>
      </c>
      <c r="R32" s="1113"/>
      <c r="S32" s="1113"/>
      <c r="T32" s="1113"/>
      <c r="U32" s="1113"/>
      <c r="V32" s="1113">
        <v>905</v>
      </c>
      <c r="W32" s="1113"/>
      <c r="X32" s="1113"/>
      <c r="Y32" s="1113"/>
      <c r="Z32" s="1113"/>
      <c r="AA32" s="1113">
        <v>3</v>
      </c>
      <c r="AB32" s="1113"/>
      <c r="AC32" s="1113"/>
      <c r="AD32" s="1113"/>
      <c r="AE32" s="1114"/>
      <c r="AF32" s="1088">
        <v>3</v>
      </c>
      <c r="AG32" s="1089"/>
      <c r="AH32" s="1089"/>
      <c r="AI32" s="1089"/>
      <c r="AJ32" s="1090"/>
      <c r="AK32" s="1049">
        <v>169</v>
      </c>
      <c r="AL32" s="1040"/>
      <c r="AM32" s="1040"/>
      <c r="AN32" s="1040"/>
      <c r="AO32" s="1040"/>
      <c r="AP32" s="1040" t="s">
        <v>589</v>
      </c>
      <c r="AQ32" s="1040"/>
      <c r="AR32" s="1040"/>
      <c r="AS32" s="1040"/>
      <c r="AT32" s="1040"/>
      <c r="AU32" s="1040" t="s">
        <v>589</v>
      </c>
      <c r="AV32" s="1040"/>
      <c r="AW32" s="1040"/>
      <c r="AX32" s="1040"/>
      <c r="AY32" s="1040"/>
      <c r="AZ32" s="1111"/>
      <c r="BA32" s="1111"/>
      <c r="BB32" s="1111"/>
      <c r="BC32" s="1111"/>
      <c r="BD32" s="1111"/>
      <c r="BE32" s="1101"/>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402</v>
      </c>
      <c r="C33" s="1107"/>
      <c r="D33" s="1107"/>
      <c r="E33" s="1107"/>
      <c r="F33" s="1107"/>
      <c r="G33" s="1107"/>
      <c r="H33" s="1107"/>
      <c r="I33" s="1107"/>
      <c r="J33" s="1107"/>
      <c r="K33" s="1107"/>
      <c r="L33" s="1107"/>
      <c r="M33" s="1107"/>
      <c r="N33" s="1107"/>
      <c r="O33" s="1107"/>
      <c r="P33" s="1108"/>
      <c r="Q33" s="1112">
        <v>64</v>
      </c>
      <c r="R33" s="1113"/>
      <c r="S33" s="1113"/>
      <c r="T33" s="1113"/>
      <c r="U33" s="1113"/>
      <c r="V33" s="1113">
        <v>60</v>
      </c>
      <c r="W33" s="1113"/>
      <c r="X33" s="1113"/>
      <c r="Y33" s="1113"/>
      <c r="Z33" s="1113"/>
      <c r="AA33" s="1113">
        <v>4</v>
      </c>
      <c r="AB33" s="1113"/>
      <c r="AC33" s="1113"/>
      <c r="AD33" s="1113"/>
      <c r="AE33" s="1114"/>
      <c r="AF33" s="1088">
        <v>4</v>
      </c>
      <c r="AG33" s="1089"/>
      <c r="AH33" s="1089"/>
      <c r="AI33" s="1089"/>
      <c r="AJ33" s="1090"/>
      <c r="AK33" s="1049">
        <v>34</v>
      </c>
      <c r="AL33" s="1040"/>
      <c r="AM33" s="1040"/>
      <c r="AN33" s="1040"/>
      <c r="AO33" s="1040"/>
      <c r="AP33" s="1040" t="s">
        <v>590</v>
      </c>
      <c r="AQ33" s="1040"/>
      <c r="AR33" s="1040"/>
      <c r="AS33" s="1040"/>
      <c r="AT33" s="1040"/>
      <c r="AU33" s="1040" t="s">
        <v>589</v>
      </c>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403</v>
      </c>
      <c r="C34" s="1107"/>
      <c r="D34" s="1107"/>
      <c r="E34" s="1107"/>
      <c r="F34" s="1107"/>
      <c r="G34" s="1107"/>
      <c r="H34" s="1107"/>
      <c r="I34" s="1107"/>
      <c r="J34" s="1107"/>
      <c r="K34" s="1107"/>
      <c r="L34" s="1107"/>
      <c r="M34" s="1107"/>
      <c r="N34" s="1107"/>
      <c r="O34" s="1107"/>
      <c r="P34" s="1108"/>
      <c r="Q34" s="1112">
        <v>19</v>
      </c>
      <c r="R34" s="1113"/>
      <c r="S34" s="1113"/>
      <c r="T34" s="1113"/>
      <c r="U34" s="1113"/>
      <c r="V34" s="1113">
        <v>19</v>
      </c>
      <c r="W34" s="1113"/>
      <c r="X34" s="1113"/>
      <c r="Y34" s="1113"/>
      <c r="Z34" s="1113"/>
      <c r="AA34" s="1113">
        <v>0</v>
      </c>
      <c r="AB34" s="1113"/>
      <c r="AC34" s="1113"/>
      <c r="AD34" s="1113"/>
      <c r="AE34" s="1114"/>
      <c r="AF34" s="1088" t="s">
        <v>404</v>
      </c>
      <c r="AG34" s="1089"/>
      <c r="AH34" s="1089"/>
      <c r="AI34" s="1089"/>
      <c r="AJ34" s="1090"/>
      <c r="AK34" s="1049" t="s">
        <v>589</v>
      </c>
      <c r="AL34" s="1040"/>
      <c r="AM34" s="1040"/>
      <c r="AN34" s="1040"/>
      <c r="AO34" s="1040"/>
      <c r="AP34" s="1040" t="s">
        <v>589</v>
      </c>
      <c r="AQ34" s="1040"/>
      <c r="AR34" s="1040"/>
      <c r="AS34" s="1040"/>
      <c r="AT34" s="1040"/>
      <c r="AU34" s="1040" t="s">
        <v>589</v>
      </c>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t="s">
        <v>405</v>
      </c>
      <c r="C35" s="1107"/>
      <c r="D35" s="1107"/>
      <c r="E35" s="1107"/>
      <c r="F35" s="1107"/>
      <c r="G35" s="1107"/>
      <c r="H35" s="1107"/>
      <c r="I35" s="1107"/>
      <c r="J35" s="1107"/>
      <c r="K35" s="1107"/>
      <c r="L35" s="1107"/>
      <c r="M35" s="1107"/>
      <c r="N35" s="1107"/>
      <c r="O35" s="1107"/>
      <c r="P35" s="1108"/>
      <c r="Q35" s="1112">
        <v>1750</v>
      </c>
      <c r="R35" s="1113"/>
      <c r="S35" s="1113"/>
      <c r="T35" s="1113"/>
      <c r="U35" s="1113"/>
      <c r="V35" s="1113">
        <v>1576</v>
      </c>
      <c r="W35" s="1113"/>
      <c r="X35" s="1113"/>
      <c r="Y35" s="1113"/>
      <c r="Z35" s="1113"/>
      <c r="AA35" s="1113">
        <v>174</v>
      </c>
      <c r="AB35" s="1113"/>
      <c r="AC35" s="1113"/>
      <c r="AD35" s="1113"/>
      <c r="AE35" s="1114"/>
      <c r="AF35" s="1088">
        <v>1190</v>
      </c>
      <c r="AG35" s="1089"/>
      <c r="AH35" s="1089"/>
      <c r="AI35" s="1089"/>
      <c r="AJ35" s="1090"/>
      <c r="AK35" s="1049">
        <v>9</v>
      </c>
      <c r="AL35" s="1040"/>
      <c r="AM35" s="1040"/>
      <c r="AN35" s="1040"/>
      <c r="AO35" s="1040"/>
      <c r="AP35" s="1040">
        <v>3667</v>
      </c>
      <c r="AQ35" s="1040"/>
      <c r="AR35" s="1040"/>
      <c r="AS35" s="1040"/>
      <c r="AT35" s="1040"/>
      <c r="AU35" s="1040">
        <v>62</v>
      </c>
      <c r="AV35" s="1040"/>
      <c r="AW35" s="1040"/>
      <c r="AX35" s="1040"/>
      <c r="AY35" s="1040"/>
      <c r="AZ35" s="1111"/>
      <c r="BA35" s="1111"/>
      <c r="BB35" s="1111"/>
      <c r="BC35" s="1111"/>
      <c r="BD35" s="1111"/>
      <c r="BE35" s="1101" t="s">
        <v>406</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t="s">
        <v>407</v>
      </c>
      <c r="C36" s="1107"/>
      <c r="D36" s="1107"/>
      <c r="E36" s="1107"/>
      <c r="F36" s="1107"/>
      <c r="G36" s="1107"/>
      <c r="H36" s="1107"/>
      <c r="I36" s="1107"/>
      <c r="J36" s="1107"/>
      <c r="K36" s="1107"/>
      <c r="L36" s="1107"/>
      <c r="M36" s="1107"/>
      <c r="N36" s="1107"/>
      <c r="O36" s="1107"/>
      <c r="P36" s="1108"/>
      <c r="Q36" s="1112">
        <v>2779</v>
      </c>
      <c r="R36" s="1113"/>
      <c r="S36" s="1113"/>
      <c r="T36" s="1113"/>
      <c r="U36" s="1113"/>
      <c r="V36" s="1113">
        <v>2664</v>
      </c>
      <c r="W36" s="1113"/>
      <c r="X36" s="1113"/>
      <c r="Y36" s="1113"/>
      <c r="Z36" s="1113"/>
      <c r="AA36" s="1113">
        <v>115</v>
      </c>
      <c r="AB36" s="1113"/>
      <c r="AC36" s="1113"/>
      <c r="AD36" s="1113"/>
      <c r="AE36" s="1114"/>
      <c r="AF36" s="1088">
        <v>115</v>
      </c>
      <c r="AG36" s="1089"/>
      <c r="AH36" s="1089"/>
      <c r="AI36" s="1089"/>
      <c r="AJ36" s="1090"/>
      <c r="AK36" s="1049">
        <v>517</v>
      </c>
      <c r="AL36" s="1040"/>
      <c r="AM36" s="1040"/>
      <c r="AN36" s="1040"/>
      <c r="AO36" s="1040"/>
      <c r="AP36" s="1040">
        <v>9712</v>
      </c>
      <c r="AQ36" s="1040"/>
      <c r="AR36" s="1040"/>
      <c r="AS36" s="1040"/>
      <c r="AT36" s="1040"/>
      <c r="AU36" s="1040">
        <v>5235</v>
      </c>
      <c r="AV36" s="1040"/>
      <c r="AW36" s="1040"/>
      <c r="AX36" s="1040"/>
      <c r="AY36" s="1040"/>
      <c r="AZ36" s="1111"/>
      <c r="BA36" s="1111"/>
      <c r="BB36" s="1111"/>
      <c r="BC36" s="1111"/>
      <c r="BD36" s="1111"/>
      <c r="BE36" s="1101" t="s">
        <v>408</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t="s">
        <v>409</v>
      </c>
      <c r="C37" s="1107"/>
      <c r="D37" s="1107"/>
      <c r="E37" s="1107"/>
      <c r="F37" s="1107"/>
      <c r="G37" s="1107"/>
      <c r="H37" s="1107"/>
      <c r="I37" s="1107"/>
      <c r="J37" s="1107"/>
      <c r="K37" s="1107"/>
      <c r="L37" s="1107"/>
      <c r="M37" s="1107"/>
      <c r="N37" s="1107"/>
      <c r="O37" s="1107"/>
      <c r="P37" s="1108"/>
      <c r="Q37" s="1112">
        <v>87</v>
      </c>
      <c r="R37" s="1113"/>
      <c r="S37" s="1113"/>
      <c r="T37" s="1113"/>
      <c r="U37" s="1113"/>
      <c r="V37" s="1113">
        <v>64</v>
      </c>
      <c r="W37" s="1113"/>
      <c r="X37" s="1113"/>
      <c r="Y37" s="1113"/>
      <c r="Z37" s="1113"/>
      <c r="AA37" s="1113">
        <v>23</v>
      </c>
      <c r="AB37" s="1113"/>
      <c r="AC37" s="1113"/>
      <c r="AD37" s="1113"/>
      <c r="AE37" s="1114"/>
      <c r="AF37" s="1088">
        <v>23</v>
      </c>
      <c r="AG37" s="1089"/>
      <c r="AH37" s="1089"/>
      <c r="AI37" s="1089"/>
      <c r="AJ37" s="1090"/>
      <c r="AK37" s="1049">
        <v>61</v>
      </c>
      <c r="AL37" s="1040"/>
      <c r="AM37" s="1040"/>
      <c r="AN37" s="1040"/>
      <c r="AO37" s="1040"/>
      <c r="AP37" s="1040">
        <v>95</v>
      </c>
      <c r="AQ37" s="1040"/>
      <c r="AR37" s="1040"/>
      <c r="AS37" s="1040"/>
      <c r="AT37" s="1040"/>
      <c r="AU37" s="1040">
        <v>95</v>
      </c>
      <c r="AV37" s="1040"/>
      <c r="AW37" s="1040"/>
      <c r="AX37" s="1040"/>
      <c r="AY37" s="1040"/>
      <c r="AZ37" s="1111"/>
      <c r="BA37" s="1111"/>
      <c r="BB37" s="1111"/>
      <c r="BC37" s="1111"/>
      <c r="BD37" s="1111"/>
      <c r="BE37" s="1101" t="s">
        <v>410</v>
      </c>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t="s">
        <v>411</v>
      </c>
      <c r="C38" s="1107"/>
      <c r="D38" s="1107"/>
      <c r="E38" s="1107"/>
      <c r="F38" s="1107"/>
      <c r="G38" s="1107"/>
      <c r="H38" s="1107"/>
      <c r="I38" s="1107"/>
      <c r="J38" s="1107"/>
      <c r="K38" s="1107"/>
      <c r="L38" s="1107"/>
      <c r="M38" s="1107"/>
      <c r="N38" s="1107"/>
      <c r="O38" s="1107"/>
      <c r="P38" s="1108"/>
      <c r="Q38" s="1112" t="s">
        <v>588</v>
      </c>
      <c r="R38" s="1113"/>
      <c r="S38" s="1113"/>
      <c r="T38" s="1113"/>
      <c r="U38" s="1113"/>
      <c r="V38" s="1113" t="s">
        <v>590</v>
      </c>
      <c r="W38" s="1113"/>
      <c r="X38" s="1113"/>
      <c r="Y38" s="1113"/>
      <c r="Z38" s="1113"/>
      <c r="AA38" s="1113" t="s">
        <v>589</v>
      </c>
      <c r="AB38" s="1113"/>
      <c r="AC38" s="1113"/>
      <c r="AD38" s="1113"/>
      <c r="AE38" s="1114"/>
      <c r="AF38" s="1088" t="s">
        <v>404</v>
      </c>
      <c r="AG38" s="1089"/>
      <c r="AH38" s="1089"/>
      <c r="AI38" s="1089"/>
      <c r="AJ38" s="1090"/>
      <c r="AK38" s="1049" t="s">
        <v>588</v>
      </c>
      <c r="AL38" s="1040"/>
      <c r="AM38" s="1040"/>
      <c r="AN38" s="1040"/>
      <c r="AO38" s="1040"/>
      <c r="AP38" s="1040" t="s">
        <v>588</v>
      </c>
      <c r="AQ38" s="1040"/>
      <c r="AR38" s="1040"/>
      <c r="AS38" s="1040"/>
      <c r="AT38" s="1040"/>
      <c r="AU38" s="1040" t="s">
        <v>591</v>
      </c>
      <c r="AV38" s="1040"/>
      <c r="AW38" s="1040"/>
      <c r="AX38" s="1040"/>
      <c r="AY38" s="1040"/>
      <c r="AZ38" s="1111"/>
      <c r="BA38" s="1111"/>
      <c r="BB38" s="1111"/>
      <c r="BC38" s="1111"/>
      <c r="BD38" s="1111"/>
      <c r="BE38" s="1101" t="s">
        <v>410</v>
      </c>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412</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385</v>
      </c>
      <c r="B63" s="1013" t="s">
        <v>413</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2105</v>
      </c>
      <c r="AG63" s="1028"/>
      <c r="AH63" s="1028"/>
      <c r="AI63" s="1028"/>
      <c r="AJ63" s="1099"/>
      <c r="AK63" s="1100"/>
      <c r="AL63" s="1032"/>
      <c r="AM63" s="1032"/>
      <c r="AN63" s="1032"/>
      <c r="AO63" s="1032"/>
      <c r="AP63" s="1028">
        <v>13474</v>
      </c>
      <c r="AQ63" s="1028"/>
      <c r="AR63" s="1028"/>
      <c r="AS63" s="1028"/>
      <c r="AT63" s="1028"/>
      <c r="AU63" s="1028">
        <v>5392</v>
      </c>
      <c r="AV63" s="1028"/>
      <c r="AW63" s="1028"/>
      <c r="AX63" s="1028"/>
      <c r="AY63" s="1028"/>
      <c r="AZ63" s="1094"/>
      <c r="BA63" s="1094"/>
      <c r="BB63" s="1094"/>
      <c r="BC63" s="1094"/>
      <c r="BD63" s="1094"/>
      <c r="BE63" s="1029"/>
      <c r="BF63" s="1029"/>
      <c r="BG63" s="1029"/>
      <c r="BH63" s="1029"/>
      <c r="BI63" s="1030"/>
      <c r="BJ63" s="1095" t="s">
        <v>414</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416</v>
      </c>
      <c r="B66" s="1065"/>
      <c r="C66" s="1065"/>
      <c r="D66" s="1065"/>
      <c r="E66" s="1065"/>
      <c r="F66" s="1065"/>
      <c r="G66" s="1065"/>
      <c r="H66" s="1065"/>
      <c r="I66" s="1065"/>
      <c r="J66" s="1065"/>
      <c r="K66" s="1065"/>
      <c r="L66" s="1065"/>
      <c r="M66" s="1065"/>
      <c r="N66" s="1065"/>
      <c r="O66" s="1065"/>
      <c r="P66" s="1066"/>
      <c r="Q66" s="1070" t="s">
        <v>417</v>
      </c>
      <c r="R66" s="1071"/>
      <c r="S66" s="1071"/>
      <c r="T66" s="1071"/>
      <c r="U66" s="1072"/>
      <c r="V66" s="1070" t="s">
        <v>418</v>
      </c>
      <c r="W66" s="1071"/>
      <c r="X66" s="1071"/>
      <c r="Y66" s="1071"/>
      <c r="Z66" s="1072"/>
      <c r="AA66" s="1070" t="s">
        <v>419</v>
      </c>
      <c r="AB66" s="1071"/>
      <c r="AC66" s="1071"/>
      <c r="AD66" s="1071"/>
      <c r="AE66" s="1072"/>
      <c r="AF66" s="1076" t="s">
        <v>420</v>
      </c>
      <c r="AG66" s="1077"/>
      <c r="AH66" s="1077"/>
      <c r="AI66" s="1077"/>
      <c r="AJ66" s="1078"/>
      <c r="AK66" s="1070" t="s">
        <v>421</v>
      </c>
      <c r="AL66" s="1065"/>
      <c r="AM66" s="1065"/>
      <c r="AN66" s="1065"/>
      <c r="AO66" s="1066"/>
      <c r="AP66" s="1070" t="s">
        <v>422</v>
      </c>
      <c r="AQ66" s="1071"/>
      <c r="AR66" s="1071"/>
      <c r="AS66" s="1071"/>
      <c r="AT66" s="1072"/>
      <c r="AU66" s="1070" t="s">
        <v>423</v>
      </c>
      <c r="AV66" s="1071"/>
      <c r="AW66" s="1071"/>
      <c r="AX66" s="1071"/>
      <c r="AY66" s="1072"/>
      <c r="AZ66" s="1070" t="s">
        <v>369</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574</v>
      </c>
      <c r="C68" s="1055"/>
      <c r="D68" s="1055"/>
      <c r="E68" s="1055"/>
      <c r="F68" s="1055"/>
      <c r="G68" s="1055"/>
      <c r="H68" s="1055"/>
      <c r="I68" s="1055"/>
      <c r="J68" s="1055"/>
      <c r="K68" s="1055"/>
      <c r="L68" s="1055"/>
      <c r="M68" s="1055"/>
      <c r="N68" s="1055"/>
      <c r="O68" s="1055"/>
      <c r="P68" s="1056"/>
      <c r="Q68" s="1057">
        <v>1644</v>
      </c>
      <c r="R68" s="1051"/>
      <c r="S68" s="1051"/>
      <c r="T68" s="1051"/>
      <c r="U68" s="1051"/>
      <c r="V68" s="1051">
        <v>1624</v>
      </c>
      <c r="W68" s="1051"/>
      <c r="X68" s="1051"/>
      <c r="Y68" s="1051"/>
      <c r="Z68" s="1051"/>
      <c r="AA68" s="1051">
        <v>20</v>
      </c>
      <c r="AB68" s="1051"/>
      <c r="AC68" s="1051"/>
      <c r="AD68" s="1051"/>
      <c r="AE68" s="1051"/>
      <c r="AF68" s="1051">
        <v>20</v>
      </c>
      <c r="AG68" s="1051"/>
      <c r="AH68" s="1051"/>
      <c r="AI68" s="1051"/>
      <c r="AJ68" s="1051"/>
      <c r="AK68" s="1051"/>
      <c r="AL68" s="1051"/>
      <c r="AM68" s="1051"/>
      <c r="AN68" s="1051"/>
      <c r="AO68" s="1051"/>
      <c r="AP68" s="1051"/>
      <c r="AQ68" s="1051"/>
      <c r="AR68" s="1051"/>
      <c r="AS68" s="1051"/>
      <c r="AT68" s="1051"/>
      <c r="AU68" s="1051"/>
      <c r="AV68" s="1051"/>
      <c r="AW68" s="1051"/>
      <c r="AX68" s="1051"/>
      <c r="AY68" s="1051"/>
      <c r="AZ68" s="1052" t="s">
        <v>575</v>
      </c>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574</v>
      </c>
      <c r="C69" s="1044"/>
      <c r="D69" s="1044"/>
      <c r="E69" s="1044"/>
      <c r="F69" s="1044"/>
      <c r="G69" s="1044"/>
      <c r="H69" s="1044"/>
      <c r="I69" s="1044"/>
      <c r="J69" s="1044"/>
      <c r="K69" s="1044"/>
      <c r="L69" s="1044"/>
      <c r="M69" s="1044"/>
      <c r="N69" s="1044"/>
      <c r="O69" s="1044"/>
      <c r="P69" s="1045"/>
      <c r="Q69" s="1046">
        <v>693386</v>
      </c>
      <c r="R69" s="1040"/>
      <c r="S69" s="1040"/>
      <c r="T69" s="1040"/>
      <c r="U69" s="1040"/>
      <c r="V69" s="1040">
        <v>677426</v>
      </c>
      <c r="W69" s="1040"/>
      <c r="X69" s="1040"/>
      <c r="Y69" s="1040"/>
      <c r="Z69" s="1040"/>
      <c r="AA69" s="1040">
        <v>15960</v>
      </c>
      <c r="AB69" s="1040"/>
      <c r="AC69" s="1040"/>
      <c r="AD69" s="1040"/>
      <c r="AE69" s="1040"/>
      <c r="AF69" s="1040">
        <v>15960</v>
      </c>
      <c r="AG69" s="1040"/>
      <c r="AH69" s="1040"/>
      <c r="AI69" s="1040"/>
      <c r="AJ69" s="1040"/>
      <c r="AK69" s="1040">
        <v>7105</v>
      </c>
      <c r="AL69" s="1040"/>
      <c r="AM69" s="1040"/>
      <c r="AN69" s="1040"/>
      <c r="AO69" s="1040"/>
      <c r="AP69" s="1040"/>
      <c r="AQ69" s="1040"/>
      <c r="AR69" s="1040"/>
      <c r="AS69" s="1040"/>
      <c r="AT69" s="1040"/>
      <c r="AU69" s="1040"/>
      <c r="AV69" s="1040"/>
      <c r="AW69" s="1040"/>
      <c r="AX69" s="1040"/>
      <c r="AY69" s="1040"/>
      <c r="AZ69" s="1041" t="s">
        <v>576</v>
      </c>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577</v>
      </c>
      <c r="C70" s="1044"/>
      <c r="D70" s="1044"/>
      <c r="E70" s="1044"/>
      <c r="F70" s="1044"/>
      <c r="G70" s="1044"/>
      <c r="H70" s="1044"/>
      <c r="I70" s="1044"/>
      <c r="J70" s="1044"/>
      <c r="K70" s="1044"/>
      <c r="L70" s="1044"/>
      <c r="M70" s="1044"/>
      <c r="N70" s="1044"/>
      <c r="O70" s="1044"/>
      <c r="P70" s="1045"/>
      <c r="Q70" s="1046">
        <v>26393</v>
      </c>
      <c r="R70" s="1040"/>
      <c r="S70" s="1040"/>
      <c r="T70" s="1040"/>
      <c r="U70" s="1040"/>
      <c r="V70" s="1040">
        <v>25068</v>
      </c>
      <c r="W70" s="1040"/>
      <c r="X70" s="1040"/>
      <c r="Y70" s="1040"/>
      <c r="Z70" s="1040"/>
      <c r="AA70" s="1040">
        <v>1325</v>
      </c>
      <c r="AB70" s="1040"/>
      <c r="AC70" s="1040"/>
      <c r="AD70" s="1040"/>
      <c r="AE70" s="1040"/>
      <c r="AF70" s="1040">
        <v>1325</v>
      </c>
      <c r="AG70" s="1040"/>
      <c r="AH70" s="1040"/>
      <c r="AI70" s="1040"/>
      <c r="AJ70" s="1040"/>
      <c r="AK70" s="1040">
        <v>22</v>
      </c>
      <c r="AL70" s="1040"/>
      <c r="AM70" s="1040"/>
      <c r="AN70" s="1040"/>
      <c r="AO70" s="1040"/>
      <c r="AP70" s="1040"/>
      <c r="AQ70" s="1040"/>
      <c r="AR70" s="1040"/>
      <c r="AS70" s="1040"/>
      <c r="AT70" s="1040"/>
      <c r="AU70" s="1040"/>
      <c r="AV70" s="1040"/>
      <c r="AW70" s="1040"/>
      <c r="AX70" s="1040"/>
      <c r="AY70" s="1040"/>
      <c r="AZ70" s="1041" t="s">
        <v>575</v>
      </c>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577</v>
      </c>
      <c r="C71" s="1044"/>
      <c r="D71" s="1044"/>
      <c r="E71" s="1044"/>
      <c r="F71" s="1044"/>
      <c r="G71" s="1044"/>
      <c r="H71" s="1044"/>
      <c r="I71" s="1044"/>
      <c r="J71" s="1044"/>
      <c r="K71" s="1044"/>
      <c r="L71" s="1044"/>
      <c r="M71" s="1044"/>
      <c r="N71" s="1044"/>
      <c r="O71" s="1044"/>
      <c r="P71" s="1045"/>
      <c r="Q71" s="1046">
        <v>382</v>
      </c>
      <c r="R71" s="1040"/>
      <c r="S71" s="1040"/>
      <c r="T71" s="1040"/>
      <c r="U71" s="1040"/>
      <c r="V71" s="1040">
        <v>136</v>
      </c>
      <c r="W71" s="1040"/>
      <c r="X71" s="1040"/>
      <c r="Y71" s="1040"/>
      <c r="Z71" s="1040"/>
      <c r="AA71" s="1040">
        <v>246</v>
      </c>
      <c r="AB71" s="1040"/>
      <c r="AC71" s="1040"/>
      <c r="AD71" s="1040"/>
      <c r="AE71" s="1040"/>
      <c r="AF71" s="1040">
        <v>246</v>
      </c>
      <c r="AG71" s="1040"/>
      <c r="AH71" s="1040"/>
      <c r="AI71" s="1040"/>
      <c r="AJ71" s="1040"/>
      <c r="AK71" s="1040"/>
      <c r="AL71" s="1040"/>
      <c r="AM71" s="1040"/>
      <c r="AN71" s="1040"/>
      <c r="AO71" s="1040"/>
      <c r="AP71" s="1040"/>
      <c r="AQ71" s="1040"/>
      <c r="AR71" s="1040"/>
      <c r="AS71" s="1040"/>
      <c r="AT71" s="1040"/>
      <c r="AU71" s="1040"/>
      <c r="AV71" s="1040"/>
      <c r="AW71" s="1040"/>
      <c r="AX71" s="1040"/>
      <c r="AY71" s="1040"/>
      <c r="AZ71" s="1041" t="s">
        <v>578</v>
      </c>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579</v>
      </c>
      <c r="C72" s="1044"/>
      <c r="D72" s="1044"/>
      <c r="E72" s="1044"/>
      <c r="F72" s="1044"/>
      <c r="G72" s="1044"/>
      <c r="H72" s="1044"/>
      <c r="I72" s="1044"/>
      <c r="J72" s="1044"/>
      <c r="K72" s="1044"/>
      <c r="L72" s="1044"/>
      <c r="M72" s="1044"/>
      <c r="N72" s="1044"/>
      <c r="O72" s="1044"/>
      <c r="P72" s="1045"/>
      <c r="Q72" s="1046">
        <v>423</v>
      </c>
      <c r="R72" s="1040"/>
      <c r="S72" s="1040"/>
      <c r="T72" s="1040"/>
      <c r="U72" s="1040"/>
      <c r="V72" s="1040">
        <v>410</v>
      </c>
      <c r="W72" s="1040"/>
      <c r="X72" s="1040"/>
      <c r="Y72" s="1040"/>
      <c r="Z72" s="1040"/>
      <c r="AA72" s="1040">
        <v>12</v>
      </c>
      <c r="AB72" s="1040"/>
      <c r="AC72" s="1040"/>
      <c r="AD72" s="1040"/>
      <c r="AE72" s="1040"/>
      <c r="AF72" s="1040">
        <v>12</v>
      </c>
      <c r="AG72" s="1040"/>
      <c r="AH72" s="1040"/>
      <c r="AI72" s="1040"/>
      <c r="AJ72" s="1040"/>
      <c r="AK72" s="1040">
        <v>49</v>
      </c>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580</v>
      </c>
      <c r="C73" s="1044"/>
      <c r="D73" s="1044"/>
      <c r="E73" s="1044"/>
      <c r="F73" s="1044"/>
      <c r="G73" s="1044"/>
      <c r="H73" s="1044"/>
      <c r="I73" s="1044"/>
      <c r="J73" s="1044"/>
      <c r="K73" s="1044"/>
      <c r="L73" s="1044"/>
      <c r="M73" s="1044"/>
      <c r="N73" s="1044"/>
      <c r="O73" s="1044"/>
      <c r="P73" s="1045"/>
      <c r="Q73" s="1046">
        <v>47938</v>
      </c>
      <c r="R73" s="1040"/>
      <c r="S73" s="1040"/>
      <c r="T73" s="1040"/>
      <c r="U73" s="1040"/>
      <c r="V73" s="1040">
        <v>43893</v>
      </c>
      <c r="W73" s="1040"/>
      <c r="X73" s="1040"/>
      <c r="Y73" s="1040"/>
      <c r="Z73" s="1040"/>
      <c r="AA73" s="1040">
        <v>3243</v>
      </c>
      <c r="AB73" s="1040"/>
      <c r="AC73" s="1040"/>
      <c r="AD73" s="1040"/>
      <c r="AE73" s="1040"/>
      <c r="AF73" s="1040">
        <v>3243</v>
      </c>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581</v>
      </c>
      <c r="C74" s="1044"/>
      <c r="D74" s="1044"/>
      <c r="E74" s="1044"/>
      <c r="F74" s="1044"/>
      <c r="G74" s="1044"/>
      <c r="H74" s="1044"/>
      <c r="I74" s="1044"/>
      <c r="J74" s="1044"/>
      <c r="K74" s="1044"/>
      <c r="L74" s="1044"/>
      <c r="M74" s="1044"/>
      <c r="N74" s="1044"/>
      <c r="O74" s="1044"/>
      <c r="P74" s="1045"/>
      <c r="Q74" s="1046">
        <v>158</v>
      </c>
      <c r="R74" s="1040"/>
      <c r="S74" s="1040"/>
      <c r="T74" s="1040"/>
      <c r="U74" s="1040"/>
      <c r="V74" s="1040">
        <v>149</v>
      </c>
      <c r="W74" s="1040"/>
      <c r="X74" s="1040"/>
      <c r="Y74" s="1040"/>
      <c r="Z74" s="1040"/>
      <c r="AA74" s="1040">
        <v>9</v>
      </c>
      <c r="AB74" s="1040"/>
      <c r="AC74" s="1040"/>
      <c r="AD74" s="1040"/>
      <c r="AE74" s="1040"/>
      <c r="AF74" s="1040">
        <v>9</v>
      </c>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582</v>
      </c>
      <c r="C75" s="1044"/>
      <c r="D75" s="1044"/>
      <c r="E75" s="1044"/>
      <c r="F75" s="1044"/>
      <c r="G75" s="1044"/>
      <c r="H75" s="1044"/>
      <c r="I75" s="1044"/>
      <c r="J75" s="1044"/>
      <c r="K75" s="1044"/>
      <c r="L75" s="1044"/>
      <c r="M75" s="1044"/>
      <c r="N75" s="1044"/>
      <c r="O75" s="1044"/>
      <c r="P75" s="1045"/>
      <c r="Q75" s="1047">
        <v>10137</v>
      </c>
      <c r="R75" s="1048"/>
      <c r="S75" s="1048"/>
      <c r="T75" s="1048"/>
      <c r="U75" s="1049"/>
      <c r="V75" s="1050">
        <v>9846</v>
      </c>
      <c r="W75" s="1048"/>
      <c r="X75" s="1048"/>
      <c r="Y75" s="1048"/>
      <c r="Z75" s="1049"/>
      <c r="AA75" s="1050">
        <v>291</v>
      </c>
      <c r="AB75" s="1048"/>
      <c r="AC75" s="1048"/>
      <c r="AD75" s="1048"/>
      <c r="AE75" s="1049"/>
      <c r="AF75" s="1050">
        <v>291</v>
      </c>
      <c r="AG75" s="1048"/>
      <c r="AH75" s="1048"/>
      <c r="AI75" s="1048"/>
      <c r="AJ75" s="1049"/>
      <c r="AK75" s="1050"/>
      <c r="AL75" s="1048"/>
      <c r="AM75" s="1048"/>
      <c r="AN75" s="1048"/>
      <c r="AO75" s="1049"/>
      <c r="AP75" s="1050">
        <v>3005</v>
      </c>
      <c r="AQ75" s="1048"/>
      <c r="AR75" s="1048"/>
      <c r="AS75" s="1048"/>
      <c r="AT75" s="1049"/>
      <c r="AU75" s="1050">
        <v>712</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385</v>
      </c>
      <c r="B88" s="1013" t="s">
        <v>424</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6706</v>
      </c>
      <c r="AG88" s="1028"/>
      <c r="AH88" s="1028"/>
      <c r="AI88" s="1028"/>
      <c r="AJ88" s="1028"/>
      <c r="AK88" s="1032"/>
      <c r="AL88" s="1032"/>
      <c r="AM88" s="1032"/>
      <c r="AN88" s="1032"/>
      <c r="AO88" s="1032"/>
      <c r="AP88" s="1028">
        <v>3005</v>
      </c>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1013" t="s">
        <v>425</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v>
      </c>
      <c r="CS102" s="1020"/>
      <c r="CT102" s="1020"/>
      <c r="CU102" s="1020"/>
      <c r="CV102" s="1021"/>
      <c r="CW102" s="1019">
        <v>20</v>
      </c>
      <c r="CX102" s="1020"/>
      <c r="CY102" s="1020"/>
      <c r="CZ102" s="1020"/>
      <c r="DA102" s="1021"/>
      <c r="DB102" s="1019">
        <v>1928</v>
      </c>
      <c r="DC102" s="1020"/>
      <c r="DD102" s="1020"/>
      <c r="DE102" s="1020"/>
      <c r="DF102" s="1021"/>
      <c r="DG102" s="1019">
        <v>0</v>
      </c>
      <c r="DH102" s="1020"/>
      <c r="DI102" s="1020"/>
      <c r="DJ102" s="1020"/>
      <c r="DK102" s="1021"/>
      <c r="DL102" s="1019">
        <v>0</v>
      </c>
      <c r="DM102" s="1020"/>
      <c r="DN102" s="1020"/>
      <c r="DO102" s="1020"/>
      <c r="DP102" s="1021"/>
      <c r="DQ102" s="1019">
        <v>0</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430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432</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433</v>
      </c>
      <c r="AB109" s="963"/>
      <c r="AC109" s="963"/>
      <c r="AD109" s="963"/>
      <c r="AE109" s="964"/>
      <c r="AF109" s="965" t="s">
        <v>300</v>
      </c>
      <c r="AG109" s="963"/>
      <c r="AH109" s="963"/>
      <c r="AI109" s="963"/>
      <c r="AJ109" s="964"/>
      <c r="AK109" s="965" t="s">
        <v>299</v>
      </c>
      <c r="AL109" s="963"/>
      <c r="AM109" s="963"/>
      <c r="AN109" s="963"/>
      <c r="AO109" s="964"/>
      <c r="AP109" s="965" t="s">
        <v>434</v>
      </c>
      <c r="AQ109" s="963"/>
      <c r="AR109" s="963"/>
      <c r="AS109" s="963"/>
      <c r="AT109" s="994"/>
      <c r="AU109" s="962" t="s">
        <v>432</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433</v>
      </c>
      <c r="BR109" s="963"/>
      <c r="BS109" s="963"/>
      <c r="BT109" s="963"/>
      <c r="BU109" s="964"/>
      <c r="BV109" s="965" t="s">
        <v>300</v>
      </c>
      <c r="BW109" s="963"/>
      <c r="BX109" s="963"/>
      <c r="BY109" s="963"/>
      <c r="BZ109" s="964"/>
      <c r="CA109" s="965" t="s">
        <v>299</v>
      </c>
      <c r="CB109" s="963"/>
      <c r="CC109" s="963"/>
      <c r="CD109" s="963"/>
      <c r="CE109" s="964"/>
      <c r="CF109" s="1001" t="s">
        <v>434</v>
      </c>
      <c r="CG109" s="1001"/>
      <c r="CH109" s="1001"/>
      <c r="CI109" s="1001"/>
      <c r="CJ109" s="1001"/>
      <c r="CK109" s="965" t="s">
        <v>435</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433</v>
      </c>
      <c r="DH109" s="963"/>
      <c r="DI109" s="963"/>
      <c r="DJ109" s="963"/>
      <c r="DK109" s="964"/>
      <c r="DL109" s="965" t="s">
        <v>300</v>
      </c>
      <c r="DM109" s="963"/>
      <c r="DN109" s="963"/>
      <c r="DO109" s="963"/>
      <c r="DP109" s="964"/>
      <c r="DQ109" s="965" t="s">
        <v>299</v>
      </c>
      <c r="DR109" s="963"/>
      <c r="DS109" s="963"/>
      <c r="DT109" s="963"/>
      <c r="DU109" s="964"/>
      <c r="DV109" s="965" t="s">
        <v>434</v>
      </c>
      <c r="DW109" s="963"/>
      <c r="DX109" s="963"/>
      <c r="DY109" s="963"/>
      <c r="DZ109" s="994"/>
    </row>
    <row r="110" spans="1:131" s="226" customFormat="1" ht="26.25" customHeight="1">
      <c r="A110" s="865" t="s">
        <v>436</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2404685</v>
      </c>
      <c r="AB110" s="956"/>
      <c r="AC110" s="956"/>
      <c r="AD110" s="956"/>
      <c r="AE110" s="957"/>
      <c r="AF110" s="958">
        <v>2582108</v>
      </c>
      <c r="AG110" s="956"/>
      <c r="AH110" s="956"/>
      <c r="AI110" s="956"/>
      <c r="AJ110" s="957"/>
      <c r="AK110" s="958">
        <v>2701298</v>
      </c>
      <c r="AL110" s="956"/>
      <c r="AM110" s="956"/>
      <c r="AN110" s="956"/>
      <c r="AO110" s="957"/>
      <c r="AP110" s="959">
        <v>18.2</v>
      </c>
      <c r="AQ110" s="960"/>
      <c r="AR110" s="960"/>
      <c r="AS110" s="960"/>
      <c r="AT110" s="961"/>
      <c r="AU110" s="995" t="s">
        <v>66</v>
      </c>
      <c r="AV110" s="996"/>
      <c r="AW110" s="996"/>
      <c r="AX110" s="996"/>
      <c r="AY110" s="996"/>
      <c r="AZ110" s="921" t="s">
        <v>437</v>
      </c>
      <c r="BA110" s="866"/>
      <c r="BB110" s="866"/>
      <c r="BC110" s="866"/>
      <c r="BD110" s="866"/>
      <c r="BE110" s="866"/>
      <c r="BF110" s="866"/>
      <c r="BG110" s="866"/>
      <c r="BH110" s="866"/>
      <c r="BI110" s="866"/>
      <c r="BJ110" s="866"/>
      <c r="BK110" s="866"/>
      <c r="BL110" s="866"/>
      <c r="BM110" s="866"/>
      <c r="BN110" s="866"/>
      <c r="BO110" s="866"/>
      <c r="BP110" s="867"/>
      <c r="BQ110" s="922">
        <v>29462650</v>
      </c>
      <c r="BR110" s="903"/>
      <c r="BS110" s="903"/>
      <c r="BT110" s="903"/>
      <c r="BU110" s="903"/>
      <c r="BV110" s="903">
        <v>30958626</v>
      </c>
      <c r="BW110" s="903"/>
      <c r="BX110" s="903"/>
      <c r="BY110" s="903"/>
      <c r="BZ110" s="903"/>
      <c r="CA110" s="903">
        <v>33360484</v>
      </c>
      <c r="CB110" s="903"/>
      <c r="CC110" s="903"/>
      <c r="CD110" s="903"/>
      <c r="CE110" s="903"/>
      <c r="CF110" s="927">
        <v>225.2</v>
      </c>
      <c r="CG110" s="928"/>
      <c r="CH110" s="928"/>
      <c r="CI110" s="928"/>
      <c r="CJ110" s="928"/>
      <c r="CK110" s="991" t="s">
        <v>438</v>
      </c>
      <c r="CL110" s="877"/>
      <c r="CM110" s="952" t="s">
        <v>439</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404</v>
      </c>
      <c r="DH110" s="903"/>
      <c r="DI110" s="903"/>
      <c r="DJ110" s="903"/>
      <c r="DK110" s="903"/>
      <c r="DL110" s="903" t="s">
        <v>404</v>
      </c>
      <c r="DM110" s="903"/>
      <c r="DN110" s="903"/>
      <c r="DO110" s="903"/>
      <c r="DP110" s="903"/>
      <c r="DQ110" s="903" t="s">
        <v>404</v>
      </c>
      <c r="DR110" s="903"/>
      <c r="DS110" s="903"/>
      <c r="DT110" s="903"/>
      <c r="DU110" s="903"/>
      <c r="DV110" s="904" t="s">
        <v>414</v>
      </c>
      <c r="DW110" s="904"/>
      <c r="DX110" s="904"/>
      <c r="DY110" s="904"/>
      <c r="DZ110" s="905"/>
    </row>
    <row r="111" spans="1:131" s="226" customFormat="1" ht="26.25" customHeight="1">
      <c r="A111" s="832" t="s">
        <v>440</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124</v>
      </c>
      <c r="AB111" s="984"/>
      <c r="AC111" s="984"/>
      <c r="AD111" s="984"/>
      <c r="AE111" s="985"/>
      <c r="AF111" s="986" t="s">
        <v>124</v>
      </c>
      <c r="AG111" s="984"/>
      <c r="AH111" s="984"/>
      <c r="AI111" s="984"/>
      <c r="AJ111" s="985"/>
      <c r="AK111" s="986" t="s">
        <v>124</v>
      </c>
      <c r="AL111" s="984"/>
      <c r="AM111" s="984"/>
      <c r="AN111" s="984"/>
      <c r="AO111" s="985"/>
      <c r="AP111" s="987" t="s">
        <v>404</v>
      </c>
      <c r="AQ111" s="988"/>
      <c r="AR111" s="988"/>
      <c r="AS111" s="988"/>
      <c r="AT111" s="989"/>
      <c r="AU111" s="997"/>
      <c r="AV111" s="998"/>
      <c r="AW111" s="998"/>
      <c r="AX111" s="998"/>
      <c r="AY111" s="998"/>
      <c r="AZ111" s="873" t="s">
        <v>441</v>
      </c>
      <c r="BA111" s="808"/>
      <c r="BB111" s="808"/>
      <c r="BC111" s="808"/>
      <c r="BD111" s="808"/>
      <c r="BE111" s="808"/>
      <c r="BF111" s="808"/>
      <c r="BG111" s="808"/>
      <c r="BH111" s="808"/>
      <c r="BI111" s="808"/>
      <c r="BJ111" s="808"/>
      <c r="BK111" s="808"/>
      <c r="BL111" s="808"/>
      <c r="BM111" s="808"/>
      <c r="BN111" s="808"/>
      <c r="BO111" s="808"/>
      <c r="BP111" s="809"/>
      <c r="BQ111" s="874">
        <v>1371706</v>
      </c>
      <c r="BR111" s="875"/>
      <c r="BS111" s="875"/>
      <c r="BT111" s="875"/>
      <c r="BU111" s="875"/>
      <c r="BV111" s="875">
        <v>1202330</v>
      </c>
      <c r="BW111" s="875"/>
      <c r="BX111" s="875"/>
      <c r="BY111" s="875"/>
      <c r="BZ111" s="875"/>
      <c r="CA111" s="875">
        <v>1032945</v>
      </c>
      <c r="CB111" s="875"/>
      <c r="CC111" s="875"/>
      <c r="CD111" s="875"/>
      <c r="CE111" s="875"/>
      <c r="CF111" s="936">
        <v>7</v>
      </c>
      <c r="CG111" s="937"/>
      <c r="CH111" s="937"/>
      <c r="CI111" s="937"/>
      <c r="CJ111" s="937"/>
      <c r="CK111" s="992"/>
      <c r="CL111" s="879"/>
      <c r="CM111" s="882" t="s">
        <v>442</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v>1371706</v>
      </c>
      <c r="DH111" s="875"/>
      <c r="DI111" s="875"/>
      <c r="DJ111" s="875"/>
      <c r="DK111" s="875"/>
      <c r="DL111" s="875">
        <v>1202330</v>
      </c>
      <c r="DM111" s="875"/>
      <c r="DN111" s="875"/>
      <c r="DO111" s="875"/>
      <c r="DP111" s="875"/>
      <c r="DQ111" s="875">
        <v>1032945</v>
      </c>
      <c r="DR111" s="875"/>
      <c r="DS111" s="875"/>
      <c r="DT111" s="875"/>
      <c r="DU111" s="875"/>
      <c r="DV111" s="852">
        <v>7</v>
      </c>
      <c r="DW111" s="852"/>
      <c r="DX111" s="852"/>
      <c r="DY111" s="852"/>
      <c r="DZ111" s="853"/>
    </row>
    <row r="112" spans="1:131" s="226" customFormat="1" ht="26.25" customHeight="1">
      <c r="A112" s="977" t="s">
        <v>443</v>
      </c>
      <c r="B112" s="978"/>
      <c r="C112" s="808" t="s">
        <v>444</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414</v>
      </c>
      <c r="AB112" s="838"/>
      <c r="AC112" s="838"/>
      <c r="AD112" s="838"/>
      <c r="AE112" s="839"/>
      <c r="AF112" s="840" t="s">
        <v>414</v>
      </c>
      <c r="AG112" s="838"/>
      <c r="AH112" s="838"/>
      <c r="AI112" s="838"/>
      <c r="AJ112" s="839"/>
      <c r="AK112" s="840" t="s">
        <v>414</v>
      </c>
      <c r="AL112" s="838"/>
      <c r="AM112" s="838"/>
      <c r="AN112" s="838"/>
      <c r="AO112" s="839"/>
      <c r="AP112" s="885" t="s">
        <v>414</v>
      </c>
      <c r="AQ112" s="886"/>
      <c r="AR112" s="886"/>
      <c r="AS112" s="886"/>
      <c r="AT112" s="887"/>
      <c r="AU112" s="997"/>
      <c r="AV112" s="998"/>
      <c r="AW112" s="998"/>
      <c r="AX112" s="998"/>
      <c r="AY112" s="998"/>
      <c r="AZ112" s="873" t="s">
        <v>445</v>
      </c>
      <c r="BA112" s="808"/>
      <c r="BB112" s="808"/>
      <c r="BC112" s="808"/>
      <c r="BD112" s="808"/>
      <c r="BE112" s="808"/>
      <c r="BF112" s="808"/>
      <c r="BG112" s="808"/>
      <c r="BH112" s="808"/>
      <c r="BI112" s="808"/>
      <c r="BJ112" s="808"/>
      <c r="BK112" s="808"/>
      <c r="BL112" s="808"/>
      <c r="BM112" s="808"/>
      <c r="BN112" s="808"/>
      <c r="BO112" s="808"/>
      <c r="BP112" s="809"/>
      <c r="BQ112" s="874">
        <v>5662250</v>
      </c>
      <c r="BR112" s="875"/>
      <c r="BS112" s="875"/>
      <c r="BT112" s="875"/>
      <c r="BU112" s="875"/>
      <c r="BV112" s="875">
        <v>5435942</v>
      </c>
      <c r="BW112" s="875"/>
      <c r="BX112" s="875"/>
      <c r="BY112" s="875"/>
      <c r="BZ112" s="875"/>
      <c r="CA112" s="875">
        <v>5392203</v>
      </c>
      <c r="CB112" s="875"/>
      <c r="CC112" s="875"/>
      <c r="CD112" s="875"/>
      <c r="CE112" s="875"/>
      <c r="CF112" s="936">
        <v>36.4</v>
      </c>
      <c r="CG112" s="937"/>
      <c r="CH112" s="937"/>
      <c r="CI112" s="937"/>
      <c r="CJ112" s="937"/>
      <c r="CK112" s="992"/>
      <c r="CL112" s="879"/>
      <c r="CM112" s="882" t="s">
        <v>446</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414</v>
      </c>
      <c r="DH112" s="875"/>
      <c r="DI112" s="875"/>
      <c r="DJ112" s="875"/>
      <c r="DK112" s="875"/>
      <c r="DL112" s="875" t="s">
        <v>414</v>
      </c>
      <c r="DM112" s="875"/>
      <c r="DN112" s="875"/>
      <c r="DO112" s="875"/>
      <c r="DP112" s="875"/>
      <c r="DQ112" s="875" t="s">
        <v>414</v>
      </c>
      <c r="DR112" s="875"/>
      <c r="DS112" s="875"/>
      <c r="DT112" s="875"/>
      <c r="DU112" s="875"/>
      <c r="DV112" s="852" t="s">
        <v>414</v>
      </c>
      <c r="DW112" s="852"/>
      <c r="DX112" s="852"/>
      <c r="DY112" s="852"/>
      <c r="DZ112" s="853"/>
    </row>
    <row r="113" spans="1:130" s="226" customFormat="1" ht="26.25" customHeight="1">
      <c r="A113" s="979"/>
      <c r="B113" s="980"/>
      <c r="C113" s="808" t="s">
        <v>447</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440634</v>
      </c>
      <c r="AB113" s="984"/>
      <c r="AC113" s="984"/>
      <c r="AD113" s="984"/>
      <c r="AE113" s="985"/>
      <c r="AF113" s="986">
        <v>433698</v>
      </c>
      <c r="AG113" s="984"/>
      <c r="AH113" s="984"/>
      <c r="AI113" s="984"/>
      <c r="AJ113" s="985"/>
      <c r="AK113" s="986">
        <v>437097</v>
      </c>
      <c r="AL113" s="984"/>
      <c r="AM113" s="984"/>
      <c r="AN113" s="984"/>
      <c r="AO113" s="985"/>
      <c r="AP113" s="987">
        <v>3</v>
      </c>
      <c r="AQ113" s="988"/>
      <c r="AR113" s="988"/>
      <c r="AS113" s="988"/>
      <c r="AT113" s="989"/>
      <c r="AU113" s="997"/>
      <c r="AV113" s="998"/>
      <c r="AW113" s="998"/>
      <c r="AX113" s="998"/>
      <c r="AY113" s="998"/>
      <c r="AZ113" s="873" t="s">
        <v>448</v>
      </c>
      <c r="BA113" s="808"/>
      <c r="BB113" s="808"/>
      <c r="BC113" s="808"/>
      <c r="BD113" s="808"/>
      <c r="BE113" s="808"/>
      <c r="BF113" s="808"/>
      <c r="BG113" s="808"/>
      <c r="BH113" s="808"/>
      <c r="BI113" s="808"/>
      <c r="BJ113" s="808"/>
      <c r="BK113" s="808"/>
      <c r="BL113" s="808"/>
      <c r="BM113" s="808"/>
      <c r="BN113" s="808"/>
      <c r="BO113" s="808"/>
      <c r="BP113" s="809"/>
      <c r="BQ113" s="874">
        <v>552806</v>
      </c>
      <c r="BR113" s="875"/>
      <c r="BS113" s="875"/>
      <c r="BT113" s="875"/>
      <c r="BU113" s="875"/>
      <c r="BV113" s="875">
        <v>773460</v>
      </c>
      <c r="BW113" s="875"/>
      <c r="BX113" s="875"/>
      <c r="BY113" s="875"/>
      <c r="BZ113" s="875"/>
      <c r="CA113" s="875">
        <v>711527</v>
      </c>
      <c r="CB113" s="875"/>
      <c r="CC113" s="875"/>
      <c r="CD113" s="875"/>
      <c r="CE113" s="875"/>
      <c r="CF113" s="936">
        <v>4.8</v>
      </c>
      <c r="CG113" s="937"/>
      <c r="CH113" s="937"/>
      <c r="CI113" s="937"/>
      <c r="CJ113" s="937"/>
      <c r="CK113" s="992"/>
      <c r="CL113" s="879"/>
      <c r="CM113" s="882" t="s">
        <v>449</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404</v>
      </c>
      <c r="DH113" s="838"/>
      <c r="DI113" s="838"/>
      <c r="DJ113" s="838"/>
      <c r="DK113" s="839"/>
      <c r="DL113" s="840" t="s">
        <v>404</v>
      </c>
      <c r="DM113" s="838"/>
      <c r="DN113" s="838"/>
      <c r="DO113" s="838"/>
      <c r="DP113" s="839"/>
      <c r="DQ113" s="840" t="s">
        <v>414</v>
      </c>
      <c r="DR113" s="838"/>
      <c r="DS113" s="838"/>
      <c r="DT113" s="838"/>
      <c r="DU113" s="839"/>
      <c r="DV113" s="885" t="s">
        <v>414</v>
      </c>
      <c r="DW113" s="886"/>
      <c r="DX113" s="886"/>
      <c r="DY113" s="886"/>
      <c r="DZ113" s="887"/>
    </row>
    <row r="114" spans="1:130" s="226" customFormat="1" ht="26.25" customHeight="1">
      <c r="A114" s="979"/>
      <c r="B114" s="980"/>
      <c r="C114" s="808" t="s">
        <v>450</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68946</v>
      </c>
      <c r="AB114" s="838"/>
      <c r="AC114" s="838"/>
      <c r="AD114" s="838"/>
      <c r="AE114" s="839"/>
      <c r="AF114" s="840">
        <v>79877</v>
      </c>
      <c r="AG114" s="838"/>
      <c r="AH114" s="838"/>
      <c r="AI114" s="838"/>
      <c r="AJ114" s="839"/>
      <c r="AK114" s="840">
        <v>90377</v>
      </c>
      <c r="AL114" s="838"/>
      <c r="AM114" s="838"/>
      <c r="AN114" s="838"/>
      <c r="AO114" s="839"/>
      <c r="AP114" s="885">
        <v>0.6</v>
      </c>
      <c r="AQ114" s="886"/>
      <c r="AR114" s="886"/>
      <c r="AS114" s="886"/>
      <c r="AT114" s="887"/>
      <c r="AU114" s="997"/>
      <c r="AV114" s="998"/>
      <c r="AW114" s="998"/>
      <c r="AX114" s="998"/>
      <c r="AY114" s="998"/>
      <c r="AZ114" s="873" t="s">
        <v>451</v>
      </c>
      <c r="BA114" s="808"/>
      <c r="BB114" s="808"/>
      <c r="BC114" s="808"/>
      <c r="BD114" s="808"/>
      <c r="BE114" s="808"/>
      <c r="BF114" s="808"/>
      <c r="BG114" s="808"/>
      <c r="BH114" s="808"/>
      <c r="BI114" s="808"/>
      <c r="BJ114" s="808"/>
      <c r="BK114" s="808"/>
      <c r="BL114" s="808"/>
      <c r="BM114" s="808"/>
      <c r="BN114" s="808"/>
      <c r="BO114" s="808"/>
      <c r="BP114" s="809"/>
      <c r="BQ114" s="874">
        <v>4964165</v>
      </c>
      <c r="BR114" s="875"/>
      <c r="BS114" s="875"/>
      <c r="BT114" s="875"/>
      <c r="BU114" s="875"/>
      <c r="BV114" s="875">
        <v>5226266</v>
      </c>
      <c r="BW114" s="875"/>
      <c r="BX114" s="875"/>
      <c r="BY114" s="875"/>
      <c r="BZ114" s="875"/>
      <c r="CA114" s="875">
        <v>5140340</v>
      </c>
      <c r="CB114" s="875"/>
      <c r="CC114" s="875"/>
      <c r="CD114" s="875"/>
      <c r="CE114" s="875"/>
      <c r="CF114" s="936">
        <v>34.700000000000003</v>
      </c>
      <c r="CG114" s="937"/>
      <c r="CH114" s="937"/>
      <c r="CI114" s="937"/>
      <c r="CJ114" s="937"/>
      <c r="CK114" s="992"/>
      <c r="CL114" s="879"/>
      <c r="CM114" s="882" t="s">
        <v>452</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414</v>
      </c>
      <c r="DH114" s="838"/>
      <c r="DI114" s="838"/>
      <c r="DJ114" s="838"/>
      <c r="DK114" s="839"/>
      <c r="DL114" s="840" t="s">
        <v>414</v>
      </c>
      <c r="DM114" s="838"/>
      <c r="DN114" s="838"/>
      <c r="DO114" s="838"/>
      <c r="DP114" s="839"/>
      <c r="DQ114" s="840" t="s">
        <v>414</v>
      </c>
      <c r="DR114" s="838"/>
      <c r="DS114" s="838"/>
      <c r="DT114" s="838"/>
      <c r="DU114" s="839"/>
      <c r="DV114" s="885" t="s">
        <v>414</v>
      </c>
      <c r="DW114" s="886"/>
      <c r="DX114" s="886"/>
      <c r="DY114" s="886"/>
      <c r="DZ114" s="887"/>
    </row>
    <row r="115" spans="1:130" s="226" customFormat="1" ht="26.25" customHeight="1">
      <c r="A115" s="979"/>
      <c r="B115" s="980"/>
      <c r="C115" s="808" t="s">
        <v>453</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169370</v>
      </c>
      <c r="AB115" s="984"/>
      <c r="AC115" s="984"/>
      <c r="AD115" s="984"/>
      <c r="AE115" s="985"/>
      <c r="AF115" s="986">
        <v>169376</v>
      </c>
      <c r="AG115" s="984"/>
      <c r="AH115" s="984"/>
      <c r="AI115" s="984"/>
      <c r="AJ115" s="985"/>
      <c r="AK115" s="986">
        <v>169382</v>
      </c>
      <c r="AL115" s="984"/>
      <c r="AM115" s="984"/>
      <c r="AN115" s="984"/>
      <c r="AO115" s="985"/>
      <c r="AP115" s="987">
        <v>1.1000000000000001</v>
      </c>
      <c r="AQ115" s="988"/>
      <c r="AR115" s="988"/>
      <c r="AS115" s="988"/>
      <c r="AT115" s="989"/>
      <c r="AU115" s="997"/>
      <c r="AV115" s="998"/>
      <c r="AW115" s="998"/>
      <c r="AX115" s="998"/>
      <c r="AY115" s="998"/>
      <c r="AZ115" s="873" t="s">
        <v>454</v>
      </c>
      <c r="BA115" s="808"/>
      <c r="BB115" s="808"/>
      <c r="BC115" s="808"/>
      <c r="BD115" s="808"/>
      <c r="BE115" s="808"/>
      <c r="BF115" s="808"/>
      <c r="BG115" s="808"/>
      <c r="BH115" s="808"/>
      <c r="BI115" s="808"/>
      <c r="BJ115" s="808"/>
      <c r="BK115" s="808"/>
      <c r="BL115" s="808"/>
      <c r="BM115" s="808"/>
      <c r="BN115" s="808"/>
      <c r="BO115" s="808"/>
      <c r="BP115" s="809"/>
      <c r="BQ115" s="874">
        <v>348</v>
      </c>
      <c r="BR115" s="875"/>
      <c r="BS115" s="875"/>
      <c r="BT115" s="875"/>
      <c r="BU115" s="875"/>
      <c r="BV115" s="875">
        <v>561</v>
      </c>
      <c r="BW115" s="875"/>
      <c r="BX115" s="875"/>
      <c r="BY115" s="875"/>
      <c r="BZ115" s="875"/>
      <c r="CA115" s="875" t="s">
        <v>414</v>
      </c>
      <c r="CB115" s="875"/>
      <c r="CC115" s="875"/>
      <c r="CD115" s="875"/>
      <c r="CE115" s="875"/>
      <c r="CF115" s="936" t="s">
        <v>414</v>
      </c>
      <c r="CG115" s="937"/>
      <c r="CH115" s="937"/>
      <c r="CI115" s="937"/>
      <c r="CJ115" s="937"/>
      <c r="CK115" s="992"/>
      <c r="CL115" s="879"/>
      <c r="CM115" s="873" t="s">
        <v>455</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404</v>
      </c>
      <c r="DH115" s="838"/>
      <c r="DI115" s="838"/>
      <c r="DJ115" s="838"/>
      <c r="DK115" s="839"/>
      <c r="DL115" s="840" t="s">
        <v>414</v>
      </c>
      <c r="DM115" s="838"/>
      <c r="DN115" s="838"/>
      <c r="DO115" s="838"/>
      <c r="DP115" s="839"/>
      <c r="DQ115" s="840" t="s">
        <v>414</v>
      </c>
      <c r="DR115" s="838"/>
      <c r="DS115" s="838"/>
      <c r="DT115" s="838"/>
      <c r="DU115" s="839"/>
      <c r="DV115" s="885" t="s">
        <v>414</v>
      </c>
      <c r="DW115" s="886"/>
      <c r="DX115" s="886"/>
      <c r="DY115" s="886"/>
      <c r="DZ115" s="887"/>
    </row>
    <row r="116" spans="1:130" s="226" customFormat="1" ht="26.25" customHeight="1">
      <c r="A116" s="981"/>
      <c r="B116" s="982"/>
      <c r="C116" s="941" t="s">
        <v>456</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414</v>
      </c>
      <c r="AB116" s="838"/>
      <c r="AC116" s="838"/>
      <c r="AD116" s="838"/>
      <c r="AE116" s="839"/>
      <c r="AF116" s="840" t="s">
        <v>414</v>
      </c>
      <c r="AG116" s="838"/>
      <c r="AH116" s="838"/>
      <c r="AI116" s="838"/>
      <c r="AJ116" s="839"/>
      <c r="AK116" s="840" t="s">
        <v>414</v>
      </c>
      <c r="AL116" s="838"/>
      <c r="AM116" s="838"/>
      <c r="AN116" s="838"/>
      <c r="AO116" s="839"/>
      <c r="AP116" s="885" t="s">
        <v>404</v>
      </c>
      <c r="AQ116" s="886"/>
      <c r="AR116" s="886"/>
      <c r="AS116" s="886"/>
      <c r="AT116" s="887"/>
      <c r="AU116" s="997"/>
      <c r="AV116" s="998"/>
      <c r="AW116" s="998"/>
      <c r="AX116" s="998"/>
      <c r="AY116" s="998"/>
      <c r="AZ116" s="924" t="s">
        <v>457</v>
      </c>
      <c r="BA116" s="925"/>
      <c r="BB116" s="925"/>
      <c r="BC116" s="925"/>
      <c r="BD116" s="925"/>
      <c r="BE116" s="925"/>
      <c r="BF116" s="925"/>
      <c r="BG116" s="925"/>
      <c r="BH116" s="925"/>
      <c r="BI116" s="925"/>
      <c r="BJ116" s="925"/>
      <c r="BK116" s="925"/>
      <c r="BL116" s="925"/>
      <c r="BM116" s="925"/>
      <c r="BN116" s="925"/>
      <c r="BO116" s="925"/>
      <c r="BP116" s="926"/>
      <c r="BQ116" s="874" t="s">
        <v>404</v>
      </c>
      <c r="BR116" s="875"/>
      <c r="BS116" s="875"/>
      <c r="BT116" s="875"/>
      <c r="BU116" s="875"/>
      <c r="BV116" s="875" t="s">
        <v>414</v>
      </c>
      <c r="BW116" s="875"/>
      <c r="BX116" s="875"/>
      <c r="BY116" s="875"/>
      <c r="BZ116" s="875"/>
      <c r="CA116" s="875" t="s">
        <v>404</v>
      </c>
      <c r="CB116" s="875"/>
      <c r="CC116" s="875"/>
      <c r="CD116" s="875"/>
      <c r="CE116" s="875"/>
      <c r="CF116" s="936" t="s">
        <v>414</v>
      </c>
      <c r="CG116" s="937"/>
      <c r="CH116" s="937"/>
      <c r="CI116" s="937"/>
      <c r="CJ116" s="937"/>
      <c r="CK116" s="992"/>
      <c r="CL116" s="879"/>
      <c r="CM116" s="882" t="s">
        <v>458</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404</v>
      </c>
      <c r="DH116" s="838"/>
      <c r="DI116" s="838"/>
      <c r="DJ116" s="838"/>
      <c r="DK116" s="839"/>
      <c r="DL116" s="840" t="s">
        <v>414</v>
      </c>
      <c r="DM116" s="838"/>
      <c r="DN116" s="838"/>
      <c r="DO116" s="838"/>
      <c r="DP116" s="839"/>
      <c r="DQ116" s="840" t="s">
        <v>414</v>
      </c>
      <c r="DR116" s="838"/>
      <c r="DS116" s="838"/>
      <c r="DT116" s="838"/>
      <c r="DU116" s="839"/>
      <c r="DV116" s="885" t="s">
        <v>414</v>
      </c>
      <c r="DW116" s="886"/>
      <c r="DX116" s="886"/>
      <c r="DY116" s="886"/>
      <c r="DZ116" s="887"/>
    </row>
    <row r="117" spans="1:130" s="226" customFormat="1" ht="26.25" customHeight="1">
      <c r="A117" s="962" t="s">
        <v>182</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459</v>
      </c>
      <c r="Z117" s="964"/>
      <c r="AA117" s="969">
        <v>3083635</v>
      </c>
      <c r="AB117" s="970"/>
      <c r="AC117" s="970"/>
      <c r="AD117" s="970"/>
      <c r="AE117" s="971"/>
      <c r="AF117" s="972">
        <v>3265059</v>
      </c>
      <c r="AG117" s="970"/>
      <c r="AH117" s="970"/>
      <c r="AI117" s="970"/>
      <c r="AJ117" s="971"/>
      <c r="AK117" s="972">
        <v>3398154</v>
      </c>
      <c r="AL117" s="970"/>
      <c r="AM117" s="970"/>
      <c r="AN117" s="970"/>
      <c r="AO117" s="971"/>
      <c r="AP117" s="973"/>
      <c r="AQ117" s="974"/>
      <c r="AR117" s="974"/>
      <c r="AS117" s="974"/>
      <c r="AT117" s="975"/>
      <c r="AU117" s="997"/>
      <c r="AV117" s="998"/>
      <c r="AW117" s="998"/>
      <c r="AX117" s="998"/>
      <c r="AY117" s="998"/>
      <c r="AZ117" s="924" t="s">
        <v>460</v>
      </c>
      <c r="BA117" s="925"/>
      <c r="BB117" s="925"/>
      <c r="BC117" s="925"/>
      <c r="BD117" s="925"/>
      <c r="BE117" s="925"/>
      <c r="BF117" s="925"/>
      <c r="BG117" s="925"/>
      <c r="BH117" s="925"/>
      <c r="BI117" s="925"/>
      <c r="BJ117" s="925"/>
      <c r="BK117" s="925"/>
      <c r="BL117" s="925"/>
      <c r="BM117" s="925"/>
      <c r="BN117" s="925"/>
      <c r="BO117" s="925"/>
      <c r="BP117" s="926"/>
      <c r="BQ117" s="874" t="s">
        <v>124</v>
      </c>
      <c r="BR117" s="875"/>
      <c r="BS117" s="875"/>
      <c r="BT117" s="875"/>
      <c r="BU117" s="875"/>
      <c r="BV117" s="875" t="s">
        <v>404</v>
      </c>
      <c r="BW117" s="875"/>
      <c r="BX117" s="875"/>
      <c r="BY117" s="875"/>
      <c r="BZ117" s="875"/>
      <c r="CA117" s="875" t="s">
        <v>404</v>
      </c>
      <c r="CB117" s="875"/>
      <c r="CC117" s="875"/>
      <c r="CD117" s="875"/>
      <c r="CE117" s="875"/>
      <c r="CF117" s="936" t="s">
        <v>404</v>
      </c>
      <c r="CG117" s="937"/>
      <c r="CH117" s="937"/>
      <c r="CI117" s="937"/>
      <c r="CJ117" s="937"/>
      <c r="CK117" s="992"/>
      <c r="CL117" s="879"/>
      <c r="CM117" s="882" t="s">
        <v>461</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404</v>
      </c>
      <c r="DH117" s="838"/>
      <c r="DI117" s="838"/>
      <c r="DJ117" s="838"/>
      <c r="DK117" s="839"/>
      <c r="DL117" s="840" t="s">
        <v>404</v>
      </c>
      <c r="DM117" s="838"/>
      <c r="DN117" s="838"/>
      <c r="DO117" s="838"/>
      <c r="DP117" s="839"/>
      <c r="DQ117" s="840" t="s">
        <v>404</v>
      </c>
      <c r="DR117" s="838"/>
      <c r="DS117" s="838"/>
      <c r="DT117" s="838"/>
      <c r="DU117" s="839"/>
      <c r="DV117" s="885" t="s">
        <v>124</v>
      </c>
      <c r="DW117" s="886"/>
      <c r="DX117" s="886"/>
      <c r="DY117" s="886"/>
      <c r="DZ117" s="887"/>
    </row>
    <row r="118" spans="1:130" s="226" customFormat="1" ht="26.25" customHeight="1">
      <c r="A118" s="962" t="s">
        <v>435</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433</v>
      </c>
      <c r="AB118" s="963"/>
      <c r="AC118" s="963"/>
      <c r="AD118" s="963"/>
      <c r="AE118" s="964"/>
      <c r="AF118" s="965" t="s">
        <v>300</v>
      </c>
      <c r="AG118" s="963"/>
      <c r="AH118" s="963"/>
      <c r="AI118" s="963"/>
      <c r="AJ118" s="964"/>
      <c r="AK118" s="965" t="s">
        <v>299</v>
      </c>
      <c r="AL118" s="963"/>
      <c r="AM118" s="963"/>
      <c r="AN118" s="963"/>
      <c r="AO118" s="964"/>
      <c r="AP118" s="966" t="s">
        <v>434</v>
      </c>
      <c r="AQ118" s="967"/>
      <c r="AR118" s="967"/>
      <c r="AS118" s="967"/>
      <c r="AT118" s="968"/>
      <c r="AU118" s="997"/>
      <c r="AV118" s="998"/>
      <c r="AW118" s="998"/>
      <c r="AX118" s="998"/>
      <c r="AY118" s="998"/>
      <c r="AZ118" s="940" t="s">
        <v>462</v>
      </c>
      <c r="BA118" s="941"/>
      <c r="BB118" s="941"/>
      <c r="BC118" s="941"/>
      <c r="BD118" s="941"/>
      <c r="BE118" s="941"/>
      <c r="BF118" s="941"/>
      <c r="BG118" s="941"/>
      <c r="BH118" s="941"/>
      <c r="BI118" s="941"/>
      <c r="BJ118" s="941"/>
      <c r="BK118" s="941"/>
      <c r="BL118" s="941"/>
      <c r="BM118" s="941"/>
      <c r="BN118" s="941"/>
      <c r="BO118" s="941"/>
      <c r="BP118" s="942"/>
      <c r="BQ118" s="943" t="s">
        <v>404</v>
      </c>
      <c r="BR118" s="906"/>
      <c r="BS118" s="906"/>
      <c r="BT118" s="906"/>
      <c r="BU118" s="906"/>
      <c r="BV118" s="906" t="s">
        <v>124</v>
      </c>
      <c r="BW118" s="906"/>
      <c r="BX118" s="906"/>
      <c r="BY118" s="906"/>
      <c r="BZ118" s="906"/>
      <c r="CA118" s="906" t="s">
        <v>124</v>
      </c>
      <c r="CB118" s="906"/>
      <c r="CC118" s="906"/>
      <c r="CD118" s="906"/>
      <c r="CE118" s="906"/>
      <c r="CF118" s="936" t="s">
        <v>404</v>
      </c>
      <c r="CG118" s="937"/>
      <c r="CH118" s="937"/>
      <c r="CI118" s="937"/>
      <c r="CJ118" s="937"/>
      <c r="CK118" s="992"/>
      <c r="CL118" s="879"/>
      <c r="CM118" s="882" t="s">
        <v>463</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124</v>
      </c>
      <c r="DH118" s="838"/>
      <c r="DI118" s="838"/>
      <c r="DJ118" s="838"/>
      <c r="DK118" s="839"/>
      <c r="DL118" s="840" t="s">
        <v>124</v>
      </c>
      <c r="DM118" s="838"/>
      <c r="DN118" s="838"/>
      <c r="DO118" s="838"/>
      <c r="DP118" s="839"/>
      <c r="DQ118" s="840" t="s">
        <v>124</v>
      </c>
      <c r="DR118" s="838"/>
      <c r="DS118" s="838"/>
      <c r="DT118" s="838"/>
      <c r="DU118" s="839"/>
      <c r="DV118" s="885" t="s">
        <v>404</v>
      </c>
      <c r="DW118" s="886"/>
      <c r="DX118" s="886"/>
      <c r="DY118" s="886"/>
      <c r="DZ118" s="887"/>
    </row>
    <row r="119" spans="1:130" s="226" customFormat="1" ht="26.25" customHeight="1">
      <c r="A119" s="876" t="s">
        <v>438</v>
      </c>
      <c r="B119" s="877"/>
      <c r="C119" s="952" t="s">
        <v>439</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124</v>
      </c>
      <c r="AB119" s="956"/>
      <c r="AC119" s="956"/>
      <c r="AD119" s="956"/>
      <c r="AE119" s="957"/>
      <c r="AF119" s="958" t="s">
        <v>404</v>
      </c>
      <c r="AG119" s="956"/>
      <c r="AH119" s="956"/>
      <c r="AI119" s="956"/>
      <c r="AJ119" s="957"/>
      <c r="AK119" s="958" t="s">
        <v>124</v>
      </c>
      <c r="AL119" s="956"/>
      <c r="AM119" s="956"/>
      <c r="AN119" s="956"/>
      <c r="AO119" s="957"/>
      <c r="AP119" s="959" t="s">
        <v>124</v>
      </c>
      <c r="AQ119" s="960"/>
      <c r="AR119" s="960"/>
      <c r="AS119" s="960"/>
      <c r="AT119" s="961"/>
      <c r="AU119" s="999"/>
      <c r="AV119" s="1000"/>
      <c r="AW119" s="1000"/>
      <c r="AX119" s="1000"/>
      <c r="AY119" s="1000"/>
      <c r="AZ119" s="257" t="s">
        <v>182</v>
      </c>
      <c r="BA119" s="257"/>
      <c r="BB119" s="257"/>
      <c r="BC119" s="257"/>
      <c r="BD119" s="257"/>
      <c r="BE119" s="257"/>
      <c r="BF119" s="257"/>
      <c r="BG119" s="257"/>
      <c r="BH119" s="257"/>
      <c r="BI119" s="257"/>
      <c r="BJ119" s="257"/>
      <c r="BK119" s="257"/>
      <c r="BL119" s="257"/>
      <c r="BM119" s="257"/>
      <c r="BN119" s="257"/>
      <c r="BO119" s="938" t="s">
        <v>464</v>
      </c>
      <c r="BP119" s="939"/>
      <c r="BQ119" s="943">
        <v>42013925</v>
      </c>
      <c r="BR119" s="906"/>
      <c r="BS119" s="906"/>
      <c r="BT119" s="906"/>
      <c r="BU119" s="906"/>
      <c r="BV119" s="906">
        <v>43597185</v>
      </c>
      <c r="BW119" s="906"/>
      <c r="BX119" s="906"/>
      <c r="BY119" s="906"/>
      <c r="BZ119" s="906"/>
      <c r="CA119" s="906">
        <v>45637499</v>
      </c>
      <c r="CB119" s="906"/>
      <c r="CC119" s="906"/>
      <c r="CD119" s="906"/>
      <c r="CE119" s="906"/>
      <c r="CF119" s="804"/>
      <c r="CG119" s="805"/>
      <c r="CH119" s="805"/>
      <c r="CI119" s="805"/>
      <c r="CJ119" s="895"/>
      <c r="CK119" s="993"/>
      <c r="CL119" s="881"/>
      <c r="CM119" s="899" t="s">
        <v>465</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124</v>
      </c>
      <c r="DH119" s="821"/>
      <c r="DI119" s="821"/>
      <c r="DJ119" s="821"/>
      <c r="DK119" s="822"/>
      <c r="DL119" s="823" t="s">
        <v>124</v>
      </c>
      <c r="DM119" s="821"/>
      <c r="DN119" s="821"/>
      <c r="DO119" s="821"/>
      <c r="DP119" s="822"/>
      <c r="DQ119" s="823" t="s">
        <v>124</v>
      </c>
      <c r="DR119" s="821"/>
      <c r="DS119" s="821"/>
      <c r="DT119" s="821"/>
      <c r="DU119" s="822"/>
      <c r="DV119" s="909" t="s">
        <v>404</v>
      </c>
      <c r="DW119" s="910"/>
      <c r="DX119" s="910"/>
      <c r="DY119" s="910"/>
      <c r="DZ119" s="911"/>
    </row>
    <row r="120" spans="1:130" s="226" customFormat="1" ht="26.25" customHeight="1">
      <c r="A120" s="878"/>
      <c r="B120" s="879"/>
      <c r="C120" s="882" t="s">
        <v>442</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v>169370</v>
      </c>
      <c r="AB120" s="838"/>
      <c r="AC120" s="838"/>
      <c r="AD120" s="838"/>
      <c r="AE120" s="839"/>
      <c r="AF120" s="840">
        <v>169376</v>
      </c>
      <c r="AG120" s="838"/>
      <c r="AH120" s="838"/>
      <c r="AI120" s="838"/>
      <c r="AJ120" s="839"/>
      <c r="AK120" s="840">
        <v>169382</v>
      </c>
      <c r="AL120" s="838"/>
      <c r="AM120" s="838"/>
      <c r="AN120" s="838"/>
      <c r="AO120" s="839"/>
      <c r="AP120" s="885">
        <v>1.1000000000000001</v>
      </c>
      <c r="AQ120" s="886"/>
      <c r="AR120" s="886"/>
      <c r="AS120" s="886"/>
      <c r="AT120" s="887"/>
      <c r="AU120" s="944" t="s">
        <v>466</v>
      </c>
      <c r="AV120" s="945"/>
      <c r="AW120" s="945"/>
      <c r="AX120" s="945"/>
      <c r="AY120" s="946"/>
      <c r="AZ120" s="921" t="s">
        <v>467</v>
      </c>
      <c r="BA120" s="866"/>
      <c r="BB120" s="866"/>
      <c r="BC120" s="866"/>
      <c r="BD120" s="866"/>
      <c r="BE120" s="866"/>
      <c r="BF120" s="866"/>
      <c r="BG120" s="866"/>
      <c r="BH120" s="866"/>
      <c r="BI120" s="866"/>
      <c r="BJ120" s="866"/>
      <c r="BK120" s="866"/>
      <c r="BL120" s="866"/>
      <c r="BM120" s="866"/>
      <c r="BN120" s="866"/>
      <c r="BO120" s="866"/>
      <c r="BP120" s="867"/>
      <c r="BQ120" s="922">
        <v>6443117</v>
      </c>
      <c r="BR120" s="903"/>
      <c r="BS120" s="903"/>
      <c r="BT120" s="903"/>
      <c r="BU120" s="903"/>
      <c r="BV120" s="903">
        <v>5879729</v>
      </c>
      <c r="BW120" s="903"/>
      <c r="BX120" s="903"/>
      <c r="BY120" s="903"/>
      <c r="BZ120" s="903"/>
      <c r="CA120" s="903">
        <v>4000791</v>
      </c>
      <c r="CB120" s="903"/>
      <c r="CC120" s="903"/>
      <c r="CD120" s="903"/>
      <c r="CE120" s="903"/>
      <c r="CF120" s="927">
        <v>27</v>
      </c>
      <c r="CG120" s="928"/>
      <c r="CH120" s="928"/>
      <c r="CI120" s="928"/>
      <c r="CJ120" s="928"/>
      <c r="CK120" s="929" t="s">
        <v>468</v>
      </c>
      <c r="CL120" s="913"/>
      <c r="CM120" s="913"/>
      <c r="CN120" s="913"/>
      <c r="CO120" s="914"/>
      <c r="CP120" s="933" t="s">
        <v>469</v>
      </c>
      <c r="CQ120" s="934"/>
      <c r="CR120" s="934"/>
      <c r="CS120" s="934"/>
      <c r="CT120" s="934"/>
      <c r="CU120" s="934"/>
      <c r="CV120" s="934"/>
      <c r="CW120" s="934"/>
      <c r="CX120" s="934"/>
      <c r="CY120" s="934"/>
      <c r="CZ120" s="934"/>
      <c r="DA120" s="934"/>
      <c r="DB120" s="934"/>
      <c r="DC120" s="934"/>
      <c r="DD120" s="934"/>
      <c r="DE120" s="934"/>
      <c r="DF120" s="935"/>
      <c r="DG120" s="922">
        <v>5353979</v>
      </c>
      <c r="DH120" s="903"/>
      <c r="DI120" s="903"/>
      <c r="DJ120" s="903"/>
      <c r="DK120" s="903"/>
      <c r="DL120" s="903">
        <v>5216335</v>
      </c>
      <c r="DM120" s="903"/>
      <c r="DN120" s="903"/>
      <c r="DO120" s="903"/>
      <c r="DP120" s="903"/>
      <c r="DQ120" s="903">
        <v>5234536</v>
      </c>
      <c r="DR120" s="903"/>
      <c r="DS120" s="903"/>
      <c r="DT120" s="903"/>
      <c r="DU120" s="903"/>
      <c r="DV120" s="904">
        <v>35.299999999999997</v>
      </c>
      <c r="DW120" s="904"/>
      <c r="DX120" s="904"/>
      <c r="DY120" s="904"/>
      <c r="DZ120" s="905"/>
    </row>
    <row r="121" spans="1:130" s="226" customFormat="1" ht="26.25" customHeight="1">
      <c r="A121" s="878"/>
      <c r="B121" s="879"/>
      <c r="C121" s="924" t="s">
        <v>470</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124</v>
      </c>
      <c r="AB121" s="838"/>
      <c r="AC121" s="838"/>
      <c r="AD121" s="838"/>
      <c r="AE121" s="839"/>
      <c r="AF121" s="840" t="s">
        <v>404</v>
      </c>
      <c r="AG121" s="838"/>
      <c r="AH121" s="838"/>
      <c r="AI121" s="838"/>
      <c r="AJ121" s="839"/>
      <c r="AK121" s="840" t="s">
        <v>124</v>
      </c>
      <c r="AL121" s="838"/>
      <c r="AM121" s="838"/>
      <c r="AN121" s="838"/>
      <c r="AO121" s="839"/>
      <c r="AP121" s="885" t="s">
        <v>124</v>
      </c>
      <c r="AQ121" s="886"/>
      <c r="AR121" s="886"/>
      <c r="AS121" s="886"/>
      <c r="AT121" s="887"/>
      <c r="AU121" s="947"/>
      <c r="AV121" s="948"/>
      <c r="AW121" s="948"/>
      <c r="AX121" s="948"/>
      <c r="AY121" s="949"/>
      <c r="AZ121" s="873" t="s">
        <v>471</v>
      </c>
      <c r="BA121" s="808"/>
      <c r="BB121" s="808"/>
      <c r="BC121" s="808"/>
      <c r="BD121" s="808"/>
      <c r="BE121" s="808"/>
      <c r="BF121" s="808"/>
      <c r="BG121" s="808"/>
      <c r="BH121" s="808"/>
      <c r="BI121" s="808"/>
      <c r="BJ121" s="808"/>
      <c r="BK121" s="808"/>
      <c r="BL121" s="808"/>
      <c r="BM121" s="808"/>
      <c r="BN121" s="808"/>
      <c r="BO121" s="808"/>
      <c r="BP121" s="809"/>
      <c r="BQ121" s="874">
        <v>6066187</v>
      </c>
      <c r="BR121" s="875"/>
      <c r="BS121" s="875"/>
      <c r="BT121" s="875"/>
      <c r="BU121" s="875"/>
      <c r="BV121" s="875">
        <v>5838098</v>
      </c>
      <c r="BW121" s="875"/>
      <c r="BX121" s="875"/>
      <c r="BY121" s="875"/>
      <c r="BZ121" s="875"/>
      <c r="CA121" s="875">
        <v>5675173</v>
      </c>
      <c r="CB121" s="875"/>
      <c r="CC121" s="875"/>
      <c r="CD121" s="875"/>
      <c r="CE121" s="875"/>
      <c r="CF121" s="936">
        <v>38.299999999999997</v>
      </c>
      <c r="CG121" s="937"/>
      <c r="CH121" s="937"/>
      <c r="CI121" s="937"/>
      <c r="CJ121" s="937"/>
      <c r="CK121" s="930"/>
      <c r="CL121" s="916"/>
      <c r="CM121" s="916"/>
      <c r="CN121" s="916"/>
      <c r="CO121" s="917"/>
      <c r="CP121" s="896" t="s">
        <v>409</v>
      </c>
      <c r="CQ121" s="897"/>
      <c r="CR121" s="897"/>
      <c r="CS121" s="897"/>
      <c r="CT121" s="897"/>
      <c r="CU121" s="897"/>
      <c r="CV121" s="897"/>
      <c r="CW121" s="897"/>
      <c r="CX121" s="897"/>
      <c r="CY121" s="897"/>
      <c r="CZ121" s="897"/>
      <c r="DA121" s="897"/>
      <c r="DB121" s="897"/>
      <c r="DC121" s="897"/>
      <c r="DD121" s="897"/>
      <c r="DE121" s="897"/>
      <c r="DF121" s="898"/>
      <c r="DG121" s="874">
        <v>142997</v>
      </c>
      <c r="DH121" s="875"/>
      <c r="DI121" s="875"/>
      <c r="DJ121" s="875"/>
      <c r="DK121" s="875"/>
      <c r="DL121" s="875">
        <v>119046</v>
      </c>
      <c r="DM121" s="875"/>
      <c r="DN121" s="875"/>
      <c r="DO121" s="875"/>
      <c r="DP121" s="875"/>
      <c r="DQ121" s="875">
        <v>95336</v>
      </c>
      <c r="DR121" s="875"/>
      <c r="DS121" s="875"/>
      <c r="DT121" s="875"/>
      <c r="DU121" s="875"/>
      <c r="DV121" s="852">
        <v>0.6</v>
      </c>
      <c r="DW121" s="852"/>
      <c r="DX121" s="852"/>
      <c r="DY121" s="852"/>
      <c r="DZ121" s="853"/>
    </row>
    <row r="122" spans="1:130" s="226" customFormat="1" ht="26.25" customHeight="1">
      <c r="A122" s="878"/>
      <c r="B122" s="879"/>
      <c r="C122" s="882" t="s">
        <v>452</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404</v>
      </c>
      <c r="AB122" s="838"/>
      <c r="AC122" s="838"/>
      <c r="AD122" s="838"/>
      <c r="AE122" s="839"/>
      <c r="AF122" s="840" t="s">
        <v>124</v>
      </c>
      <c r="AG122" s="838"/>
      <c r="AH122" s="838"/>
      <c r="AI122" s="838"/>
      <c r="AJ122" s="839"/>
      <c r="AK122" s="840" t="s">
        <v>124</v>
      </c>
      <c r="AL122" s="838"/>
      <c r="AM122" s="838"/>
      <c r="AN122" s="838"/>
      <c r="AO122" s="839"/>
      <c r="AP122" s="885" t="s">
        <v>404</v>
      </c>
      <c r="AQ122" s="886"/>
      <c r="AR122" s="886"/>
      <c r="AS122" s="886"/>
      <c r="AT122" s="887"/>
      <c r="AU122" s="947"/>
      <c r="AV122" s="948"/>
      <c r="AW122" s="948"/>
      <c r="AX122" s="948"/>
      <c r="AY122" s="949"/>
      <c r="AZ122" s="940" t="s">
        <v>472</v>
      </c>
      <c r="BA122" s="941"/>
      <c r="BB122" s="941"/>
      <c r="BC122" s="941"/>
      <c r="BD122" s="941"/>
      <c r="BE122" s="941"/>
      <c r="BF122" s="941"/>
      <c r="BG122" s="941"/>
      <c r="BH122" s="941"/>
      <c r="BI122" s="941"/>
      <c r="BJ122" s="941"/>
      <c r="BK122" s="941"/>
      <c r="BL122" s="941"/>
      <c r="BM122" s="941"/>
      <c r="BN122" s="941"/>
      <c r="BO122" s="941"/>
      <c r="BP122" s="942"/>
      <c r="BQ122" s="943">
        <v>28503933</v>
      </c>
      <c r="BR122" s="906"/>
      <c r="BS122" s="906"/>
      <c r="BT122" s="906"/>
      <c r="BU122" s="906"/>
      <c r="BV122" s="906">
        <v>29268148</v>
      </c>
      <c r="BW122" s="906"/>
      <c r="BX122" s="906"/>
      <c r="BY122" s="906"/>
      <c r="BZ122" s="906"/>
      <c r="CA122" s="906">
        <v>29963235</v>
      </c>
      <c r="CB122" s="906"/>
      <c r="CC122" s="906"/>
      <c r="CD122" s="906"/>
      <c r="CE122" s="906"/>
      <c r="CF122" s="907">
        <v>202.3</v>
      </c>
      <c r="CG122" s="908"/>
      <c r="CH122" s="908"/>
      <c r="CI122" s="908"/>
      <c r="CJ122" s="908"/>
      <c r="CK122" s="930"/>
      <c r="CL122" s="916"/>
      <c r="CM122" s="916"/>
      <c r="CN122" s="916"/>
      <c r="CO122" s="917"/>
      <c r="CP122" s="896" t="s">
        <v>473</v>
      </c>
      <c r="CQ122" s="897"/>
      <c r="CR122" s="897"/>
      <c r="CS122" s="897"/>
      <c r="CT122" s="897"/>
      <c r="CU122" s="897"/>
      <c r="CV122" s="897"/>
      <c r="CW122" s="897"/>
      <c r="CX122" s="897"/>
      <c r="CY122" s="897"/>
      <c r="CZ122" s="897"/>
      <c r="DA122" s="897"/>
      <c r="DB122" s="897"/>
      <c r="DC122" s="897"/>
      <c r="DD122" s="897"/>
      <c r="DE122" s="897"/>
      <c r="DF122" s="898"/>
      <c r="DG122" s="874">
        <v>165274</v>
      </c>
      <c r="DH122" s="875"/>
      <c r="DI122" s="875"/>
      <c r="DJ122" s="875"/>
      <c r="DK122" s="875"/>
      <c r="DL122" s="875">
        <v>100561</v>
      </c>
      <c r="DM122" s="875"/>
      <c r="DN122" s="875"/>
      <c r="DO122" s="875"/>
      <c r="DP122" s="875"/>
      <c r="DQ122" s="875">
        <v>62331</v>
      </c>
      <c r="DR122" s="875"/>
      <c r="DS122" s="875"/>
      <c r="DT122" s="875"/>
      <c r="DU122" s="875"/>
      <c r="DV122" s="852">
        <v>0.4</v>
      </c>
      <c r="DW122" s="852"/>
      <c r="DX122" s="852"/>
      <c r="DY122" s="852"/>
      <c r="DZ122" s="853"/>
    </row>
    <row r="123" spans="1:130" s="226" customFormat="1" ht="26.25" customHeight="1">
      <c r="A123" s="878"/>
      <c r="B123" s="879"/>
      <c r="C123" s="882" t="s">
        <v>458</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404</v>
      </c>
      <c r="AB123" s="838"/>
      <c r="AC123" s="838"/>
      <c r="AD123" s="838"/>
      <c r="AE123" s="839"/>
      <c r="AF123" s="840" t="s">
        <v>404</v>
      </c>
      <c r="AG123" s="838"/>
      <c r="AH123" s="838"/>
      <c r="AI123" s="838"/>
      <c r="AJ123" s="839"/>
      <c r="AK123" s="840" t="s">
        <v>124</v>
      </c>
      <c r="AL123" s="838"/>
      <c r="AM123" s="838"/>
      <c r="AN123" s="838"/>
      <c r="AO123" s="839"/>
      <c r="AP123" s="885" t="s">
        <v>124</v>
      </c>
      <c r="AQ123" s="886"/>
      <c r="AR123" s="886"/>
      <c r="AS123" s="886"/>
      <c r="AT123" s="887"/>
      <c r="AU123" s="950"/>
      <c r="AV123" s="951"/>
      <c r="AW123" s="951"/>
      <c r="AX123" s="951"/>
      <c r="AY123" s="951"/>
      <c r="AZ123" s="257" t="s">
        <v>182</v>
      </c>
      <c r="BA123" s="257"/>
      <c r="BB123" s="257"/>
      <c r="BC123" s="257"/>
      <c r="BD123" s="257"/>
      <c r="BE123" s="257"/>
      <c r="BF123" s="257"/>
      <c r="BG123" s="257"/>
      <c r="BH123" s="257"/>
      <c r="BI123" s="257"/>
      <c r="BJ123" s="257"/>
      <c r="BK123" s="257"/>
      <c r="BL123" s="257"/>
      <c r="BM123" s="257"/>
      <c r="BN123" s="257"/>
      <c r="BO123" s="938" t="s">
        <v>474</v>
      </c>
      <c r="BP123" s="939"/>
      <c r="BQ123" s="893">
        <v>41013237</v>
      </c>
      <c r="BR123" s="894"/>
      <c r="BS123" s="894"/>
      <c r="BT123" s="894"/>
      <c r="BU123" s="894"/>
      <c r="BV123" s="894">
        <v>40985975</v>
      </c>
      <c r="BW123" s="894"/>
      <c r="BX123" s="894"/>
      <c r="BY123" s="894"/>
      <c r="BZ123" s="894"/>
      <c r="CA123" s="894">
        <v>39639199</v>
      </c>
      <c r="CB123" s="894"/>
      <c r="CC123" s="894"/>
      <c r="CD123" s="894"/>
      <c r="CE123" s="894"/>
      <c r="CF123" s="804"/>
      <c r="CG123" s="805"/>
      <c r="CH123" s="805"/>
      <c r="CI123" s="805"/>
      <c r="CJ123" s="895"/>
      <c r="CK123" s="930"/>
      <c r="CL123" s="916"/>
      <c r="CM123" s="916"/>
      <c r="CN123" s="916"/>
      <c r="CO123" s="917"/>
      <c r="CP123" s="896" t="s">
        <v>403</v>
      </c>
      <c r="CQ123" s="897"/>
      <c r="CR123" s="897"/>
      <c r="CS123" s="897"/>
      <c r="CT123" s="897"/>
      <c r="CU123" s="897"/>
      <c r="CV123" s="897"/>
      <c r="CW123" s="897"/>
      <c r="CX123" s="897"/>
      <c r="CY123" s="897"/>
      <c r="CZ123" s="897"/>
      <c r="DA123" s="897"/>
      <c r="DB123" s="897"/>
      <c r="DC123" s="897"/>
      <c r="DD123" s="897"/>
      <c r="DE123" s="897"/>
      <c r="DF123" s="898"/>
      <c r="DG123" s="837" t="s">
        <v>124</v>
      </c>
      <c r="DH123" s="838"/>
      <c r="DI123" s="838"/>
      <c r="DJ123" s="838"/>
      <c r="DK123" s="839"/>
      <c r="DL123" s="840" t="s">
        <v>124</v>
      </c>
      <c r="DM123" s="838"/>
      <c r="DN123" s="838"/>
      <c r="DO123" s="838"/>
      <c r="DP123" s="839"/>
      <c r="DQ123" s="840" t="s">
        <v>124</v>
      </c>
      <c r="DR123" s="838"/>
      <c r="DS123" s="838"/>
      <c r="DT123" s="838"/>
      <c r="DU123" s="839"/>
      <c r="DV123" s="885" t="s">
        <v>124</v>
      </c>
      <c r="DW123" s="886"/>
      <c r="DX123" s="886"/>
      <c r="DY123" s="886"/>
      <c r="DZ123" s="887"/>
    </row>
    <row r="124" spans="1:130" s="226" customFormat="1" ht="26.25" customHeight="1" thickBot="1">
      <c r="A124" s="878"/>
      <c r="B124" s="879"/>
      <c r="C124" s="882" t="s">
        <v>461</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124</v>
      </c>
      <c r="AB124" s="838"/>
      <c r="AC124" s="838"/>
      <c r="AD124" s="838"/>
      <c r="AE124" s="839"/>
      <c r="AF124" s="840" t="s">
        <v>404</v>
      </c>
      <c r="AG124" s="838"/>
      <c r="AH124" s="838"/>
      <c r="AI124" s="838"/>
      <c r="AJ124" s="839"/>
      <c r="AK124" s="840" t="s">
        <v>124</v>
      </c>
      <c r="AL124" s="838"/>
      <c r="AM124" s="838"/>
      <c r="AN124" s="838"/>
      <c r="AO124" s="839"/>
      <c r="AP124" s="885" t="s">
        <v>124</v>
      </c>
      <c r="AQ124" s="886"/>
      <c r="AR124" s="886"/>
      <c r="AS124" s="886"/>
      <c r="AT124" s="887"/>
      <c r="AU124" s="888" t="s">
        <v>475</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6.5</v>
      </c>
      <c r="BR124" s="892"/>
      <c r="BS124" s="892"/>
      <c r="BT124" s="892"/>
      <c r="BU124" s="892"/>
      <c r="BV124" s="892">
        <v>17.5</v>
      </c>
      <c r="BW124" s="892"/>
      <c r="BX124" s="892"/>
      <c r="BY124" s="892"/>
      <c r="BZ124" s="892"/>
      <c r="CA124" s="892">
        <v>40.4</v>
      </c>
      <c r="CB124" s="892"/>
      <c r="CC124" s="892"/>
      <c r="CD124" s="892"/>
      <c r="CE124" s="892"/>
      <c r="CF124" s="782"/>
      <c r="CG124" s="783"/>
      <c r="CH124" s="783"/>
      <c r="CI124" s="783"/>
      <c r="CJ124" s="923"/>
      <c r="CK124" s="931"/>
      <c r="CL124" s="931"/>
      <c r="CM124" s="931"/>
      <c r="CN124" s="931"/>
      <c r="CO124" s="932"/>
      <c r="CP124" s="896" t="s">
        <v>476</v>
      </c>
      <c r="CQ124" s="897"/>
      <c r="CR124" s="897"/>
      <c r="CS124" s="897"/>
      <c r="CT124" s="897"/>
      <c r="CU124" s="897"/>
      <c r="CV124" s="897"/>
      <c r="CW124" s="897"/>
      <c r="CX124" s="897"/>
      <c r="CY124" s="897"/>
      <c r="CZ124" s="897"/>
      <c r="DA124" s="897"/>
      <c r="DB124" s="897"/>
      <c r="DC124" s="897"/>
      <c r="DD124" s="897"/>
      <c r="DE124" s="897"/>
      <c r="DF124" s="898"/>
      <c r="DG124" s="820" t="s">
        <v>404</v>
      </c>
      <c r="DH124" s="821"/>
      <c r="DI124" s="821"/>
      <c r="DJ124" s="821"/>
      <c r="DK124" s="822"/>
      <c r="DL124" s="823" t="s">
        <v>124</v>
      </c>
      <c r="DM124" s="821"/>
      <c r="DN124" s="821"/>
      <c r="DO124" s="821"/>
      <c r="DP124" s="822"/>
      <c r="DQ124" s="823" t="s">
        <v>404</v>
      </c>
      <c r="DR124" s="821"/>
      <c r="DS124" s="821"/>
      <c r="DT124" s="821"/>
      <c r="DU124" s="822"/>
      <c r="DV124" s="909" t="s">
        <v>404</v>
      </c>
      <c r="DW124" s="910"/>
      <c r="DX124" s="910"/>
      <c r="DY124" s="910"/>
      <c r="DZ124" s="911"/>
    </row>
    <row r="125" spans="1:130" s="226" customFormat="1" ht="26.25" customHeight="1">
      <c r="A125" s="878"/>
      <c r="B125" s="879"/>
      <c r="C125" s="882" t="s">
        <v>463</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124</v>
      </c>
      <c r="AB125" s="838"/>
      <c r="AC125" s="838"/>
      <c r="AD125" s="838"/>
      <c r="AE125" s="839"/>
      <c r="AF125" s="840" t="s">
        <v>124</v>
      </c>
      <c r="AG125" s="838"/>
      <c r="AH125" s="838"/>
      <c r="AI125" s="838"/>
      <c r="AJ125" s="839"/>
      <c r="AK125" s="840" t="s">
        <v>124</v>
      </c>
      <c r="AL125" s="838"/>
      <c r="AM125" s="838"/>
      <c r="AN125" s="838"/>
      <c r="AO125" s="839"/>
      <c r="AP125" s="885" t="s">
        <v>404</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477</v>
      </c>
      <c r="CL125" s="913"/>
      <c r="CM125" s="913"/>
      <c r="CN125" s="913"/>
      <c r="CO125" s="914"/>
      <c r="CP125" s="921" t="s">
        <v>478</v>
      </c>
      <c r="CQ125" s="866"/>
      <c r="CR125" s="866"/>
      <c r="CS125" s="866"/>
      <c r="CT125" s="866"/>
      <c r="CU125" s="866"/>
      <c r="CV125" s="866"/>
      <c r="CW125" s="866"/>
      <c r="CX125" s="866"/>
      <c r="CY125" s="866"/>
      <c r="CZ125" s="866"/>
      <c r="DA125" s="866"/>
      <c r="DB125" s="866"/>
      <c r="DC125" s="866"/>
      <c r="DD125" s="866"/>
      <c r="DE125" s="866"/>
      <c r="DF125" s="867"/>
      <c r="DG125" s="922" t="s">
        <v>404</v>
      </c>
      <c r="DH125" s="903"/>
      <c r="DI125" s="903"/>
      <c r="DJ125" s="903"/>
      <c r="DK125" s="903"/>
      <c r="DL125" s="903" t="s">
        <v>124</v>
      </c>
      <c r="DM125" s="903"/>
      <c r="DN125" s="903"/>
      <c r="DO125" s="903"/>
      <c r="DP125" s="903"/>
      <c r="DQ125" s="903" t="s">
        <v>404</v>
      </c>
      <c r="DR125" s="903"/>
      <c r="DS125" s="903"/>
      <c r="DT125" s="903"/>
      <c r="DU125" s="903"/>
      <c r="DV125" s="904" t="s">
        <v>404</v>
      </c>
      <c r="DW125" s="904"/>
      <c r="DX125" s="904"/>
      <c r="DY125" s="904"/>
      <c r="DZ125" s="905"/>
    </row>
    <row r="126" spans="1:130" s="226" customFormat="1" ht="26.25" customHeight="1" thickBot="1">
      <c r="A126" s="878"/>
      <c r="B126" s="879"/>
      <c r="C126" s="882" t="s">
        <v>465</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124</v>
      </c>
      <c r="AB126" s="838"/>
      <c r="AC126" s="838"/>
      <c r="AD126" s="838"/>
      <c r="AE126" s="839"/>
      <c r="AF126" s="840" t="s">
        <v>124</v>
      </c>
      <c r="AG126" s="838"/>
      <c r="AH126" s="838"/>
      <c r="AI126" s="838"/>
      <c r="AJ126" s="839"/>
      <c r="AK126" s="840" t="s">
        <v>404</v>
      </c>
      <c r="AL126" s="838"/>
      <c r="AM126" s="838"/>
      <c r="AN126" s="838"/>
      <c r="AO126" s="839"/>
      <c r="AP126" s="885" t="s">
        <v>124</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479</v>
      </c>
      <c r="CQ126" s="808"/>
      <c r="CR126" s="808"/>
      <c r="CS126" s="808"/>
      <c r="CT126" s="808"/>
      <c r="CU126" s="808"/>
      <c r="CV126" s="808"/>
      <c r="CW126" s="808"/>
      <c r="CX126" s="808"/>
      <c r="CY126" s="808"/>
      <c r="CZ126" s="808"/>
      <c r="DA126" s="808"/>
      <c r="DB126" s="808"/>
      <c r="DC126" s="808"/>
      <c r="DD126" s="808"/>
      <c r="DE126" s="808"/>
      <c r="DF126" s="809"/>
      <c r="DG126" s="874" t="s">
        <v>404</v>
      </c>
      <c r="DH126" s="875"/>
      <c r="DI126" s="875"/>
      <c r="DJ126" s="875"/>
      <c r="DK126" s="875"/>
      <c r="DL126" s="875" t="s">
        <v>404</v>
      </c>
      <c r="DM126" s="875"/>
      <c r="DN126" s="875"/>
      <c r="DO126" s="875"/>
      <c r="DP126" s="875"/>
      <c r="DQ126" s="875" t="s">
        <v>124</v>
      </c>
      <c r="DR126" s="875"/>
      <c r="DS126" s="875"/>
      <c r="DT126" s="875"/>
      <c r="DU126" s="875"/>
      <c r="DV126" s="852" t="s">
        <v>124</v>
      </c>
      <c r="DW126" s="852"/>
      <c r="DX126" s="852"/>
      <c r="DY126" s="852"/>
      <c r="DZ126" s="853"/>
    </row>
    <row r="127" spans="1:130" s="226" customFormat="1" ht="26.25" customHeight="1">
      <c r="A127" s="880"/>
      <c r="B127" s="881"/>
      <c r="C127" s="899" t="s">
        <v>480</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124</v>
      </c>
      <c r="AB127" s="838"/>
      <c r="AC127" s="838"/>
      <c r="AD127" s="838"/>
      <c r="AE127" s="839"/>
      <c r="AF127" s="840" t="s">
        <v>404</v>
      </c>
      <c r="AG127" s="838"/>
      <c r="AH127" s="838"/>
      <c r="AI127" s="838"/>
      <c r="AJ127" s="839"/>
      <c r="AK127" s="840" t="s">
        <v>404</v>
      </c>
      <c r="AL127" s="838"/>
      <c r="AM127" s="838"/>
      <c r="AN127" s="838"/>
      <c r="AO127" s="839"/>
      <c r="AP127" s="885" t="s">
        <v>124</v>
      </c>
      <c r="AQ127" s="886"/>
      <c r="AR127" s="886"/>
      <c r="AS127" s="886"/>
      <c r="AT127" s="887"/>
      <c r="AU127" s="262"/>
      <c r="AV127" s="262"/>
      <c r="AW127" s="262"/>
      <c r="AX127" s="902" t="s">
        <v>481</v>
      </c>
      <c r="AY127" s="870"/>
      <c r="AZ127" s="870"/>
      <c r="BA127" s="870"/>
      <c r="BB127" s="870"/>
      <c r="BC127" s="870"/>
      <c r="BD127" s="870"/>
      <c r="BE127" s="871"/>
      <c r="BF127" s="869" t="s">
        <v>482</v>
      </c>
      <c r="BG127" s="870"/>
      <c r="BH127" s="870"/>
      <c r="BI127" s="870"/>
      <c r="BJ127" s="870"/>
      <c r="BK127" s="870"/>
      <c r="BL127" s="871"/>
      <c r="BM127" s="869" t="s">
        <v>483</v>
      </c>
      <c r="BN127" s="870"/>
      <c r="BO127" s="870"/>
      <c r="BP127" s="870"/>
      <c r="BQ127" s="870"/>
      <c r="BR127" s="870"/>
      <c r="BS127" s="871"/>
      <c r="BT127" s="869" t="s">
        <v>484</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485</v>
      </c>
      <c r="CQ127" s="808"/>
      <c r="CR127" s="808"/>
      <c r="CS127" s="808"/>
      <c r="CT127" s="808"/>
      <c r="CU127" s="808"/>
      <c r="CV127" s="808"/>
      <c r="CW127" s="808"/>
      <c r="CX127" s="808"/>
      <c r="CY127" s="808"/>
      <c r="CZ127" s="808"/>
      <c r="DA127" s="808"/>
      <c r="DB127" s="808"/>
      <c r="DC127" s="808"/>
      <c r="DD127" s="808"/>
      <c r="DE127" s="808"/>
      <c r="DF127" s="809"/>
      <c r="DG127" s="874" t="s">
        <v>124</v>
      </c>
      <c r="DH127" s="875"/>
      <c r="DI127" s="875"/>
      <c r="DJ127" s="875"/>
      <c r="DK127" s="875"/>
      <c r="DL127" s="875" t="s">
        <v>404</v>
      </c>
      <c r="DM127" s="875"/>
      <c r="DN127" s="875"/>
      <c r="DO127" s="875"/>
      <c r="DP127" s="875"/>
      <c r="DQ127" s="875" t="s">
        <v>404</v>
      </c>
      <c r="DR127" s="875"/>
      <c r="DS127" s="875"/>
      <c r="DT127" s="875"/>
      <c r="DU127" s="875"/>
      <c r="DV127" s="852" t="s">
        <v>124</v>
      </c>
      <c r="DW127" s="852"/>
      <c r="DX127" s="852"/>
      <c r="DY127" s="852"/>
      <c r="DZ127" s="853"/>
    </row>
    <row r="128" spans="1:130" s="226" customFormat="1" ht="26.25" customHeight="1" thickBot="1">
      <c r="A128" s="854" t="s">
        <v>486</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487</v>
      </c>
      <c r="X128" s="856"/>
      <c r="Y128" s="856"/>
      <c r="Z128" s="857"/>
      <c r="AA128" s="858">
        <v>481348</v>
      </c>
      <c r="AB128" s="859"/>
      <c r="AC128" s="859"/>
      <c r="AD128" s="859"/>
      <c r="AE128" s="860"/>
      <c r="AF128" s="861">
        <v>453999</v>
      </c>
      <c r="AG128" s="859"/>
      <c r="AH128" s="859"/>
      <c r="AI128" s="859"/>
      <c r="AJ128" s="860"/>
      <c r="AK128" s="861">
        <v>448468</v>
      </c>
      <c r="AL128" s="859"/>
      <c r="AM128" s="859"/>
      <c r="AN128" s="859"/>
      <c r="AO128" s="860"/>
      <c r="AP128" s="862"/>
      <c r="AQ128" s="863"/>
      <c r="AR128" s="863"/>
      <c r="AS128" s="863"/>
      <c r="AT128" s="864"/>
      <c r="AU128" s="262"/>
      <c r="AV128" s="262"/>
      <c r="AW128" s="262"/>
      <c r="AX128" s="865" t="s">
        <v>488</v>
      </c>
      <c r="AY128" s="866"/>
      <c r="AZ128" s="866"/>
      <c r="BA128" s="866"/>
      <c r="BB128" s="866"/>
      <c r="BC128" s="866"/>
      <c r="BD128" s="866"/>
      <c r="BE128" s="867"/>
      <c r="BF128" s="844" t="s">
        <v>404</v>
      </c>
      <c r="BG128" s="845"/>
      <c r="BH128" s="845"/>
      <c r="BI128" s="845"/>
      <c r="BJ128" s="845"/>
      <c r="BK128" s="845"/>
      <c r="BL128" s="868"/>
      <c r="BM128" s="844">
        <v>12.63</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489</v>
      </c>
      <c r="CQ128" s="786"/>
      <c r="CR128" s="786"/>
      <c r="CS128" s="786"/>
      <c r="CT128" s="786"/>
      <c r="CU128" s="786"/>
      <c r="CV128" s="786"/>
      <c r="CW128" s="786"/>
      <c r="CX128" s="786"/>
      <c r="CY128" s="786"/>
      <c r="CZ128" s="786"/>
      <c r="DA128" s="786"/>
      <c r="DB128" s="786"/>
      <c r="DC128" s="786"/>
      <c r="DD128" s="786"/>
      <c r="DE128" s="786"/>
      <c r="DF128" s="787"/>
      <c r="DG128" s="848">
        <v>348</v>
      </c>
      <c r="DH128" s="849"/>
      <c r="DI128" s="849"/>
      <c r="DJ128" s="849"/>
      <c r="DK128" s="849"/>
      <c r="DL128" s="849">
        <v>561</v>
      </c>
      <c r="DM128" s="849"/>
      <c r="DN128" s="849"/>
      <c r="DO128" s="849"/>
      <c r="DP128" s="849"/>
      <c r="DQ128" s="849" t="s">
        <v>124</v>
      </c>
      <c r="DR128" s="849"/>
      <c r="DS128" s="849"/>
      <c r="DT128" s="849"/>
      <c r="DU128" s="849"/>
      <c r="DV128" s="850" t="s">
        <v>404</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490</v>
      </c>
      <c r="X129" s="835"/>
      <c r="Y129" s="835"/>
      <c r="Z129" s="836"/>
      <c r="AA129" s="837">
        <v>17359548</v>
      </c>
      <c r="AB129" s="838"/>
      <c r="AC129" s="838"/>
      <c r="AD129" s="838"/>
      <c r="AE129" s="839"/>
      <c r="AF129" s="840">
        <v>17227432</v>
      </c>
      <c r="AG129" s="838"/>
      <c r="AH129" s="838"/>
      <c r="AI129" s="838"/>
      <c r="AJ129" s="839"/>
      <c r="AK129" s="840">
        <v>17241986</v>
      </c>
      <c r="AL129" s="838"/>
      <c r="AM129" s="838"/>
      <c r="AN129" s="838"/>
      <c r="AO129" s="839"/>
      <c r="AP129" s="841"/>
      <c r="AQ129" s="842"/>
      <c r="AR129" s="842"/>
      <c r="AS129" s="842"/>
      <c r="AT129" s="843"/>
      <c r="AU129" s="264"/>
      <c r="AV129" s="264"/>
      <c r="AW129" s="264"/>
      <c r="AX129" s="807" t="s">
        <v>491</v>
      </c>
      <c r="AY129" s="808"/>
      <c r="AZ129" s="808"/>
      <c r="BA129" s="808"/>
      <c r="BB129" s="808"/>
      <c r="BC129" s="808"/>
      <c r="BD129" s="808"/>
      <c r="BE129" s="809"/>
      <c r="BF129" s="827" t="s">
        <v>124</v>
      </c>
      <c r="BG129" s="828"/>
      <c r="BH129" s="828"/>
      <c r="BI129" s="828"/>
      <c r="BJ129" s="828"/>
      <c r="BK129" s="828"/>
      <c r="BL129" s="829"/>
      <c r="BM129" s="827">
        <v>17.63</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492</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493</v>
      </c>
      <c r="X130" s="835"/>
      <c r="Y130" s="835"/>
      <c r="Z130" s="836"/>
      <c r="AA130" s="837">
        <v>2191266</v>
      </c>
      <c r="AB130" s="838"/>
      <c r="AC130" s="838"/>
      <c r="AD130" s="838"/>
      <c r="AE130" s="839"/>
      <c r="AF130" s="840">
        <v>2319947</v>
      </c>
      <c r="AG130" s="838"/>
      <c r="AH130" s="838"/>
      <c r="AI130" s="838"/>
      <c r="AJ130" s="839"/>
      <c r="AK130" s="840">
        <v>2428936</v>
      </c>
      <c r="AL130" s="838"/>
      <c r="AM130" s="838"/>
      <c r="AN130" s="838"/>
      <c r="AO130" s="839"/>
      <c r="AP130" s="841"/>
      <c r="AQ130" s="842"/>
      <c r="AR130" s="842"/>
      <c r="AS130" s="842"/>
      <c r="AT130" s="843"/>
      <c r="AU130" s="264"/>
      <c r="AV130" s="264"/>
      <c r="AW130" s="264"/>
      <c r="AX130" s="807" t="s">
        <v>494</v>
      </c>
      <c r="AY130" s="808"/>
      <c r="AZ130" s="808"/>
      <c r="BA130" s="808"/>
      <c r="BB130" s="808"/>
      <c r="BC130" s="808"/>
      <c r="BD130" s="808"/>
      <c r="BE130" s="809"/>
      <c r="BF130" s="810">
        <v>3.1</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495</v>
      </c>
      <c r="X131" s="818"/>
      <c r="Y131" s="818"/>
      <c r="Z131" s="819"/>
      <c r="AA131" s="820">
        <v>15168282</v>
      </c>
      <c r="AB131" s="821"/>
      <c r="AC131" s="821"/>
      <c r="AD131" s="821"/>
      <c r="AE131" s="822"/>
      <c r="AF131" s="823">
        <v>14907485</v>
      </c>
      <c r="AG131" s="821"/>
      <c r="AH131" s="821"/>
      <c r="AI131" s="821"/>
      <c r="AJ131" s="822"/>
      <c r="AK131" s="823">
        <v>14813050</v>
      </c>
      <c r="AL131" s="821"/>
      <c r="AM131" s="821"/>
      <c r="AN131" s="821"/>
      <c r="AO131" s="822"/>
      <c r="AP131" s="824"/>
      <c r="AQ131" s="825"/>
      <c r="AR131" s="825"/>
      <c r="AS131" s="825"/>
      <c r="AT131" s="826"/>
      <c r="AU131" s="264"/>
      <c r="AV131" s="264"/>
      <c r="AW131" s="264"/>
      <c r="AX131" s="785" t="s">
        <v>496</v>
      </c>
      <c r="AY131" s="786"/>
      <c r="AZ131" s="786"/>
      <c r="BA131" s="786"/>
      <c r="BB131" s="786"/>
      <c r="BC131" s="786"/>
      <c r="BD131" s="786"/>
      <c r="BE131" s="787"/>
      <c r="BF131" s="788">
        <v>40.4</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497</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498</v>
      </c>
      <c r="W132" s="798"/>
      <c r="X132" s="798"/>
      <c r="Y132" s="798"/>
      <c r="Z132" s="799"/>
      <c r="AA132" s="800">
        <v>2.7097399690000001</v>
      </c>
      <c r="AB132" s="801"/>
      <c r="AC132" s="801"/>
      <c r="AD132" s="801"/>
      <c r="AE132" s="802"/>
      <c r="AF132" s="803">
        <v>3.2944054610000002</v>
      </c>
      <c r="AG132" s="801"/>
      <c r="AH132" s="801"/>
      <c r="AI132" s="801"/>
      <c r="AJ132" s="802"/>
      <c r="AK132" s="803">
        <v>3.5154812820000001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499</v>
      </c>
      <c r="W133" s="777"/>
      <c r="X133" s="777"/>
      <c r="Y133" s="777"/>
      <c r="Z133" s="778"/>
      <c r="AA133" s="779">
        <v>2.4</v>
      </c>
      <c r="AB133" s="780"/>
      <c r="AC133" s="780"/>
      <c r="AD133" s="780"/>
      <c r="AE133" s="781"/>
      <c r="AF133" s="779">
        <v>2.5</v>
      </c>
      <c r="AG133" s="780"/>
      <c r="AH133" s="780"/>
      <c r="AI133" s="780"/>
      <c r="AJ133" s="781"/>
      <c r="AK133" s="779">
        <v>3.1</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Kaqx1Ui4O+5AfTiCcYDwtpKHRrYX/KNf25ulIlqOm+c2ZPsNoKwnljd3oIMAyubNtNybh8bSb8L05/zl0iY1Hg==" saltValue="/b3hZmQTrbNtnGXx9XYRo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C13" zoomScale="70" zoomScaleNormal="85" zoomScaleSheetLayoutView="70" workbookViewId="0">
      <selection activeCell="CH29" sqref="CH29"/>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500</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prvMYVNlRRLxbz6Ug+e4/3qMW9jnCw+A02kiOTynVTIBPUqMWqu/6ZGgKG3+p4fhuAWKM9pCQdoC3PF2OJcLGg==" saltValue="4yZASbvzs4MkOx5ykvoYE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19"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yA5avPio7JYJ7fk4EoZqNiiskBNKlOdJjtxB5XZvtBlx5kIHfnnR5wyhY6tz6F95brOBJKtXn7cELw+S2co75g==" saltValue="LoLX7NYeuoZMw7JKfSmSi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502</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503</v>
      </c>
      <c r="AP7" s="283"/>
      <c r="AQ7" s="284" t="s">
        <v>504</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505</v>
      </c>
      <c r="AQ8" s="290" t="s">
        <v>506</v>
      </c>
      <c r="AR8" s="291" t="s">
        <v>507</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508</v>
      </c>
      <c r="AL9" s="1207"/>
      <c r="AM9" s="1207"/>
      <c r="AN9" s="1208"/>
      <c r="AO9" s="292">
        <v>4871392</v>
      </c>
      <c r="AP9" s="292">
        <v>60839</v>
      </c>
      <c r="AQ9" s="293">
        <v>57316</v>
      </c>
      <c r="AR9" s="294">
        <v>6.1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509</v>
      </c>
      <c r="AL10" s="1207"/>
      <c r="AM10" s="1207"/>
      <c r="AN10" s="1208"/>
      <c r="AO10" s="295">
        <v>53170</v>
      </c>
      <c r="AP10" s="295">
        <v>664</v>
      </c>
      <c r="AQ10" s="296">
        <v>3762</v>
      </c>
      <c r="AR10" s="297">
        <v>-82.3</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510</v>
      </c>
      <c r="AL11" s="1207"/>
      <c r="AM11" s="1207"/>
      <c r="AN11" s="1208"/>
      <c r="AO11" s="295">
        <v>864944</v>
      </c>
      <c r="AP11" s="295">
        <v>10802</v>
      </c>
      <c r="AQ11" s="296">
        <v>6408</v>
      </c>
      <c r="AR11" s="297">
        <v>68.599999999999994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511</v>
      </c>
      <c r="AL12" s="1207"/>
      <c r="AM12" s="1207"/>
      <c r="AN12" s="1208"/>
      <c r="AO12" s="295">
        <v>9000</v>
      </c>
      <c r="AP12" s="295">
        <v>112</v>
      </c>
      <c r="AQ12" s="296">
        <v>891</v>
      </c>
      <c r="AR12" s="297">
        <v>-87.4</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512</v>
      </c>
      <c r="AL13" s="1207"/>
      <c r="AM13" s="1207"/>
      <c r="AN13" s="1208"/>
      <c r="AO13" s="295" t="s">
        <v>513</v>
      </c>
      <c r="AP13" s="295" t="s">
        <v>513</v>
      </c>
      <c r="AQ13" s="296">
        <v>1</v>
      </c>
      <c r="AR13" s="297" t="s">
        <v>513</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514</v>
      </c>
      <c r="AL14" s="1207"/>
      <c r="AM14" s="1207"/>
      <c r="AN14" s="1208"/>
      <c r="AO14" s="295">
        <v>165159</v>
      </c>
      <c r="AP14" s="295">
        <v>2063</v>
      </c>
      <c r="AQ14" s="296">
        <v>2694</v>
      </c>
      <c r="AR14" s="297">
        <v>-23.4</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515</v>
      </c>
      <c r="AL15" s="1207"/>
      <c r="AM15" s="1207"/>
      <c r="AN15" s="1208"/>
      <c r="AO15" s="295">
        <v>243059</v>
      </c>
      <c r="AP15" s="295">
        <v>3036</v>
      </c>
      <c r="AQ15" s="296">
        <v>1362</v>
      </c>
      <c r="AR15" s="297">
        <v>122.9</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516</v>
      </c>
      <c r="AL16" s="1210"/>
      <c r="AM16" s="1210"/>
      <c r="AN16" s="1211"/>
      <c r="AO16" s="295">
        <v>-356309</v>
      </c>
      <c r="AP16" s="295">
        <v>-4450</v>
      </c>
      <c r="AQ16" s="296">
        <v>-4530</v>
      </c>
      <c r="AR16" s="297">
        <v>-1.8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182</v>
      </c>
      <c r="AL17" s="1210"/>
      <c r="AM17" s="1210"/>
      <c r="AN17" s="1211"/>
      <c r="AO17" s="295">
        <v>5850415</v>
      </c>
      <c r="AP17" s="295">
        <v>73066</v>
      </c>
      <c r="AQ17" s="296">
        <v>67903</v>
      </c>
      <c r="AR17" s="297">
        <v>7.6</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517</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518</v>
      </c>
      <c r="AP20" s="303" t="s">
        <v>519</v>
      </c>
      <c r="AQ20" s="304" t="s">
        <v>520</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521</v>
      </c>
      <c r="AL21" s="1204"/>
      <c r="AM21" s="1204"/>
      <c r="AN21" s="1205"/>
      <c r="AO21" s="307">
        <v>6.78</v>
      </c>
      <c r="AP21" s="308">
        <v>6.2</v>
      </c>
      <c r="AQ21" s="309">
        <v>0.57999999999999996</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522</v>
      </c>
      <c r="AL22" s="1204"/>
      <c r="AM22" s="1204"/>
      <c r="AN22" s="1205"/>
      <c r="AO22" s="312">
        <v>98.4</v>
      </c>
      <c r="AP22" s="313">
        <v>98.7</v>
      </c>
      <c r="AQ22" s="314">
        <v>-0.3</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524</v>
      </c>
      <c r="AO27" s="273"/>
      <c r="AP27" s="273"/>
      <c r="AQ27" s="273"/>
      <c r="AR27" s="273"/>
      <c r="AS27" s="273"/>
      <c r="AT27" s="273"/>
    </row>
    <row r="28" spans="1:46" ht="17.25">
      <c r="A28" s="274" t="s">
        <v>525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526</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503</v>
      </c>
      <c r="AP30" s="283"/>
      <c r="AQ30" s="284" t="s">
        <v>504</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505</v>
      </c>
      <c r="AQ31" s="290" t="s">
        <v>506</v>
      </c>
      <c r="AR31" s="291" t="s">
        <v>507</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527</v>
      </c>
      <c r="AL32" s="1195"/>
      <c r="AM32" s="1195"/>
      <c r="AN32" s="1196"/>
      <c r="AO32" s="322">
        <v>2701298</v>
      </c>
      <c r="AP32" s="322">
        <v>33737</v>
      </c>
      <c r="AQ32" s="323">
        <v>34720</v>
      </c>
      <c r="AR32" s="324">
        <v>-2.8</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528</v>
      </c>
      <c r="AL33" s="1195"/>
      <c r="AM33" s="1195"/>
      <c r="AN33" s="1196"/>
      <c r="AO33" s="322" t="s">
        <v>513</v>
      </c>
      <c r="AP33" s="322" t="s">
        <v>513</v>
      </c>
      <c r="AQ33" s="323">
        <v>1</v>
      </c>
      <c r="AR33" s="324" t="s">
        <v>513</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529</v>
      </c>
      <c r="AL34" s="1195"/>
      <c r="AM34" s="1195"/>
      <c r="AN34" s="1196"/>
      <c r="AO34" s="322" t="s">
        <v>513</v>
      </c>
      <c r="AP34" s="322" t="s">
        <v>513</v>
      </c>
      <c r="AQ34" s="323">
        <v>22</v>
      </c>
      <c r="AR34" s="324" t="s">
        <v>513</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530</v>
      </c>
      <c r="AL35" s="1195"/>
      <c r="AM35" s="1195"/>
      <c r="AN35" s="1196"/>
      <c r="AO35" s="322">
        <v>437097</v>
      </c>
      <c r="AP35" s="322">
        <v>5459</v>
      </c>
      <c r="AQ35" s="323">
        <v>9232</v>
      </c>
      <c r="AR35" s="324">
        <v>-40.9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531</v>
      </c>
      <c r="AL36" s="1195"/>
      <c r="AM36" s="1195"/>
      <c r="AN36" s="1196"/>
      <c r="AO36" s="322">
        <v>90377</v>
      </c>
      <c r="AP36" s="322">
        <v>1129</v>
      </c>
      <c r="AQ36" s="323">
        <v>2017</v>
      </c>
      <c r="AR36" s="324">
        <v>-44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532</v>
      </c>
      <c r="AL37" s="1195"/>
      <c r="AM37" s="1195"/>
      <c r="AN37" s="1196"/>
      <c r="AO37" s="322">
        <v>169382</v>
      </c>
      <c r="AP37" s="322">
        <v>2115</v>
      </c>
      <c r="AQ37" s="323">
        <v>1146</v>
      </c>
      <c r="AR37" s="324">
        <v>84.6</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533</v>
      </c>
      <c r="AL38" s="1198"/>
      <c r="AM38" s="1198"/>
      <c r="AN38" s="1199"/>
      <c r="AO38" s="325" t="s">
        <v>513</v>
      </c>
      <c r="AP38" s="325" t="s">
        <v>513</v>
      </c>
      <c r="AQ38" s="326">
        <v>1</v>
      </c>
      <c r="AR38" s="314" t="s">
        <v>513</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534</v>
      </c>
      <c r="AL39" s="1198"/>
      <c r="AM39" s="1198"/>
      <c r="AN39" s="1199"/>
      <c r="AO39" s="322">
        <v>-448468</v>
      </c>
      <c r="AP39" s="322">
        <v>-5601</v>
      </c>
      <c r="AQ39" s="323">
        <v>-6713</v>
      </c>
      <c r="AR39" s="324">
        <v>-16.600000000000001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535</v>
      </c>
      <c r="AL40" s="1195"/>
      <c r="AM40" s="1195"/>
      <c r="AN40" s="1196"/>
      <c r="AO40" s="322">
        <v>-2428936</v>
      </c>
      <c r="AP40" s="322">
        <v>-30335</v>
      </c>
      <c r="AQ40" s="323">
        <v>-28519</v>
      </c>
      <c r="AR40" s="324">
        <v>6.4</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294</v>
      </c>
      <c r="AL41" s="1201"/>
      <c r="AM41" s="1201"/>
      <c r="AN41" s="1202"/>
      <c r="AO41" s="322">
        <v>520750</v>
      </c>
      <c r="AP41" s="322">
        <v>6504</v>
      </c>
      <c r="AQ41" s="323">
        <v>11906</v>
      </c>
      <c r="AR41" s="324">
        <v>-45.4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536</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538</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503</v>
      </c>
      <c r="AN49" s="1189" t="s">
        <v>539</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540</v>
      </c>
      <c r="AO50" s="339" t="s">
        <v>541</v>
      </c>
      <c r="AP50" s="340" t="s">
        <v>542</v>
      </c>
      <c r="AQ50" s="341" t="s">
        <v>543</v>
      </c>
      <c r="AR50" s="342" t="s">
        <v>544</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545</v>
      </c>
      <c r="AL51" s="335"/>
      <c r="AM51" s="343">
        <v>4315082</v>
      </c>
      <c r="AN51" s="344">
        <v>53098</v>
      </c>
      <c r="AO51" s="345">
        <v>-17</v>
      </c>
      <c r="AP51" s="346">
        <v>63956</v>
      </c>
      <c r="AQ51" s="347">
        <v>25.7</v>
      </c>
      <c r="AR51" s="348">
        <v>-42.7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546</v>
      </c>
      <c r="AM52" s="351">
        <v>2141492</v>
      </c>
      <c r="AN52" s="352">
        <v>26352</v>
      </c>
      <c r="AO52" s="353">
        <v>-7.2</v>
      </c>
      <c r="AP52" s="354">
        <v>29239</v>
      </c>
      <c r="AQ52" s="355">
        <v>8.8000000000000007</v>
      </c>
      <c r="AR52" s="356">
        <v>-16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547</v>
      </c>
      <c r="AL53" s="335"/>
      <c r="AM53" s="343">
        <v>4451557</v>
      </c>
      <c r="AN53" s="344">
        <v>55078</v>
      </c>
      <c r="AO53" s="345">
        <v>3.7</v>
      </c>
      <c r="AP53" s="346">
        <v>66255</v>
      </c>
      <c r="AQ53" s="347">
        <v>3.6</v>
      </c>
      <c r="AR53" s="348">
        <v>0.1</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546</v>
      </c>
      <c r="AM54" s="351">
        <v>2058746</v>
      </c>
      <c r="AN54" s="352">
        <v>25472</v>
      </c>
      <c r="AO54" s="353">
        <v>-3.3</v>
      </c>
      <c r="AP54" s="354">
        <v>31822</v>
      </c>
      <c r="AQ54" s="355">
        <v>8.8000000000000007</v>
      </c>
      <c r="AR54" s="356">
        <v>-12.1</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548</v>
      </c>
      <c r="AL55" s="335"/>
      <c r="AM55" s="343">
        <v>4536761</v>
      </c>
      <c r="AN55" s="344">
        <v>56348</v>
      </c>
      <c r="AO55" s="345">
        <v>2.2999999999999998</v>
      </c>
      <c r="AP55" s="346">
        <v>47278</v>
      </c>
      <c r="AQ55" s="347">
        <v>-28.6</v>
      </c>
      <c r="AR55" s="348">
        <v>30.9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546</v>
      </c>
      <c r="AM56" s="351">
        <v>2171260</v>
      </c>
      <c r="AN56" s="352">
        <v>26968</v>
      </c>
      <c r="AO56" s="353">
        <v>5.9</v>
      </c>
      <c r="AP56" s="354">
        <v>24096</v>
      </c>
      <c r="AQ56" s="355">
        <v>-24.3</v>
      </c>
      <c r="AR56" s="356">
        <v>30.2</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549</v>
      </c>
      <c r="AL57" s="335"/>
      <c r="AM57" s="343">
        <v>7088760</v>
      </c>
      <c r="AN57" s="344">
        <v>88286</v>
      </c>
      <c r="AO57" s="345">
        <v>56.7</v>
      </c>
      <c r="AP57" s="346">
        <v>44504</v>
      </c>
      <c r="AQ57" s="347">
        <v>-5.9</v>
      </c>
      <c r="AR57" s="348">
        <v>62.6</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546</v>
      </c>
      <c r="AM58" s="351">
        <v>2632314</v>
      </c>
      <c r="AN58" s="352">
        <v>32784</v>
      </c>
      <c r="AO58" s="353">
        <v>21.6</v>
      </c>
      <c r="AP58" s="354">
        <v>25876</v>
      </c>
      <c r="AQ58" s="355">
        <v>7.4</v>
      </c>
      <c r="AR58" s="356">
        <v>14.2</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550</v>
      </c>
      <c r="AL59" s="335"/>
      <c r="AM59" s="343">
        <v>9135677</v>
      </c>
      <c r="AN59" s="344">
        <v>114096</v>
      </c>
      <c r="AO59" s="345">
        <v>29.2</v>
      </c>
      <c r="AP59" s="346">
        <v>47820</v>
      </c>
      <c r="AQ59" s="347">
        <v>7.5</v>
      </c>
      <c r="AR59" s="348">
        <v>21.7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546</v>
      </c>
      <c r="AM60" s="351">
        <v>3451989</v>
      </c>
      <c r="AN60" s="352">
        <v>43112</v>
      </c>
      <c r="AO60" s="353">
        <v>31.5</v>
      </c>
      <c r="AP60" s="354">
        <v>25855</v>
      </c>
      <c r="AQ60" s="355">
        <v>-0.1</v>
      </c>
      <c r="AR60" s="356">
        <v>31.6</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551</v>
      </c>
      <c r="AL61" s="357"/>
      <c r="AM61" s="358">
        <v>5905567</v>
      </c>
      <c r="AN61" s="359">
        <v>73381</v>
      </c>
      <c r="AO61" s="360">
        <v>15</v>
      </c>
      <c r="AP61" s="361">
        <v>53963</v>
      </c>
      <c r="AQ61" s="362">
        <v>0.5</v>
      </c>
      <c r="AR61" s="348">
        <v>14.5</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546</v>
      </c>
      <c r="AM62" s="351">
        <v>2491160</v>
      </c>
      <c r="AN62" s="352">
        <v>30938</v>
      </c>
      <c r="AO62" s="353">
        <v>9.6999999999999993</v>
      </c>
      <c r="AP62" s="354">
        <v>27378</v>
      </c>
      <c r="AQ62" s="355">
        <v>0.1</v>
      </c>
      <c r="AR62" s="356">
        <v>9.6</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WQRT2YJVZtlEVETx/F65kbGLNpsNyf8gLOBv+kGzNihA5pUmAmpuje4pLuSvZpeUB/2eSYPLNGhZdoKHMqzetA==" saltValue="7+Ri8Qj36yDJ9c/uM0Xfh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K16" zoomScale="80" zoomScaleNormal="8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553</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2h2B4/zga/oXcrQCShexs1hYSrLDJKV+RghbPzCjgHtzgtNavn0MIf/tmGG6tEdqWmeyXLKW0duE0gUMbUa7yg==" saltValue="FiglYdM9/YgnaxRalTfPn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3" zoomScale="80" zoomScaleNormal="8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TPSWBdPgwneOumKnSd/EmYoDhrOvs6KMVeSX5pAbm+VhD0QVRhXbTg7IOPvClyeG4uLqtg3QOrf6ZnrZftv99A==" saltValue="s4YTwTKADN++rB3wqiKsn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212" t="s">
        <v>3</v>
      </c>
      <c r="D47" s="1212"/>
      <c r="E47" s="1213"/>
      <c r="F47" s="11">
        <v>9.2799999999999994</v>
      </c>
      <c r="G47" s="12">
        <v>10.76</v>
      </c>
      <c r="H47" s="12">
        <v>10.5</v>
      </c>
      <c r="I47" s="12">
        <v>8.64</v>
      </c>
      <c r="J47" s="13">
        <v>5.99</v>
      </c>
    </row>
    <row r="48" spans="2:10" ht="57.75" customHeight="1">
      <c r="B48" s="14"/>
      <c r="C48" s="1214" t="s">
        <v>4</v>
      </c>
      <c r="D48" s="1214"/>
      <c r="E48" s="1215"/>
      <c r="F48" s="15">
        <v>9.68</v>
      </c>
      <c r="G48" s="16">
        <v>8.2100000000000009</v>
      </c>
      <c r="H48" s="16">
        <v>4.57</v>
      </c>
      <c r="I48" s="16">
        <v>3.43</v>
      </c>
      <c r="J48" s="17">
        <v>7.32</v>
      </c>
    </row>
    <row r="49" spans="2:10" ht="57.75" customHeight="1" thickBot="1">
      <c r="B49" s="18"/>
      <c r="C49" s="1216" t="s">
        <v>5</v>
      </c>
      <c r="D49" s="1216"/>
      <c r="E49" s="1217"/>
      <c r="F49" s="19">
        <v>4.08</v>
      </c>
      <c r="G49" s="20">
        <v>0.11</v>
      </c>
      <c r="H49" s="20" t="s">
        <v>560</v>
      </c>
      <c r="I49" s="20" t="s">
        <v>561</v>
      </c>
      <c r="J49" s="21">
        <v>1.26</v>
      </c>
    </row>
    <row r="50" spans="2:10" ht="13.5" customHeight="1"/>
    <row r="51" spans="2:10" ht="13.5" hidden="1" customHeight="1"/>
    <row r="52" spans="2:10" ht="13.5" hidden="1" customHeight="1"/>
    <row r="53" spans="2:10" ht="13.5" hidden="1" customHeight="1"/>
  </sheetData>
  <sheetProtection algorithmName="SHA-512" hashValue="ywk1U936me7QgxI9oBePJWCpgyzFP6jij0NLecCKbAy0emkotlQorfg/xMGquYi84uyrt0CFaTXrgbyJC/ItBg==" saltValue="23XVhJNSKDx9dUAyNQ+K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2019-10-25T08:12:06Z</cp:lastPrinted>
  <dcterms:created xsi:type="dcterms:W3CDTF">2019-02-14T02:02:09Z</dcterms:created>
  <dcterms:modified xsi:type="dcterms:W3CDTF">2019-10-25T08:12:09Z</dcterms:modified>
</cp:coreProperties>
</file>