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<sst xmlns="http://schemas.openxmlformats.org/spreadsheetml/2006/main" count="1070" uniqueCount="606">
  <si>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</si>
  <si>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</si>
  <si>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</si>
  <si>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</si>
  <si>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</si>
  <si>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</si>
  <si>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</si>
  <si>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</si>
  <si>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</si>
  <si>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</si>
  <si>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</si>
  <si>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</si>
  <si>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</si>
  <si>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</si>
  <si>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</si>
  <si>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</si>
  <si>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</si>
  <si>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</si>
  <si>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</si>
  <si>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</si>
  <si>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</si>
  <si>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</si>
  <si>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</si>
  <si>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</si>
  <si>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</si>
  <si>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</si>
  <si>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</si>
  <si>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</si>
  <si>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</si>
  <si>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</si>
  <si>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</si>
  <si>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</si>
  <si>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</si>
  <si>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</si>
  <si>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</si>
  <si>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</si>
  <si>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</si>
  <si>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</si>
  <si>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</si>
  <si>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</si>
  <si>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</si>
  <si>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</si>
  <si>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</si>
  <si>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</si>
  <si>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</si>
  <si>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</si>
  <si>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</si>
  <si>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</si>
  <si>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</si>
  <si>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</si>
  <si>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</si>
  <si>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</si>
  <si>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</si>
  <si>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</si>
  <si>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</si>
  <si>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</si>
  <si>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</si>
  <si>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</si>
  <si>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</si>
  <si>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</si>
  <si>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</si>
  <si>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</si>
  <si>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</si>
  <si>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</si>
  <si>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</si>
  <si>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</si>
  <si>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</si>
  <si>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</si>
  <si>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</si>
  <si>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</si>
  <si>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</si>
  <si>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</si>
  <si>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</si>
  <si>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</si>
  <si>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</si>
  <si>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</si>
  <si>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</si>
  <si>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</si>
  <si>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</si>
  <si>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</si>
  <si>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</si>
  <si>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</si>
  <si>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</si>
  <si>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</si>
  <si>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</si>
  <si>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</si>
  <si>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</si>
  <si>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</si>
  <si>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</si>
  <si>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</si>
  <si>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</si>
  <si>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飯能市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</si>
  <si>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</si>
  <si>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</si>
  <si>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</si>
  <si>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</si>
  <si>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</si>
  <si>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</si>
  <si>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</si>
  <si>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</si>
  <si>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</si>
  <si>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</si>
  <si>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</si>
  <si>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</si>
  <si>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</si>
  <si>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</si>
  <si>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</si>
  <si>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</si>
  <si>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</si>
  <si>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</si>
  <si>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</si>
  <si>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</si>
  <si>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</si>
  <si>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</si>
  <si>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</si>
  <si>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</si>
  <si>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</si>
  <si>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</si>
  <si>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</si>
  <si>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</si>
  <si>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</si>
  <si>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</si>
  <si>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</si>
  <si>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</si>
  <si>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</si>
  <si>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</si>
  <si>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</si>
  <si>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</si>
  <si>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</si>
  <si>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</si>
  <si>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</si>
  <si>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</si>
  <si>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</si>
  <si>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</si>
  <si>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</si>
  <si>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</si>
  <si>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</si>
  <si>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</si>
  <si>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</si>
  <si>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</si>
  <si>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</si>
  <si>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</si>
  <si>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</si>
  <si>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</si>
  <si>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</si>
  <si>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</si>
  <si>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</si>
  <si>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</si>
  <si>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</si>
  <si>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</si>
  <si>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</si>
  <si>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</si>
  <si>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</si>
  <si>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</si>
  <si>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</si>
  <si>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</si>
  <si>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</si>
  <si>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</si>
  <si>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</si>
  <si>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</si>
  <si>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</si>
  <si>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</si>
  <si>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</si>
  <si>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</si>
  <si>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</si>
  <si>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</si>
  <si>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</si>
  <si>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</si>
  <si>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</si>
  <si>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</si>
  <si>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</si>
  <si>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</si>
  <si>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</si>
  <si>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</si>
  <si>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</si>
  <si>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</si>
  <si>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</si>
  <si>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</si>
  <si>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</si>
  <si>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</si>
  <si>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</si>
  <si>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</si>
  <si>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</si>
  <si>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</si>
  <si>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</si>
  <si>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</si>
  <si>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</si>
  <si>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</si>
  <si>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</si>
  <si>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</si>
  <si>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</si>
  <si>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</si>
  <si>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</si>
  <si>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</si>
  <si>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</si>
  <si>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</si>
  <si>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</si>
  <si>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</si>
  <si>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</si>
  <si>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</si>
  <si>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</si>
  <si>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</si>
  <si>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</si>
  <si>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</si>
  <si>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</si>
  <si>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</si>
  <si>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</si>
  <si>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</si>
  <si>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</si>
  <si>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埼玉県飯能市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</si>
  <si>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</si>
  <si>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</si>
  <si>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</si>
  <si>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</si>
  <si>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</si>
  <si>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</si>
  <si>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</si>
  <si>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</si>
  <si>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</si>
  <si>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</si>
  <si>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</si>
  <si>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</si>
  <si>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</si>
  <si>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</si>
  <si>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</si>
  <si>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</si>
  <si>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</si>
  <si>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</si>
  <si>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</si>
  <si>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</si>
  <si>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</si>
  <si>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</si>
  <si>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</si>
  <si>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</si>
  <si>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</si>
  <si>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</si>
  <si>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</si>
  <si>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</si>
  <si>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</si>
  <si>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</si>
  <si>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</si>
  <si>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</si>
  <si>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</si>
  <si>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</si>
  <si>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</si>
  <si>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</si>
  <si>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</si>
  <si>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</si>
  <si>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</si>
  <si>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</si>
  <si>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</si>
  <si>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</si>
  <si>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</si>
  <si>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</si>
  <si>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</si>
  <si>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</si>
  <si>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</si>
  <si>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</si>
  <si>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</si>
  <si>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</si>
  <si>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</si>
  <si>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</si>
  <si>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</si>
  <si>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</si>
  <si>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</si>
  <si>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</si>
  <si>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</si>
  <si>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</si>
  <si>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</si>
  <si>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</si>
  <si>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</si>
  <si>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</si>
  <si>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</si>
  <si>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</si>
  <si>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</si>
  <si>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</si>
  <si>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</si>
  <si>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</si>
  <si>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</si>
  <si>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</si>
  <si>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</si>
  <si>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</si>
  <si>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</si>
  <si>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</si>
  <si>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</si>
  <si>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</si>
  <si>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</si>
  <si>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</si>
  <si>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</si>
  <si>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</si>
  <si>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</si>
  <si>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</si>
  <si>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</si>
  <si>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</si>
  <si>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</si>
  <si>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</si>
  <si>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</si>
  <si>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</si>
  <si>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</si>
  <si>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</si>
  <si>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</si>
  <si>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</si>
  <si>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</si>
  <si>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</si>
  <si>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</si>
  <si>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</si>
  <si>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</si>
  <si>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</si>
  <si>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</si>
  <si>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</si>
  <si>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</si>
  <si>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</si>
  <si>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</si>
  <si>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</si>
  <si>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</si>
  <si>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</si>
  <si>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</si>
  <si>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</si>
  <si>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</si>
  <si>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</si>
  <si>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</si>
  <si>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</si>
  <si>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</si>
  <si>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</si>
  <si>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</si>
  <si>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</si>
  <si>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</si>
  <si>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</si>
  <si>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</si>
  <si>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</si>
  <si>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</si>
  <si>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</si>
  <si>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</si>
  <si>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</si>
  <si>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</si>
  <si>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</si>
  <si>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</si>
  <si>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</si>
  <si>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</si>
  <si>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</si>
  <si>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</si>
  <si>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</si>
  <si>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</si>
  <si>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</si>
  <si>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</si>
  <si>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</si>
  <si>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</si>
  <si>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</si>
  <si>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</si>
  <si>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</si>
  <si>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</si>
  <si>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</si>
  <si>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</si>
  <si>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</si>
  <si>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</si>
  <si>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</si>
  <si>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</si>
  <si>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</si>
  <si>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</si>
  <si>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埼玉県飯能市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</si>
  <si>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</si>
  <si>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</si>
  <si>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</si>
  <si>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</si>
  <si>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</si>
  <si>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</si>
  <si>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</si>
  <si>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</si>
  <si>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</si>
  <si>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</si>
  <si>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</si>
  <si>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</si>
  <si>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</si>
  <si>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</si>
  <si>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</si>
  <si>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</si>
  <si>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</si>
  <si>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</si>
  <si>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</si>
  <si>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</si>
  <si>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笠縫土地区画整理特別会計</t>
    <phoneticPr fontId="5"/>
  </si>
  <si>
    <t>双柳南部土地区画整理特別会計</t>
    <phoneticPr fontId="5"/>
  </si>
  <si>
    <t>岩沢北部土地区画整理特別会計</t>
    <phoneticPr fontId="5"/>
  </si>
  <si>
    <t>岩沢南部土地区画整理特別会計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</si>
  <si>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</si>
  <si>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</si>
  <si>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</si>
  <si>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</si>
  <si>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</si>
  <si>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</si>
  <si>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</si>
  <si>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</si>
  <si>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</si>
  <si>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</si>
  <si>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</si>
  <si>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</si>
  <si>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</si>
  <si>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</si>
  <si>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国民健康保険特別会計（南高麗診療所勘定）</t>
    <phoneticPr fontId="5"/>
  </si>
  <si>
    <t>国民健康保険特別会計（名栗診療所勘定）</t>
    <phoneticPr fontId="5"/>
  </si>
  <si>
    <t>介護保険特別会計</t>
    <phoneticPr fontId="5"/>
  </si>
  <si>
    <t>後期高齢者医療特別会計</t>
    <phoneticPr fontId="5"/>
  </si>
  <si>
    <t>訪問看護ステーション特別会計</t>
    <phoneticPr fontId="5"/>
  </si>
  <si>
    <t>介護サービス想定事業会計（介護老人保健施設）</t>
    <phoneticPr fontId="5"/>
  </si>
  <si>
    <t>-</t>
    <phoneticPr fontId="5"/>
  </si>
  <si>
    <t>水道事業会計</t>
    <phoneticPr fontId="5"/>
  </si>
  <si>
    <t>法適用企業</t>
    <phoneticPr fontId="5"/>
  </si>
  <si>
    <t>下水道特別会計</t>
    <phoneticPr fontId="5"/>
  </si>
  <si>
    <t>法非適用企業</t>
    <phoneticPr fontId="5"/>
  </si>
  <si>
    <t>特定環境保全公共下水道特別会計</t>
    <phoneticPr fontId="5"/>
  </si>
  <si>
    <t>法非適用企業</t>
    <phoneticPr fontId="5"/>
  </si>
  <si>
    <t>宅地造成想定事業会計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</si>
  <si>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</si>
  <si>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</si>
  <si>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</si>
  <si>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</si>
  <si>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</si>
  <si>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</si>
  <si>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</si>
  <si>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</si>
  <si>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</si>
  <si>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</si>
  <si>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</si>
  <si>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</si>
  <si>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</si>
  <si>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</si>
  <si>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</si>
  <si>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</si>
  <si>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</si>
  <si>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</si>
  <si>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</si>
  <si>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</si>
  <si>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</si>
  <si>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</si>
  <si>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</si>
  <si>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</si>
  <si>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</si>
  <si>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</si>
  <si>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</si>
  <si>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</si>
  <si>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</si>
  <si>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</si>
  <si>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</si>
  <si>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</si>
  <si>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</si>
  <si>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</si>
  <si>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</si>
  <si>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</si>
  <si>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</si>
  <si>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</si>
  <si>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</si>
  <si>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</si>
  <si>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</si>
  <si>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</si>
  <si>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</si>
  <si>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</si>
  <si>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</si>
  <si>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</si>
  <si>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</si>
  <si>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</si>
  <si>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</si>
  <si>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</si>
  <si>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</si>
  <si>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</si>
  <si>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</si>
  <si>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</si>
  <si>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</si>
  <si>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</si>
  <si>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</si>
  <si>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</si>
  <si>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</si>
  <si>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</si>
  <si>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</si>
  <si>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</si>
  <si>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</si>
  <si>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</si>
  <si>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</si>
  <si>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</si>
  <si>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</si>
  <si>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</si>
  <si>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</si>
  <si>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</si>
  <si>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</si>
  <si>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</si>
  <si>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</si>
  <si>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</si>
  <si>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</si>
  <si>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</si>
  <si>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</si>
  <si>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</si>
  <si>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</si>
  <si>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</si>
  <si>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</si>
  <si>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</si>
  <si>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</si>
  <si>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</si>
  <si>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</si>
  <si>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</si>
  <si>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</si>
  <si>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</si>
  <si>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</si>
  <si>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</si>
  <si>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</si>
  <si>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</si>
  <si>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</si>
  <si>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</si>
  <si>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</si>
  <si>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</si>
  <si>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</si>
  <si>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</si>
  <si>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</si>
  <si>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</si>
  <si>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</si>
  <si>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</si>
  <si>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</si>
  <si>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</si>
  <si>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</si>
  <si>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</si>
  <si>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</si>
  <si>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</si>
  <si>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</si>
  <si>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</si>
  <si>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</si>
  <si>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</si>
  <si>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</si>
  <si>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</si>
  <si>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</si>
  <si>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</si>
  <si>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</si>
  <si>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</si>
  <si>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</si>
  <si>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</si>
  <si>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</si>
  <si>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</si>
  <si>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</si>
  <si>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</si>
  <si>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</si>
  <si>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</si>
  <si>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</si>
  <si>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</si>
  <si>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</si>
  <si>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</si>
  <si>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</si>
  <si>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</si>
  <si>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</si>
  <si>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</si>
  <si>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</si>
  <si>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</si>
  <si>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</si>
  <si>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</si>
  <si>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</si>
  <si>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</si>
  <si>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</si>
  <si>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</si>
  <si>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</si>
  <si>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</si>
  <si>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</si>
  <si>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</si>
  <si>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</si>
  <si>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</si>
  <si>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3.40</t>
  </si>
  <si>
    <t>▲ 3.12</t>
  </si>
  <si>
    <t>一般会計</t>
  </si>
  <si>
    <t>水道事業会計</t>
  </si>
  <si>
    <t>国民健康保険特別会計（事業勘定）</t>
  </si>
  <si>
    <t>介護保険特別会計</t>
  </si>
  <si>
    <t>下水道特別会計</t>
  </si>
  <si>
    <t>岩沢北部土地区画整理特別会計</t>
  </si>
  <si>
    <t>特定環境保全公共下水道特別会計</t>
  </si>
  <si>
    <t>岩沢南部土地区画整理特別会計</t>
  </si>
  <si>
    <t>その他会計（赤字）</t>
  </si>
  <si>
    <t>その他会計（黒字）</t>
  </si>
  <si>
    <t>○</t>
    <phoneticPr fontId="2"/>
  </si>
  <si>
    <t>飯能市土地開発公社</t>
    <rPh sb="0" eb="3">
      <t>ハンノウシ</t>
    </rPh>
    <rPh sb="3" eb="5">
      <t>トチ</t>
    </rPh>
    <rPh sb="5" eb="7">
      <t>カイハツ</t>
    </rPh>
    <rPh sb="7" eb="9">
      <t>コウシャ</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</si>
  <si>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</si>
  <si>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</si>
  <si>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</si>
  <si>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</si>
  <si>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</si>
  <si>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</si>
  <si>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</si>
  <si>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</si>
  <si>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</si>
  <si>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廃棄物処理施設整備基金</t>
    <rPh sb="0" eb="3">
      <t>ハイキブツ</t>
    </rPh>
    <rPh sb="3" eb="5">
      <t>ショリ</t>
    </rPh>
    <rPh sb="5" eb="7">
      <t>シセツ</t>
    </rPh>
    <rPh sb="7" eb="9">
      <t>セイビ</t>
    </rPh>
    <rPh sb="9" eb="11">
      <t>キキン</t>
    </rPh>
    <phoneticPr fontId="11"/>
  </si>
  <si>
    <t>土地開発基金</t>
    <rPh sb="0" eb="2">
      <t>トチ</t>
    </rPh>
    <rPh sb="2" eb="4">
      <t>カイハツ</t>
    </rPh>
    <rPh sb="4" eb="6">
      <t>キキン</t>
    </rPh>
    <phoneticPr fontId="11"/>
  </si>
  <si>
    <t>公共施設整備基金</t>
    <rPh sb="0" eb="2">
      <t>コウキョウ</t>
    </rPh>
    <rPh sb="2" eb="4">
      <t>シセツ</t>
    </rPh>
    <rPh sb="4" eb="6">
      <t>セイビ</t>
    </rPh>
    <rPh sb="6" eb="8">
      <t>キキン</t>
    </rPh>
    <phoneticPr fontId="11"/>
  </si>
  <si>
    <t>緑の基金</t>
    <rPh sb="0" eb="1">
      <t>ミドリ</t>
    </rPh>
    <rPh sb="2" eb="4">
      <t>キキン</t>
    </rPh>
    <phoneticPr fontId="11"/>
  </si>
  <si>
    <t>消防施設整備基金</t>
    <rPh sb="0" eb="2">
      <t>ショウボウ</t>
    </rPh>
    <rPh sb="2" eb="4">
      <t>シセツ</t>
    </rPh>
    <rPh sb="4" eb="6">
      <t>セイビ</t>
    </rPh>
    <rPh sb="6" eb="8">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</si>
  <si>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</si>
  <si>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</si>
  <si>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</si>
  <si>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</si>
  <si>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</si>
  <si>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</si>
  <si>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</si>
  <si>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施設の老朽化が進んでいるため、有形固定資産減価償却率が増えているが、橋りょうの大規模修繕や、ごみ処理施設の建替えなど、老朽化対策、施設の長寿命化対策にも取り組んでおり、これに伴い地方債残高が増加しているため、将来負担比率も増加している。今後も将来負担を勘案しながら公共施設等総合管理計画などに基づき、老朽化した施設の統廃合の検討、長寿命化に取り組んでいく。</t>
    <rPh sb="0" eb="2">
      <t>シセツ</t>
    </rPh>
    <rPh sb="3" eb="6">
      <t>ロウキュウカ</t>
    </rPh>
    <rPh sb="7" eb="8">
      <t>スス</t>
    </rPh>
    <rPh sb="15" eb="17">
      <t>ユウケイ</t>
    </rPh>
    <rPh sb="17" eb="19">
      <t>コテイ</t>
    </rPh>
    <rPh sb="19" eb="21">
      <t>シサン</t>
    </rPh>
    <rPh sb="21" eb="23">
      <t>ゲンカ</t>
    </rPh>
    <rPh sb="23" eb="25">
      <t>ショウキャク</t>
    </rPh>
    <rPh sb="25" eb="26">
      <t>リツ</t>
    </rPh>
    <rPh sb="27" eb="28">
      <t>フ</t>
    </rPh>
    <rPh sb="34" eb="35">
      <t>キョウ</t>
    </rPh>
    <rPh sb="39" eb="42">
      <t>ダイキボ</t>
    </rPh>
    <rPh sb="42" eb="44">
      <t>シュウゼン</t>
    </rPh>
    <rPh sb="48" eb="50">
      <t>ショリ</t>
    </rPh>
    <rPh sb="50" eb="52">
      <t>シセツ</t>
    </rPh>
    <rPh sb="53" eb="55">
      <t>タテカ</t>
    </rPh>
    <rPh sb="59" eb="62">
      <t>ロウキュウカ</t>
    </rPh>
    <rPh sb="62" eb="64">
      <t>タイサク</t>
    </rPh>
    <rPh sb="65" eb="67">
      <t>シセツ</t>
    </rPh>
    <rPh sb="68" eb="69">
      <t>チョウ</t>
    </rPh>
    <rPh sb="69" eb="72">
      <t>ジュミョウカ</t>
    </rPh>
    <rPh sb="72" eb="74">
      <t>タイサク</t>
    </rPh>
    <rPh sb="76" eb="77">
      <t>ト</t>
    </rPh>
    <rPh sb="78" eb="79">
      <t>ク</t>
    </rPh>
    <rPh sb="87" eb="88">
      <t>トモナ</t>
    </rPh>
    <rPh sb="89" eb="91">
      <t>チホウ</t>
    </rPh>
    <rPh sb="91" eb="92">
      <t>サイ</t>
    </rPh>
    <rPh sb="92" eb="94">
      <t>ザンダカ</t>
    </rPh>
    <rPh sb="95" eb="97">
      <t>ゾウカ</t>
    </rPh>
    <rPh sb="104" eb="106">
      <t>ショウライ</t>
    </rPh>
    <rPh sb="106" eb="108">
      <t>フタン</t>
    </rPh>
    <rPh sb="108" eb="110">
      <t>ヒリツ</t>
    </rPh>
    <rPh sb="111" eb="113">
      <t>ゾウカ</t>
    </rPh>
    <rPh sb="118" eb="120">
      <t>コンゴ</t>
    </rPh>
    <rPh sb="121" eb="123">
      <t>ショウライ</t>
    </rPh>
    <rPh sb="123" eb="125">
      <t>フタン</t>
    </rPh>
    <rPh sb="126" eb="128">
      <t>カンアン</t>
    </rPh>
    <rPh sb="132" eb="134">
      <t>コウキョウ</t>
    </rPh>
    <rPh sb="134" eb="136">
      <t>シセツ</t>
    </rPh>
    <rPh sb="136" eb="137">
      <t>トウ</t>
    </rPh>
    <rPh sb="137" eb="139">
      <t>ソウゴウ</t>
    </rPh>
    <rPh sb="139" eb="141">
      <t>カンリ</t>
    </rPh>
    <rPh sb="141" eb="143">
      <t>ケイカク</t>
    </rPh>
    <rPh sb="146" eb="147">
      <t>モト</t>
    </rPh>
    <rPh sb="150" eb="153">
      <t>ロウキュウカ</t>
    </rPh>
    <rPh sb="155" eb="157">
      <t>シセツ</t>
    </rPh>
    <rPh sb="158" eb="161">
      <t>トウハイゴウ</t>
    </rPh>
    <rPh sb="162" eb="164">
      <t>ケントウ</t>
    </rPh>
    <rPh sb="165" eb="166">
      <t>チョウ</t>
    </rPh>
    <rPh sb="166" eb="169">
      <t>ジュミョウカ</t>
    </rPh>
    <rPh sb="170" eb="171">
      <t>ト</t>
    </rPh>
    <rPh sb="172" eb="173">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</si>
  <si>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</si>
  <si>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</si>
  <si>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</si>
  <si>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</si>
  <si>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</si>
  <si>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</si>
  <si>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１７年１月の旧名栗村との合併は、合併特例事業債などの財政措置がある地方債を活用していたことから、実質公債費比率、将来負担比率ともに減少傾向であったが、借り入れた合併特例事業債の元金償還が増加してきたため、実質公債費比率が増加に転じるとともに、ごみ処理施設の建設に伴う起債額の増加により、地方債残高が増加し、将来負担比率も増加している。今後も借り入れた地方債の償還が増加していくことが見込まれる。今後は、建設事業を取捨選択し、起債額を抑制するとともに、財政措置がある起債の活用に努め、実質公債費比率及び将来負担比率の抑制を図る。</t>
    <rPh sb="0" eb="2">
      <t>ヘイセイ</t>
    </rPh>
    <rPh sb="4" eb="5">
      <t>ネン</t>
    </rPh>
    <rPh sb="6" eb="7">
      <t>ガツ</t>
    </rPh>
    <rPh sb="8" eb="9">
      <t>キュウ</t>
    </rPh>
    <rPh sb="9" eb="11">
      <t>ナグリ</t>
    </rPh>
    <rPh sb="11" eb="12">
      <t>ムラ</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</si>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</sst>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D9CC-4606-A830-7A9480B789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53098</c:v>
                </c:pt>
                <c:pt idx="1">
                  <c:v>55078</c:v>
                </c:pt>
                <c:pt idx="2">
                  <c:v>56348</c:v>
                </c:pt>
                <c:pt idx="3">
                  <c:v>88286</c:v>
                </c:pt>
                <c:pt idx="4">
                  <c:v>114096</c:v>
                </c:pt>
              </c:numCache>
            </c:numRef>
          </c:val>
          <c:smooth val="0"/>
          <c:extLst xmlns:c16r2="http://schemas.microsoft.com/office/drawing/2015/06/chart">
            <c:ext xmlns:c16="http://schemas.microsoft.com/office/drawing/2014/chart" uri="{C3380CC4-5D6E-409C-BE32-E72D297353CC}">
              <c16:uniqueId val="{00000001-D9CC-4606-A830-7A9480B78960}"/>
            </c:ext>
          </c:extLst>
        </c:ser>
        <c:dLbls>
          <c:showLegendKey val="0"/>
          <c:showVal val="0"/>
          <c:showCatName val="0"/>
          <c:showSerName val="0"/>
          <c:showPercent val="0"/>
          <c:showBubbleSize val="0"/>
        </c:dLbls>
        <c:marker val="1"/>
        <c:smooth val="0"/>
        <c:axId val="149709184"/>
        <c:axId val="149711104"/>
      </c:lineChart>
      <c:catAx>
        <c:axId val="14970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711104"/>
        <c:crosses val="autoZero"/>
        <c:auto val="1"/>
        <c:lblAlgn val="ctr"/>
        <c:lblOffset val="100"/>
        <c:tickLblSkip val="1"/>
        <c:tickMarkSkip val="1"/>
        <c:noMultiLvlLbl val="0"/>
      </c:catAx>
      <c:valAx>
        <c:axId val="149711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70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9.68</c:v>
                </c:pt>
                <c:pt idx="1">
                  <c:v>8.2100000000000009</c:v>
                </c:pt>
                <c:pt idx="2">
                  <c:v>4.57</c:v>
                </c:pt>
                <c:pt idx="3">
                  <c:v>3.43</c:v>
                </c:pt>
                <c:pt idx="4">
                  <c:v>7.32</c:v>
                </c:pt>
              </c:numCache>
            </c:numRef>
          </c:val>
          <c:extLst xmlns:c16r2="http://schemas.microsoft.com/office/drawing/2015/06/chart">
            <c:ext xmlns:c16="http://schemas.microsoft.com/office/drawing/2014/chart" uri="{C3380CC4-5D6E-409C-BE32-E72D297353CC}">
              <c16:uniqueId val="{00000000-DAC5-4EC8-B807-03A806DCB2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9.2799999999999994</c:v>
                </c:pt>
                <c:pt idx="1">
                  <c:v>10.76</c:v>
                </c:pt>
                <c:pt idx="2">
                  <c:v>10.5</c:v>
                </c:pt>
                <c:pt idx="3">
                  <c:v>8.64</c:v>
                </c:pt>
                <c:pt idx="4">
                  <c:v>5.99</c:v>
                </c:pt>
              </c:numCache>
            </c:numRef>
          </c:val>
          <c:extLst xmlns:c16r2="http://schemas.microsoft.com/office/drawing/2015/06/chart">
            <c:ext xmlns:c16="http://schemas.microsoft.com/office/drawing/2014/chart" uri="{C3380CC4-5D6E-409C-BE32-E72D297353CC}">
              <c16:uniqueId val="{00000001-DAC5-4EC8-B807-03A806DCB236}"/>
            </c:ext>
          </c:extLst>
        </c:ser>
        <c:dLbls>
          <c:showLegendKey val="0"/>
          <c:showVal val="0"/>
          <c:showCatName val="0"/>
          <c:showSerName val="0"/>
          <c:showPercent val="0"/>
          <c:showBubbleSize val="0"/>
        </c:dLbls>
        <c:gapWidth val="250"/>
        <c:overlap val="100"/>
        <c:axId val="158152960"/>
        <c:axId val="15815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4.08</c:v>
                </c:pt>
                <c:pt idx="1">
                  <c:v>0.11</c:v>
                </c:pt>
                <c:pt idx="2">
                  <c:v>-3.4</c:v>
                </c:pt>
                <c:pt idx="3">
                  <c:v>-3.12</c:v>
                </c:pt>
                <c:pt idx="4">
                  <c:v>1.26</c:v>
                </c:pt>
              </c:numCache>
            </c:numRef>
          </c:val>
          <c:smooth val="0"/>
          <c:extLst xmlns:c16r2="http://schemas.microsoft.com/office/drawing/2015/06/chart">
            <c:ext xmlns:c16="http://schemas.microsoft.com/office/drawing/2014/chart" uri="{C3380CC4-5D6E-409C-BE32-E72D297353CC}">
              <c16:uniqueId val="{00000002-DAC5-4EC8-B807-03A806DCB236}"/>
            </c:ext>
          </c:extLst>
        </c:ser>
        <c:dLbls>
          <c:showLegendKey val="0"/>
          <c:showVal val="0"/>
          <c:showCatName val="0"/>
          <c:showSerName val="0"/>
          <c:showPercent val="0"/>
          <c:showBubbleSize val="0"/>
        </c:dLbls>
        <c:marker val="1"/>
        <c:smooth val="0"/>
        <c:axId val="158152960"/>
        <c:axId val="158155136"/>
      </c:lineChart>
      <c:catAx>
        <c:axId val="1581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155136"/>
        <c:crosses val="autoZero"/>
        <c:auto val="1"/>
        <c:lblAlgn val="ctr"/>
        <c:lblOffset val="100"/>
        <c:tickLblSkip val="1"/>
        <c:tickMarkSkip val="1"/>
        <c:noMultiLvlLbl val="0"/>
      </c:catAx>
      <c:valAx>
        <c:axId val="15815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0.57999999999999996</c:v>
                </c:pt>
                <c:pt idx="2">
                  <c:v>#N/A</c:v>
                </c:pt>
                <c:pt idx="3">
                  <c:v>0.98</c:v>
                </c:pt>
                <c:pt idx="4">
                  <c:v>#N/A</c:v>
                </c:pt>
                <c:pt idx="5">
                  <c:v>0.57999999999999996</c:v>
                </c:pt>
                <c:pt idx="6">
                  <c:v>#N/A</c:v>
                </c:pt>
                <c:pt idx="7">
                  <c:v>0.35</c:v>
                </c:pt>
                <c:pt idx="8">
                  <c:v>#N/A</c:v>
                </c:pt>
                <c:pt idx="9">
                  <c:v>0.24</c:v>
                </c:pt>
              </c:numCache>
            </c:numRef>
          </c:val>
          <c:extLst xmlns:c16r2="http://schemas.microsoft.com/office/drawing/2015/06/chart">
            <c:ext xmlns:c16="http://schemas.microsoft.com/office/drawing/2014/chart" uri="{C3380CC4-5D6E-409C-BE32-E72D297353CC}">
              <c16:uniqueId val="{00000000-BE53-4328-93A4-F7CF21C280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E53-4328-93A4-F7CF21C28037}"/>
            </c:ext>
          </c:extLst>
        </c:ser>
        <c:ser>
          <c:idx val="2"/>
          <c:order val="2"/>
          <c:tx>
            <c:strRef>
              <c:f>データシート!$A$29</c:f>
              <c:strCache>
                <c:ptCount val="1"/>
                <c:pt idx="0">
                  <c:v>岩沢南部土地区画整理特別会計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7.0000000000000007E-2</c:v>
                </c:pt>
                <c:pt idx="4">
                  <c:v>#N/A</c:v>
                </c:pt>
                <c:pt idx="5">
                  <c:v>0.11</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2-BE53-4328-93A4-F7CF21C28037}"/>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0.21</c:v>
                </c:pt>
                <c:pt idx="4">
                  <c:v>#N/A</c:v>
                </c:pt>
                <c:pt idx="5">
                  <c:v>0.25</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3-BE53-4328-93A4-F7CF21C28037}"/>
            </c:ext>
          </c:extLst>
        </c:ser>
        <c:ser>
          <c:idx val="4"/>
          <c:order val="4"/>
          <c:tx>
            <c:strRef>
              <c:f>データシート!$A$31</c:f>
              <c:strCache>
                <c:ptCount val="1"/>
                <c:pt idx="0">
                  <c:v>岩沢北部土地区画整理特別会計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0.52</c:v>
                </c:pt>
                <c:pt idx="2">
                  <c:v>#N/A</c:v>
                </c:pt>
                <c:pt idx="3">
                  <c:v>0.11</c:v>
                </c:pt>
                <c:pt idx="4">
                  <c:v>#N/A</c:v>
                </c:pt>
                <c:pt idx="5">
                  <c:v>0.19</c:v>
                </c:pt>
                <c:pt idx="6">
                  <c:v>#N/A</c:v>
                </c:pt>
                <c:pt idx="7">
                  <c:v>0.01</c:v>
                </c:pt>
                <c:pt idx="8">
                  <c:v>#N/A</c:v>
                </c:pt>
                <c:pt idx="9">
                  <c:v>0.23</c:v>
                </c:pt>
              </c:numCache>
            </c:numRef>
          </c:val>
          <c:extLst xmlns:c16r2="http://schemas.microsoft.com/office/drawing/2015/06/chart">
            <c:ext xmlns:c16="http://schemas.microsoft.com/office/drawing/2014/chart" uri="{C3380CC4-5D6E-409C-BE32-E72D297353CC}">
              <c16:uniqueId val="{00000004-BE53-4328-93A4-F7CF21C28037}"/>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0.45</c:v>
                </c:pt>
                <c:pt idx="2">
                  <c:v>#N/A</c:v>
                </c:pt>
                <c:pt idx="3">
                  <c:v>0.28999999999999998</c:v>
                </c:pt>
                <c:pt idx="4">
                  <c:v>#N/A</c:v>
                </c:pt>
                <c:pt idx="5">
                  <c:v>0.55000000000000004</c:v>
                </c:pt>
                <c:pt idx="6">
                  <c:v>#N/A</c:v>
                </c:pt>
                <c:pt idx="7">
                  <c:v>0.68</c:v>
                </c:pt>
                <c:pt idx="8">
                  <c:v>#N/A</c:v>
                </c:pt>
                <c:pt idx="9">
                  <c:v>0.66</c:v>
                </c:pt>
              </c:numCache>
            </c:numRef>
          </c:val>
          <c:extLst xmlns:c16r2="http://schemas.microsoft.com/office/drawing/2015/06/chart">
            <c:ext xmlns:c16="http://schemas.microsoft.com/office/drawing/2014/chart" uri="{C3380CC4-5D6E-409C-BE32-E72D297353CC}">
              <c16:uniqueId val="{00000005-BE53-4328-93A4-F7CF21C280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0.81</c:v>
                </c:pt>
                <c:pt idx="2">
                  <c:v>#N/A</c:v>
                </c:pt>
                <c:pt idx="3">
                  <c:v>0.93</c:v>
                </c:pt>
                <c:pt idx="4">
                  <c:v>#N/A</c:v>
                </c:pt>
                <c:pt idx="5">
                  <c:v>2.63</c:v>
                </c:pt>
                <c:pt idx="6">
                  <c:v>#N/A</c:v>
                </c:pt>
                <c:pt idx="7">
                  <c:v>1.9</c:v>
                </c:pt>
                <c:pt idx="8">
                  <c:v>#N/A</c:v>
                </c:pt>
                <c:pt idx="9">
                  <c:v>1.98</c:v>
                </c:pt>
              </c:numCache>
            </c:numRef>
          </c:val>
          <c:extLst xmlns:c16r2="http://schemas.microsoft.com/office/drawing/2015/06/chart">
            <c:ext xmlns:c16="http://schemas.microsoft.com/office/drawing/2014/chart" uri="{C3380CC4-5D6E-409C-BE32-E72D297353CC}">
              <c16:uniqueId val="{00000006-BE53-4328-93A4-F7CF21C28037}"/>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3.12</c:v>
                </c:pt>
                <c:pt idx="2">
                  <c:v>#N/A</c:v>
                </c:pt>
                <c:pt idx="3">
                  <c:v>2.4700000000000002</c:v>
                </c:pt>
                <c:pt idx="4">
                  <c:v>#N/A</c:v>
                </c:pt>
                <c:pt idx="5">
                  <c:v>2</c:v>
                </c:pt>
                <c:pt idx="6">
                  <c:v>#N/A</c:v>
                </c:pt>
                <c:pt idx="7">
                  <c:v>1.79</c:v>
                </c:pt>
                <c:pt idx="8">
                  <c:v>#N/A</c:v>
                </c:pt>
                <c:pt idx="9">
                  <c:v>2.41</c:v>
                </c:pt>
              </c:numCache>
            </c:numRef>
          </c:val>
          <c:extLst xmlns:c16r2="http://schemas.microsoft.com/office/drawing/2015/06/chart">
            <c:ext xmlns:c16="http://schemas.microsoft.com/office/drawing/2014/chart" uri="{C3380CC4-5D6E-409C-BE32-E72D297353CC}">
              <c16:uniqueId val="{00000007-BE53-4328-93A4-F7CF21C2803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6.95</c:v>
                </c:pt>
                <c:pt idx="2">
                  <c:v>#N/A</c:v>
                </c:pt>
                <c:pt idx="3">
                  <c:v>3.43</c:v>
                </c:pt>
                <c:pt idx="4">
                  <c:v>#N/A</c:v>
                </c:pt>
                <c:pt idx="5">
                  <c:v>4.49</c:v>
                </c:pt>
                <c:pt idx="6">
                  <c:v>#N/A</c:v>
                </c:pt>
                <c:pt idx="7">
                  <c:v>5.71</c:v>
                </c:pt>
                <c:pt idx="8">
                  <c:v>#N/A</c:v>
                </c:pt>
                <c:pt idx="9">
                  <c:v>6.9</c:v>
                </c:pt>
              </c:numCache>
            </c:numRef>
          </c:val>
          <c:extLst xmlns:c16r2="http://schemas.microsoft.com/office/drawing/2015/06/chart">
            <c:ext xmlns:c16="http://schemas.microsoft.com/office/drawing/2014/chart" uri="{C3380CC4-5D6E-409C-BE32-E72D297353CC}">
              <c16:uniqueId val="{00000008-BE53-4328-93A4-F7CF21C280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8.65</c:v>
                </c:pt>
                <c:pt idx="2">
                  <c:v>#N/A</c:v>
                </c:pt>
                <c:pt idx="3">
                  <c:v>7.19</c:v>
                </c:pt>
                <c:pt idx="4">
                  <c:v>#N/A</c:v>
                </c:pt>
                <c:pt idx="5">
                  <c:v>3.86</c:v>
                </c:pt>
                <c:pt idx="6">
                  <c:v>#N/A</c:v>
                </c:pt>
                <c:pt idx="7">
                  <c:v>3.12</c:v>
                </c:pt>
                <c:pt idx="8">
                  <c:v>#N/A</c:v>
                </c:pt>
                <c:pt idx="9">
                  <c:v>7.16</c:v>
                </c:pt>
              </c:numCache>
            </c:numRef>
          </c:val>
          <c:extLst xmlns:c16r2="http://schemas.microsoft.com/office/drawing/2015/06/chart">
            <c:ext xmlns:c16="http://schemas.microsoft.com/office/drawing/2014/chart" uri="{C3380CC4-5D6E-409C-BE32-E72D297353CC}">
              <c16:uniqueId val="{00000009-BE53-4328-93A4-F7CF21C28037}"/>
            </c:ext>
          </c:extLst>
        </c:ser>
        <c:dLbls>
          <c:showLegendKey val="0"/>
          <c:showVal val="0"/>
          <c:showCatName val="0"/>
          <c:showSerName val="0"/>
          <c:showPercent val="0"/>
          <c:showBubbleSize val="0"/>
        </c:dLbls>
        <c:gapWidth val="150"/>
        <c:overlap val="100"/>
        <c:axId val="158500736"/>
        <c:axId val="158502272"/>
      </c:barChart>
      <c:catAx>
        <c:axId val="1585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02272"/>
        <c:crosses val="autoZero"/>
        <c:auto val="1"/>
        <c:lblAlgn val="ctr"/>
        <c:lblOffset val="100"/>
        <c:tickLblSkip val="1"/>
        <c:tickMarkSkip val="1"/>
        <c:noMultiLvlLbl val="0"/>
      </c:catAx>
      <c:valAx>
        <c:axId val="1585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0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2677</c:v>
                </c:pt>
                <c:pt idx="5">
                  <c:v>2819</c:v>
                </c:pt>
                <c:pt idx="8">
                  <c:v>2673</c:v>
                </c:pt>
                <c:pt idx="11">
                  <c:v>2774</c:v>
                </c:pt>
                <c:pt idx="14">
                  <c:v>2877</c:v>
                </c:pt>
              </c:numCache>
            </c:numRef>
          </c:val>
          <c:extLst xmlns:c16r2="http://schemas.microsoft.com/office/drawing/2015/06/chart">
            <c:ext xmlns:c16="http://schemas.microsoft.com/office/drawing/2014/chart" uri="{C3380CC4-5D6E-409C-BE32-E72D297353CC}">
              <c16:uniqueId val="{00000000-90ED-4055-819E-2425BF1A82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ED-4055-819E-2425BF1A82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169</c:v>
                </c:pt>
                <c:pt idx="3">
                  <c:v>169</c:v>
                </c:pt>
                <c:pt idx="6">
                  <c:v>169</c:v>
                </c:pt>
                <c:pt idx="9">
                  <c:v>169</c:v>
                </c:pt>
                <c:pt idx="12">
                  <c:v>169</c:v>
                </c:pt>
              </c:numCache>
            </c:numRef>
          </c:val>
          <c:extLst xmlns:c16r2="http://schemas.microsoft.com/office/drawing/2015/06/chart">
            <c:ext xmlns:c16="http://schemas.microsoft.com/office/drawing/2014/chart" uri="{C3380CC4-5D6E-409C-BE32-E72D297353CC}">
              <c16:uniqueId val="{00000002-90ED-4055-819E-2425BF1A82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55</c:v>
                </c:pt>
                <c:pt idx="6">
                  <c:v>69</c:v>
                </c:pt>
                <c:pt idx="9">
                  <c:v>80</c:v>
                </c:pt>
                <c:pt idx="12">
                  <c:v>90</c:v>
                </c:pt>
              </c:numCache>
            </c:numRef>
          </c:val>
          <c:extLst xmlns:c16r2="http://schemas.microsoft.com/office/drawing/2015/06/chart">
            <c:ext xmlns:c16="http://schemas.microsoft.com/office/drawing/2014/chart" uri="{C3380CC4-5D6E-409C-BE32-E72D297353CC}">
              <c16:uniqueId val="{00000003-90ED-4055-819E-2425BF1A82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447</c:v>
                </c:pt>
                <c:pt idx="3">
                  <c:v>414</c:v>
                </c:pt>
                <c:pt idx="6">
                  <c:v>441</c:v>
                </c:pt>
                <c:pt idx="9">
                  <c:v>434</c:v>
                </c:pt>
                <c:pt idx="12">
                  <c:v>437</c:v>
                </c:pt>
              </c:numCache>
            </c:numRef>
          </c:val>
          <c:extLst xmlns:c16r2="http://schemas.microsoft.com/office/drawing/2015/06/chart">
            <c:ext xmlns:c16="http://schemas.microsoft.com/office/drawing/2014/chart" uri="{C3380CC4-5D6E-409C-BE32-E72D297353CC}">
              <c16:uniqueId val="{00000004-90ED-4055-819E-2425BF1A82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ED-4055-819E-2425BF1A82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ED-4055-819E-2425BF1A82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2450</c:v>
                </c:pt>
                <c:pt idx="3">
                  <c:v>2431</c:v>
                </c:pt>
                <c:pt idx="6">
                  <c:v>2405</c:v>
                </c:pt>
                <c:pt idx="9">
                  <c:v>2582</c:v>
                </c:pt>
                <c:pt idx="12">
                  <c:v>2701</c:v>
                </c:pt>
              </c:numCache>
            </c:numRef>
          </c:val>
          <c:extLst xmlns:c16r2="http://schemas.microsoft.com/office/drawing/2015/06/chart">
            <c:ext xmlns:c16="http://schemas.microsoft.com/office/drawing/2014/chart" uri="{C3380CC4-5D6E-409C-BE32-E72D297353CC}">
              <c16:uniqueId val="{00000007-90ED-4055-819E-2425BF1A8275}"/>
            </c:ext>
          </c:extLst>
        </c:ser>
        <c:dLbls>
          <c:showLegendKey val="0"/>
          <c:showVal val="0"/>
          <c:showCatName val="0"/>
          <c:showSerName val="0"/>
          <c:showPercent val="0"/>
          <c:showBubbleSize val="0"/>
        </c:dLbls>
        <c:gapWidth val="100"/>
        <c:overlap val="100"/>
        <c:axId val="152425984"/>
        <c:axId val="15242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440</c:v>
                </c:pt>
                <c:pt idx="2">
                  <c:v>#N/A</c:v>
                </c:pt>
                <c:pt idx="3">
                  <c:v>#N/A</c:v>
                </c:pt>
                <c:pt idx="4">
                  <c:v>250</c:v>
                </c:pt>
                <c:pt idx="5">
                  <c:v>#N/A</c:v>
                </c:pt>
                <c:pt idx="6">
                  <c:v>#N/A</c:v>
                </c:pt>
                <c:pt idx="7">
                  <c:v>411</c:v>
                </c:pt>
                <c:pt idx="8">
                  <c:v>#N/A</c:v>
                </c:pt>
                <c:pt idx="9">
                  <c:v>#N/A</c:v>
                </c:pt>
                <c:pt idx="10">
                  <c:v>491</c:v>
                </c:pt>
                <c:pt idx="11">
                  <c:v>#N/A</c:v>
                </c:pt>
                <c:pt idx="12">
                  <c:v>#N/A</c:v>
                </c:pt>
                <c:pt idx="13">
                  <c:v>520</c:v>
                </c:pt>
                <c:pt idx="14">
                  <c:v>#N/A</c:v>
                </c:pt>
              </c:numCache>
            </c:numRef>
          </c:val>
          <c:smooth val="0"/>
          <c:extLst xmlns:c16r2="http://schemas.microsoft.com/office/drawing/2015/06/chart">
            <c:ext xmlns:c16="http://schemas.microsoft.com/office/drawing/2014/chart" uri="{C3380CC4-5D6E-409C-BE32-E72D297353CC}">
              <c16:uniqueId val="{00000008-90ED-4055-819E-2425BF1A8275}"/>
            </c:ext>
          </c:extLst>
        </c:ser>
        <c:dLbls>
          <c:showLegendKey val="0"/>
          <c:showVal val="0"/>
          <c:showCatName val="0"/>
          <c:showSerName val="0"/>
          <c:showPercent val="0"/>
          <c:showBubbleSize val="0"/>
        </c:dLbls>
        <c:marker val="1"/>
        <c:smooth val="0"/>
        <c:axId val="152425984"/>
        <c:axId val="152427904"/>
      </c:lineChart>
      <c:catAx>
        <c:axId val="1524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27904"/>
        <c:crosses val="autoZero"/>
        <c:auto val="1"/>
        <c:lblAlgn val="ctr"/>
        <c:lblOffset val="100"/>
        <c:tickLblSkip val="1"/>
        <c:tickMarkSkip val="1"/>
        <c:noMultiLvlLbl val="0"/>
      </c:catAx>
      <c:valAx>
        <c:axId val="15242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27054</c:v>
                </c:pt>
                <c:pt idx="5">
                  <c:v>28017</c:v>
                </c:pt>
                <c:pt idx="8">
                  <c:v>28504</c:v>
                </c:pt>
                <c:pt idx="11">
                  <c:v>29268</c:v>
                </c:pt>
                <c:pt idx="14">
                  <c:v>29963</c:v>
                </c:pt>
              </c:numCache>
            </c:numRef>
          </c:val>
          <c:extLst xmlns:c16r2="http://schemas.microsoft.com/office/drawing/2015/06/chart">
            <c:ext xmlns:c16="http://schemas.microsoft.com/office/drawing/2014/chart" uri="{C3380CC4-5D6E-409C-BE32-E72D297353CC}">
              <c16:uniqueId val="{00000000-9F61-44EA-A2CA-05DD1E45FC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6199</c:v>
                </c:pt>
                <c:pt idx="5">
                  <c:v>6097</c:v>
                </c:pt>
                <c:pt idx="8">
                  <c:v>6066</c:v>
                </c:pt>
                <c:pt idx="11">
                  <c:v>5838</c:v>
                </c:pt>
                <c:pt idx="14">
                  <c:v>5675</c:v>
                </c:pt>
              </c:numCache>
            </c:numRef>
          </c:val>
          <c:extLst xmlns:c16r2="http://schemas.microsoft.com/office/drawing/2015/06/chart">
            <c:ext xmlns:c16="http://schemas.microsoft.com/office/drawing/2014/chart" uri="{C3380CC4-5D6E-409C-BE32-E72D297353CC}">
              <c16:uniqueId val="{00000001-9F61-44EA-A2CA-05DD1E45FC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5365</c:v>
                </c:pt>
                <c:pt idx="5">
                  <c:v>6242</c:v>
                </c:pt>
                <c:pt idx="8">
                  <c:v>6443</c:v>
                </c:pt>
                <c:pt idx="11">
                  <c:v>5880</c:v>
                </c:pt>
                <c:pt idx="14">
                  <c:v>4001</c:v>
                </c:pt>
              </c:numCache>
            </c:numRef>
          </c:val>
          <c:extLst xmlns:c16r2="http://schemas.microsoft.com/office/drawing/2015/06/chart">
            <c:ext xmlns:c16="http://schemas.microsoft.com/office/drawing/2014/chart" uri="{C3380CC4-5D6E-409C-BE32-E72D297353CC}">
              <c16:uniqueId val="{00000002-9F61-44EA-A2CA-05DD1E45FC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61-44EA-A2CA-05DD1E45FC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61-44EA-A2CA-05DD1E45FC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5-9F61-44EA-A2CA-05DD1E45FC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5669</c:v>
                </c:pt>
                <c:pt idx="3">
                  <c:v>5281</c:v>
                </c:pt>
                <c:pt idx="6">
                  <c:v>4964</c:v>
                </c:pt>
                <c:pt idx="9">
                  <c:v>5226</c:v>
                </c:pt>
                <c:pt idx="12">
                  <c:v>5140</c:v>
                </c:pt>
              </c:numCache>
            </c:numRef>
          </c:val>
          <c:extLst xmlns:c16r2="http://schemas.microsoft.com/office/drawing/2015/06/chart">
            <c:ext xmlns:c16="http://schemas.microsoft.com/office/drawing/2014/chart" uri="{C3380CC4-5D6E-409C-BE32-E72D297353CC}">
              <c16:uniqueId val="{00000006-9F61-44EA-A2CA-05DD1E45FC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385</c:v>
                </c:pt>
                <c:pt idx="3">
                  <c:v>466</c:v>
                </c:pt>
                <c:pt idx="6">
                  <c:v>553</c:v>
                </c:pt>
                <c:pt idx="9">
                  <c:v>773</c:v>
                </c:pt>
                <c:pt idx="12">
                  <c:v>712</c:v>
                </c:pt>
              </c:numCache>
            </c:numRef>
          </c:val>
          <c:extLst xmlns:c16r2="http://schemas.microsoft.com/office/drawing/2015/06/chart">
            <c:ext xmlns:c16="http://schemas.microsoft.com/office/drawing/2014/chart" uri="{C3380CC4-5D6E-409C-BE32-E72D297353CC}">
              <c16:uniqueId val="{00000007-9F61-44EA-A2CA-05DD1E45FC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6311</c:v>
                </c:pt>
                <c:pt idx="3">
                  <c:v>5945</c:v>
                </c:pt>
                <c:pt idx="6">
                  <c:v>5662</c:v>
                </c:pt>
                <c:pt idx="9">
                  <c:v>5436</c:v>
                </c:pt>
                <c:pt idx="12">
                  <c:v>5392</c:v>
                </c:pt>
              </c:numCache>
            </c:numRef>
          </c:val>
          <c:extLst xmlns:c16r2="http://schemas.microsoft.com/office/drawing/2015/06/chart">
            <c:ext xmlns:c16="http://schemas.microsoft.com/office/drawing/2014/chart" uri="{C3380CC4-5D6E-409C-BE32-E72D297353CC}">
              <c16:uniqueId val="{00000008-9F61-44EA-A2CA-05DD1E45FC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1710</c:v>
                </c:pt>
                <c:pt idx="3">
                  <c:v>1541</c:v>
                </c:pt>
                <c:pt idx="6">
                  <c:v>1372</c:v>
                </c:pt>
                <c:pt idx="9">
                  <c:v>1202</c:v>
                </c:pt>
                <c:pt idx="12">
                  <c:v>1033</c:v>
                </c:pt>
              </c:numCache>
            </c:numRef>
          </c:val>
          <c:extLst xmlns:c16r2="http://schemas.microsoft.com/office/drawing/2015/06/chart">
            <c:ext xmlns:c16="http://schemas.microsoft.com/office/drawing/2014/chart" uri="{C3380CC4-5D6E-409C-BE32-E72D297353CC}">
              <c16:uniqueId val="{00000009-9F61-44EA-A2CA-05DD1E45FC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27199</c:v>
                </c:pt>
                <c:pt idx="3">
                  <c:v>28483</c:v>
                </c:pt>
                <c:pt idx="6">
                  <c:v>29463</c:v>
                </c:pt>
                <c:pt idx="9">
                  <c:v>30959</c:v>
                </c:pt>
                <c:pt idx="12">
                  <c:v>33360</c:v>
                </c:pt>
              </c:numCache>
            </c:numRef>
          </c:val>
          <c:extLst xmlns:c16r2="http://schemas.microsoft.com/office/drawing/2015/06/chart">
            <c:ext xmlns:c16="http://schemas.microsoft.com/office/drawing/2014/chart" uri="{C3380CC4-5D6E-409C-BE32-E72D297353CC}">
              <c16:uniqueId val="{0000000A-9F61-44EA-A2CA-05DD1E45FC23}"/>
            </c:ext>
          </c:extLst>
        </c:ser>
        <c:dLbls>
          <c:showLegendKey val="0"/>
          <c:showVal val="0"/>
          <c:showCatName val="0"/>
          <c:showSerName val="0"/>
          <c:showPercent val="0"/>
          <c:showBubbleSize val="0"/>
        </c:dLbls>
        <c:gapWidth val="100"/>
        <c:overlap val="100"/>
        <c:axId val="158622080"/>
        <c:axId val="15862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2656</c:v>
                </c:pt>
                <c:pt idx="2">
                  <c:v>#N/A</c:v>
                </c:pt>
                <c:pt idx="3">
                  <c:v>#N/A</c:v>
                </c:pt>
                <c:pt idx="4">
                  <c:v>1361</c:v>
                </c:pt>
                <c:pt idx="5">
                  <c:v>#N/A</c:v>
                </c:pt>
                <c:pt idx="6">
                  <c:v>#N/A</c:v>
                </c:pt>
                <c:pt idx="7">
                  <c:v>1001</c:v>
                </c:pt>
                <c:pt idx="8">
                  <c:v>#N/A</c:v>
                </c:pt>
                <c:pt idx="9">
                  <c:v>#N/A</c:v>
                </c:pt>
                <c:pt idx="10">
                  <c:v>2611</c:v>
                </c:pt>
                <c:pt idx="11">
                  <c:v>#N/A</c:v>
                </c:pt>
                <c:pt idx="12">
                  <c:v>#N/A</c:v>
                </c:pt>
                <c:pt idx="13">
                  <c:v>5998</c:v>
                </c:pt>
                <c:pt idx="14">
                  <c:v>#N/A</c:v>
                </c:pt>
              </c:numCache>
            </c:numRef>
          </c:val>
          <c:smooth val="0"/>
          <c:extLst xmlns:c16r2="http://schemas.microsoft.com/office/drawing/2015/06/chart">
            <c:ext xmlns:c16="http://schemas.microsoft.com/office/drawing/2014/chart" uri="{C3380CC4-5D6E-409C-BE32-E72D297353CC}">
              <c16:uniqueId val="{0000000B-9F61-44EA-A2CA-05DD1E45FC23}"/>
            </c:ext>
          </c:extLst>
        </c:ser>
        <c:dLbls>
          <c:showLegendKey val="0"/>
          <c:showVal val="0"/>
          <c:showCatName val="0"/>
          <c:showSerName val="0"/>
          <c:showPercent val="0"/>
          <c:showBubbleSize val="0"/>
        </c:dLbls>
        <c:marker val="1"/>
        <c:smooth val="0"/>
        <c:axId val="158622080"/>
        <c:axId val="158624000"/>
      </c:lineChart>
      <c:catAx>
        <c:axId val="1586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624000"/>
        <c:crosses val="autoZero"/>
        <c:auto val="1"/>
        <c:lblAlgn val="ctr"/>
        <c:lblOffset val="100"/>
        <c:tickLblSkip val="1"/>
        <c:tickMarkSkip val="1"/>
        <c:noMultiLvlLbl val="0"/>
      </c:catAx>
      <c:valAx>
        <c:axId val="15862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6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1823</c:v>
                </c:pt>
                <c:pt idx="1">
                  <c:v>1488</c:v>
                </c:pt>
                <c:pt idx="2">
                  <c:v>1033</c:v>
                </c:pt>
              </c:numCache>
            </c:numRef>
          </c:val>
          <c:extLst xmlns:c16r2="http://schemas.microsoft.com/office/drawing/2015/06/chart">
            <c:ext xmlns:c16="http://schemas.microsoft.com/office/drawing/2014/chart" uri="{C3380CC4-5D6E-409C-BE32-E72D297353CC}">
              <c16:uniqueId val="{00000000-07BE-47DA-98FC-00ED8E55F6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918</c:v>
                </c:pt>
                <c:pt idx="1">
                  <c:v>868</c:v>
                </c:pt>
                <c:pt idx="2">
                  <c:v>787</c:v>
                </c:pt>
              </c:numCache>
            </c:numRef>
          </c:val>
          <c:extLst xmlns:c16r2="http://schemas.microsoft.com/office/drawing/2015/06/chart">
            <c:ext xmlns:c16="http://schemas.microsoft.com/office/drawing/2014/chart" uri="{C3380CC4-5D6E-409C-BE32-E72D297353CC}">
              <c16:uniqueId val="{00000001-07BE-47DA-98FC-00ED8E55F6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5366</c:v>
                </c:pt>
                <c:pt idx="1">
                  <c:v>4728</c:v>
                </c:pt>
                <c:pt idx="2">
                  <c:v>3203</c:v>
                </c:pt>
              </c:numCache>
            </c:numRef>
          </c:val>
          <c:extLst xmlns:c16r2="http://schemas.microsoft.com/office/drawing/2015/06/chart">
            <c:ext xmlns:c16="http://schemas.microsoft.com/office/drawing/2014/chart" uri="{C3380CC4-5D6E-409C-BE32-E72D297353CC}">
              <c16:uniqueId val="{00000002-07BE-47DA-98FC-00ED8E55F64B}"/>
            </c:ext>
          </c:extLst>
        </c:ser>
        <c:dLbls>
          <c:showLegendKey val="0"/>
          <c:showVal val="0"/>
          <c:showCatName val="0"/>
          <c:showSerName val="0"/>
          <c:showPercent val="0"/>
          <c:showBubbleSize val="0"/>
        </c:dLbls>
        <c:gapWidth val="120"/>
        <c:overlap val="100"/>
        <c:axId val="158721920"/>
        <c:axId val="158723456"/>
      </c:barChart>
      <c:catAx>
        <c:axId val="1587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723456"/>
        <c:crosses val="autoZero"/>
        <c:auto val="1"/>
        <c:lblAlgn val="ctr"/>
        <c:lblOffset val="100"/>
        <c:tickLblSkip val="1"/>
        <c:tickMarkSkip val="1"/>
        <c:noMultiLvlLbl val="0"/>
      </c:catAx>
      <c:valAx>
        <c:axId val="158723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72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{26832E77-F0C2-48A6-81D7-0655B1530A59}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220-4687-A5AF-A37AA2AAFDB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{7B9F0991-015B-40B2-98BF-F866E164A14E}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20-4687-A5AF-A37AA2AAFDB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{73B6ED24-46B5-4A63-87BC-A5DD34ACE22F}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20-4687-A5AF-A37AA2AAFDB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{8B81C193-A937-4DBB-A3C8-0A8DD50AC46C}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20-4687-A5AF-A37AA2AAFDB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{FB23CEBD-3DAA-47F1-A307-CBC96F3E5DCF}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20-4687-A5AF-A37AA2AAFD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{5A364C38-6F6F-4E9D-B5C9-235D4F3DCD9D}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220-4687-A5AF-A37AA2AAFDB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{B0E917A5-0A2F-4D2C-8051-D7D9A6A3FA4F}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220-4687-A5AF-A37AA2AAFDB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{E12D93D6-8C0A-4D5A-9498-C2402E3C0971}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220-4687-A5AF-A37AA2AAFDB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{E1386F44-58A7-4E5B-931E-0D48F7F3301D}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220-4687-A5AF-A37AA2AAF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62.6</c:v>
                </c:pt>
                <c:pt idx="24">
                  <c:v>62.9</c:v>
                </c:pt>
                <c:pt idx="32">
                  <c:v>59.6</c:v>
                </c:pt>
              </c:numCache>
            </c:numRef>
          </c:xVal>
          <c:yVal>
            <c:numRef>
              <c:f>公会計指標分析・財政指標組合せ分析表!$BP$51:$DC$51</c:f>
              <c:numCache>
                <c:formatCode>#,##0.0;"▲ "#,##0.0</c:formatCode>
                <c:ptCount val="40"/>
                <c:pt idx="16">
                  <c:v>6.5</c:v>
                </c:pt>
                <c:pt idx="24">
                  <c:v>17.5</c:v>
                </c:pt>
                <c:pt idx="32">
                  <c:v>40.4</c:v>
                </c:pt>
              </c:numCache>
            </c:numRef>
          </c:yVal>
          <c:smooth val="0"/>
          <c:extLst xmlns:c16r2="http://schemas.microsoft.com/office/drawing/2015/06/chart">
            <c:ext xmlns:c16="http://schemas.microsoft.com/office/drawing/2014/chart" uri="{C3380CC4-5D6E-409C-BE32-E72D297353CC}">
              <c16:uniqueId val="{00000009-6220-4687-A5AF-A37AA2AAFD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{55380F65-5414-42FB-8906-4A8824D86E39}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220-4687-A5AF-A37AA2AAFDB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{D3A3E51D-28B4-41D7-9E34-3AB26A12304C}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20-4687-A5AF-A37AA2AAFDB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{6837EC1C-9E41-43FC-855E-56A8CB851C94}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20-4687-A5AF-A37AA2AAFDB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{1164AE28-8C30-40E6-8FEB-C0FA9E133B13}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20-4687-A5AF-A37AA2AAFDB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{FC175CE5-EBBE-4DB9-81BB-5C07D9033C63}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20-4687-A5AF-A37AA2AAFD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{4D7E2D63-DAB8-4D7B-93E1-E0D37AC71773}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220-4687-A5AF-A37AA2AAFDB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{18CB47ED-402B-499D-8C1A-0B57CF385D39}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220-4687-A5AF-A37AA2AAFDB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{2211D592-739F-40A5-8669-2858BAB4348B}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220-4687-A5AF-A37AA2AAFDB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{240D97BC-F5B0-44CA-B767-BC72A85035D2}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220-4687-A5AF-A37AA2AAF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6220-4687-A5AF-A37AA2AAFDBA}"/>
            </c:ext>
          </c:extLst>
        </c:ser>
        <c:dLbls>
          <c:showLegendKey val="0"/>
          <c:showVal val="1"/>
          <c:showCatName val="0"/>
          <c:showSerName val="0"/>
          <c:showPercent val="0"/>
          <c:showBubbleSize val="0"/>
        </c:dLbls>
        <c:axId val="158900608"/>
        <c:axId val="158902528"/>
      </c:scatterChart>
      <c:valAx>
        <c:axId val="158900608"/>
        <c:scaling>
          <c:orientation val="minMax"/>
          <c:max val="63.5"/>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902528"/>
        <c:crosses val="autoZero"/>
        <c:crossBetween val="midCat"/>
      </c:valAx>
      <c:valAx>
        <c:axId val="158902528"/>
        <c:scaling>
          <c:orientation val="minMax"/>
          <c:max val="4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90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{372E1606-A3FC-4E65-861E-4422BBC10DB0}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5A-41CA-8EBC-801E4D5C3BB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{EB6FBB24-F5EE-441F-98D1-59E3D501026F}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5A-41CA-8EBC-801E4D5C3BB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{950FE7A1-26DA-4278-A46A-64E4757A880B}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5A-41CA-8EBC-801E4D5C3BB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{1FFD9B2D-516F-4225-A4DD-B99474BB5841}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5A-41CA-8EBC-801E4D5C3BB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{61B0228D-06AD-4C29-BAE0-1FEF940DE083}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5A-41CA-8EBC-801E4D5C3BB9}"/>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{A1105D84-45C2-4C64-B05A-CEFCE783F5DC}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5A-41CA-8EBC-801E4D5C3BB9}"/>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{6BD51F1B-30D1-49EA-8486-E174EAF02706}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5A-41CA-8EBC-801E4D5C3BB9}"/>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{AFE4377D-745E-4B47-82D2-3C07BCFBCACC}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5A-41CA-8EBC-801E4D5C3BB9}"/>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{4F34354E-8129-47B3-9998-5D34A57D100D}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5A-41CA-8EBC-801E4D5C3B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2.7</c:v>
                </c:pt>
                <c:pt idx="16">
                  <c:v>2.4</c:v>
                </c:pt>
                <c:pt idx="24">
                  <c:v>2.5</c:v>
                </c:pt>
                <c:pt idx="32">
                  <c:v>3.1</c:v>
                </c:pt>
              </c:numCache>
            </c:numRef>
          </c:xVal>
          <c:yVal>
            <c:numRef>
              <c:f>公会計指標分析・財政指標組合せ分析表!$BP$73:$DC$73</c:f>
              <c:numCache>
                <c:formatCode>#,##0.0;"▲ "#,##0.0</c:formatCode>
                <c:ptCount val="40"/>
                <c:pt idx="0">
                  <c:v>18</c:v>
                </c:pt>
                <c:pt idx="8">
                  <c:v>9.1999999999999993</c:v>
                </c:pt>
                <c:pt idx="16">
                  <c:v>6.5</c:v>
                </c:pt>
                <c:pt idx="24">
                  <c:v>17.5</c:v>
                </c:pt>
                <c:pt idx="32">
                  <c:v>40.4</c:v>
                </c:pt>
              </c:numCache>
            </c:numRef>
          </c:yVal>
          <c:smooth val="0"/>
          <c:extLst xmlns:c16r2="http://schemas.microsoft.com/office/drawing/2015/06/chart">
            <c:ext xmlns:c16="http://schemas.microsoft.com/office/drawing/2014/chart" uri="{C3380CC4-5D6E-409C-BE32-E72D297353CC}">
              <c16:uniqueId val="{00000009-7C5A-41CA-8EBC-801E4D5C3B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{6E5E363B-A353-435A-B670-3D8BD549D064}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5A-41CA-8EBC-801E4D5C3B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{28084355-DB24-450A-B210-54B4906D8AC2}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5A-41CA-8EBC-801E4D5C3BB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{2EAE9123-9FE3-48B4-BF2C-9311A6D21CDA}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5A-41CA-8EBC-801E4D5C3BB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{3872843D-2958-4F1A-B43C-A8AE2AD2DEF4}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5A-41CA-8EBC-801E4D5C3BB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{870EE16A-F088-4D07-9072-09B58C265A16}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5A-41CA-8EBC-801E4D5C3BB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{77F55B6E-0C30-4AB9-9135-3B7BCAB0F8EF}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5A-41CA-8EBC-801E4D5C3BB9}"/>
                </c:ext>
              </c:extLst>
            </c:dLbl>
            <c:dLbl>
              <c:idx val="16"/>
              <c:layout>
                <c:manualLayout>
                  <c:x val="-2.334122487800843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{E4181E5B-279A-494B-AB9F-1DDF6408ABB6}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5A-41CA-8EBC-801E4D5C3BB9}"/>
                </c:ext>
              </c:extLst>
            </c:dLbl>
            <c:dLbl>
              <c:idx val="24"/>
              <c:layout>
                <c:manualLayout>
                  <c:x val="-4.005475836021276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{A7AEBFA9-40AF-4868-9733-425746F25E65}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5A-41CA-8EBC-801E4D5C3BB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{C8136AB0-542B-4D3F-BA99-D9251135F202}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5A-41CA-8EBC-801E4D5C3B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7C5A-41CA-8EBC-801E4D5C3BB9}"/>
            </c:ext>
          </c:extLst>
        </c:ser>
        <c:dLbls>
          <c:showLegendKey val="0"/>
          <c:showVal val="1"/>
          <c:showCatName val="0"/>
          <c:showSerName val="0"/>
          <c:showPercent val="0"/>
          <c:showBubbleSize val="0"/>
        </c:dLbls>
        <c:axId val="159452544"/>
        <c:axId val="159467008"/>
      </c:scatterChart>
      <c:valAx>
        <c:axId val="159452544"/>
        <c:scaling>
          <c:orientation val="minMax"/>
          <c:max val="10.199999999999999"/>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467008"/>
        <c:crosses val="autoZero"/>
        <c:crossBetween val="midCat"/>
      </c:valAx>
      <c:valAx>
        <c:axId val="159467008"/>
        <c:scaling>
          <c:orientation val="minMax"/>
          <c:max val="5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452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旧合併特例債や臨時財政対策債の償還額が増加しているため、元利償還金が上昇傾向にあるが、交付税算入額も増加していることから実質公債費比率の分子が抑制されている。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臨時財政対策債やごみ処理施設の建設に伴い起債残高が増加しており、将来負担額は上昇傾向にある。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地方債残高の増加に伴い、基準財政需要額算入見込額が増加しているものの、特定目的基金の取崩しなどにより、充当可能基金が減少しており、充当可能財源等は横ばい傾向にある。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このため、将来負担比率の分子が増加している。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埼玉県飯能市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平成２９年度は、基金全体で約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2,060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百万円、率にして、約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％の減少となった。主な要因としては、事業費が大きいものや、基金の使用目的に合った事業が多かったため、取り崩し額も大きくなり基金残高の減少につながった。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今後は、福祉に関する経費の増加や、維持補修費、物件費、人件費等に係る経費の増加が見込まれるため、行財政改革を進め基金の積み立てを行い、基金残高の確保に努める。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・廃棄物処理施設整備基金：廃棄物処理施設の整備のため　　　　　　　　・公共施設整備基金：公共施設の整備のため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・土地開発基金：公用若しくは公共用に供する土地又は公共利益のため　　・緑の基金：恵まれた緑の自然環境を保全する費用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・消防施設整備基金：消防施設の整備のため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増減が最も大きかったものは、前年比で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百万円、率にして約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廃棄物処理施設整備金であった。理由としては、ごみ処理施設の建設に伴い、財源として基金を取り崩したためである。また、公共施設整備基金については、市の重要施策である都市回廊整備事業に係る観光施設の整備や公園施設の整備など比較的事業費が大きかった事業へ基金を充当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行財政改革を進め、今後見込まれる事業に対する財源として確保するため、積立を進め基金残高の確保に努める。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剰余金を積み立てるとともに、必要最低限の取崩しに止めるよう努めているが、扶助費に関する経費が大幅に増加や、経常経費の増加により取崩し額が増加したため残高が減少した。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今後は、事業の見直しや、歳出の圧縮などを行い残高の確保に努める。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近年では大幅な増減はないものの、年々減少傾向となっている。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今後は、ごみ処理施設の建設に伴う起債に関する償還が始まるため、今まで以上の減少が見込まれるため、剰余金等が発生した場合には、基金への積み立てを進める。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資産の老朽化が進んでおり、類似団体平均、全国平均を上回っている。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公共施設等総合管理計画をはじめとして、橋りょう長寿命化計画などの個別施設計画に基づき、適正な維持管理に努める。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96248</xdr:rowOff>
    </xdr:from>
    <xdr:to>
      <xdr:col>23</xdr:col>
      <xdr:colOff>136525</xdr:colOff>
      <xdr:row>30</xdr:row>
      <xdr:rowOff>26398</xdr:rowOff>
    </xdr:to>
    <xdr:sp macro="" textlink="">
      <xdr:nvSpPr>
        <xdr:cNvPr id="80" name="楕円 79"/>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74675</xdr:rowOff>
    </xdr:from>
    <xdr:ext cx="405111" cy="259045"/>
    <xdr:sp macro="" textlink="">
      <xdr:nvSpPr>
        <xdr:cNvPr id="81" name="有形固定資産減価償却率該当値テキスト"/>
        <xdr:cNvSpPr txBox="1"/>
      </xdr:nvSpPr>
      <xdr:spPr>
        <a:xfrm>
          <a:off x="4813300" y="581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82" name="楕円 81"/>
        <xdr:cNvSpPr/>
      </xdr:nvSpPr>
      <xdr:spPr>
        <a:xfrm>
          <a:off x="4000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147048</xdr:rowOff>
    </xdr:to>
    <xdr:cxnSp macro="">
      <xdr:nvCxnSpPr>
        <xdr:cNvPr id="83" name="直線コネクタ 82"/>
        <xdr:cNvCxnSpPr/>
      </xdr:nvCxnSpPr>
      <xdr:spPr>
        <a:xfrm>
          <a:off x="4051300" y="5788842"/>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3719</xdr:rowOff>
    </xdr:from>
    <xdr:to>
      <xdr:col>15</xdr:col>
      <xdr:colOff>187325</xdr:colOff>
      <xdr:row>29</xdr:row>
      <xdr:rowOff>105319</xdr:rowOff>
    </xdr:to>
    <xdr:sp macro="" textlink="">
      <xdr:nvSpPr>
        <xdr:cNvPr id="84" name="楕円 83"/>
        <xdr:cNvSpPr/>
      </xdr:nvSpPr>
      <xdr:spPr>
        <a:xfrm>
          <a:off x="3238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45267</xdr:rowOff>
    </xdr:from>
    <xdr:to>
      <xdr:col>19</xdr:col>
      <xdr:colOff>136525</xdr:colOff>
      <xdr:row>29</xdr:row>
      <xdr:rowOff>54519</xdr:rowOff>
    </xdr:to>
    <xdr:cxnSp macro="">
      <xdr:nvCxnSpPr>
        <xdr:cNvPr id="85" name="直線コネクタ 84"/>
        <xdr:cNvCxnSpPr/>
      </xdr:nvCxnSpPr>
      <xdr:spPr>
        <a:xfrm flipV="1">
          <a:off x="3289300" y="578884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88" name="n_1mainValue有形固定資産減価償却率"/>
        <xdr:cNvSpPr txBox="1"/>
      </xdr:nvSpPr>
      <xdr:spPr>
        <a:xfrm>
          <a:off x="38360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89" name="n_2mainValue有形固定資産減価償却率"/>
        <xdr:cNvSpPr txBox="1"/>
      </xdr:nvSpPr>
      <xdr:spPr>
        <a:xfrm>
          <a:off x="3086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地方債の現在高の増加や、充当可能基金残高の減少及び人件費や物件費の増加により、債務償還可能年数は、類似団体平均、全国平均、県平均を上回っている。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今後は、人件費及び物件費等の抑制に努める。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125035</xdr:rowOff>
    </xdr:from>
    <xdr:to>
      <xdr:col>76</xdr:col>
      <xdr:colOff>73025</xdr:colOff>
      <xdr:row>30</xdr:row>
      <xdr:rowOff>55185</xdr:rowOff>
    </xdr:to>
    <xdr:sp macro="" textlink="">
      <xdr:nvSpPr>
        <xdr:cNvPr id="132" name="楕円 131"/>
        <xdr:cNvSpPr/>
      </xdr:nvSpPr>
      <xdr:spPr>
        <a:xfrm>
          <a:off x="147447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147912</xdr:rowOff>
    </xdr:from>
    <xdr:ext cx="340478" cy="259045"/>
    <xdr:sp macro="" textlink="">
      <xdr:nvSpPr>
        <xdr:cNvPr id="133" name="債務償還可能年数該当値テキスト"/>
        <xdr:cNvSpPr txBox="1"/>
      </xdr:nvSpPr>
      <xdr:spPr>
        <a:xfrm>
          <a:off x="14846300" y="57200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79284</xdr:rowOff>
    </xdr:from>
    <xdr:to>
      <xdr:col>24</xdr:col>
      <xdr:colOff>114300</xdr:colOff>
      <xdr:row>36</xdr:row>
      <xdr:rowOff>9434</xdr:rowOff>
    </xdr:to>
    <xdr:sp macro="" textlink="">
      <xdr:nvSpPr>
        <xdr:cNvPr id="71" name="楕円 70"/>
        <xdr:cNvSpPr/>
      </xdr:nvSpPr>
      <xdr:spPr>
        <a:xfrm>
          <a:off x="4584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102161</xdr:rowOff>
    </xdr:from>
    <xdr:ext cx="405111" cy="259045"/>
    <xdr:sp macro="" textlink="">
      <xdr:nvSpPr>
        <xdr:cNvPr id="72" name="【道路】&#10;有形固定資産減価償却率該当値テキスト"/>
        <xdr:cNvSpPr txBox="1"/>
      </xdr:nvSpPr>
      <xdr:spPr>
        <a:xfrm>
          <a:off x="4673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85816</xdr:rowOff>
    </xdr:from>
    <xdr:to>
      <xdr:col>20</xdr:col>
      <xdr:colOff>38100</xdr:colOff>
      <xdr:row>36</xdr:row>
      <xdr:rowOff>15966</xdr:rowOff>
    </xdr:to>
    <xdr:sp macro="" textlink="">
      <xdr:nvSpPr>
        <xdr:cNvPr id="73" name="楕円 72"/>
        <xdr:cNvSpPr/>
      </xdr:nvSpPr>
      <xdr:spPr>
        <a:xfrm>
          <a:off x="374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130084</xdr:rowOff>
    </xdr:from>
    <xdr:to>
      <xdr:col>24</xdr:col>
      <xdr:colOff>63500</xdr:colOff>
      <xdr:row>35</xdr:row>
      <xdr:rowOff>136616</xdr:rowOff>
    </xdr:to>
    <xdr:cxnSp macro="">
      <xdr:nvCxnSpPr>
        <xdr:cNvPr id="74" name="直線コネクタ 73"/>
        <xdr:cNvCxnSpPr/>
      </xdr:nvCxnSpPr>
      <xdr:spPr>
        <a:xfrm flipV="1">
          <a:off x="3797300" y="61308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5" name="楕円 74"/>
        <xdr:cNvSpPr/>
      </xdr:nvSpPr>
      <xdr:spPr>
        <a:xfrm>
          <a:off x="2857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136616</xdr:rowOff>
    </xdr:from>
    <xdr:to>
      <xdr:col>19</xdr:col>
      <xdr:colOff>177800</xdr:colOff>
      <xdr:row>35</xdr:row>
      <xdr:rowOff>139881</xdr:rowOff>
    </xdr:to>
    <xdr:cxnSp macro="">
      <xdr:nvCxnSpPr>
        <xdr:cNvPr id="76" name="直線コネクタ 75"/>
        <xdr:cNvCxnSpPr/>
      </xdr:nvCxnSpPr>
      <xdr:spPr>
        <a:xfrm flipV="1">
          <a:off x="2908300" y="61373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32493</xdr:rowOff>
    </xdr:from>
    <xdr:ext cx="405111" cy="259045"/>
    <xdr:sp macro="" textlink="">
      <xdr:nvSpPr>
        <xdr:cNvPr id="79" name="n_1mainValue【道路】&#10;有形固定資産減価償却率"/>
        <xdr:cNvSpPr txBox="1"/>
      </xdr:nvSpPr>
      <xdr:spPr>
        <a:xfrm>
          <a:off x="3582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0" name="n_2mainValue【道路】&#10;有形固定資産減価償却率"/>
        <xdr:cNvSpPr txBox="1"/>
      </xdr:nvSpPr>
      <xdr:spPr>
        <a:xfrm>
          <a:off x="2705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169957</xdr:rowOff>
    </xdr:from>
    <xdr:to>
      <xdr:col>55</xdr:col>
      <xdr:colOff>50800</xdr:colOff>
      <xdr:row>41</xdr:row>
      <xdr:rowOff>100107</xdr:rowOff>
    </xdr:to>
    <xdr:sp macro="" textlink="">
      <xdr:nvSpPr>
        <xdr:cNvPr id="120" name="楕円 119"/>
        <xdr:cNvSpPr/>
      </xdr:nvSpPr>
      <xdr:spPr>
        <a:xfrm>
          <a:off x="10426700" y="70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21384</xdr:rowOff>
    </xdr:from>
    <xdr:ext cx="534377" cy="259045"/>
    <xdr:sp macro="" textlink="">
      <xdr:nvSpPr>
        <xdr:cNvPr id="121" name="【道路】&#10;一人当たり延長該当値テキスト"/>
        <xdr:cNvSpPr txBox="1"/>
      </xdr:nvSpPr>
      <xdr:spPr>
        <a:xfrm>
          <a:off x="10515600" y="68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6132</xdr:rowOff>
    </xdr:from>
    <xdr:to>
      <xdr:col>50</xdr:col>
      <xdr:colOff>165100</xdr:colOff>
      <xdr:row>41</xdr:row>
      <xdr:rowOff>107732</xdr:rowOff>
    </xdr:to>
    <xdr:sp macro="" textlink="">
      <xdr:nvSpPr>
        <xdr:cNvPr id="122" name="楕円 121"/>
        <xdr:cNvSpPr/>
      </xdr:nvSpPr>
      <xdr:spPr>
        <a:xfrm>
          <a:off x="9588500" y="7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49307</xdr:rowOff>
    </xdr:from>
    <xdr:to>
      <xdr:col>55</xdr:col>
      <xdr:colOff>0</xdr:colOff>
      <xdr:row>41</xdr:row>
      <xdr:rowOff>56932</xdr:rowOff>
    </xdr:to>
    <xdr:cxnSp macro="">
      <xdr:nvCxnSpPr>
        <xdr:cNvPr id="123" name="直線コネクタ 122"/>
        <xdr:cNvCxnSpPr/>
      </xdr:nvCxnSpPr>
      <xdr:spPr>
        <a:xfrm flipV="1">
          <a:off x="9639300" y="7078757"/>
          <a:ext cx="8382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7063</xdr:rowOff>
    </xdr:from>
    <xdr:to>
      <xdr:col>46</xdr:col>
      <xdr:colOff>38100</xdr:colOff>
      <xdr:row>41</xdr:row>
      <xdr:rowOff>108663</xdr:rowOff>
    </xdr:to>
    <xdr:sp macro="" textlink="">
      <xdr:nvSpPr>
        <xdr:cNvPr id="124" name="楕円 123"/>
        <xdr:cNvSpPr/>
      </xdr:nvSpPr>
      <xdr:spPr>
        <a:xfrm>
          <a:off x="8699500" y="70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56932</xdr:rowOff>
    </xdr:from>
    <xdr:to>
      <xdr:col>50</xdr:col>
      <xdr:colOff>114300</xdr:colOff>
      <xdr:row>41</xdr:row>
      <xdr:rowOff>57863</xdr:rowOff>
    </xdr:to>
    <xdr:cxnSp macro="">
      <xdr:nvCxnSpPr>
        <xdr:cNvPr id="125" name="直線コネクタ 124"/>
        <xdr:cNvCxnSpPr/>
      </xdr:nvCxnSpPr>
      <xdr:spPr>
        <a:xfrm flipV="1">
          <a:off x="8750300" y="7086382"/>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124259</xdr:rowOff>
    </xdr:from>
    <xdr:ext cx="534377" cy="259045"/>
    <xdr:sp macro="" textlink="">
      <xdr:nvSpPr>
        <xdr:cNvPr id="128" name="n_1mainValue【道路】&#10;一人当たり延長"/>
        <xdr:cNvSpPr txBox="1"/>
      </xdr:nvSpPr>
      <xdr:spPr>
        <a:xfrm>
          <a:off x="93594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125190</xdr:rowOff>
    </xdr:from>
    <xdr:ext cx="534377" cy="259045"/>
    <xdr:sp macro="" textlink="">
      <xdr:nvSpPr>
        <xdr:cNvPr id="129" name="n_2mainValue【道路】&#10;一人当たり延長"/>
        <xdr:cNvSpPr txBox="1"/>
      </xdr:nvSpPr>
      <xdr:spPr>
        <a:xfrm>
          <a:off x="8483111" y="68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30843</xdr:rowOff>
    </xdr:from>
    <xdr:to>
      <xdr:col>24</xdr:col>
      <xdr:colOff>114300</xdr:colOff>
      <xdr:row>58</xdr:row>
      <xdr:rowOff>132443</xdr:rowOff>
    </xdr:to>
    <xdr:sp macro="" textlink="">
      <xdr:nvSpPr>
        <xdr:cNvPr id="169" name="楕円 168"/>
        <xdr:cNvSpPr/>
      </xdr:nvSpPr>
      <xdr:spPr>
        <a:xfrm>
          <a:off x="4584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53720</xdr:rowOff>
    </xdr:from>
    <xdr:ext cx="405111" cy="259045"/>
    <xdr:sp macro="" textlink="">
      <xdr:nvSpPr>
        <xdr:cNvPr id="170" name="【橋りょう・トンネル】&#10;有形固定資産減価償却率該当値テキスト"/>
        <xdr:cNvSpPr txBox="1"/>
      </xdr:nvSpPr>
      <xdr:spPr>
        <a:xfrm>
          <a:off x="4673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43906</xdr:rowOff>
    </xdr:from>
    <xdr:to>
      <xdr:col>20</xdr:col>
      <xdr:colOff>38100</xdr:colOff>
      <xdr:row>58</xdr:row>
      <xdr:rowOff>145506</xdr:rowOff>
    </xdr:to>
    <xdr:sp macro="" textlink="">
      <xdr:nvSpPr>
        <xdr:cNvPr id="171" name="楕円 170"/>
        <xdr:cNvSpPr/>
      </xdr:nvSpPr>
      <xdr:spPr>
        <a:xfrm>
          <a:off x="3746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81643</xdr:rowOff>
    </xdr:from>
    <xdr:to>
      <xdr:col>24</xdr:col>
      <xdr:colOff>63500</xdr:colOff>
      <xdr:row>58</xdr:row>
      <xdr:rowOff>94706</xdr:rowOff>
    </xdr:to>
    <xdr:cxnSp macro="">
      <xdr:nvCxnSpPr>
        <xdr:cNvPr id="172" name="直線コネクタ 171"/>
        <xdr:cNvCxnSpPr/>
      </xdr:nvCxnSpPr>
      <xdr:spPr>
        <a:xfrm flipV="1">
          <a:off x="3797300" y="100257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173" name="楕円 172"/>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44087</xdr:rowOff>
    </xdr:from>
    <xdr:to>
      <xdr:col>19</xdr:col>
      <xdr:colOff>177800</xdr:colOff>
      <xdr:row>58</xdr:row>
      <xdr:rowOff>94706</xdr:rowOff>
    </xdr:to>
    <xdr:cxnSp macro="">
      <xdr:nvCxnSpPr>
        <xdr:cNvPr id="174" name="直線コネクタ 173"/>
        <xdr:cNvCxnSpPr/>
      </xdr:nvCxnSpPr>
      <xdr:spPr>
        <a:xfrm>
          <a:off x="2908300" y="998818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162033</xdr:rowOff>
    </xdr:from>
    <xdr:ext cx="405111" cy="259045"/>
    <xdr:sp macro="" textlink="">
      <xdr:nvSpPr>
        <xdr:cNvPr id="177" name="n_1mainValue【橋りょう・トンネル】&#10;有形固定資産減価償却率"/>
        <xdr:cNvSpPr txBox="1"/>
      </xdr:nvSpPr>
      <xdr:spPr>
        <a:xfrm>
          <a:off x="3582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178" name="n_2mainValue【橋りょう・トンネ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80952</xdr:rowOff>
    </xdr:from>
    <xdr:to>
      <xdr:col>55</xdr:col>
      <xdr:colOff>50800</xdr:colOff>
      <xdr:row>64</xdr:row>
      <xdr:rowOff>11102</xdr:rowOff>
    </xdr:to>
    <xdr:sp macro="" textlink="">
      <xdr:nvSpPr>
        <xdr:cNvPr id="216" name="楕円 215"/>
        <xdr:cNvSpPr/>
      </xdr:nvSpPr>
      <xdr:spPr>
        <a:xfrm>
          <a:off x="10426700" y="108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36041</xdr:rowOff>
    </xdr:from>
    <xdr:ext cx="534377" cy="259045"/>
    <xdr:sp macro="" textlink="">
      <xdr:nvSpPr>
        <xdr:cNvPr id="217" name="【橋りょう・トンネル】&#10;一人当たり有形固定資産（償却資産）額該当値テキスト"/>
        <xdr:cNvSpPr txBox="1"/>
      </xdr:nvSpPr>
      <xdr:spPr>
        <a:xfrm>
          <a:off x="10515600" y="108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81533</xdr:rowOff>
    </xdr:from>
    <xdr:to>
      <xdr:col>50</xdr:col>
      <xdr:colOff>165100</xdr:colOff>
      <xdr:row>64</xdr:row>
      <xdr:rowOff>11683</xdr:rowOff>
    </xdr:to>
    <xdr:sp macro="" textlink="">
      <xdr:nvSpPr>
        <xdr:cNvPr id="218" name="楕円 217"/>
        <xdr:cNvSpPr/>
      </xdr:nvSpPr>
      <xdr:spPr>
        <a:xfrm>
          <a:off x="9588500" y="108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131752</xdr:rowOff>
    </xdr:from>
    <xdr:to>
      <xdr:col>55</xdr:col>
      <xdr:colOff>0</xdr:colOff>
      <xdr:row>63</xdr:row>
      <xdr:rowOff>132333</xdr:rowOff>
    </xdr:to>
    <xdr:cxnSp macro="">
      <xdr:nvCxnSpPr>
        <xdr:cNvPr id="219" name="直線コネクタ 218"/>
        <xdr:cNvCxnSpPr/>
      </xdr:nvCxnSpPr>
      <xdr:spPr>
        <a:xfrm flipV="1">
          <a:off x="9639300" y="10933102"/>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89065</xdr:rowOff>
    </xdr:from>
    <xdr:to>
      <xdr:col>46</xdr:col>
      <xdr:colOff>38100</xdr:colOff>
      <xdr:row>64</xdr:row>
      <xdr:rowOff>19215</xdr:rowOff>
    </xdr:to>
    <xdr:sp macro="" textlink="">
      <xdr:nvSpPr>
        <xdr:cNvPr id="220" name="楕円 219"/>
        <xdr:cNvSpPr/>
      </xdr:nvSpPr>
      <xdr:spPr>
        <a:xfrm>
          <a:off x="8699500" y="108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132333</xdr:rowOff>
    </xdr:from>
    <xdr:to>
      <xdr:col>50</xdr:col>
      <xdr:colOff>114300</xdr:colOff>
      <xdr:row>63</xdr:row>
      <xdr:rowOff>139865</xdr:rowOff>
    </xdr:to>
    <xdr:cxnSp macro="">
      <xdr:nvCxnSpPr>
        <xdr:cNvPr id="221" name="直線コネクタ 220"/>
        <xdr:cNvCxnSpPr/>
      </xdr:nvCxnSpPr>
      <xdr:spPr>
        <a:xfrm flipV="1">
          <a:off x="8750300" y="10933683"/>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2810</xdr:rowOff>
    </xdr:from>
    <xdr:ext cx="534377" cy="259045"/>
    <xdr:sp macro="" textlink="">
      <xdr:nvSpPr>
        <xdr:cNvPr id="224" name="n_1mainValue【橋りょう・トンネル】&#10;一人当たり有形固定資産（償却資産）額"/>
        <xdr:cNvSpPr txBox="1"/>
      </xdr:nvSpPr>
      <xdr:spPr>
        <a:xfrm>
          <a:off x="9359411" y="109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10342</xdr:rowOff>
    </xdr:from>
    <xdr:ext cx="534377" cy="259045"/>
    <xdr:sp macro="" textlink="">
      <xdr:nvSpPr>
        <xdr:cNvPr id="225" name="n_2mainValue【橋りょう・トンネル】&#10;一人当たり有形固定資産（償却資産）額"/>
        <xdr:cNvSpPr txBox="1"/>
      </xdr:nvSpPr>
      <xdr:spPr>
        <a:xfrm>
          <a:off x="8483111" y="109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264" name="楕円 263"/>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153052</xdr:rowOff>
    </xdr:from>
    <xdr:ext cx="405111" cy="259045"/>
    <xdr:sp macro="" textlink="">
      <xdr:nvSpPr>
        <xdr:cNvPr id="265" name="【公営住宅】&#10;有形固定資産減価償却率該当値テキスト"/>
        <xdr:cNvSpPr txBox="1"/>
      </xdr:nvSpPr>
      <xdr:spPr>
        <a:xfrm>
          <a:off x="467360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66" name="楕円 265"/>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xdr:rowOff>
    </xdr:from>
    <xdr:to>
      <xdr:col>24</xdr:col>
      <xdr:colOff>63500</xdr:colOff>
      <xdr:row>80</xdr:row>
      <xdr:rowOff>41911</xdr:rowOff>
    </xdr:to>
    <xdr:cxnSp macro="">
      <xdr:nvCxnSpPr>
        <xdr:cNvPr id="267" name="直線コネクタ 266"/>
        <xdr:cNvCxnSpPr/>
      </xdr:nvCxnSpPr>
      <xdr:spPr>
        <a:xfrm flipV="1">
          <a:off x="3797300" y="137255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xdr:rowOff>
    </xdr:from>
    <xdr:to>
      <xdr:col>15</xdr:col>
      <xdr:colOff>101600</xdr:colOff>
      <xdr:row>80</xdr:row>
      <xdr:rowOff>117475</xdr:rowOff>
    </xdr:to>
    <xdr:sp macro="" textlink="">
      <xdr:nvSpPr>
        <xdr:cNvPr id="268" name="楕円 267"/>
        <xdr:cNvSpPr/>
      </xdr:nvSpPr>
      <xdr:spPr>
        <a:xfrm>
          <a:off x="2857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66675</xdr:rowOff>
    </xdr:to>
    <xdr:cxnSp macro="">
      <xdr:nvCxnSpPr>
        <xdr:cNvPr id="269" name="直線コネクタ 268"/>
        <xdr:cNvCxnSpPr/>
      </xdr:nvCxnSpPr>
      <xdr:spPr>
        <a:xfrm flipV="1">
          <a:off x="2908300" y="137579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72" name="n_1mainValue【公営住宅】&#10;有形固定資産減価償却率"/>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273" name="n_2mainValue【公営住宅】&#10;有形固定資産減価償却率"/>
        <xdr:cNvSpPr txBox="1"/>
      </xdr:nvSpPr>
      <xdr:spPr>
        <a:xfrm>
          <a:off x="2705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109829</xdr:rowOff>
    </xdr:from>
    <xdr:to>
      <xdr:col>55</xdr:col>
      <xdr:colOff>50800</xdr:colOff>
      <xdr:row>85</xdr:row>
      <xdr:rowOff>39979</xdr:rowOff>
    </xdr:to>
    <xdr:sp macro="" textlink="">
      <xdr:nvSpPr>
        <xdr:cNvPr id="309" name="楕円 308"/>
        <xdr:cNvSpPr/>
      </xdr:nvSpPr>
      <xdr:spPr>
        <a:xfrm>
          <a:off x="10426700" y="145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88256</xdr:rowOff>
    </xdr:from>
    <xdr:ext cx="469744" cy="259045"/>
    <xdr:sp macro="" textlink="">
      <xdr:nvSpPr>
        <xdr:cNvPr id="310" name="【公営住宅】&#10;一人当たり面積該当値テキスト"/>
        <xdr:cNvSpPr txBox="1"/>
      </xdr:nvSpPr>
      <xdr:spPr>
        <a:xfrm>
          <a:off x="10515600" y="144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11" name="楕円 310"/>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160629</xdr:rowOff>
    </xdr:from>
    <xdr:to>
      <xdr:col>55</xdr:col>
      <xdr:colOff>0</xdr:colOff>
      <xdr:row>84</xdr:row>
      <xdr:rowOff>161544</xdr:rowOff>
    </xdr:to>
    <xdr:cxnSp macro="">
      <xdr:nvCxnSpPr>
        <xdr:cNvPr id="312" name="直線コネクタ 311"/>
        <xdr:cNvCxnSpPr/>
      </xdr:nvCxnSpPr>
      <xdr:spPr>
        <a:xfrm flipV="1">
          <a:off x="9639300" y="1456242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111201</xdr:rowOff>
    </xdr:from>
    <xdr:to>
      <xdr:col>46</xdr:col>
      <xdr:colOff>38100</xdr:colOff>
      <xdr:row>85</xdr:row>
      <xdr:rowOff>41351</xdr:rowOff>
    </xdr:to>
    <xdr:sp macro="" textlink="">
      <xdr:nvSpPr>
        <xdr:cNvPr id="313" name="楕円 312"/>
        <xdr:cNvSpPr/>
      </xdr:nvSpPr>
      <xdr:spPr>
        <a:xfrm>
          <a:off x="8699500" y="14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162001</xdr:rowOff>
    </xdr:to>
    <xdr:cxnSp macro="">
      <xdr:nvCxnSpPr>
        <xdr:cNvPr id="314" name="直線コネクタ 313"/>
        <xdr:cNvCxnSpPr/>
      </xdr:nvCxnSpPr>
      <xdr:spPr>
        <a:xfrm flipV="1">
          <a:off x="8750300" y="145633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17" name="n_1mainValue【公営住宅】&#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32478</xdr:rowOff>
    </xdr:from>
    <xdr:ext cx="469744" cy="259045"/>
    <xdr:sp macro="" textlink="">
      <xdr:nvSpPr>
        <xdr:cNvPr id="318" name="n_2mainValue【公営住宅】&#10;一人当たり面積"/>
        <xdr:cNvSpPr txBox="1"/>
      </xdr:nvSpPr>
      <xdr:spPr>
        <a:xfrm>
          <a:off x="8515427" y="1460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373" name="楕円 372"/>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374" name="【認定こども園・幼稚園・保育所】&#10;有形固定資産減価償却率該当値テキスト"/>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375" name="楕円 374"/>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74295</xdr:rowOff>
    </xdr:to>
    <xdr:cxnSp macro="">
      <xdr:nvCxnSpPr>
        <xdr:cNvPr id="376" name="直線コネクタ 375"/>
        <xdr:cNvCxnSpPr/>
      </xdr:nvCxnSpPr>
      <xdr:spPr>
        <a:xfrm flipV="1">
          <a:off x="15481300" y="67189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77" name="楕円 376"/>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110490</xdr:rowOff>
    </xdr:to>
    <xdr:cxnSp macro="">
      <xdr:nvCxnSpPr>
        <xdr:cNvPr id="378" name="直線コネクタ 377"/>
        <xdr:cNvCxnSpPr/>
      </xdr:nvCxnSpPr>
      <xdr:spPr>
        <a:xfrm flipV="1">
          <a:off x="14592300" y="6760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8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381" name="n_1mainValue【認定こども園・幼稚園・保育所】&#10;有形固定資産減価償却率"/>
        <xdr:cNvSpPr txBox="1"/>
      </xdr:nvSpPr>
      <xdr:spPr>
        <a:xfrm>
          <a:off x="15266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82" name="n_2mainValue【認定こども園・幼稚園・保育所】&#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8" name="楕円 417"/>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19"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20" name="楕円 419"/>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110490</xdr:rowOff>
    </xdr:to>
    <xdr:cxnSp macro="">
      <xdr:nvCxnSpPr>
        <xdr:cNvPr id="421" name="直線コネクタ 420"/>
        <xdr:cNvCxnSpPr/>
      </xdr:nvCxnSpPr>
      <xdr:spPr>
        <a:xfrm>
          <a:off x="21323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22" name="楕円 421"/>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110490</xdr:rowOff>
    </xdr:to>
    <xdr:cxnSp macro="">
      <xdr:nvCxnSpPr>
        <xdr:cNvPr id="423" name="直線コネクタ 422"/>
        <xdr:cNvCxnSpPr/>
      </xdr:nvCxnSpPr>
      <xdr:spPr>
        <a:xfrm>
          <a:off x="20434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25"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26"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27" name="n_2main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66" name="楕円 465"/>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81932</xdr:rowOff>
    </xdr:from>
    <xdr:ext cx="405111" cy="259045"/>
    <xdr:sp macro="" textlink="">
      <xdr:nvSpPr>
        <xdr:cNvPr id="467" name="【学校施設】&#10;有形固定資産減価償却率該当値テキスト"/>
        <xdr:cNvSpPr txBox="1"/>
      </xdr:nvSpPr>
      <xdr:spPr>
        <a:xfrm>
          <a:off x="16357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68" name="楕円 467"/>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11430</xdr:rowOff>
    </xdr:to>
    <xdr:cxnSp macro="">
      <xdr:nvCxnSpPr>
        <xdr:cNvPr id="469" name="直線コネクタ 468"/>
        <xdr:cNvCxnSpPr/>
      </xdr:nvCxnSpPr>
      <xdr:spPr>
        <a:xfrm flipV="1">
          <a:off x="15481300" y="10269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0" name="楕円 469"/>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34290</xdr:rowOff>
    </xdr:to>
    <xdr:cxnSp macro="">
      <xdr:nvCxnSpPr>
        <xdr:cNvPr id="471" name="直線コネクタ 470"/>
        <xdr:cNvCxnSpPr/>
      </xdr:nvCxnSpPr>
      <xdr:spPr>
        <a:xfrm flipV="1">
          <a:off x="14592300" y="10298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474"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75" name="n_2main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03"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67614</xdr:rowOff>
    </xdr:from>
    <xdr:to>
      <xdr:col>116</xdr:col>
      <xdr:colOff>114300</xdr:colOff>
      <xdr:row>55</xdr:row>
      <xdr:rowOff>169214</xdr:rowOff>
    </xdr:to>
    <xdr:sp macro="" textlink="">
      <xdr:nvSpPr>
        <xdr:cNvPr id="512" name="楕円 511"/>
        <xdr:cNvSpPr/>
      </xdr:nvSpPr>
      <xdr:spPr>
        <a:xfrm>
          <a:off x="22110700" y="9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20641</xdr:rowOff>
    </xdr:from>
    <xdr:ext cx="469744" cy="259045"/>
    <xdr:sp macro="" textlink="">
      <xdr:nvSpPr>
        <xdr:cNvPr id="513" name="【学校施設】&#10;一人当たり面積該当値テキスト"/>
        <xdr:cNvSpPr txBox="1"/>
      </xdr:nvSpPr>
      <xdr:spPr>
        <a:xfrm>
          <a:off x="22199600" y="94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72644</xdr:rowOff>
    </xdr:from>
    <xdr:to>
      <xdr:col>112</xdr:col>
      <xdr:colOff>38100</xdr:colOff>
      <xdr:row>56</xdr:row>
      <xdr:rowOff>2794</xdr:rowOff>
    </xdr:to>
    <xdr:sp macro="" textlink="">
      <xdr:nvSpPr>
        <xdr:cNvPr id="514" name="楕円 513"/>
        <xdr:cNvSpPr/>
      </xdr:nvSpPr>
      <xdr:spPr>
        <a:xfrm>
          <a:off x="21272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118414</xdr:rowOff>
    </xdr:from>
    <xdr:to>
      <xdr:col>116</xdr:col>
      <xdr:colOff>63500</xdr:colOff>
      <xdr:row>55</xdr:row>
      <xdr:rowOff>123444</xdr:rowOff>
    </xdr:to>
    <xdr:cxnSp macro="">
      <xdr:nvCxnSpPr>
        <xdr:cNvPr id="515" name="直線コネクタ 514"/>
        <xdr:cNvCxnSpPr/>
      </xdr:nvCxnSpPr>
      <xdr:spPr>
        <a:xfrm flipV="1">
          <a:off x="21323300" y="954816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78130</xdr:rowOff>
    </xdr:from>
    <xdr:to>
      <xdr:col>107</xdr:col>
      <xdr:colOff>101600</xdr:colOff>
      <xdr:row>56</xdr:row>
      <xdr:rowOff>8280</xdr:rowOff>
    </xdr:to>
    <xdr:sp macro="" textlink="">
      <xdr:nvSpPr>
        <xdr:cNvPr id="516" name="楕円 515"/>
        <xdr:cNvSpPr/>
      </xdr:nvSpPr>
      <xdr:spPr>
        <a:xfrm>
          <a:off x="20383500" y="95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123444</xdr:rowOff>
    </xdr:from>
    <xdr:to>
      <xdr:col>111</xdr:col>
      <xdr:colOff>177800</xdr:colOff>
      <xdr:row>55</xdr:row>
      <xdr:rowOff>128930</xdr:rowOff>
    </xdr:to>
    <xdr:cxnSp macro="">
      <xdr:nvCxnSpPr>
        <xdr:cNvPr id="517" name="直線コネクタ 516"/>
        <xdr:cNvCxnSpPr/>
      </xdr:nvCxnSpPr>
      <xdr:spPr>
        <a:xfrm flipV="1">
          <a:off x="20434300" y="95531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18"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114164</xdr:rowOff>
    </xdr:from>
    <xdr:ext cx="469744" cy="259045"/>
    <xdr:sp macro="" textlink="">
      <xdr:nvSpPr>
        <xdr:cNvPr id="519" name="n_2aveValue【学校施設】&#10;一人当たり面積"/>
        <xdr:cNvSpPr txBox="1"/>
      </xdr:nvSpPr>
      <xdr:spPr>
        <a:xfrm>
          <a:off x="20199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19321</xdr:rowOff>
    </xdr:from>
    <xdr:ext cx="469744" cy="259045"/>
    <xdr:sp macro="" textlink="">
      <xdr:nvSpPr>
        <xdr:cNvPr id="520" name="n_1mainValue【学校施設】&#10;一人当たり面積"/>
        <xdr:cNvSpPr txBox="1"/>
      </xdr:nvSpPr>
      <xdr:spPr>
        <a:xfrm>
          <a:off x="21075727" y="927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24807</xdr:rowOff>
    </xdr:from>
    <xdr:ext cx="469744" cy="259045"/>
    <xdr:sp macro="" textlink="">
      <xdr:nvSpPr>
        <xdr:cNvPr id="521" name="n_2mainValue【学校施設】&#10;一人当たり面積"/>
        <xdr:cNvSpPr txBox="1"/>
      </xdr:nvSpPr>
      <xdr:spPr>
        <a:xfrm>
          <a:off x="20199427" y="92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25400</xdr:rowOff>
    </xdr:from>
    <xdr:to>
      <xdr:col>85</xdr:col>
      <xdr:colOff>177800</xdr:colOff>
      <xdr:row>84</xdr:row>
      <xdr:rowOff>127000</xdr:rowOff>
    </xdr:to>
    <xdr:sp macro="" textlink="">
      <xdr:nvSpPr>
        <xdr:cNvPr id="560" name="楕円 559"/>
        <xdr:cNvSpPr/>
      </xdr:nvSpPr>
      <xdr:spPr>
        <a:xfrm>
          <a:off x="16268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3827</xdr:rowOff>
    </xdr:from>
    <xdr:ext cx="405111" cy="259045"/>
    <xdr:sp macro="" textlink="">
      <xdr:nvSpPr>
        <xdr:cNvPr id="561" name="【児童館】&#10;有形固定資産減価償却率該当値テキスト"/>
        <xdr:cNvSpPr txBox="1"/>
      </xdr:nvSpPr>
      <xdr:spPr>
        <a:xfrm>
          <a:off x="16357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562" name="楕円 561"/>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114300</xdr:rowOff>
    </xdr:to>
    <xdr:cxnSp macro="">
      <xdr:nvCxnSpPr>
        <xdr:cNvPr id="563" name="直線コネクタ 562"/>
        <xdr:cNvCxnSpPr/>
      </xdr:nvCxnSpPr>
      <xdr:spPr>
        <a:xfrm flipV="1">
          <a:off x="15481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64" name="楕円 563"/>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565" name="直線コネクタ 564"/>
        <xdr:cNvCxnSpPr/>
      </xdr:nvCxnSpPr>
      <xdr:spPr>
        <a:xfrm flipV="1">
          <a:off x="14592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568" name="n_1mainValue【児童館】&#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69" name="n_2mainValue【児童館】&#10;有形固定資産減価償却率"/>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00"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609" name="楕円 608"/>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610" name="【児童館】&#10;一人当たり面積該当値テキスト"/>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11" name="楕円 610"/>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612" name="直線コネクタ 611"/>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613" name="楕円 612"/>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614" name="直線コネクタ 613"/>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15"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6"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617"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618" name="n_2mainValue【児童館】&#10;一人当たり面積"/>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は、道路、橋りょう・トンネルのインフラ資産が高くなっており、いずれも類似団体平均を上回っている。道路個別修繕計画や橋りょう長寿命化修繕計画に基づき計画的な維持管理に努める。公営住宅でも老朽化が進んでおり、市営住宅長寿命化計画に基づいた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一人当たり延長が類似団体平均、全国平均、県平均を上回っているのは、市域がひろく、道路の総延長が長いためである。学校施設の一人当たり面積が大きくなっているのも、市域が広く、小中学校が多い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1" name="楕円 70"/>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2"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3" name="楕円 72"/>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102326</xdr:rowOff>
    </xdr:to>
    <xdr:cxnSp macro="">
      <xdr:nvCxnSpPr>
        <xdr:cNvPr id="74" name="直線コネクタ 73"/>
        <xdr:cNvCxnSpPr/>
      </xdr:nvCxnSpPr>
      <xdr:spPr>
        <a:xfrm flipV="1">
          <a:off x="3797300" y="65749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144780</xdr:rowOff>
    </xdr:to>
    <xdr:cxnSp macro="">
      <xdr:nvCxnSpPr>
        <xdr:cNvPr id="76" name="直線コネクタ 75"/>
        <xdr:cNvCxnSpPr/>
      </xdr:nvCxnSpPr>
      <xdr:spPr>
        <a:xfrm flipV="1">
          <a:off x="2908300" y="66174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144253</xdr:rowOff>
    </xdr:from>
    <xdr:ext cx="405111" cy="259045"/>
    <xdr:sp macro="" textlink="">
      <xdr:nvSpPr>
        <xdr:cNvPr id="79" name="n_1mainValue【図書館】&#10;有形固定資産減価償却率"/>
        <xdr:cNvSpPr txBox="1"/>
      </xdr:nvSpPr>
      <xdr:spPr>
        <a:xfrm>
          <a:off x="3582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0" name="n_2mainValue【図書館】&#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18" name="楕円 117"/>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19"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0" name="楕円 119"/>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21" name="直線コネクタ 120"/>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2" name="楕円 121"/>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3" name="直線コネクタ 122"/>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26"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27"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7" name="楕円 166"/>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68" name="【体育館・プール】&#10;有形固定資産減価償却率該当値テキスト"/>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69" name="楕円 168"/>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59</xdr:row>
      <xdr:rowOff>9797</xdr:rowOff>
    </xdr:to>
    <xdr:cxnSp macro="">
      <xdr:nvCxnSpPr>
        <xdr:cNvPr id="170" name="直線コネクタ 169"/>
        <xdr:cNvCxnSpPr/>
      </xdr:nvCxnSpPr>
      <xdr:spPr>
        <a:xfrm flipV="1">
          <a:off x="3797300" y="100877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71" name="楕円 170"/>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50619</xdr:rowOff>
    </xdr:to>
    <xdr:cxnSp macro="">
      <xdr:nvCxnSpPr>
        <xdr:cNvPr id="172" name="直線コネクタ 171"/>
        <xdr:cNvCxnSpPr/>
      </xdr:nvCxnSpPr>
      <xdr:spPr>
        <a:xfrm flipV="1">
          <a:off x="2908300" y="101253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75" name="n_1mainValue【体育館・プー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76" name="n_2mainValue【体育館・プール】&#10;有形固定資産減価償却率"/>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116840</xdr:rowOff>
    </xdr:from>
    <xdr:to>
      <xdr:col>55</xdr:col>
      <xdr:colOff>50800</xdr:colOff>
      <xdr:row>63</xdr:row>
      <xdr:rowOff>46990</xdr:rowOff>
    </xdr:to>
    <xdr:sp macro="" textlink="">
      <xdr:nvSpPr>
        <xdr:cNvPr id="214" name="楕円 213"/>
        <xdr:cNvSpPr/>
      </xdr:nvSpPr>
      <xdr:spPr>
        <a:xfrm>
          <a:off x="10426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95267</xdr:rowOff>
    </xdr:from>
    <xdr:ext cx="469744" cy="259045"/>
    <xdr:sp macro="" textlink="">
      <xdr:nvSpPr>
        <xdr:cNvPr id="215" name="【体育館・プール】&#10;一人当たり面積該当値テキスト"/>
        <xdr:cNvSpPr txBox="1"/>
      </xdr:nvSpPr>
      <xdr:spPr>
        <a:xfrm>
          <a:off x="10515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16" name="楕円 215"/>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167640</xdr:rowOff>
    </xdr:from>
    <xdr:to>
      <xdr:col>55</xdr:col>
      <xdr:colOff>0</xdr:colOff>
      <xdr:row>62</xdr:row>
      <xdr:rowOff>167640</xdr:rowOff>
    </xdr:to>
    <xdr:cxnSp macro="">
      <xdr:nvCxnSpPr>
        <xdr:cNvPr id="217" name="直線コネクタ 216"/>
        <xdr:cNvCxnSpPr/>
      </xdr:nvCxnSpPr>
      <xdr:spPr>
        <a:xfrm>
          <a:off x="9639300" y="10797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116840</xdr:rowOff>
    </xdr:from>
    <xdr:to>
      <xdr:col>46</xdr:col>
      <xdr:colOff>38100</xdr:colOff>
      <xdr:row>63</xdr:row>
      <xdr:rowOff>46990</xdr:rowOff>
    </xdr:to>
    <xdr:sp macro="" textlink="">
      <xdr:nvSpPr>
        <xdr:cNvPr id="218" name="楕円 217"/>
        <xdr:cNvSpPr/>
      </xdr:nvSpPr>
      <xdr:spPr>
        <a:xfrm>
          <a:off x="869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62</xdr:row>
      <xdr:rowOff>167640</xdr:rowOff>
    </xdr:to>
    <xdr:cxnSp macro="">
      <xdr:nvCxnSpPr>
        <xdr:cNvPr id="219" name="直線コネクタ 218"/>
        <xdr:cNvCxnSpPr/>
      </xdr:nvCxnSpPr>
      <xdr:spPr>
        <a:xfrm>
          <a:off x="8750300" y="1079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222"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38117</xdr:rowOff>
    </xdr:from>
    <xdr:ext cx="469744" cy="259045"/>
    <xdr:sp macro="" textlink="">
      <xdr:nvSpPr>
        <xdr:cNvPr id="223" name="n_2mainValue【体育館・プール】&#10;一人当たり面積"/>
        <xdr:cNvSpPr txBox="1"/>
      </xdr:nvSpPr>
      <xdr:spPr>
        <a:xfrm>
          <a:off x="8515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262" name="楕円 261"/>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13352</xdr:rowOff>
    </xdr:from>
    <xdr:ext cx="405111" cy="259045"/>
    <xdr:sp macro="" textlink="">
      <xdr:nvSpPr>
        <xdr:cNvPr id="263" name="【福祉施設】&#10;有形固定資産減価償却率該当値テキスト"/>
        <xdr:cNvSpPr txBox="1"/>
      </xdr:nvSpPr>
      <xdr:spPr>
        <a:xfrm>
          <a:off x="4673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264" name="楕円 263"/>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135255</xdr:rowOff>
    </xdr:to>
    <xdr:cxnSp macro="">
      <xdr:nvCxnSpPr>
        <xdr:cNvPr id="265" name="直線コネクタ 264"/>
        <xdr:cNvCxnSpPr/>
      </xdr:nvCxnSpPr>
      <xdr:spPr>
        <a:xfrm flipV="1">
          <a:off x="3797300" y="143160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66" name="楕円 265"/>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135255</xdr:rowOff>
    </xdr:from>
    <xdr:to>
      <xdr:col>19</xdr:col>
      <xdr:colOff>177800</xdr:colOff>
      <xdr:row>84</xdr:row>
      <xdr:rowOff>0</xdr:rowOff>
    </xdr:to>
    <xdr:cxnSp macro="">
      <xdr:nvCxnSpPr>
        <xdr:cNvPr id="267" name="直線コネクタ 266"/>
        <xdr:cNvCxnSpPr/>
      </xdr:nvCxnSpPr>
      <xdr:spPr>
        <a:xfrm flipV="1">
          <a:off x="2908300" y="14365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270" name="n_1mainValue【福祉施設】&#10;有形固定資産減価償却率"/>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71"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07" name="楕円 306"/>
        <xdr:cNvSpPr/>
      </xdr:nvSpPr>
      <xdr:spPr>
        <a:xfrm>
          <a:off x="10426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167912</xdr:rowOff>
    </xdr:from>
    <xdr:ext cx="469744" cy="259045"/>
    <xdr:sp macro="" textlink="">
      <xdr:nvSpPr>
        <xdr:cNvPr id="308" name="【福祉施設】&#10;一人当たり面積該当値テキスト"/>
        <xdr:cNvSpPr txBox="1"/>
      </xdr:nvSpPr>
      <xdr:spPr>
        <a:xfrm>
          <a:off x="10515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09" name="楕円 308"/>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26670</xdr:rowOff>
    </xdr:to>
    <xdr:cxnSp macro="">
      <xdr:nvCxnSpPr>
        <xdr:cNvPr id="310" name="直線コネクタ 309"/>
        <xdr:cNvCxnSpPr/>
      </xdr:nvCxnSpPr>
      <xdr:spPr>
        <a:xfrm flipV="1">
          <a:off x="9639300" y="144261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11" name="楕円 310"/>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26670</xdr:rowOff>
    </xdr:to>
    <xdr:cxnSp macro="">
      <xdr:nvCxnSpPr>
        <xdr:cNvPr id="312" name="直線コネクタ 311"/>
        <xdr:cNvCxnSpPr/>
      </xdr:nvCxnSpPr>
      <xdr:spPr>
        <a:xfrm>
          <a:off x="8750300" y="1442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15" name="n_1mainValue【福祉施設】&#10;一人当たり面積"/>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93997</xdr:rowOff>
    </xdr:from>
    <xdr:ext cx="469744" cy="259045"/>
    <xdr:sp macro="" textlink="">
      <xdr:nvSpPr>
        <xdr:cNvPr id="316" name="n_2mainValue【福祉施設】&#10;一人当たり面積"/>
        <xdr:cNvSpPr txBox="1"/>
      </xdr:nvSpPr>
      <xdr:spPr>
        <a:xfrm>
          <a:off x="8515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56" name="楕円 355"/>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357"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58" name="楕円 357"/>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19050</xdr:rowOff>
    </xdr:to>
    <xdr:cxnSp macro="">
      <xdr:nvCxnSpPr>
        <xdr:cNvPr id="359" name="直線コネクタ 358"/>
        <xdr:cNvCxnSpPr/>
      </xdr:nvCxnSpPr>
      <xdr:spPr>
        <a:xfrm flipV="1">
          <a:off x="3797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360" name="楕円 359"/>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51707</xdr:rowOff>
    </xdr:to>
    <xdr:cxnSp macro="">
      <xdr:nvCxnSpPr>
        <xdr:cNvPr id="361" name="直線コネクタ 360"/>
        <xdr:cNvCxnSpPr/>
      </xdr:nvCxnSpPr>
      <xdr:spPr>
        <a:xfrm flipV="1">
          <a:off x="2908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64"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119034</xdr:rowOff>
    </xdr:from>
    <xdr:ext cx="405111" cy="259045"/>
    <xdr:sp macro="" textlink="">
      <xdr:nvSpPr>
        <xdr:cNvPr id="365" name="n_2mainValue【市民会館】&#10;有形固定資産減価償却率"/>
        <xdr:cNvSpPr txBox="1"/>
      </xdr:nvSpPr>
      <xdr:spPr>
        <a:xfrm>
          <a:off x="2705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03" name="楕円 402"/>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04"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05" name="楕円 404"/>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06" name="直線コネクタ 405"/>
        <xdr:cNvCxnSpPr/>
      </xdr:nvCxnSpPr>
      <xdr:spPr>
        <a:xfrm flipV="1">
          <a:off x="9639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07" name="楕円 406"/>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140970</xdr:rowOff>
    </xdr:to>
    <xdr:cxnSp macro="">
      <xdr:nvCxnSpPr>
        <xdr:cNvPr id="408" name="直線コネクタ 407"/>
        <xdr:cNvCxnSpPr/>
      </xdr:nvCxnSpPr>
      <xdr:spPr>
        <a:xfrm>
          <a:off x="8750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11"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12"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43"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452" name="楕円 451"/>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453" name="【一般廃棄物処理施設】&#10;有形固定資産減価償却率該当値テキスト"/>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35197</xdr:rowOff>
    </xdr:from>
    <xdr:to>
      <xdr:col>81</xdr:col>
      <xdr:colOff>101600</xdr:colOff>
      <xdr:row>34</xdr:row>
      <xdr:rowOff>136797</xdr:rowOff>
    </xdr:to>
    <xdr:sp macro="" textlink="">
      <xdr:nvSpPr>
        <xdr:cNvPr id="454" name="楕円 453"/>
        <xdr:cNvSpPr/>
      </xdr:nvSpPr>
      <xdr:spPr>
        <a:xfrm>
          <a:off x="1543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85997</xdr:rowOff>
    </xdr:from>
    <xdr:to>
      <xdr:col>85</xdr:col>
      <xdr:colOff>127000</xdr:colOff>
      <xdr:row>39</xdr:row>
      <xdr:rowOff>81099</xdr:rowOff>
    </xdr:to>
    <xdr:cxnSp macro="">
      <xdr:nvCxnSpPr>
        <xdr:cNvPr id="455" name="直線コネクタ 454"/>
        <xdr:cNvCxnSpPr/>
      </xdr:nvCxnSpPr>
      <xdr:spPr>
        <a:xfrm>
          <a:off x="15481300" y="5915297"/>
          <a:ext cx="838200" cy="8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85816</xdr:rowOff>
    </xdr:from>
    <xdr:to>
      <xdr:col>76</xdr:col>
      <xdr:colOff>165100</xdr:colOff>
      <xdr:row>35</xdr:row>
      <xdr:rowOff>15966</xdr:rowOff>
    </xdr:to>
    <xdr:sp macro="" textlink="">
      <xdr:nvSpPr>
        <xdr:cNvPr id="456" name="楕円 455"/>
        <xdr:cNvSpPr/>
      </xdr:nvSpPr>
      <xdr:spPr>
        <a:xfrm>
          <a:off x="14541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85997</xdr:rowOff>
    </xdr:from>
    <xdr:to>
      <xdr:col>81</xdr:col>
      <xdr:colOff>50800</xdr:colOff>
      <xdr:row>34</xdr:row>
      <xdr:rowOff>136616</xdr:rowOff>
    </xdr:to>
    <xdr:cxnSp macro="">
      <xdr:nvCxnSpPr>
        <xdr:cNvPr id="457" name="直線コネクタ 456"/>
        <xdr:cNvCxnSpPr/>
      </xdr:nvCxnSpPr>
      <xdr:spPr>
        <a:xfrm flipV="1">
          <a:off x="14592300" y="59152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9"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153324</xdr:rowOff>
    </xdr:from>
    <xdr:ext cx="405111" cy="259045"/>
    <xdr:sp macro="" textlink="">
      <xdr:nvSpPr>
        <xdr:cNvPr id="460" name="n_1mainValue【一般廃棄物処理施設】&#10;有形固定資産減価償却率"/>
        <xdr:cNvSpPr txBox="1"/>
      </xdr:nvSpPr>
      <xdr:spPr>
        <a:xfrm>
          <a:off x="1526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32493</xdr:rowOff>
    </xdr:from>
    <xdr:ext cx="405111" cy="259045"/>
    <xdr:sp macro="" textlink="">
      <xdr:nvSpPr>
        <xdr:cNvPr id="461" name="n_2mainValue【一般廃棄物処理施設】&#10;有形固定資産減価償却率"/>
        <xdr:cNvSpPr txBox="1"/>
      </xdr:nvSpPr>
      <xdr:spPr>
        <a:xfrm>
          <a:off x="143897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9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19586</xdr:rowOff>
    </xdr:from>
    <xdr:to>
      <xdr:col>116</xdr:col>
      <xdr:colOff>114300</xdr:colOff>
      <xdr:row>35</xdr:row>
      <xdr:rowOff>121186</xdr:rowOff>
    </xdr:to>
    <xdr:sp macro="" textlink="">
      <xdr:nvSpPr>
        <xdr:cNvPr id="499" name="楕円 498"/>
        <xdr:cNvSpPr/>
      </xdr:nvSpPr>
      <xdr:spPr>
        <a:xfrm>
          <a:off x="22110700" y="60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42463</xdr:rowOff>
    </xdr:from>
    <xdr:ext cx="599010" cy="259045"/>
    <xdr:sp macro="" textlink="">
      <xdr:nvSpPr>
        <xdr:cNvPr id="500" name="【一般廃棄物処理施設】&#10;一人当たり有形固定資産（償却資産）額該当値テキスト"/>
        <xdr:cNvSpPr txBox="1"/>
      </xdr:nvSpPr>
      <xdr:spPr>
        <a:xfrm>
          <a:off x="22199600" y="587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57900</xdr:rowOff>
    </xdr:from>
    <xdr:to>
      <xdr:col>112</xdr:col>
      <xdr:colOff>38100</xdr:colOff>
      <xdr:row>39</xdr:row>
      <xdr:rowOff>159500</xdr:rowOff>
    </xdr:to>
    <xdr:sp macro="" textlink="">
      <xdr:nvSpPr>
        <xdr:cNvPr id="501" name="楕円 500"/>
        <xdr:cNvSpPr/>
      </xdr:nvSpPr>
      <xdr:spPr>
        <a:xfrm>
          <a:off x="21272500" y="6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70386</xdr:rowOff>
    </xdr:from>
    <xdr:to>
      <xdr:col>116</xdr:col>
      <xdr:colOff>63500</xdr:colOff>
      <xdr:row>39</xdr:row>
      <xdr:rowOff>108700</xdr:rowOff>
    </xdr:to>
    <xdr:cxnSp macro="">
      <xdr:nvCxnSpPr>
        <xdr:cNvPr id="502" name="直線コネクタ 501"/>
        <xdr:cNvCxnSpPr/>
      </xdr:nvCxnSpPr>
      <xdr:spPr>
        <a:xfrm flipV="1">
          <a:off x="21323300" y="6071136"/>
          <a:ext cx="838200" cy="7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54813</xdr:rowOff>
    </xdr:from>
    <xdr:to>
      <xdr:col>107</xdr:col>
      <xdr:colOff>101600</xdr:colOff>
      <xdr:row>39</xdr:row>
      <xdr:rowOff>156413</xdr:rowOff>
    </xdr:to>
    <xdr:sp macro="" textlink="">
      <xdr:nvSpPr>
        <xdr:cNvPr id="503" name="楕円 502"/>
        <xdr:cNvSpPr/>
      </xdr:nvSpPr>
      <xdr:spPr>
        <a:xfrm>
          <a:off x="20383500" y="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105613</xdr:rowOff>
    </xdr:from>
    <xdr:to>
      <xdr:col>111</xdr:col>
      <xdr:colOff>177800</xdr:colOff>
      <xdr:row>39</xdr:row>
      <xdr:rowOff>108700</xdr:rowOff>
    </xdr:to>
    <xdr:cxnSp macro="">
      <xdr:nvCxnSpPr>
        <xdr:cNvPr id="504" name="直線コネクタ 503"/>
        <xdr:cNvCxnSpPr/>
      </xdr:nvCxnSpPr>
      <xdr:spPr>
        <a:xfrm>
          <a:off x="20434300" y="679216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5"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150627</xdr:rowOff>
    </xdr:from>
    <xdr:ext cx="534377" cy="259045"/>
    <xdr:sp macro="" textlink="">
      <xdr:nvSpPr>
        <xdr:cNvPr id="507" name="n_1mainValue【一般廃棄物処理施設】&#10;一人当たり有形固定資産（償却資産）額"/>
        <xdr:cNvSpPr txBox="1"/>
      </xdr:nvSpPr>
      <xdr:spPr>
        <a:xfrm>
          <a:off x="21043411" y="68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147540</xdr:rowOff>
    </xdr:from>
    <xdr:ext cx="534377" cy="259045"/>
    <xdr:sp macro="" textlink="">
      <xdr:nvSpPr>
        <xdr:cNvPr id="508" name="n_2mainValue【一般廃棄物処理施設】&#10;一人当たり有形固定資産（償却資産）額"/>
        <xdr:cNvSpPr txBox="1"/>
      </xdr:nvSpPr>
      <xdr:spPr>
        <a:xfrm>
          <a:off x="20167111" y="68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2" name="フローチャート: 判断 54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30843</xdr:rowOff>
    </xdr:from>
    <xdr:to>
      <xdr:col>85</xdr:col>
      <xdr:colOff>177800</xdr:colOff>
      <xdr:row>57</xdr:row>
      <xdr:rowOff>132443</xdr:rowOff>
    </xdr:to>
    <xdr:sp macro="" textlink="">
      <xdr:nvSpPr>
        <xdr:cNvPr id="548" name="楕円 547"/>
        <xdr:cNvSpPr/>
      </xdr:nvSpPr>
      <xdr:spPr>
        <a:xfrm>
          <a:off x="162687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53720</xdr:rowOff>
    </xdr:from>
    <xdr:ext cx="405111" cy="259045"/>
    <xdr:sp macro="" textlink="">
      <xdr:nvSpPr>
        <xdr:cNvPr id="549" name="【保健センター・保健所】&#10;有形固定資産減価償却率該当値テキスト"/>
        <xdr:cNvSpPr txBox="1"/>
      </xdr:nvSpPr>
      <xdr:spPr>
        <a:xfrm>
          <a:off x="16357600" y="965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550" name="楕円 549"/>
        <xdr:cNvSpPr/>
      </xdr:nvSpPr>
      <xdr:spPr>
        <a:xfrm>
          <a:off x="15430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81643</xdr:rowOff>
    </xdr:from>
    <xdr:to>
      <xdr:col>85</xdr:col>
      <xdr:colOff>127000</xdr:colOff>
      <xdr:row>57</xdr:row>
      <xdr:rowOff>128996</xdr:rowOff>
    </xdr:to>
    <xdr:cxnSp macro="">
      <xdr:nvCxnSpPr>
        <xdr:cNvPr id="551" name="直線コネクタ 550"/>
        <xdr:cNvCxnSpPr/>
      </xdr:nvCxnSpPr>
      <xdr:spPr>
        <a:xfrm flipV="1">
          <a:off x="15481300" y="985429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552" name="楕円 551"/>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128996</xdr:rowOff>
    </xdr:from>
    <xdr:to>
      <xdr:col>81</xdr:col>
      <xdr:colOff>50800</xdr:colOff>
      <xdr:row>58</xdr:row>
      <xdr:rowOff>4899</xdr:rowOff>
    </xdr:to>
    <xdr:cxnSp macro="">
      <xdr:nvCxnSpPr>
        <xdr:cNvPr id="553" name="直線コネクタ 552"/>
        <xdr:cNvCxnSpPr/>
      </xdr:nvCxnSpPr>
      <xdr:spPr>
        <a:xfrm flipV="1">
          <a:off x="14592300" y="990164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54"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5"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556" name="n_1mainValue【保健センター・保健所】&#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557" name="n_2mainValue【保健センター・保健所】&#10;有形固定資産減価償却率"/>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8"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1" name="フローチャート: 判断 59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597" name="楕円 596"/>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598"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599" name="楕円 598"/>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600" name="直線コネクタ 599"/>
        <xdr:cNvCxnSpPr/>
      </xdr:nvCxnSpPr>
      <xdr:spPr>
        <a:xfrm>
          <a:off x="21323300" y="1100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601" name="楕円 600"/>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602" name="直線コネクタ 601"/>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3"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605"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606"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3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0" name="フローチャート: 判断 639"/>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170180</xdr:rowOff>
    </xdr:from>
    <xdr:to>
      <xdr:col>85</xdr:col>
      <xdr:colOff>177800</xdr:colOff>
      <xdr:row>80</xdr:row>
      <xdr:rowOff>100330</xdr:rowOff>
    </xdr:to>
    <xdr:sp macro="" textlink="">
      <xdr:nvSpPr>
        <xdr:cNvPr id="646" name="楕円 645"/>
        <xdr:cNvSpPr/>
      </xdr:nvSpPr>
      <xdr:spPr>
        <a:xfrm>
          <a:off x="16268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21607</xdr:rowOff>
    </xdr:from>
    <xdr:ext cx="405111" cy="259045"/>
    <xdr:sp macro="" textlink="">
      <xdr:nvSpPr>
        <xdr:cNvPr id="647" name="【消防施設】&#10;有形固定資産減価償却率該当値テキスト"/>
        <xdr:cNvSpPr txBox="1"/>
      </xdr:nvSpPr>
      <xdr:spPr>
        <a:xfrm>
          <a:off x="16357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648" name="楕円 647"/>
        <xdr:cNvSpPr/>
      </xdr:nvSpPr>
      <xdr:spPr>
        <a:xfrm>
          <a:off x="15430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49530</xdr:rowOff>
    </xdr:to>
    <xdr:cxnSp macro="">
      <xdr:nvCxnSpPr>
        <xdr:cNvPr id="649" name="直線コネクタ 648"/>
        <xdr:cNvCxnSpPr/>
      </xdr:nvCxnSpPr>
      <xdr:spPr>
        <a:xfrm>
          <a:off x="15481300" y="137230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50"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51"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74403</xdr:rowOff>
    </xdr:from>
    <xdr:ext cx="405111" cy="259045"/>
    <xdr:sp macro="" textlink="">
      <xdr:nvSpPr>
        <xdr:cNvPr id="652" name="n_1mainValue【消防施設】&#10;有形固定資産減価償却率"/>
        <xdr:cNvSpPr txBox="1"/>
      </xdr:nvSpPr>
      <xdr:spPr>
        <a:xfrm>
          <a:off x="152660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4" name="直線コネクタ 67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6" name="直線コネクタ 67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8" name="直線コネクタ 67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0" name="フローチャート: 判断 67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1" name="フローチャート: 判断 68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2" name="フローチャート: 判断 681"/>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67311</xdr:rowOff>
    </xdr:from>
    <xdr:to>
      <xdr:col>116</xdr:col>
      <xdr:colOff>114300</xdr:colOff>
      <xdr:row>79</xdr:row>
      <xdr:rowOff>168911</xdr:rowOff>
    </xdr:to>
    <xdr:sp macro="" textlink="">
      <xdr:nvSpPr>
        <xdr:cNvPr id="688" name="楕円 687"/>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20338</xdr:rowOff>
    </xdr:from>
    <xdr:ext cx="469744" cy="259045"/>
    <xdr:sp macro="" textlink="">
      <xdr:nvSpPr>
        <xdr:cNvPr id="689" name="【消防施設】&#10;一人当たり面積該当値テキスト"/>
        <xdr:cNvSpPr txBox="1"/>
      </xdr:nvSpPr>
      <xdr:spPr>
        <a:xfrm>
          <a:off x="22199600" y="135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690" name="楕円 689"/>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118111</xdr:rowOff>
    </xdr:from>
    <xdr:to>
      <xdr:col>116</xdr:col>
      <xdr:colOff>63500</xdr:colOff>
      <xdr:row>80</xdr:row>
      <xdr:rowOff>15239</xdr:rowOff>
    </xdr:to>
    <xdr:cxnSp macro="">
      <xdr:nvCxnSpPr>
        <xdr:cNvPr id="691" name="直線コネクタ 690"/>
        <xdr:cNvCxnSpPr/>
      </xdr:nvCxnSpPr>
      <xdr:spPr>
        <a:xfrm flipV="1">
          <a:off x="21323300" y="13662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92"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93"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694" name="n_1mainValue【消防施設】&#10;一人当たり面積"/>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0" name="直線コネクタ 71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2" name="直線コネクタ 72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24" name="直線コネクタ 72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2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6" name="フローチャート: 判断 72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7" name="フローチャート: 判断 72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28" name="フローチャート: 判断 727"/>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734" name="楕円 733"/>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77669</xdr:rowOff>
    </xdr:from>
    <xdr:ext cx="405111" cy="259045"/>
    <xdr:sp macro="" textlink="">
      <xdr:nvSpPr>
        <xdr:cNvPr id="735" name="【庁舎】&#10;有形固定資産減価償却率該当値テキスト"/>
        <xdr:cNvSpPr txBox="1"/>
      </xdr:nvSpPr>
      <xdr:spPr>
        <a:xfrm>
          <a:off x="16357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736" name="楕円 735"/>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103</xdr:row>
      <xdr:rowOff>138249</xdr:rowOff>
    </xdr:to>
    <xdr:cxnSp macro="">
      <xdr:nvCxnSpPr>
        <xdr:cNvPr id="737" name="直線コネクタ 736"/>
        <xdr:cNvCxnSpPr/>
      </xdr:nvCxnSpPr>
      <xdr:spPr>
        <a:xfrm flipV="1">
          <a:off x="15481300" y="177649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4173</xdr:rowOff>
    </xdr:from>
    <xdr:to>
      <xdr:col>76</xdr:col>
      <xdr:colOff>165100</xdr:colOff>
      <xdr:row>103</xdr:row>
      <xdr:rowOff>105773</xdr:rowOff>
    </xdr:to>
    <xdr:sp macro="" textlink="">
      <xdr:nvSpPr>
        <xdr:cNvPr id="738" name="楕円 737"/>
        <xdr:cNvSpPr/>
      </xdr:nvSpPr>
      <xdr:spPr>
        <a:xfrm>
          <a:off x="1454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138249</xdr:rowOff>
    </xdr:to>
    <xdr:cxnSp macro="">
      <xdr:nvCxnSpPr>
        <xdr:cNvPr id="739" name="直線コネクタ 738"/>
        <xdr:cNvCxnSpPr/>
      </xdr:nvCxnSpPr>
      <xdr:spPr>
        <a:xfrm>
          <a:off x="14592300" y="1771432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1"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34126</xdr:rowOff>
    </xdr:from>
    <xdr:ext cx="405111" cy="259045"/>
    <xdr:sp macro="" textlink="">
      <xdr:nvSpPr>
        <xdr:cNvPr id="742" name="n_1main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122300</xdr:rowOff>
    </xdr:from>
    <xdr:ext cx="405111" cy="259045"/>
    <xdr:sp macro="" textlink="">
      <xdr:nvSpPr>
        <xdr:cNvPr id="743" name="n_2mainValue【庁舎】&#10;有形固定資産減価償却率"/>
        <xdr:cNvSpPr txBox="1"/>
      </xdr:nvSpPr>
      <xdr:spPr>
        <a:xfrm>
          <a:off x="14389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4" name="テキスト ボックス 7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8" name="直線コネクタ 767"/>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9"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0" name="直線コネクタ 769"/>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1"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2" name="直線コネクタ 771"/>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73"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74" name="フローチャート: 判断 773"/>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75" name="フローチャート: 判断 774"/>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76" name="フローチャート: 判断 775"/>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782" name="楕円 781"/>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783" name="【庁舎】&#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21589</xdr:rowOff>
    </xdr:from>
    <xdr:to>
      <xdr:col>112</xdr:col>
      <xdr:colOff>38100</xdr:colOff>
      <xdr:row>104</xdr:row>
      <xdr:rowOff>123189</xdr:rowOff>
    </xdr:to>
    <xdr:sp macro="" textlink="">
      <xdr:nvSpPr>
        <xdr:cNvPr id="784" name="楕円 783"/>
        <xdr:cNvSpPr/>
      </xdr:nvSpPr>
      <xdr:spPr>
        <a:xfrm>
          <a:off x="2127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72389</xdr:rowOff>
    </xdr:to>
    <xdr:cxnSp macro="">
      <xdr:nvCxnSpPr>
        <xdr:cNvPr id="785" name="直線コネクタ 784"/>
        <xdr:cNvCxnSpPr/>
      </xdr:nvCxnSpPr>
      <xdr:spPr>
        <a:xfrm flipV="1">
          <a:off x="21323300" y="17899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86" name="楕円 78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72389</xdr:rowOff>
    </xdr:from>
    <xdr:to>
      <xdr:col>111</xdr:col>
      <xdr:colOff>177800</xdr:colOff>
      <xdr:row>104</xdr:row>
      <xdr:rowOff>76200</xdr:rowOff>
    </xdr:to>
    <xdr:cxnSp macro="">
      <xdr:nvCxnSpPr>
        <xdr:cNvPr id="787" name="直線コネクタ 786"/>
        <xdr:cNvCxnSpPr/>
      </xdr:nvCxnSpPr>
      <xdr:spPr>
        <a:xfrm flipV="1">
          <a:off x="20434300" y="17903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88"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89"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139716</xdr:rowOff>
    </xdr:from>
    <xdr:ext cx="469744" cy="259045"/>
    <xdr:sp macro="" textlink="">
      <xdr:nvSpPr>
        <xdr:cNvPr id="790" name="n_1main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91"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５５年に取得した保健センターの減価償却率が高くなっており、類似団体平均、全国平均、県平均を上回っている。一般廃棄物処理施設の減価償却率については、平成２９年度に新しい施設が完成したため前年度と比較して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このほか全体的に施設の老朽化が進んでいるため、公共施設等総合管理計画に基づき、施設の在り方の検討を進め、適切な維持管理に努める。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前年度と同水準であった。類似団体を若干上回っており、県平均と同程度となっている。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今後も市税等の徴収率向上を中心とした歳入の確保に努める。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147108</xdr:rowOff>
    </xdr:to>
    <xdr:cxnSp macro="">
      <xdr:nvCxnSpPr>
        <xdr:cNvPr id="75" name="直線コネクタ 74"/>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ポイント減少したものの全国平均及び県平均を若干上回っている。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今後も、行政改革、財政健全化実施計画に基づき歳出を見直し健全な財政運営に努める。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61</xdr:row>
      <xdr:rowOff>127423</xdr:rowOff>
    </xdr:to>
    <xdr:cxnSp macro="">
      <xdr:nvCxnSpPr>
        <xdr:cNvPr id="132" name="直線コネクタ 131"/>
        <xdr:cNvCxnSpPr/>
      </xdr:nvCxnSpPr>
      <xdr:spPr>
        <a:xfrm flipV="1">
          <a:off x="4114800" y="105657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127423</xdr:rowOff>
    </xdr:to>
    <xdr:cxnSp macro="">
      <xdr:nvCxnSpPr>
        <xdr:cNvPr id="135" name="直線コネクタ 134"/>
        <xdr:cNvCxnSpPr/>
      </xdr:nvCxnSpPr>
      <xdr:spPr>
        <a:xfrm>
          <a:off x="3225800" y="104652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22860</xdr:rowOff>
    </xdr:to>
    <xdr:cxnSp macro="">
      <xdr:nvCxnSpPr>
        <xdr:cNvPr id="138" name="直線コネクタ 137"/>
        <xdr:cNvCxnSpPr/>
      </xdr:nvCxnSpPr>
      <xdr:spPr>
        <a:xfrm flipV="1">
          <a:off x="2336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42969</xdr:rowOff>
    </xdr:to>
    <xdr:cxnSp macro="">
      <xdr:nvCxnSpPr>
        <xdr:cNvPr id="141" name="直線コネクタ 140"/>
        <xdr:cNvCxnSpPr/>
      </xdr:nvCxnSpPr>
      <xdr:spPr>
        <a:xfrm flipV="1">
          <a:off x="1447800" y="104813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1" name="楕円 150"/>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28592</xdr:rowOff>
    </xdr:from>
    <xdr:ext cx="762000" cy="259045"/>
    <xdr:sp macro="" textlink="">
      <xdr:nvSpPr>
        <xdr:cNvPr id="152" name="財政構造の弾力性該当値テキスト"/>
        <xdr:cNvSpPr txBox="1"/>
      </xdr:nvSpPr>
      <xdr:spPr>
        <a:xfrm>
          <a:off x="5041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163000</xdr:rowOff>
    </xdr:from>
    <xdr:ext cx="736600" cy="259045"/>
    <xdr:sp macro="" textlink="">
      <xdr:nvSpPr>
        <xdr:cNvPr id="154" name="テキスト ボックス 153"/>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42350</xdr:rowOff>
    </xdr:from>
    <xdr:ext cx="762000" cy="259045"/>
    <xdr:sp macro="" textlink="">
      <xdr:nvSpPr>
        <xdr:cNvPr id="156" name="テキスト ボックス 155"/>
        <xdr:cNvSpPr txBox="1"/>
      </xdr:nvSpPr>
      <xdr:spPr>
        <a:xfrm>
          <a:off x="2844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58" name="テキスト ボックス 157"/>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163619</xdr:rowOff>
    </xdr:from>
    <xdr:to>
      <xdr:col>7</xdr:col>
      <xdr:colOff>31750</xdr:colOff>
      <xdr:row>61</xdr:row>
      <xdr:rowOff>93769</xdr:rowOff>
    </xdr:to>
    <xdr:sp macro="" textlink="">
      <xdr:nvSpPr>
        <xdr:cNvPr id="159" name="楕円 158"/>
        <xdr:cNvSpPr/>
      </xdr:nvSpPr>
      <xdr:spPr>
        <a:xfrm>
          <a:off x="1397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78546</xdr:rowOff>
    </xdr:from>
    <xdr:ext cx="762000" cy="259045"/>
    <xdr:sp macro="" textlink="">
      <xdr:nvSpPr>
        <xdr:cNvPr id="160" name="テキスト ボックス 159"/>
        <xdr:cNvSpPr txBox="1"/>
      </xdr:nvSpPr>
      <xdr:spPr>
        <a:xfrm>
          <a:off x="1066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前年度と比較して若干の増加となったが、主な要因としては、維持補修費及び物件費の増加が影響している。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市域が広く公共施設が多いため施設管理に要する経費の割合が高くなっており、今後は、公共施設等総合管理計画に基づく施設の統廃合を含めた行政改革に取り組んでいく。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75177</xdr:rowOff>
    </xdr:from>
    <xdr:to>
      <xdr:col>23</xdr:col>
      <xdr:colOff>133350</xdr:colOff>
      <xdr:row>84</xdr:row>
      <xdr:rowOff>86975</xdr:rowOff>
    </xdr:to>
    <xdr:cxnSp macro="">
      <xdr:nvCxnSpPr>
        <xdr:cNvPr id="195" name="直線コネクタ 194"/>
        <xdr:cNvCxnSpPr/>
      </xdr:nvCxnSpPr>
      <xdr:spPr>
        <a:xfrm>
          <a:off x="4114800" y="14476977"/>
          <a:ext cx="8382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64359</xdr:rowOff>
    </xdr:from>
    <xdr:to>
      <xdr:col>19</xdr:col>
      <xdr:colOff>133350</xdr:colOff>
      <xdr:row>84</xdr:row>
      <xdr:rowOff>75177</xdr:rowOff>
    </xdr:to>
    <xdr:cxnSp macro="">
      <xdr:nvCxnSpPr>
        <xdr:cNvPr id="198" name="直線コネクタ 197"/>
        <xdr:cNvCxnSpPr/>
      </xdr:nvCxnSpPr>
      <xdr:spPr>
        <a:xfrm>
          <a:off x="3225800" y="14466159"/>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42401</xdr:rowOff>
    </xdr:from>
    <xdr:to>
      <xdr:col>15</xdr:col>
      <xdr:colOff>82550</xdr:colOff>
      <xdr:row>84</xdr:row>
      <xdr:rowOff>64359</xdr:rowOff>
    </xdr:to>
    <xdr:cxnSp macro="">
      <xdr:nvCxnSpPr>
        <xdr:cNvPr id="201" name="直線コネクタ 200"/>
        <xdr:cNvCxnSpPr/>
      </xdr:nvCxnSpPr>
      <xdr:spPr>
        <a:xfrm>
          <a:off x="2336800" y="14444201"/>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167681</xdr:rowOff>
    </xdr:from>
    <xdr:to>
      <xdr:col>11</xdr:col>
      <xdr:colOff>31750</xdr:colOff>
      <xdr:row>84</xdr:row>
      <xdr:rowOff>42401</xdr:rowOff>
    </xdr:to>
    <xdr:cxnSp macro="">
      <xdr:nvCxnSpPr>
        <xdr:cNvPr id="204" name="直線コネクタ 203"/>
        <xdr:cNvCxnSpPr/>
      </xdr:nvCxnSpPr>
      <xdr:spPr>
        <a:xfrm>
          <a:off x="1447800" y="14398031"/>
          <a:ext cx="8890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36175</xdr:rowOff>
    </xdr:from>
    <xdr:to>
      <xdr:col>23</xdr:col>
      <xdr:colOff>184150</xdr:colOff>
      <xdr:row>84</xdr:row>
      <xdr:rowOff>137775</xdr:rowOff>
    </xdr:to>
    <xdr:sp macro="" textlink="">
      <xdr:nvSpPr>
        <xdr:cNvPr id="214" name="楕円 213"/>
        <xdr:cNvSpPr/>
      </xdr:nvSpPr>
      <xdr:spPr>
        <a:xfrm>
          <a:off x="4902200" y="144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8252</xdr:rowOff>
    </xdr:from>
    <xdr:ext cx="762000" cy="259045"/>
    <xdr:sp macro="" textlink="">
      <xdr:nvSpPr>
        <xdr:cNvPr id="215" name="人件費・物件費等の状況該当値テキスト"/>
        <xdr:cNvSpPr txBox="1"/>
      </xdr:nvSpPr>
      <xdr:spPr>
        <a:xfrm>
          <a:off x="5041900" y="1441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24377</xdr:rowOff>
    </xdr:from>
    <xdr:to>
      <xdr:col>19</xdr:col>
      <xdr:colOff>184150</xdr:colOff>
      <xdr:row>84</xdr:row>
      <xdr:rowOff>125977</xdr:rowOff>
    </xdr:to>
    <xdr:sp macro="" textlink="">
      <xdr:nvSpPr>
        <xdr:cNvPr id="216" name="楕円 215"/>
        <xdr:cNvSpPr/>
      </xdr:nvSpPr>
      <xdr:spPr>
        <a:xfrm>
          <a:off x="4064000" y="144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110754</xdr:rowOff>
    </xdr:from>
    <xdr:ext cx="736600" cy="259045"/>
    <xdr:sp macro="" textlink="">
      <xdr:nvSpPr>
        <xdr:cNvPr id="217" name="テキスト ボックス 216"/>
        <xdr:cNvSpPr txBox="1"/>
      </xdr:nvSpPr>
      <xdr:spPr>
        <a:xfrm>
          <a:off x="3733800" y="1451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13559</xdr:rowOff>
    </xdr:from>
    <xdr:to>
      <xdr:col>15</xdr:col>
      <xdr:colOff>133350</xdr:colOff>
      <xdr:row>84</xdr:row>
      <xdr:rowOff>115159</xdr:rowOff>
    </xdr:to>
    <xdr:sp macro="" textlink="">
      <xdr:nvSpPr>
        <xdr:cNvPr id="218" name="楕円 217"/>
        <xdr:cNvSpPr/>
      </xdr:nvSpPr>
      <xdr:spPr>
        <a:xfrm>
          <a:off x="3175000" y="144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99936</xdr:rowOff>
    </xdr:from>
    <xdr:ext cx="762000" cy="259045"/>
    <xdr:sp macro="" textlink="">
      <xdr:nvSpPr>
        <xdr:cNvPr id="219" name="テキスト ボックス 218"/>
        <xdr:cNvSpPr txBox="1"/>
      </xdr:nvSpPr>
      <xdr:spPr>
        <a:xfrm>
          <a:off x="2844800" y="1450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163051</xdr:rowOff>
    </xdr:from>
    <xdr:to>
      <xdr:col>11</xdr:col>
      <xdr:colOff>82550</xdr:colOff>
      <xdr:row>84</xdr:row>
      <xdr:rowOff>93201</xdr:rowOff>
    </xdr:to>
    <xdr:sp macro="" textlink="">
      <xdr:nvSpPr>
        <xdr:cNvPr id="220" name="楕円 219"/>
        <xdr:cNvSpPr/>
      </xdr:nvSpPr>
      <xdr:spPr>
        <a:xfrm>
          <a:off x="2286000" y="143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103378</xdr:rowOff>
    </xdr:from>
    <xdr:ext cx="762000" cy="259045"/>
    <xdr:sp macro="" textlink="">
      <xdr:nvSpPr>
        <xdr:cNvPr id="221" name="テキスト ボックス 220"/>
        <xdr:cNvSpPr txBox="1"/>
      </xdr:nvSpPr>
      <xdr:spPr>
        <a:xfrm>
          <a:off x="1955800" y="141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116881</xdr:rowOff>
    </xdr:from>
    <xdr:to>
      <xdr:col>7</xdr:col>
      <xdr:colOff>31750</xdr:colOff>
      <xdr:row>84</xdr:row>
      <xdr:rowOff>47031</xdr:rowOff>
    </xdr:to>
    <xdr:sp macro="" textlink="">
      <xdr:nvSpPr>
        <xdr:cNvPr id="222" name="楕円 221"/>
        <xdr:cNvSpPr/>
      </xdr:nvSpPr>
      <xdr:spPr>
        <a:xfrm>
          <a:off x="1397000" y="143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57208</xdr:rowOff>
    </xdr:from>
    <xdr:ext cx="762000" cy="259045"/>
    <xdr:sp macro="" textlink="">
      <xdr:nvSpPr>
        <xdr:cNvPr id="223" name="テキスト ボックス 222"/>
        <xdr:cNvSpPr txBox="1"/>
      </xdr:nvSpPr>
      <xdr:spPr>
        <a:xfrm>
          <a:off x="1066800" y="1411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前年度と同水準となり、類似団体平均及び全国平均を下回っている。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引き続き、職務職質に応じた給与の適正化に努める。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9" name="直線コネクタ 258"/>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2" name="直線コネクタ 261"/>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101600</xdr:rowOff>
    </xdr:to>
    <xdr:cxnSp macro="">
      <xdr:nvCxnSpPr>
        <xdr:cNvPr id="265" name="直線コネクタ 264"/>
        <xdr:cNvCxnSpPr/>
      </xdr:nvCxnSpPr>
      <xdr:spPr>
        <a:xfrm>
          <a:off x="14401800" y="147601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15421</xdr:rowOff>
    </xdr:to>
    <xdr:cxnSp macro="">
      <xdr:nvCxnSpPr>
        <xdr:cNvPr id="268" name="直線コネクタ 267"/>
        <xdr:cNvCxnSpPr/>
      </xdr:nvCxnSpPr>
      <xdr:spPr>
        <a:xfrm>
          <a:off x="13512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9"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1" name="テキスト ボックス 280"/>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3" name="テキスト ボックス 28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5" name="テキスト ボックス 284"/>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市域が広く、支所や出張所が多いため、類似団体及び県平均を上回っている。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今後も、指定管理者制度などのアウトソーシングの活用や、公共施設等総合管理計画に基づく施設の在り方の見直しなどにより職員数の削減に努める。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91229</xdr:rowOff>
    </xdr:to>
    <xdr:cxnSp macro="">
      <xdr:nvCxnSpPr>
        <xdr:cNvPr id="322" name="直線コネクタ 321"/>
        <xdr:cNvCxnSpPr/>
      </xdr:nvCxnSpPr>
      <xdr:spPr>
        <a:xfrm>
          <a:off x="16179800" y="1054565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87206</xdr:rowOff>
    </xdr:from>
    <xdr:to>
      <xdr:col>77</xdr:col>
      <xdr:colOff>44450</xdr:colOff>
      <xdr:row>61</xdr:row>
      <xdr:rowOff>97261</xdr:rowOff>
    </xdr:to>
    <xdr:cxnSp macro="">
      <xdr:nvCxnSpPr>
        <xdr:cNvPr id="325" name="直線コネクタ 324"/>
        <xdr:cNvCxnSpPr/>
      </xdr:nvCxnSpPr>
      <xdr:spPr>
        <a:xfrm flipV="1">
          <a:off x="15290800" y="105456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97261</xdr:rowOff>
    </xdr:to>
    <xdr:cxnSp macro="">
      <xdr:nvCxnSpPr>
        <xdr:cNvPr id="328" name="直線コネクタ 327"/>
        <xdr:cNvCxnSpPr/>
      </xdr:nvCxnSpPr>
      <xdr:spPr>
        <a:xfrm>
          <a:off x="14401800" y="1052957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79163</xdr:rowOff>
    </xdr:to>
    <xdr:cxnSp macro="">
      <xdr:nvCxnSpPr>
        <xdr:cNvPr id="331" name="直線コネクタ 330"/>
        <xdr:cNvCxnSpPr/>
      </xdr:nvCxnSpPr>
      <xdr:spPr>
        <a:xfrm flipV="1">
          <a:off x="13512800" y="1052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41" name="楕円 340"/>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12506</xdr:rowOff>
    </xdr:from>
    <xdr:ext cx="762000" cy="259045"/>
    <xdr:sp macro="" textlink="">
      <xdr:nvSpPr>
        <xdr:cNvPr id="342"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43" name="楕円 342"/>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122783</xdr:rowOff>
    </xdr:from>
    <xdr:ext cx="736600" cy="259045"/>
    <xdr:sp macro="" textlink="">
      <xdr:nvSpPr>
        <xdr:cNvPr id="344" name="テキスト ボックス 343"/>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45" name="楕円 344"/>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132838</xdr:rowOff>
    </xdr:from>
    <xdr:ext cx="762000" cy="259045"/>
    <xdr:sp macro="" textlink="">
      <xdr:nvSpPr>
        <xdr:cNvPr id="346" name="テキスト ボックス 345"/>
        <xdr:cNvSpPr txBox="1"/>
      </xdr:nvSpPr>
      <xdr:spPr>
        <a:xfrm>
          <a:off x="14909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7" name="楕円 346"/>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8" name="テキスト ボックス 347"/>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9" name="楕円 348"/>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50" name="テキスト ボックス 349"/>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年度まで実施した旧合併特例事業の償還額が増加していることに伴い、前年度と比較し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今後は、ごみ処理施設建設事業の償還が始まり公債費が増加することから、比率が上昇することが予測される。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そのため、新たな起債事業については、精査し、後年度の公債費の負担が大きく増加することのないよう努める。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17463</xdr:rowOff>
    </xdr:from>
    <xdr:to>
      <xdr:col>81</xdr:col>
      <xdr:colOff>44450</xdr:colOff>
      <xdr:row>38</xdr:row>
      <xdr:rowOff>53657</xdr:rowOff>
    </xdr:to>
    <xdr:cxnSp macro="">
      <xdr:nvCxnSpPr>
        <xdr:cNvPr id="380" name="直線コネクタ 379"/>
        <xdr:cNvCxnSpPr/>
      </xdr:nvCxnSpPr>
      <xdr:spPr>
        <a:xfrm>
          <a:off x="16179800" y="65325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17463</xdr:rowOff>
    </xdr:to>
    <xdr:cxnSp macro="">
      <xdr:nvCxnSpPr>
        <xdr:cNvPr id="383" name="直線コネクタ 382"/>
        <xdr:cNvCxnSpPr/>
      </xdr:nvCxnSpPr>
      <xdr:spPr>
        <a:xfrm>
          <a:off x="15290800" y="652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29528</xdr:rowOff>
    </xdr:to>
    <xdr:cxnSp macro="">
      <xdr:nvCxnSpPr>
        <xdr:cNvPr id="386" name="直線コネクタ 385"/>
        <xdr:cNvCxnSpPr/>
      </xdr:nvCxnSpPr>
      <xdr:spPr>
        <a:xfrm flipV="1">
          <a:off x="14401800" y="65265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29528</xdr:rowOff>
    </xdr:from>
    <xdr:to>
      <xdr:col>68</xdr:col>
      <xdr:colOff>152400</xdr:colOff>
      <xdr:row>38</xdr:row>
      <xdr:rowOff>77788</xdr:rowOff>
    </xdr:to>
    <xdr:cxnSp macro="">
      <xdr:nvCxnSpPr>
        <xdr:cNvPr id="389" name="直線コネクタ 388"/>
        <xdr:cNvCxnSpPr/>
      </xdr:nvCxnSpPr>
      <xdr:spPr>
        <a:xfrm flipV="1">
          <a:off x="13512800" y="65446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2857</xdr:rowOff>
    </xdr:from>
    <xdr:to>
      <xdr:col>81</xdr:col>
      <xdr:colOff>95250</xdr:colOff>
      <xdr:row>38</xdr:row>
      <xdr:rowOff>104457</xdr:rowOff>
    </xdr:to>
    <xdr:sp macro="" textlink="">
      <xdr:nvSpPr>
        <xdr:cNvPr id="399" name="楕円 398"/>
        <xdr:cNvSpPr/>
      </xdr:nvSpPr>
      <xdr:spPr>
        <a:xfrm>
          <a:off x="169672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19385</xdr:rowOff>
    </xdr:from>
    <xdr:ext cx="762000" cy="259045"/>
    <xdr:sp macro="" textlink="">
      <xdr:nvSpPr>
        <xdr:cNvPr id="400" name="公債費負担の状況該当値テキスト"/>
        <xdr:cNvSpPr txBox="1"/>
      </xdr:nvSpPr>
      <xdr:spPr>
        <a:xfrm>
          <a:off x="17106900" y="63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138113</xdr:rowOff>
    </xdr:from>
    <xdr:to>
      <xdr:col>77</xdr:col>
      <xdr:colOff>95250</xdr:colOff>
      <xdr:row>38</xdr:row>
      <xdr:rowOff>68263</xdr:rowOff>
    </xdr:to>
    <xdr:sp macro="" textlink="">
      <xdr:nvSpPr>
        <xdr:cNvPr id="401" name="楕円 400"/>
        <xdr:cNvSpPr/>
      </xdr:nvSpPr>
      <xdr:spPr>
        <a:xfrm>
          <a:off x="16129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78440</xdr:rowOff>
    </xdr:from>
    <xdr:ext cx="736600" cy="259045"/>
    <xdr:sp macro="" textlink="">
      <xdr:nvSpPr>
        <xdr:cNvPr id="402" name="テキスト ボックス 401"/>
        <xdr:cNvSpPr txBox="1"/>
      </xdr:nvSpPr>
      <xdr:spPr>
        <a:xfrm>
          <a:off x="15798800" y="625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3" name="楕円 402"/>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4" name="テキスト ボックス 403"/>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150178</xdr:rowOff>
    </xdr:from>
    <xdr:to>
      <xdr:col>68</xdr:col>
      <xdr:colOff>203200</xdr:colOff>
      <xdr:row>38</xdr:row>
      <xdr:rowOff>80328</xdr:rowOff>
    </xdr:to>
    <xdr:sp macro="" textlink="">
      <xdr:nvSpPr>
        <xdr:cNvPr id="405" name="楕円 404"/>
        <xdr:cNvSpPr/>
      </xdr:nvSpPr>
      <xdr:spPr>
        <a:xfrm>
          <a:off x="14351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90505</xdr:rowOff>
    </xdr:from>
    <xdr:ext cx="762000" cy="259045"/>
    <xdr:sp macro="" textlink="">
      <xdr:nvSpPr>
        <xdr:cNvPr id="406" name="テキスト ボックス 405"/>
        <xdr:cNvSpPr txBox="1"/>
      </xdr:nvSpPr>
      <xdr:spPr>
        <a:xfrm>
          <a:off x="14020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26988</xdr:rowOff>
    </xdr:from>
    <xdr:to>
      <xdr:col>64</xdr:col>
      <xdr:colOff>152400</xdr:colOff>
      <xdr:row>38</xdr:row>
      <xdr:rowOff>128588</xdr:rowOff>
    </xdr:to>
    <xdr:sp macro="" textlink="">
      <xdr:nvSpPr>
        <xdr:cNvPr id="407" name="楕円 406"/>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138765</xdr:rowOff>
    </xdr:from>
    <xdr:ext cx="762000" cy="259045"/>
    <xdr:sp macro="" textlink="">
      <xdr:nvSpPr>
        <xdr:cNvPr id="408" name="テキスト ボックス 407"/>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ごみ処理施設建設事業に係る地方債残高の増加に伴い、将来負担額が増加したことに加え、充当可能基金が減少したため、前年度と比較し</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ポイント上昇し、類似団体の平均を若干上回る数値となっている。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今後も起債事業を圧縮し、将来負担額の上昇を抑えるともに健全な財政運営に努める。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123867</xdr:rowOff>
    </xdr:to>
    <xdr:cxnSp macro="">
      <xdr:nvCxnSpPr>
        <xdr:cNvPr id="442" name="直線コネクタ 441"/>
        <xdr:cNvCxnSpPr/>
      </xdr:nvCxnSpPr>
      <xdr:spPr>
        <a:xfrm>
          <a:off x="16179800" y="2511425"/>
          <a:ext cx="8382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22648</xdr:rowOff>
    </xdr:from>
    <xdr:to>
      <xdr:col>77</xdr:col>
      <xdr:colOff>44450</xdr:colOff>
      <xdr:row>14</xdr:row>
      <xdr:rowOff>111125</xdr:rowOff>
    </xdr:to>
    <xdr:cxnSp macro="">
      <xdr:nvCxnSpPr>
        <xdr:cNvPr id="445" name="直線コネクタ 444"/>
        <xdr:cNvCxnSpPr/>
      </xdr:nvCxnSpPr>
      <xdr:spPr>
        <a:xfrm>
          <a:off x="15290800" y="242294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22648</xdr:rowOff>
    </xdr:from>
    <xdr:to>
      <xdr:col>72</xdr:col>
      <xdr:colOff>203200</xdr:colOff>
      <xdr:row>14</xdr:row>
      <xdr:rowOff>44365</xdr:rowOff>
    </xdr:to>
    <xdr:cxnSp macro="">
      <xdr:nvCxnSpPr>
        <xdr:cNvPr id="448" name="直線コネクタ 447"/>
        <xdr:cNvCxnSpPr/>
      </xdr:nvCxnSpPr>
      <xdr:spPr>
        <a:xfrm flipV="1">
          <a:off x="14401800" y="24229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44365</xdr:rowOff>
    </xdr:from>
    <xdr:to>
      <xdr:col>68</xdr:col>
      <xdr:colOff>152400</xdr:colOff>
      <xdr:row>14</xdr:row>
      <xdr:rowOff>115147</xdr:rowOff>
    </xdr:to>
    <xdr:cxnSp macro="">
      <xdr:nvCxnSpPr>
        <xdr:cNvPr id="451" name="直線コネクタ 450"/>
        <xdr:cNvCxnSpPr/>
      </xdr:nvCxnSpPr>
      <xdr:spPr>
        <a:xfrm flipV="1">
          <a:off x="13512800" y="2444665"/>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73067</xdr:rowOff>
    </xdr:from>
    <xdr:to>
      <xdr:col>81</xdr:col>
      <xdr:colOff>95250</xdr:colOff>
      <xdr:row>16</xdr:row>
      <xdr:rowOff>3217</xdr:rowOff>
    </xdr:to>
    <xdr:sp macro="" textlink="">
      <xdr:nvSpPr>
        <xdr:cNvPr id="461" name="楕円 460"/>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45144</xdr:rowOff>
    </xdr:from>
    <xdr:ext cx="762000" cy="259045"/>
    <xdr:sp macro="" textlink="">
      <xdr:nvSpPr>
        <xdr:cNvPr id="462" name="将来負担の状況該当値テキスト"/>
        <xdr:cNvSpPr txBox="1"/>
      </xdr:nvSpPr>
      <xdr:spPr>
        <a:xfrm>
          <a:off x="17106900" y="26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3" name="楕円 462"/>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64" name="テキスト ボックス 463"/>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143298</xdr:rowOff>
    </xdr:from>
    <xdr:to>
      <xdr:col>73</xdr:col>
      <xdr:colOff>44450</xdr:colOff>
      <xdr:row>14</xdr:row>
      <xdr:rowOff>73448</xdr:rowOff>
    </xdr:to>
    <xdr:sp macro="" textlink="">
      <xdr:nvSpPr>
        <xdr:cNvPr id="465" name="楕円 464"/>
        <xdr:cNvSpPr/>
      </xdr:nvSpPr>
      <xdr:spPr>
        <a:xfrm>
          <a:off x="15240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83625</xdr:rowOff>
    </xdr:from>
    <xdr:ext cx="762000" cy="259045"/>
    <xdr:sp macro="" textlink="">
      <xdr:nvSpPr>
        <xdr:cNvPr id="466" name="テキスト ボックス 465"/>
        <xdr:cNvSpPr txBox="1"/>
      </xdr:nvSpPr>
      <xdr:spPr>
        <a:xfrm>
          <a:off x="14909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165015</xdr:rowOff>
    </xdr:from>
    <xdr:to>
      <xdr:col>68</xdr:col>
      <xdr:colOff>203200</xdr:colOff>
      <xdr:row>14</xdr:row>
      <xdr:rowOff>95165</xdr:rowOff>
    </xdr:to>
    <xdr:sp macro="" textlink="">
      <xdr:nvSpPr>
        <xdr:cNvPr id="467" name="楕円 466"/>
        <xdr:cNvSpPr/>
      </xdr:nvSpPr>
      <xdr:spPr>
        <a:xfrm>
          <a:off x="14351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105342</xdr:rowOff>
    </xdr:from>
    <xdr:ext cx="762000" cy="259045"/>
    <xdr:sp macro="" textlink="">
      <xdr:nvSpPr>
        <xdr:cNvPr id="468" name="テキスト ボックス 467"/>
        <xdr:cNvSpPr txBox="1"/>
      </xdr:nvSpPr>
      <xdr:spPr>
        <a:xfrm>
          <a:off x="14020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64347</xdr:rowOff>
    </xdr:from>
    <xdr:to>
      <xdr:col>64</xdr:col>
      <xdr:colOff>152400</xdr:colOff>
      <xdr:row>14</xdr:row>
      <xdr:rowOff>165947</xdr:rowOff>
    </xdr:to>
    <xdr:sp macro="" textlink="">
      <xdr:nvSpPr>
        <xdr:cNvPr id="469" name="楕円 468"/>
        <xdr:cNvSpPr/>
      </xdr:nvSpPr>
      <xdr:spPr>
        <a:xfrm>
          <a:off x="13462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4674</xdr:rowOff>
    </xdr:from>
    <xdr:ext cx="762000" cy="259045"/>
    <xdr:sp macro="" textlink="">
      <xdr:nvSpPr>
        <xdr:cNvPr id="470" name="テキスト ボックス 469"/>
        <xdr:cNvSpPr txBox="1"/>
      </xdr:nvSpPr>
      <xdr:spPr>
        <a:xfrm>
          <a:off x="13131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前年度と比べ若干増加したものの全国平均及び県平均と同程度となっている。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要因としては、定数等の大幅な増減がなかったため、定期昇給等による増加が主なものとなる。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今後も定員適正化計画に基づく定員削減や、指定管理者制度などのアウトソーシングの活用などによる人件費の抑制に努める。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138430</xdr:rowOff>
    </xdr:to>
    <xdr:cxnSp macro="">
      <xdr:nvCxnSpPr>
        <xdr:cNvPr id="66" name="直線コネクタ 65"/>
        <xdr:cNvCxnSpPr/>
      </xdr:nvCxnSpPr>
      <xdr:spPr>
        <a:xfrm>
          <a:off x="3987800" y="6390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46990</xdr:rowOff>
    </xdr:to>
    <xdr:cxnSp macro="">
      <xdr:nvCxnSpPr>
        <xdr:cNvPr id="69" name="直線コネクタ 68"/>
        <xdr:cNvCxnSpPr/>
      </xdr:nvCxnSpPr>
      <xdr:spPr>
        <a:xfrm>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31750</xdr:rowOff>
    </xdr:to>
    <xdr:cxnSp macro="">
      <xdr:nvCxnSpPr>
        <xdr:cNvPr id="72" name="直線コネクタ 71"/>
        <xdr:cNvCxnSpPr/>
      </xdr:nvCxnSpPr>
      <xdr:spPr>
        <a:xfrm flipV="1">
          <a:off x="2209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100330</xdr:rowOff>
    </xdr:to>
    <xdr:cxnSp macro="">
      <xdr:nvCxnSpPr>
        <xdr:cNvPr id="75" name="直線コネクタ 74"/>
        <xdr:cNvCxnSpPr/>
      </xdr:nvCxnSpPr>
      <xdr:spPr>
        <a:xfrm flipV="1">
          <a:off x="1320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ポイント減少したが、類似団体平均及び全国平均を上回っている。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市域が広く公共施設が多いため施設管理に要する経費の割合が高くなっており、今後は、公共施設等総合管理計画に基づく施設の統廃合を含めた行政改革に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取り組み物件費の削減に努める。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154432</xdr:rowOff>
    </xdr:to>
    <xdr:cxnSp macro="">
      <xdr:nvCxnSpPr>
        <xdr:cNvPr id="125" name="直線コネクタ 124"/>
        <xdr:cNvCxnSpPr/>
      </xdr:nvCxnSpPr>
      <xdr:spPr>
        <a:xfrm flipV="1">
          <a:off x="15671800" y="29662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154432</xdr:rowOff>
    </xdr:to>
    <xdr:cxnSp macro="">
      <xdr:nvCxnSpPr>
        <xdr:cNvPr id="128" name="直線コネクタ 127"/>
        <xdr:cNvCxnSpPr/>
      </xdr:nvCxnSpPr>
      <xdr:spPr>
        <a:xfrm>
          <a:off x="14782800" y="31125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26416</xdr:rowOff>
    </xdr:to>
    <xdr:cxnSp macro="">
      <xdr:nvCxnSpPr>
        <xdr:cNvPr id="131" name="直線コネクタ 130"/>
        <xdr:cNvCxnSpPr/>
      </xdr:nvCxnSpPr>
      <xdr:spPr>
        <a:xfrm>
          <a:off x="13893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18</xdr:row>
      <xdr:rowOff>17272</xdr:rowOff>
    </xdr:to>
    <xdr:cxnSp macro="">
      <xdr:nvCxnSpPr>
        <xdr:cNvPr id="134" name="直線コネクタ 133"/>
        <xdr:cNvCxnSpPr/>
      </xdr:nvCxnSpPr>
      <xdr:spPr>
        <a:xfrm>
          <a:off x="13004800" y="3039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103632</xdr:rowOff>
    </xdr:from>
    <xdr:to>
      <xdr:col>78</xdr:col>
      <xdr:colOff>120650</xdr:colOff>
      <xdr:row>19</xdr:row>
      <xdr:rowOff>33782</xdr:rowOff>
    </xdr:to>
    <xdr:sp macro="" textlink="">
      <xdr:nvSpPr>
        <xdr:cNvPr id="146" name="楕円 145"/>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18559</xdr:rowOff>
    </xdr:from>
    <xdr:ext cx="736600" cy="259045"/>
    <xdr:sp macro="" textlink="">
      <xdr:nvSpPr>
        <xdr:cNvPr id="147" name="テキスト ボックス 146"/>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8" name="楕円 147"/>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9" name="テキスト ボックス 148"/>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ポイント増加したが、類似団体平均及び全国平均を下回っている。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増加した要因としては、高齢者の増加に伴う社会福祉費の増加や、子どもに対する児童福祉費の増加による影響が主なものとなる。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今後も扶助費に係る資格審査の適正化や各種手当の特別加算等の見直しにより、上昇傾向にならないよう努める。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31750</xdr:rowOff>
    </xdr:to>
    <xdr:cxnSp macro="">
      <xdr:nvCxnSpPr>
        <xdr:cNvPr id="188" name="直線コネクタ 187"/>
        <xdr:cNvCxnSpPr/>
      </xdr:nvCxnSpPr>
      <xdr:spPr>
        <a:xfrm>
          <a:off x="3987800" y="9407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9978</xdr:rowOff>
    </xdr:to>
    <xdr:cxnSp macro="">
      <xdr:nvCxnSpPr>
        <xdr:cNvPr id="191" name="直線コネクタ 190"/>
        <xdr:cNvCxnSpPr/>
      </xdr:nvCxnSpPr>
      <xdr:spPr>
        <a:xfrm flipV="1">
          <a:off x="3098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42635</xdr:rowOff>
    </xdr:to>
    <xdr:cxnSp macro="">
      <xdr:nvCxnSpPr>
        <xdr:cNvPr id="194" name="直線コネクタ 193"/>
        <xdr:cNvCxnSpPr/>
      </xdr:nvCxnSpPr>
      <xdr:spPr>
        <a:xfrm flipV="1">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42635</xdr:rowOff>
    </xdr:to>
    <xdr:cxnSp macro="">
      <xdr:nvCxnSpPr>
        <xdr:cNvPr id="197" name="直線コネクタ 196"/>
        <xdr:cNvCxnSpPr/>
      </xdr:nvCxnSpPr>
      <xdr:spPr>
        <a:xfrm>
          <a:off x="1320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9" name="楕円 208"/>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0" name="テキスト ボックス 209"/>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14" name="テキスト ボックス 213"/>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特別会計への繰出金が主なものであるが、独立採算性の原則に基づき、運営の健全化、適正化を図り、普通会計からの負担の軽減に努める。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77470</xdr:rowOff>
    </xdr:to>
    <xdr:cxnSp macro="">
      <xdr:nvCxnSpPr>
        <xdr:cNvPr id="249" name="直線コネクタ 248"/>
        <xdr:cNvCxnSpPr/>
      </xdr:nvCxnSpPr>
      <xdr:spPr>
        <a:xfrm flipV="1">
          <a:off x="15671800" y="983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77470</xdr:rowOff>
    </xdr:to>
    <xdr:cxnSp macro="">
      <xdr:nvCxnSpPr>
        <xdr:cNvPr id="252" name="直線コネクタ 251"/>
        <xdr:cNvCxnSpPr/>
      </xdr:nvCxnSpPr>
      <xdr:spPr>
        <a:xfrm>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54610</xdr:rowOff>
    </xdr:to>
    <xdr:cxnSp macro="">
      <xdr:nvCxnSpPr>
        <xdr:cNvPr id="255" name="直線コネクタ 254"/>
        <xdr:cNvCxnSpPr/>
      </xdr:nvCxnSpPr>
      <xdr:spPr>
        <a:xfrm>
          <a:off x="13893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31750</xdr:rowOff>
    </xdr:to>
    <xdr:cxnSp macro="">
      <xdr:nvCxnSpPr>
        <xdr:cNvPr id="258" name="直線コネクタ 257"/>
        <xdr:cNvCxnSpPr/>
      </xdr:nvCxnSpPr>
      <xdr:spPr>
        <a:xfrm flipV="1">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8" name="楕円 267"/>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9"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0" name="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3" name="テキスト ボックス 272"/>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4" name="楕円 27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5" name="テキスト ボックス 27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今後も事業の見直しを進めるとともに所期の目的を達成していると認められる補助事業を見直し、抑制に努める。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53848</xdr:rowOff>
    </xdr:to>
    <xdr:cxnSp macro="">
      <xdr:nvCxnSpPr>
        <xdr:cNvPr id="307" name="直線コネクタ 306"/>
        <xdr:cNvCxnSpPr/>
      </xdr:nvCxnSpPr>
      <xdr:spPr>
        <a:xfrm>
          <a:off x="15671800" y="61986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58420</xdr:rowOff>
    </xdr:to>
    <xdr:cxnSp macro="">
      <xdr:nvCxnSpPr>
        <xdr:cNvPr id="310" name="直線コネクタ 309"/>
        <xdr:cNvCxnSpPr/>
      </xdr:nvCxnSpPr>
      <xdr:spPr>
        <a:xfrm flipV="1">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58420</xdr:rowOff>
    </xdr:to>
    <xdr:cxnSp macro="">
      <xdr:nvCxnSpPr>
        <xdr:cNvPr id="313" name="直線コネクタ 312"/>
        <xdr:cNvCxnSpPr/>
      </xdr:nvCxnSpPr>
      <xdr:spPr>
        <a:xfrm>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6" name="直線コネクタ 315"/>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3" name="テキスト ボックス 332"/>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5" name="テキスト ボックス 334"/>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年度まで実施した旧合併特例事業の償還額が増加していることに伴い、前年度と比較し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全国平均を下回り、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と同程度になっている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今後は、ごみ処理施設建設事業の償還が始まり公債費が増加することから、比率が上昇することが予測される。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そのため、新たな起債事業については、精査し、後年度の公債費の負担が大きく増加することのないよう努める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83565</xdr:rowOff>
    </xdr:to>
    <xdr:cxnSp macro="">
      <xdr:nvCxnSpPr>
        <xdr:cNvPr id="365" name="直線コネクタ 364"/>
        <xdr:cNvCxnSpPr/>
      </xdr:nvCxnSpPr>
      <xdr:spPr>
        <a:xfrm>
          <a:off x="3987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65278</xdr:rowOff>
    </xdr:to>
    <xdr:cxnSp macro="">
      <xdr:nvCxnSpPr>
        <xdr:cNvPr id="368" name="直線コネクタ 367"/>
        <xdr:cNvCxnSpPr/>
      </xdr:nvCxnSpPr>
      <xdr:spPr>
        <a:xfrm>
          <a:off x="3098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14987</xdr:rowOff>
    </xdr:to>
    <xdr:cxnSp macro="">
      <xdr:nvCxnSpPr>
        <xdr:cNvPr id="371" name="直線コネクタ 370"/>
        <xdr:cNvCxnSpPr/>
      </xdr:nvCxnSpPr>
      <xdr:spPr>
        <a:xfrm flipV="1">
          <a:off x="2209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33274</xdr:rowOff>
    </xdr:to>
    <xdr:cxnSp macro="">
      <xdr:nvCxnSpPr>
        <xdr:cNvPr id="374" name="直線コネクタ 373"/>
        <xdr:cNvCxnSpPr/>
      </xdr:nvCxnSpPr>
      <xdr:spPr>
        <a:xfrm flipV="1">
          <a:off x="1320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4" name="楕円 383"/>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5"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6" name="楕円 385"/>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7" name="テキスト ボックス 386"/>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8" name="楕円 387"/>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9" name="テキスト ボックス 388"/>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0" name="楕円 389"/>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1" name="テキスト ボックス 390"/>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2" name="楕円 391"/>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3" name="テキスト ボックス 392"/>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ポイント減少し、類似団体平均及び県平均と同程度となっている。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上昇傾向にある物件費、維持補修費などを抑制するとともに、義務的経費についても抑制に努める。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66039</xdr:rowOff>
    </xdr:to>
    <xdr:cxnSp macro="">
      <xdr:nvCxnSpPr>
        <xdr:cNvPr id="426" name="直線コネクタ 425"/>
        <xdr:cNvCxnSpPr/>
      </xdr:nvCxnSpPr>
      <xdr:spPr>
        <a:xfrm flipV="1">
          <a:off x="15671800" y="132334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66039</xdr:rowOff>
    </xdr:to>
    <xdr:cxnSp macro="">
      <xdr:nvCxnSpPr>
        <xdr:cNvPr id="429" name="直線コネクタ 428"/>
        <xdr:cNvCxnSpPr/>
      </xdr:nvCxnSpPr>
      <xdr:spPr>
        <a:xfrm>
          <a:off x="14782800" y="13210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8889</xdr:rowOff>
    </xdr:to>
    <xdr:cxnSp macro="">
      <xdr:nvCxnSpPr>
        <xdr:cNvPr id="432" name="直線コネクタ 431"/>
        <xdr:cNvCxnSpPr/>
      </xdr:nvCxnSpPr>
      <xdr:spPr>
        <a:xfrm>
          <a:off x="13893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12700</xdr:rowOff>
    </xdr:to>
    <xdr:cxnSp macro="">
      <xdr:nvCxnSpPr>
        <xdr:cNvPr id="435" name="直線コネクタ 434"/>
        <xdr:cNvCxnSpPr/>
      </xdr:nvCxnSpPr>
      <xdr:spPr>
        <a:xfrm flipV="1">
          <a:off x="13004800" y="13210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5" name="楕円 444"/>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6"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15239</xdr:rowOff>
    </xdr:from>
    <xdr:to>
      <xdr:col>78</xdr:col>
      <xdr:colOff>120650</xdr:colOff>
      <xdr:row>77</xdr:row>
      <xdr:rowOff>116839</xdr:rowOff>
    </xdr:to>
    <xdr:sp macro="" textlink="">
      <xdr:nvSpPr>
        <xdr:cNvPr id="447" name="楕円 446"/>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101616</xdr:rowOff>
    </xdr:from>
    <xdr:ext cx="736600" cy="259045"/>
    <xdr:sp macro="" textlink="">
      <xdr:nvSpPr>
        <xdr:cNvPr id="448" name="テキスト ボックス 447"/>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9" name="楕円 448"/>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50" name="テキスト ボックス 449"/>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1" name="楕円 450"/>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52" name="テキスト ボックス 451"/>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3" name="楕円 452"/>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48277</xdr:rowOff>
    </xdr:from>
    <xdr:ext cx="762000" cy="259045"/>
    <xdr:sp macro="" textlink="">
      <xdr:nvSpPr>
        <xdr:cNvPr id="454" name="テキスト ボックス 45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135268</xdr:rowOff>
    </xdr:from>
    <xdr:to>
      <xdr:col>29</xdr:col>
      <xdr:colOff>127000</xdr:colOff>
      <xdr:row>16</xdr:row>
      <xdr:rowOff>151041</xdr:rowOff>
    </xdr:to>
    <xdr:cxnSp macro="">
      <xdr:nvCxnSpPr>
        <xdr:cNvPr id="50" name="直線コネクタ 49"/>
        <xdr:cNvCxnSpPr/>
      </xdr:nvCxnSpPr>
      <xdr:spPr bwMode="auto">
        <a:xfrm flipV="1">
          <a:off x="5003800" y="2926093"/>
          <a:ext cx="6477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144640</xdr:rowOff>
    </xdr:from>
    <xdr:to>
      <xdr:col>26</xdr:col>
      <xdr:colOff>50800</xdr:colOff>
      <xdr:row>16</xdr:row>
      <xdr:rowOff>151041</xdr:rowOff>
    </xdr:to>
    <xdr:cxnSp macro="">
      <xdr:nvCxnSpPr>
        <xdr:cNvPr id="53" name="直線コネクタ 52"/>
        <xdr:cNvCxnSpPr/>
      </xdr:nvCxnSpPr>
      <xdr:spPr bwMode="auto">
        <a:xfrm>
          <a:off x="4305300" y="2935465"/>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144640</xdr:rowOff>
    </xdr:from>
    <xdr:to>
      <xdr:col>22</xdr:col>
      <xdr:colOff>114300</xdr:colOff>
      <xdr:row>16</xdr:row>
      <xdr:rowOff>149670</xdr:rowOff>
    </xdr:to>
    <xdr:cxnSp macro="">
      <xdr:nvCxnSpPr>
        <xdr:cNvPr id="56" name="直線コネクタ 55"/>
        <xdr:cNvCxnSpPr/>
      </xdr:nvCxnSpPr>
      <xdr:spPr bwMode="auto">
        <a:xfrm flipV="1">
          <a:off x="3606800" y="2935465"/>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149670</xdr:rowOff>
    </xdr:from>
    <xdr:to>
      <xdr:col>18</xdr:col>
      <xdr:colOff>177800</xdr:colOff>
      <xdr:row>16</xdr:row>
      <xdr:rowOff>151860</xdr:rowOff>
    </xdr:to>
    <xdr:cxnSp macro="">
      <xdr:nvCxnSpPr>
        <xdr:cNvPr id="59" name="直線コネクタ 58"/>
        <xdr:cNvCxnSpPr/>
      </xdr:nvCxnSpPr>
      <xdr:spPr bwMode="auto">
        <a:xfrm flipV="1">
          <a:off x="2908300" y="2940495"/>
          <a:ext cx="698500" cy="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84468</xdr:rowOff>
    </xdr:from>
    <xdr:to>
      <xdr:col>29</xdr:col>
      <xdr:colOff>177800</xdr:colOff>
      <xdr:row>17</xdr:row>
      <xdr:rowOff>14618</xdr:rowOff>
    </xdr:to>
    <xdr:sp macro="" textlink="">
      <xdr:nvSpPr>
        <xdr:cNvPr id="69" name="楕円 68"/>
        <xdr:cNvSpPr/>
      </xdr:nvSpPr>
      <xdr:spPr bwMode="auto">
        <a:xfrm>
          <a:off x="5600700" y="287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100995</xdr:rowOff>
    </xdr:from>
    <xdr:ext cx="762000" cy="259045"/>
    <xdr:sp macro="" textlink="">
      <xdr:nvSpPr>
        <xdr:cNvPr id="70" name="人口1人当たり決算額の推移該当値テキスト130"/>
        <xdr:cNvSpPr txBox="1"/>
      </xdr:nvSpPr>
      <xdr:spPr>
        <a:xfrm>
          <a:off x="5740400" y="272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100241</xdr:rowOff>
    </xdr:from>
    <xdr:to>
      <xdr:col>26</xdr:col>
      <xdr:colOff>101600</xdr:colOff>
      <xdr:row>17</xdr:row>
      <xdr:rowOff>30391</xdr:rowOff>
    </xdr:to>
    <xdr:sp macro="" textlink="">
      <xdr:nvSpPr>
        <xdr:cNvPr id="71" name="楕円 70"/>
        <xdr:cNvSpPr/>
      </xdr:nvSpPr>
      <xdr:spPr bwMode="auto">
        <a:xfrm>
          <a:off x="4953000" y="289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40568</xdr:rowOff>
    </xdr:from>
    <xdr:ext cx="736600" cy="259045"/>
    <xdr:sp macro="" textlink="">
      <xdr:nvSpPr>
        <xdr:cNvPr id="72" name="テキスト ボックス 71"/>
        <xdr:cNvSpPr txBox="1"/>
      </xdr:nvSpPr>
      <xdr:spPr>
        <a:xfrm>
          <a:off x="4622800" y="265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93840</xdr:rowOff>
    </xdr:from>
    <xdr:to>
      <xdr:col>22</xdr:col>
      <xdr:colOff>165100</xdr:colOff>
      <xdr:row>17</xdr:row>
      <xdr:rowOff>23990</xdr:rowOff>
    </xdr:to>
    <xdr:sp macro="" textlink="">
      <xdr:nvSpPr>
        <xdr:cNvPr id="73" name="楕円 72"/>
        <xdr:cNvSpPr/>
      </xdr:nvSpPr>
      <xdr:spPr bwMode="auto">
        <a:xfrm>
          <a:off x="4254500" y="288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34167</xdr:rowOff>
    </xdr:from>
    <xdr:ext cx="762000" cy="259045"/>
    <xdr:sp macro="" textlink="">
      <xdr:nvSpPr>
        <xdr:cNvPr id="74" name="テキスト ボックス 73"/>
        <xdr:cNvSpPr txBox="1"/>
      </xdr:nvSpPr>
      <xdr:spPr>
        <a:xfrm>
          <a:off x="3924300" y="265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98870</xdr:rowOff>
    </xdr:from>
    <xdr:to>
      <xdr:col>19</xdr:col>
      <xdr:colOff>38100</xdr:colOff>
      <xdr:row>17</xdr:row>
      <xdr:rowOff>29020</xdr:rowOff>
    </xdr:to>
    <xdr:sp macro="" textlink="">
      <xdr:nvSpPr>
        <xdr:cNvPr id="75" name="楕円 74"/>
        <xdr:cNvSpPr/>
      </xdr:nvSpPr>
      <xdr:spPr bwMode="auto">
        <a:xfrm>
          <a:off x="3556000" y="288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13797</xdr:rowOff>
    </xdr:from>
    <xdr:ext cx="762000" cy="259045"/>
    <xdr:sp macro="" textlink="">
      <xdr:nvSpPr>
        <xdr:cNvPr id="76" name="テキスト ボックス 75"/>
        <xdr:cNvSpPr txBox="1"/>
      </xdr:nvSpPr>
      <xdr:spPr>
        <a:xfrm>
          <a:off x="3225800" y="29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101060</xdr:rowOff>
    </xdr:from>
    <xdr:to>
      <xdr:col>15</xdr:col>
      <xdr:colOff>101600</xdr:colOff>
      <xdr:row>17</xdr:row>
      <xdr:rowOff>31210</xdr:rowOff>
    </xdr:to>
    <xdr:sp macro="" textlink="">
      <xdr:nvSpPr>
        <xdr:cNvPr id="77" name="楕円 76"/>
        <xdr:cNvSpPr/>
      </xdr:nvSpPr>
      <xdr:spPr bwMode="auto">
        <a:xfrm>
          <a:off x="2857500" y="28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15987</xdr:rowOff>
    </xdr:from>
    <xdr:ext cx="762000" cy="259045"/>
    <xdr:sp macro="" textlink="">
      <xdr:nvSpPr>
        <xdr:cNvPr id="78" name="テキスト ボックス 77"/>
        <xdr:cNvSpPr txBox="1"/>
      </xdr:nvSpPr>
      <xdr:spPr>
        <a:xfrm>
          <a:off x="2527300" y="297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118705</xdr:rowOff>
    </xdr:from>
    <xdr:to>
      <xdr:col>29</xdr:col>
      <xdr:colOff>127000</xdr:colOff>
      <xdr:row>36</xdr:row>
      <xdr:rowOff>131343</xdr:rowOff>
    </xdr:to>
    <xdr:cxnSp macro="">
      <xdr:nvCxnSpPr>
        <xdr:cNvPr id="113" name="直線コネクタ 112"/>
        <xdr:cNvCxnSpPr/>
      </xdr:nvCxnSpPr>
      <xdr:spPr bwMode="auto">
        <a:xfrm flipV="1">
          <a:off x="5003800" y="7071955"/>
          <a:ext cx="647700" cy="12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131343</xdr:rowOff>
    </xdr:from>
    <xdr:to>
      <xdr:col>26</xdr:col>
      <xdr:colOff>50800</xdr:colOff>
      <xdr:row>36</xdr:row>
      <xdr:rowOff>164392</xdr:rowOff>
    </xdr:to>
    <xdr:cxnSp macro="">
      <xdr:nvCxnSpPr>
        <xdr:cNvPr id="116" name="直線コネクタ 115"/>
        <xdr:cNvCxnSpPr/>
      </xdr:nvCxnSpPr>
      <xdr:spPr bwMode="auto">
        <a:xfrm flipV="1">
          <a:off x="4305300" y="7084593"/>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164392</xdr:rowOff>
    </xdr:from>
    <xdr:to>
      <xdr:col>22</xdr:col>
      <xdr:colOff>114300</xdr:colOff>
      <xdr:row>37</xdr:row>
      <xdr:rowOff>58486</xdr:rowOff>
    </xdr:to>
    <xdr:cxnSp macro="">
      <xdr:nvCxnSpPr>
        <xdr:cNvPr id="119" name="直線コネクタ 118"/>
        <xdr:cNvCxnSpPr/>
      </xdr:nvCxnSpPr>
      <xdr:spPr bwMode="auto">
        <a:xfrm flipV="1">
          <a:off x="3606800" y="7117642"/>
          <a:ext cx="698500" cy="6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153844</xdr:rowOff>
    </xdr:from>
    <xdr:to>
      <xdr:col>18</xdr:col>
      <xdr:colOff>177800</xdr:colOff>
      <xdr:row>37</xdr:row>
      <xdr:rowOff>58486</xdr:rowOff>
    </xdr:to>
    <xdr:cxnSp macro="">
      <xdr:nvCxnSpPr>
        <xdr:cNvPr id="122" name="直線コネクタ 121"/>
        <xdr:cNvCxnSpPr/>
      </xdr:nvCxnSpPr>
      <xdr:spPr bwMode="auto">
        <a:xfrm>
          <a:off x="2908300" y="7107094"/>
          <a:ext cx="698500" cy="7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67905</xdr:rowOff>
    </xdr:from>
    <xdr:to>
      <xdr:col>29</xdr:col>
      <xdr:colOff>177800</xdr:colOff>
      <xdr:row>36</xdr:row>
      <xdr:rowOff>169505</xdr:rowOff>
    </xdr:to>
    <xdr:sp macro="" textlink="">
      <xdr:nvSpPr>
        <xdr:cNvPr id="132" name="楕円 131"/>
        <xdr:cNvSpPr/>
      </xdr:nvSpPr>
      <xdr:spPr bwMode="auto">
        <a:xfrm>
          <a:off x="5600700" y="702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39982</xdr:rowOff>
    </xdr:from>
    <xdr:ext cx="762000" cy="259045"/>
    <xdr:sp macro="" textlink="">
      <xdr:nvSpPr>
        <xdr:cNvPr id="133" name="人口1人当たり決算額の推移該当値テキスト445"/>
        <xdr:cNvSpPr txBox="1"/>
      </xdr:nvSpPr>
      <xdr:spPr>
        <a:xfrm>
          <a:off x="5740400" y="699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80543</xdr:rowOff>
    </xdr:from>
    <xdr:to>
      <xdr:col>26</xdr:col>
      <xdr:colOff>101600</xdr:colOff>
      <xdr:row>37</xdr:row>
      <xdr:rowOff>10693</xdr:rowOff>
    </xdr:to>
    <xdr:sp macro="" textlink="">
      <xdr:nvSpPr>
        <xdr:cNvPr id="134" name="楕円 133"/>
        <xdr:cNvSpPr/>
      </xdr:nvSpPr>
      <xdr:spPr bwMode="auto">
        <a:xfrm>
          <a:off x="4953000" y="70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166920</xdr:rowOff>
    </xdr:from>
    <xdr:ext cx="736600" cy="259045"/>
    <xdr:sp macro="" textlink="">
      <xdr:nvSpPr>
        <xdr:cNvPr id="135" name="テキスト ボックス 134"/>
        <xdr:cNvSpPr txBox="1"/>
      </xdr:nvSpPr>
      <xdr:spPr>
        <a:xfrm>
          <a:off x="4622800" y="71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113592</xdr:rowOff>
    </xdr:from>
    <xdr:to>
      <xdr:col>22</xdr:col>
      <xdr:colOff>165100</xdr:colOff>
      <xdr:row>37</xdr:row>
      <xdr:rowOff>43742</xdr:rowOff>
    </xdr:to>
    <xdr:sp macro="" textlink="">
      <xdr:nvSpPr>
        <xdr:cNvPr id="136" name="楕円 135"/>
        <xdr:cNvSpPr/>
      </xdr:nvSpPr>
      <xdr:spPr bwMode="auto">
        <a:xfrm>
          <a:off x="4254500" y="706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28519</xdr:rowOff>
    </xdr:from>
    <xdr:ext cx="762000" cy="259045"/>
    <xdr:sp macro="" textlink="">
      <xdr:nvSpPr>
        <xdr:cNvPr id="137" name="テキスト ボックス 136"/>
        <xdr:cNvSpPr txBox="1"/>
      </xdr:nvSpPr>
      <xdr:spPr>
        <a:xfrm>
          <a:off x="3924300" y="715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7686</xdr:rowOff>
    </xdr:from>
    <xdr:to>
      <xdr:col>19</xdr:col>
      <xdr:colOff>38100</xdr:colOff>
      <xdr:row>37</xdr:row>
      <xdr:rowOff>109286</xdr:rowOff>
    </xdr:to>
    <xdr:sp macro="" textlink="">
      <xdr:nvSpPr>
        <xdr:cNvPr id="138" name="楕円 137"/>
        <xdr:cNvSpPr/>
      </xdr:nvSpPr>
      <xdr:spPr bwMode="auto">
        <a:xfrm>
          <a:off x="3556000" y="713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94063</xdr:rowOff>
    </xdr:from>
    <xdr:ext cx="762000" cy="259045"/>
    <xdr:sp macro="" textlink="">
      <xdr:nvSpPr>
        <xdr:cNvPr id="139" name="テキスト ボックス 138"/>
        <xdr:cNvSpPr txBox="1"/>
      </xdr:nvSpPr>
      <xdr:spPr>
        <a:xfrm>
          <a:off x="3225800" y="721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103044</xdr:rowOff>
    </xdr:from>
    <xdr:to>
      <xdr:col>15</xdr:col>
      <xdr:colOff>101600</xdr:colOff>
      <xdr:row>37</xdr:row>
      <xdr:rowOff>33194</xdr:rowOff>
    </xdr:to>
    <xdr:sp macro="" textlink="">
      <xdr:nvSpPr>
        <xdr:cNvPr id="140" name="楕円 139"/>
        <xdr:cNvSpPr/>
      </xdr:nvSpPr>
      <xdr:spPr bwMode="auto">
        <a:xfrm>
          <a:off x="2857500" y="705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17971</xdr:rowOff>
    </xdr:from>
    <xdr:ext cx="762000" cy="259045"/>
    <xdr:sp macro="" textlink="">
      <xdr:nvSpPr>
        <xdr:cNvPr id="141" name="テキスト ボックス 140"/>
        <xdr:cNvSpPr txBox="1"/>
      </xdr:nvSpPr>
      <xdr:spPr>
        <a:xfrm>
          <a:off x="2527300" y="714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161817</xdr:rowOff>
    </xdr:from>
    <xdr:to>
      <xdr:col>24</xdr:col>
      <xdr:colOff>63500</xdr:colOff>
      <xdr:row>37</xdr:row>
      <xdr:rowOff>90551</xdr:rowOff>
    </xdr:to>
    <xdr:cxnSp macro="">
      <xdr:nvCxnSpPr>
        <xdr:cNvPr id="61" name="直線コネクタ 60"/>
        <xdr:cNvCxnSpPr/>
      </xdr:nvCxnSpPr>
      <xdr:spPr>
        <a:xfrm flipV="1">
          <a:off x="3797300" y="6334017"/>
          <a:ext cx="838200" cy="10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58623</xdr:rowOff>
    </xdr:from>
    <xdr:to>
      <xdr:col>19</xdr:col>
      <xdr:colOff>177800</xdr:colOff>
      <xdr:row>37</xdr:row>
      <xdr:rowOff>90551</xdr:rowOff>
    </xdr:to>
    <xdr:cxnSp macro="">
      <xdr:nvCxnSpPr>
        <xdr:cNvPr id="64" name="直線コネクタ 63"/>
        <xdr:cNvCxnSpPr/>
      </xdr:nvCxnSpPr>
      <xdr:spPr>
        <a:xfrm>
          <a:off x="2908300" y="6402273"/>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57118</xdr:rowOff>
    </xdr:from>
    <xdr:to>
      <xdr:col>15</xdr:col>
      <xdr:colOff>50800</xdr:colOff>
      <xdr:row>37</xdr:row>
      <xdr:rowOff>58623</xdr:rowOff>
    </xdr:to>
    <xdr:cxnSp macro="">
      <xdr:nvCxnSpPr>
        <xdr:cNvPr id="67" name="直線コネクタ 66"/>
        <xdr:cNvCxnSpPr/>
      </xdr:nvCxnSpPr>
      <xdr:spPr>
        <a:xfrm>
          <a:off x="2019300" y="640076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53651</xdr:rowOff>
    </xdr:from>
    <xdr:to>
      <xdr:col>10</xdr:col>
      <xdr:colOff>114300</xdr:colOff>
      <xdr:row>37</xdr:row>
      <xdr:rowOff>57118</xdr:rowOff>
    </xdr:to>
    <xdr:cxnSp macro="">
      <xdr:nvCxnSpPr>
        <xdr:cNvPr id="70" name="直線コネクタ 69"/>
        <xdr:cNvCxnSpPr/>
      </xdr:nvCxnSpPr>
      <xdr:spPr>
        <a:xfrm>
          <a:off x="1130300" y="639730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111017</xdr:rowOff>
    </xdr:from>
    <xdr:to>
      <xdr:col>24</xdr:col>
      <xdr:colOff>114300</xdr:colOff>
      <xdr:row>37</xdr:row>
      <xdr:rowOff>41167</xdr:rowOff>
    </xdr:to>
    <xdr:sp macro="" textlink="">
      <xdr:nvSpPr>
        <xdr:cNvPr id="80" name="楕円 79"/>
        <xdr:cNvSpPr/>
      </xdr:nvSpPr>
      <xdr:spPr>
        <a:xfrm>
          <a:off x="4584700" y="62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133894</xdr:rowOff>
    </xdr:from>
    <xdr:ext cx="534377" cy="259045"/>
    <xdr:sp macro="" textlink="">
      <xdr:nvSpPr>
        <xdr:cNvPr id="81" name="人件費該当値テキスト"/>
        <xdr:cNvSpPr txBox="1"/>
      </xdr:nvSpPr>
      <xdr:spPr>
        <a:xfrm>
          <a:off x="4686300" y="61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39751</xdr:rowOff>
    </xdr:from>
    <xdr:to>
      <xdr:col>20</xdr:col>
      <xdr:colOff>38100</xdr:colOff>
      <xdr:row>37</xdr:row>
      <xdr:rowOff>141351</xdr:rowOff>
    </xdr:to>
    <xdr:sp macro="" textlink="">
      <xdr:nvSpPr>
        <xdr:cNvPr id="82" name="楕円 81"/>
        <xdr:cNvSpPr/>
      </xdr:nvSpPr>
      <xdr:spPr>
        <a:xfrm>
          <a:off x="3746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132478</xdr:rowOff>
    </xdr:from>
    <xdr:ext cx="534377" cy="259045"/>
    <xdr:sp macro="" textlink="">
      <xdr:nvSpPr>
        <xdr:cNvPr id="83" name="テキスト ボックス 82"/>
        <xdr:cNvSpPr txBox="1"/>
      </xdr:nvSpPr>
      <xdr:spPr>
        <a:xfrm>
          <a:off x="3530111" y="64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7823</xdr:rowOff>
    </xdr:from>
    <xdr:to>
      <xdr:col>15</xdr:col>
      <xdr:colOff>101600</xdr:colOff>
      <xdr:row>37</xdr:row>
      <xdr:rowOff>109423</xdr:rowOff>
    </xdr:to>
    <xdr:sp macro="" textlink="">
      <xdr:nvSpPr>
        <xdr:cNvPr id="84" name="楕円 83"/>
        <xdr:cNvSpPr/>
      </xdr:nvSpPr>
      <xdr:spPr>
        <a:xfrm>
          <a:off x="2857500" y="63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100550</xdr:rowOff>
    </xdr:from>
    <xdr:ext cx="534377" cy="259045"/>
    <xdr:sp macro="" textlink="">
      <xdr:nvSpPr>
        <xdr:cNvPr id="85" name="テキスト ボックス 84"/>
        <xdr:cNvSpPr txBox="1"/>
      </xdr:nvSpPr>
      <xdr:spPr>
        <a:xfrm>
          <a:off x="2641111" y="64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6318</xdr:rowOff>
    </xdr:from>
    <xdr:to>
      <xdr:col>10</xdr:col>
      <xdr:colOff>165100</xdr:colOff>
      <xdr:row>37</xdr:row>
      <xdr:rowOff>107918</xdr:rowOff>
    </xdr:to>
    <xdr:sp macro="" textlink="">
      <xdr:nvSpPr>
        <xdr:cNvPr id="86" name="楕円 85"/>
        <xdr:cNvSpPr/>
      </xdr:nvSpPr>
      <xdr:spPr>
        <a:xfrm>
          <a:off x="1968500" y="63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99045</xdr:rowOff>
    </xdr:from>
    <xdr:ext cx="534377" cy="259045"/>
    <xdr:sp macro="" textlink="">
      <xdr:nvSpPr>
        <xdr:cNvPr id="87" name="テキスト ボックス 86"/>
        <xdr:cNvSpPr txBox="1"/>
      </xdr:nvSpPr>
      <xdr:spPr>
        <a:xfrm>
          <a:off x="1752111" y="64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2851</xdr:rowOff>
    </xdr:from>
    <xdr:to>
      <xdr:col>6</xdr:col>
      <xdr:colOff>38100</xdr:colOff>
      <xdr:row>37</xdr:row>
      <xdr:rowOff>104451</xdr:rowOff>
    </xdr:to>
    <xdr:sp macro="" textlink="">
      <xdr:nvSpPr>
        <xdr:cNvPr id="88" name="楕円 87"/>
        <xdr:cNvSpPr/>
      </xdr:nvSpPr>
      <xdr:spPr>
        <a:xfrm>
          <a:off x="1079500" y="63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95578</xdr:rowOff>
    </xdr:from>
    <xdr:ext cx="534377" cy="259045"/>
    <xdr:sp macro="" textlink="">
      <xdr:nvSpPr>
        <xdr:cNvPr id="89" name="テキスト ボックス 88"/>
        <xdr:cNvSpPr txBox="1"/>
      </xdr:nvSpPr>
      <xdr:spPr>
        <a:xfrm>
          <a:off x="863111" y="64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51102</xdr:rowOff>
    </xdr:from>
    <xdr:to>
      <xdr:col>24</xdr:col>
      <xdr:colOff>63500</xdr:colOff>
      <xdr:row>56</xdr:row>
      <xdr:rowOff>15668</xdr:rowOff>
    </xdr:to>
    <xdr:cxnSp macro="">
      <xdr:nvCxnSpPr>
        <xdr:cNvPr id="121" name="直線コネクタ 120"/>
        <xdr:cNvCxnSpPr/>
      </xdr:nvCxnSpPr>
      <xdr:spPr>
        <a:xfrm>
          <a:off x="3797300" y="9480852"/>
          <a:ext cx="8382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51102</xdr:rowOff>
    </xdr:from>
    <xdr:to>
      <xdr:col>19</xdr:col>
      <xdr:colOff>177800</xdr:colOff>
      <xdr:row>55</xdr:row>
      <xdr:rowOff>110896</xdr:rowOff>
    </xdr:to>
    <xdr:cxnSp macro="">
      <xdr:nvCxnSpPr>
        <xdr:cNvPr id="124" name="直線コネクタ 123"/>
        <xdr:cNvCxnSpPr/>
      </xdr:nvCxnSpPr>
      <xdr:spPr>
        <a:xfrm flipV="1">
          <a:off x="2908300" y="9480852"/>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110896</xdr:rowOff>
    </xdr:from>
    <xdr:to>
      <xdr:col>15</xdr:col>
      <xdr:colOff>50800</xdr:colOff>
      <xdr:row>56</xdr:row>
      <xdr:rowOff>2932</xdr:rowOff>
    </xdr:to>
    <xdr:cxnSp macro="">
      <xdr:nvCxnSpPr>
        <xdr:cNvPr id="127" name="直線コネクタ 126"/>
        <xdr:cNvCxnSpPr/>
      </xdr:nvCxnSpPr>
      <xdr:spPr>
        <a:xfrm flipV="1">
          <a:off x="2019300" y="9540646"/>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2932</xdr:rowOff>
    </xdr:from>
    <xdr:to>
      <xdr:col>10</xdr:col>
      <xdr:colOff>114300</xdr:colOff>
      <xdr:row>56</xdr:row>
      <xdr:rowOff>88624</xdr:rowOff>
    </xdr:to>
    <xdr:cxnSp macro="">
      <xdr:nvCxnSpPr>
        <xdr:cNvPr id="130" name="直線コネクタ 129"/>
        <xdr:cNvCxnSpPr/>
      </xdr:nvCxnSpPr>
      <xdr:spPr>
        <a:xfrm flipV="1">
          <a:off x="1130300" y="9604132"/>
          <a:ext cx="8890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136318</xdr:rowOff>
    </xdr:from>
    <xdr:to>
      <xdr:col>24</xdr:col>
      <xdr:colOff>114300</xdr:colOff>
      <xdr:row>56</xdr:row>
      <xdr:rowOff>66468</xdr:rowOff>
    </xdr:to>
    <xdr:sp macro="" textlink="">
      <xdr:nvSpPr>
        <xdr:cNvPr id="140" name="楕円 139"/>
        <xdr:cNvSpPr/>
      </xdr:nvSpPr>
      <xdr:spPr>
        <a:xfrm>
          <a:off x="4584700" y="95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114745</xdr:rowOff>
    </xdr:from>
    <xdr:ext cx="534377" cy="259045"/>
    <xdr:sp macro="" textlink="">
      <xdr:nvSpPr>
        <xdr:cNvPr id="141" name="物件費該当値テキスト"/>
        <xdr:cNvSpPr txBox="1"/>
      </xdr:nvSpPr>
      <xdr:spPr>
        <a:xfrm>
          <a:off x="4686300" y="95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302</xdr:rowOff>
    </xdr:from>
    <xdr:to>
      <xdr:col>20</xdr:col>
      <xdr:colOff>38100</xdr:colOff>
      <xdr:row>55</xdr:row>
      <xdr:rowOff>101902</xdr:rowOff>
    </xdr:to>
    <xdr:sp macro="" textlink="">
      <xdr:nvSpPr>
        <xdr:cNvPr id="142" name="楕円 141"/>
        <xdr:cNvSpPr/>
      </xdr:nvSpPr>
      <xdr:spPr>
        <a:xfrm>
          <a:off x="3746500" y="94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118429</xdr:rowOff>
    </xdr:from>
    <xdr:ext cx="534377" cy="259045"/>
    <xdr:sp macro="" textlink="">
      <xdr:nvSpPr>
        <xdr:cNvPr id="143" name="テキスト ボックス 142"/>
        <xdr:cNvSpPr txBox="1"/>
      </xdr:nvSpPr>
      <xdr:spPr>
        <a:xfrm>
          <a:off x="3530111" y="92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60096</xdr:rowOff>
    </xdr:from>
    <xdr:to>
      <xdr:col>15</xdr:col>
      <xdr:colOff>101600</xdr:colOff>
      <xdr:row>55</xdr:row>
      <xdr:rowOff>161696</xdr:rowOff>
    </xdr:to>
    <xdr:sp macro="" textlink="">
      <xdr:nvSpPr>
        <xdr:cNvPr id="144" name="楕円 143"/>
        <xdr:cNvSpPr/>
      </xdr:nvSpPr>
      <xdr:spPr>
        <a:xfrm>
          <a:off x="2857500" y="94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6773</xdr:rowOff>
    </xdr:from>
    <xdr:ext cx="534377" cy="259045"/>
    <xdr:sp macro="" textlink="">
      <xdr:nvSpPr>
        <xdr:cNvPr id="145" name="テキスト ボックス 144"/>
        <xdr:cNvSpPr txBox="1"/>
      </xdr:nvSpPr>
      <xdr:spPr>
        <a:xfrm>
          <a:off x="2641111" y="92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123582</xdr:rowOff>
    </xdr:from>
    <xdr:to>
      <xdr:col>10</xdr:col>
      <xdr:colOff>165100</xdr:colOff>
      <xdr:row>56</xdr:row>
      <xdr:rowOff>53732</xdr:rowOff>
    </xdr:to>
    <xdr:sp macro="" textlink="">
      <xdr:nvSpPr>
        <xdr:cNvPr id="146" name="楕円 145"/>
        <xdr:cNvSpPr/>
      </xdr:nvSpPr>
      <xdr:spPr>
        <a:xfrm>
          <a:off x="1968500" y="95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44859</xdr:rowOff>
    </xdr:from>
    <xdr:ext cx="534377" cy="259045"/>
    <xdr:sp macro="" textlink="">
      <xdr:nvSpPr>
        <xdr:cNvPr id="147" name="テキスト ボックス 146"/>
        <xdr:cNvSpPr txBox="1"/>
      </xdr:nvSpPr>
      <xdr:spPr>
        <a:xfrm>
          <a:off x="1752111" y="96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37824</xdr:rowOff>
    </xdr:from>
    <xdr:to>
      <xdr:col>6</xdr:col>
      <xdr:colOff>38100</xdr:colOff>
      <xdr:row>56</xdr:row>
      <xdr:rowOff>139424</xdr:rowOff>
    </xdr:to>
    <xdr:sp macro="" textlink="">
      <xdr:nvSpPr>
        <xdr:cNvPr id="148" name="楕円 147"/>
        <xdr:cNvSpPr/>
      </xdr:nvSpPr>
      <xdr:spPr>
        <a:xfrm>
          <a:off x="1079500" y="96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130551</xdr:rowOff>
    </xdr:from>
    <xdr:ext cx="534377" cy="259045"/>
    <xdr:sp macro="" textlink="">
      <xdr:nvSpPr>
        <xdr:cNvPr id="149" name="テキスト ボックス 148"/>
        <xdr:cNvSpPr txBox="1"/>
      </xdr:nvSpPr>
      <xdr:spPr>
        <a:xfrm>
          <a:off x="863111" y="97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109068</xdr:rowOff>
    </xdr:from>
    <xdr:to>
      <xdr:col>24</xdr:col>
      <xdr:colOff>63500</xdr:colOff>
      <xdr:row>77</xdr:row>
      <xdr:rowOff>146238</xdr:rowOff>
    </xdr:to>
    <xdr:cxnSp macro="">
      <xdr:nvCxnSpPr>
        <xdr:cNvPr id="176" name="直線コネクタ 175"/>
        <xdr:cNvCxnSpPr/>
      </xdr:nvCxnSpPr>
      <xdr:spPr>
        <a:xfrm>
          <a:off x="3797300" y="13310718"/>
          <a:ext cx="8382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95352</xdr:rowOff>
    </xdr:from>
    <xdr:to>
      <xdr:col>19</xdr:col>
      <xdr:colOff>177800</xdr:colOff>
      <xdr:row>77</xdr:row>
      <xdr:rowOff>109068</xdr:rowOff>
    </xdr:to>
    <xdr:cxnSp macro="">
      <xdr:nvCxnSpPr>
        <xdr:cNvPr id="179" name="直線コネクタ 178"/>
        <xdr:cNvCxnSpPr/>
      </xdr:nvCxnSpPr>
      <xdr:spPr>
        <a:xfrm>
          <a:off x="2908300" y="132970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77293</xdr:rowOff>
    </xdr:from>
    <xdr:to>
      <xdr:col>15</xdr:col>
      <xdr:colOff>50800</xdr:colOff>
      <xdr:row>77</xdr:row>
      <xdr:rowOff>95352</xdr:rowOff>
    </xdr:to>
    <xdr:cxnSp macro="">
      <xdr:nvCxnSpPr>
        <xdr:cNvPr id="182" name="直線コネクタ 181"/>
        <xdr:cNvCxnSpPr/>
      </xdr:nvCxnSpPr>
      <xdr:spPr>
        <a:xfrm>
          <a:off x="2019300" y="1327894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77293</xdr:rowOff>
    </xdr:from>
    <xdr:to>
      <xdr:col>10</xdr:col>
      <xdr:colOff>114300</xdr:colOff>
      <xdr:row>77</xdr:row>
      <xdr:rowOff>88081</xdr:rowOff>
    </xdr:to>
    <xdr:cxnSp macro="">
      <xdr:nvCxnSpPr>
        <xdr:cNvPr id="185" name="直線コネクタ 184"/>
        <xdr:cNvCxnSpPr/>
      </xdr:nvCxnSpPr>
      <xdr:spPr>
        <a:xfrm flipV="1">
          <a:off x="1130300" y="13278943"/>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95438</xdr:rowOff>
    </xdr:from>
    <xdr:to>
      <xdr:col>24</xdr:col>
      <xdr:colOff>114300</xdr:colOff>
      <xdr:row>78</xdr:row>
      <xdr:rowOff>25588</xdr:rowOff>
    </xdr:to>
    <xdr:sp macro="" textlink="">
      <xdr:nvSpPr>
        <xdr:cNvPr id="195" name="楕円 194"/>
        <xdr:cNvSpPr/>
      </xdr:nvSpPr>
      <xdr:spPr>
        <a:xfrm>
          <a:off x="4584700" y="132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73865</xdr:rowOff>
    </xdr:from>
    <xdr:ext cx="469744" cy="259045"/>
    <xdr:sp macro="" textlink="">
      <xdr:nvSpPr>
        <xdr:cNvPr id="196" name="維持補修費該当値テキスト"/>
        <xdr:cNvSpPr txBox="1"/>
      </xdr:nvSpPr>
      <xdr:spPr>
        <a:xfrm>
          <a:off x="4686300" y="1327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58268</xdr:rowOff>
    </xdr:from>
    <xdr:to>
      <xdr:col>20</xdr:col>
      <xdr:colOff>38100</xdr:colOff>
      <xdr:row>77</xdr:row>
      <xdr:rowOff>159868</xdr:rowOff>
    </xdr:to>
    <xdr:sp macro="" textlink="">
      <xdr:nvSpPr>
        <xdr:cNvPr id="197" name="楕円 196"/>
        <xdr:cNvSpPr/>
      </xdr:nvSpPr>
      <xdr:spPr>
        <a:xfrm>
          <a:off x="3746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4945</xdr:rowOff>
    </xdr:from>
    <xdr:ext cx="469744" cy="259045"/>
    <xdr:sp macro="" textlink="">
      <xdr:nvSpPr>
        <xdr:cNvPr id="198" name="テキスト ボックス 197"/>
        <xdr:cNvSpPr txBox="1"/>
      </xdr:nvSpPr>
      <xdr:spPr>
        <a:xfrm>
          <a:off x="3562428" y="130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44552</xdr:rowOff>
    </xdr:from>
    <xdr:to>
      <xdr:col>15</xdr:col>
      <xdr:colOff>101600</xdr:colOff>
      <xdr:row>77</xdr:row>
      <xdr:rowOff>146152</xdr:rowOff>
    </xdr:to>
    <xdr:sp macro="" textlink="">
      <xdr:nvSpPr>
        <xdr:cNvPr id="199" name="楕円 198"/>
        <xdr:cNvSpPr/>
      </xdr:nvSpPr>
      <xdr:spPr>
        <a:xfrm>
          <a:off x="2857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162679</xdr:rowOff>
    </xdr:from>
    <xdr:ext cx="469744" cy="259045"/>
    <xdr:sp macro="" textlink="">
      <xdr:nvSpPr>
        <xdr:cNvPr id="200" name="テキスト ボックス 199"/>
        <xdr:cNvSpPr txBox="1"/>
      </xdr:nvSpPr>
      <xdr:spPr>
        <a:xfrm>
          <a:off x="2673428" y="1302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26493</xdr:rowOff>
    </xdr:from>
    <xdr:to>
      <xdr:col>10</xdr:col>
      <xdr:colOff>165100</xdr:colOff>
      <xdr:row>77</xdr:row>
      <xdr:rowOff>128093</xdr:rowOff>
    </xdr:to>
    <xdr:sp macro="" textlink="">
      <xdr:nvSpPr>
        <xdr:cNvPr id="201" name="楕円 200"/>
        <xdr:cNvSpPr/>
      </xdr:nvSpPr>
      <xdr:spPr>
        <a:xfrm>
          <a:off x="1968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144620</xdr:rowOff>
    </xdr:from>
    <xdr:ext cx="469744" cy="259045"/>
    <xdr:sp macro="" textlink="">
      <xdr:nvSpPr>
        <xdr:cNvPr id="202" name="テキスト ボックス 201"/>
        <xdr:cNvSpPr txBox="1"/>
      </xdr:nvSpPr>
      <xdr:spPr>
        <a:xfrm>
          <a:off x="1784428" y="1300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37281</xdr:rowOff>
    </xdr:from>
    <xdr:to>
      <xdr:col>6</xdr:col>
      <xdr:colOff>38100</xdr:colOff>
      <xdr:row>77</xdr:row>
      <xdr:rowOff>138881</xdr:rowOff>
    </xdr:to>
    <xdr:sp macro="" textlink="">
      <xdr:nvSpPr>
        <xdr:cNvPr id="203" name="楕円 202"/>
        <xdr:cNvSpPr/>
      </xdr:nvSpPr>
      <xdr:spPr>
        <a:xfrm>
          <a:off x="1079500" y="132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155408</xdr:rowOff>
    </xdr:from>
    <xdr:ext cx="469744" cy="259045"/>
    <xdr:sp macro="" textlink="">
      <xdr:nvSpPr>
        <xdr:cNvPr id="204" name="テキスト ボックス 203"/>
        <xdr:cNvSpPr txBox="1"/>
      </xdr:nvSpPr>
      <xdr:spPr>
        <a:xfrm>
          <a:off x="895428" y="130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159817</xdr:rowOff>
    </xdr:from>
    <xdr:to>
      <xdr:col>24</xdr:col>
      <xdr:colOff>63500</xdr:colOff>
      <xdr:row>98</xdr:row>
      <xdr:rowOff>7751</xdr:rowOff>
    </xdr:to>
    <xdr:cxnSp macro="">
      <xdr:nvCxnSpPr>
        <xdr:cNvPr id="232" name="直線コネクタ 231"/>
        <xdr:cNvCxnSpPr/>
      </xdr:nvCxnSpPr>
      <xdr:spPr>
        <a:xfrm>
          <a:off x="3797300" y="16790467"/>
          <a:ext cx="838200" cy="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159817</xdr:rowOff>
    </xdr:from>
    <xdr:to>
      <xdr:col>19</xdr:col>
      <xdr:colOff>177800</xdr:colOff>
      <xdr:row>98</xdr:row>
      <xdr:rowOff>33203</xdr:rowOff>
    </xdr:to>
    <xdr:cxnSp macro="">
      <xdr:nvCxnSpPr>
        <xdr:cNvPr id="235" name="直線コネクタ 234"/>
        <xdr:cNvCxnSpPr/>
      </xdr:nvCxnSpPr>
      <xdr:spPr>
        <a:xfrm flipV="1">
          <a:off x="2908300" y="16790467"/>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33203</xdr:rowOff>
    </xdr:from>
    <xdr:to>
      <xdr:col>15</xdr:col>
      <xdr:colOff>50800</xdr:colOff>
      <xdr:row>98</xdr:row>
      <xdr:rowOff>49830</xdr:rowOff>
    </xdr:to>
    <xdr:cxnSp macro="">
      <xdr:nvCxnSpPr>
        <xdr:cNvPr id="238" name="直線コネクタ 237"/>
        <xdr:cNvCxnSpPr/>
      </xdr:nvCxnSpPr>
      <xdr:spPr>
        <a:xfrm flipV="1">
          <a:off x="2019300" y="16835303"/>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49830</xdr:rowOff>
    </xdr:from>
    <xdr:to>
      <xdr:col>10</xdr:col>
      <xdr:colOff>114300</xdr:colOff>
      <xdr:row>98</xdr:row>
      <xdr:rowOff>120376</xdr:rowOff>
    </xdr:to>
    <xdr:cxnSp macro="">
      <xdr:nvCxnSpPr>
        <xdr:cNvPr id="241" name="直線コネクタ 240"/>
        <xdr:cNvCxnSpPr/>
      </xdr:nvCxnSpPr>
      <xdr:spPr>
        <a:xfrm flipV="1">
          <a:off x="1130300" y="16851930"/>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128401</xdr:rowOff>
    </xdr:from>
    <xdr:to>
      <xdr:col>24</xdr:col>
      <xdr:colOff>114300</xdr:colOff>
      <xdr:row>98</xdr:row>
      <xdr:rowOff>58551</xdr:rowOff>
    </xdr:to>
    <xdr:sp macro="" textlink="">
      <xdr:nvSpPr>
        <xdr:cNvPr id="251" name="楕円 250"/>
        <xdr:cNvSpPr/>
      </xdr:nvSpPr>
      <xdr:spPr>
        <a:xfrm>
          <a:off x="4584700" y="167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106828</xdr:rowOff>
    </xdr:from>
    <xdr:ext cx="534377" cy="259045"/>
    <xdr:sp macro="" textlink="">
      <xdr:nvSpPr>
        <xdr:cNvPr id="252" name="扶助費該当値テキスト"/>
        <xdr:cNvSpPr txBox="1"/>
      </xdr:nvSpPr>
      <xdr:spPr>
        <a:xfrm>
          <a:off x="4686300" y="167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109017</xdr:rowOff>
    </xdr:from>
    <xdr:to>
      <xdr:col>20</xdr:col>
      <xdr:colOff>38100</xdr:colOff>
      <xdr:row>98</xdr:row>
      <xdr:rowOff>39167</xdr:rowOff>
    </xdr:to>
    <xdr:sp macro="" textlink="">
      <xdr:nvSpPr>
        <xdr:cNvPr id="253" name="楕円 252"/>
        <xdr:cNvSpPr/>
      </xdr:nvSpPr>
      <xdr:spPr>
        <a:xfrm>
          <a:off x="3746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30294</xdr:rowOff>
    </xdr:from>
    <xdr:ext cx="534377" cy="259045"/>
    <xdr:sp macro="" textlink="">
      <xdr:nvSpPr>
        <xdr:cNvPr id="254" name="テキスト ボックス 253"/>
        <xdr:cNvSpPr txBox="1"/>
      </xdr:nvSpPr>
      <xdr:spPr>
        <a:xfrm>
          <a:off x="3530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153853</xdr:rowOff>
    </xdr:from>
    <xdr:to>
      <xdr:col>15</xdr:col>
      <xdr:colOff>101600</xdr:colOff>
      <xdr:row>98</xdr:row>
      <xdr:rowOff>84003</xdr:rowOff>
    </xdr:to>
    <xdr:sp macro="" textlink="">
      <xdr:nvSpPr>
        <xdr:cNvPr id="255" name="楕円 254"/>
        <xdr:cNvSpPr/>
      </xdr:nvSpPr>
      <xdr:spPr>
        <a:xfrm>
          <a:off x="2857500" y="167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75130</xdr:rowOff>
    </xdr:from>
    <xdr:ext cx="534377" cy="259045"/>
    <xdr:sp macro="" textlink="">
      <xdr:nvSpPr>
        <xdr:cNvPr id="256" name="テキスト ボックス 255"/>
        <xdr:cNvSpPr txBox="1"/>
      </xdr:nvSpPr>
      <xdr:spPr>
        <a:xfrm>
          <a:off x="2641111" y="1687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170480</xdr:rowOff>
    </xdr:from>
    <xdr:to>
      <xdr:col>10</xdr:col>
      <xdr:colOff>165100</xdr:colOff>
      <xdr:row>98</xdr:row>
      <xdr:rowOff>100630</xdr:rowOff>
    </xdr:to>
    <xdr:sp macro="" textlink="">
      <xdr:nvSpPr>
        <xdr:cNvPr id="257" name="楕円 256"/>
        <xdr:cNvSpPr/>
      </xdr:nvSpPr>
      <xdr:spPr>
        <a:xfrm>
          <a:off x="1968500" y="168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91757</xdr:rowOff>
    </xdr:from>
    <xdr:ext cx="534377" cy="259045"/>
    <xdr:sp macro="" textlink="">
      <xdr:nvSpPr>
        <xdr:cNvPr id="258" name="テキスト ボックス 257"/>
        <xdr:cNvSpPr txBox="1"/>
      </xdr:nvSpPr>
      <xdr:spPr>
        <a:xfrm>
          <a:off x="1752111" y="168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69576</xdr:rowOff>
    </xdr:from>
    <xdr:to>
      <xdr:col>6</xdr:col>
      <xdr:colOff>38100</xdr:colOff>
      <xdr:row>98</xdr:row>
      <xdr:rowOff>171176</xdr:rowOff>
    </xdr:to>
    <xdr:sp macro="" textlink="">
      <xdr:nvSpPr>
        <xdr:cNvPr id="259" name="楕円 258"/>
        <xdr:cNvSpPr/>
      </xdr:nvSpPr>
      <xdr:spPr>
        <a:xfrm>
          <a:off x="1079500" y="168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162303</xdr:rowOff>
    </xdr:from>
    <xdr:ext cx="534377" cy="259045"/>
    <xdr:sp macro="" textlink="">
      <xdr:nvSpPr>
        <xdr:cNvPr id="260" name="テキスト ボックス 259"/>
        <xdr:cNvSpPr txBox="1"/>
      </xdr:nvSpPr>
      <xdr:spPr>
        <a:xfrm>
          <a:off x="863111" y="169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21806</xdr:rowOff>
    </xdr:from>
    <xdr:to>
      <xdr:col>55</xdr:col>
      <xdr:colOff>0</xdr:colOff>
      <xdr:row>36</xdr:row>
      <xdr:rowOff>150203</xdr:rowOff>
    </xdr:to>
    <xdr:cxnSp macro="">
      <xdr:nvCxnSpPr>
        <xdr:cNvPr id="289" name="直線コネクタ 288"/>
        <xdr:cNvCxnSpPr/>
      </xdr:nvCxnSpPr>
      <xdr:spPr>
        <a:xfrm flipV="1">
          <a:off x="9639300" y="6194006"/>
          <a:ext cx="8382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150203</xdr:rowOff>
    </xdr:from>
    <xdr:to>
      <xdr:col>50</xdr:col>
      <xdr:colOff>114300</xdr:colOff>
      <xdr:row>36</xdr:row>
      <xdr:rowOff>151702</xdr:rowOff>
    </xdr:to>
    <xdr:cxnSp macro="">
      <xdr:nvCxnSpPr>
        <xdr:cNvPr id="292" name="直線コネクタ 291"/>
        <xdr:cNvCxnSpPr/>
      </xdr:nvCxnSpPr>
      <xdr:spPr>
        <a:xfrm flipV="1">
          <a:off x="8750300" y="632240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151702</xdr:rowOff>
    </xdr:from>
    <xdr:to>
      <xdr:col>45</xdr:col>
      <xdr:colOff>177800</xdr:colOff>
      <xdr:row>37</xdr:row>
      <xdr:rowOff>23940</xdr:rowOff>
    </xdr:to>
    <xdr:cxnSp macro="">
      <xdr:nvCxnSpPr>
        <xdr:cNvPr id="295" name="直線コネクタ 294"/>
        <xdr:cNvCxnSpPr/>
      </xdr:nvCxnSpPr>
      <xdr:spPr>
        <a:xfrm flipV="1">
          <a:off x="7861300" y="6323902"/>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23940</xdr:rowOff>
    </xdr:from>
    <xdr:to>
      <xdr:col>41</xdr:col>
      <xdr:colOff>50800</xdr:colOff>
      <xdr:row>37</xdr:row>
      <xdr:rowOff>55525</xdr:rowOff>
    </xdr:to>
    <xdr:cxnSp macro="">
      <xdr:nvCxnSpPr>
        <xdr:cNvPr id="298" name="直線コネクタ 297"/>
        <xdr:cNvCxnSpPr/>
      </xdr:nvCxnSpPr>
      <xdr:spPr>
        <a:xfrm flipV="1">
          <a:off x="6972300" y="636759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142456</xdr:rowOff>
    </xdr:from>
    <xdr:to>
      <xdr:col>55</xdr:col>
      <xdr:colOff>50800</xdr:colOff>
      <xdr:row>36</xdr:row>
      <xdr:rowOff>72606</xdr:rowOff>
    </xdr:to>
    <xdr:sp macro="" textlink="">
      <xdr:nvSpPr>
        <xdr:cNvPr id="308" name="楕円 307"/>
        <xdr:cNvSpPr/>
      </xdr:nvSpPr>
      <xdr:spPr>
        <a:xfrm>
          <a:off x="10426700" y="61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165333</xdr:rowOff>
    </xdr:from>
    <xdr:ext cx="534377" cy="259045"/>
    <xdr:sp macro="" textlink="">
      <xdr:nvSpPr>
        <xdr:cNvPr id="309" name="補助費等該当値テキスト"/>
        <xdr:cNvSpPr txBox="1"/>
      </xdr:nvSpPr>
      <xdr:spPr>
        <a:xfrm>
          <a:off x="10528300" y="59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99403</xdr:rowOff>
    </xdr:from>
    <xdr:to>
      <xdr:col>50</xdr:col>
      <xdr:colOff>165100</xdr:colOff>
      <xdr:row>37</xdr:row>
      <xdr:rowOff>29553</xdr:rowOff>
    </xdr:to>
    <xdr:sp macro="" textlink="">
      <xdr:nvSpPr>
        <xdr:cNvPr id="310" name="楕円 309"/>
        <xdr:cNvSpPr/>
      </xdr:nvSpPr>
      <xdr:spPr>
        <a:xfrm>
          <a:off x="9588500" y="62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20680</xdr:rowOff>
    </xdr:from>
    <xdr:ext cx="534377" cy="259045"/>
    <xdr:sp macro="" textlink="">
      <xdr:nvSpPr>
        <xdr:cNvPr id="311" name="テキスト ボックス 310"/>
        <xdr:cNvSpPr txBox="1"/>
      </xdr:nvSpPr>
      <xdr:spPr>
        <a:xfrm>
          <a:off x="9372111" y="63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100902</xdr:rowOff>
    </xdr:from>
    <xdr:to>
      <xdr:col>46</xdr:col>
      <xdr:colOff>38100</xdr:colOff>
      <xdr:row>37</xdr:row>
      <xdr:rowOff>31052</xdr:rowOff>
    </xdr:to>
    <xdr:sp macro="" textlink="">
      <xdr:nvSpPr>
        <xdr:cNvPr id="312" name="楕円 311"/>
        <xdr:cNvSpPr/>
      </xdr:nvSpPr>
      <xdr:spPr>
        <a:xfrm>
          <a:off x="8699500" y="62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22179</xdr:rowOff>
    </xdr:from>
    <xdr:ext cx="534377" cy="259045"/>
    <xdr:sp macro="" textlink="">
      <xdr:nvSpPr>
        <xdr:cNvPr id="313" name="テキスト ボックス 312"/>
        <xdr:cNvSpPr txBox="1"/>
      </xdr:nvSpPr>
      <xdr:spPr>
        <a:xfrm>
          <a:off x="8483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144590</xdr:rowOff>
    </xdr:from>
    <xdr:to>
      <xdr:col>41</xdr:col>
      <xdr:colOff>101600</xdr:colOff>
      <xdr:row>37</xdr:row>
      <xdr:rowOff>74740</xdr:rowOff>
    </xdr:to>
    <xdr:sp macro="" textlink="">
      <xdr:nvSpPr>
        <xdr:cNvPr id="314" name="楕円 313"/>
        <xdr:cNvSpPr/>
      </xdr:nvSpPr>
      <xdr:spPr>
        <a:xfrm>
          <a:off x="7810500" y="63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65867</xdr:rowOff>
    </xdr:from>
    <xdr:ext cx="534377" cy="259045"/>
    <xdr:sp macro="" textlink="">
      <xdr:nvSpPr>
        <xdr:cNvPr id="315" name="テキスト ボックス 314"/>
        <xdr:cNvSpPr txBox="1"/>
      </xdr:nvSpPr>
      <xdr:spPr>
        <a:xfrm>
          <a:off x="7594111" y="64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4725</xdr:rowOff>
    </xdr:from>
    <xdr:to>
      <xdr:col>36</xdr:col>
      <xdr:colOff>165100</xdr:colOff>
      <xdr:row>37</xdr:row>
      <xdr:rowOff>106325</xdr:rowOff>
    </xdr:to>
    <xdr:sp macro="" textlink="">
      <xdr:nvSpPr>
        <xdr:cNvPr id="316" name="楕円 315"/>
        <xdr:cNvSpPr/>
      </xdr:nvSpPr>
      <xdr:spPr>
        <a:xfrm>
          <a:off x="6921500" y="63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97452</xdr:rowOff>
    </xdr:from>
    <xdr:ext cx="534377" cy="259045"/>
    <xdr:sp macro="" textlink="">
      <xdr:nvSpPr>
        <xdr:cNvPr id="317" name="テキスト ボックス 316"/>
        <xdr:cNvSpPr txBox="1"/>
      </xdr:nvSpPr>
      <xdr:spPr>
        <a:xfrm>
          <a:off x="6705111" y="64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132403</xdr:rowOff>
    </xdr:from>
    <xdr:to>
      <xdr:col>55</xdr:col>
      <xdr:colOff>0</xdr:colOff>
      <xdr:row>56</xdr:row>
      <xdr:rowOff>78956</xdr:rowOff>
    </xdr:to>
    <xdr:cxnSp macro="">
      <xdr:nvCxnSpPr>
        <xdr:cNvPr id="344" name="直線コネクタ 343"/>
        <xdr:cNvCxnSpPr/>
      </xdr:nvCxnSpPr>
      <xdr:spPr>
        <a:xfrm flipV="1">
          <a:off x="9639300" y="9562153"/>
          <a:ext cx="8382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78956</xdr:rowOff>
    </xdr:from>
    <xdr:to>
      <xdr:col>50</xdr:col>
      <xdr:colOff>114300</xdr:colOff>
      <xdr:row>57</xdr:row>
      <xdr:rowOff>53527</xdr:rowOff>
    </xdr:to>
    <xdr:cxnSp macro="">
      <xdr:nvCxnSpPr>
        <xdr:cNvPr id="347" name="直線コネクタ 346"/>
        <xdr:cNvCxnSpPr/>
      </xdr:nvCxnSpPr>
      <xdr:spPr>
        <a:xfrm flipV="1">
          <a:off x="8750300" y="9680156"/>
          <a:ext cx="889000" cy="14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53527</xdr:rowOff>
    </xdr:from>
    <xdr:to>
      <xdr:col>45</xdr:col>
      <xdr:colOff>177800</xdr:colOff>
      <xdr:row>57</xdr:row>
      <xdr:rowOff>59334</xdr:rowOff>
    </xdr:to>
    <xdr:cxnSp macro="">
      <xdr:nvCxnSpPr>
        <xdr:cNvPr id="350" name="直線コネクタ 349"/>
        <xdr:cNvCxnSpPr/>
      </xdr:nvCxnSpPr>
      <xdr:spPr>
        <a:xfrm flipV="1">
          <a:off x="7861300" y="9826177"/>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59334</xdr:rowOff>
    </xdr:from>
    <xdr:to>
      <xdr:col>41</xdr:col>
      <xdr:colOff>50800</xdr:colOff>
      <xdr:row>57</xdr:row>
      <xdr:rowOff>68386</xdr:rowOff>
    </xdr:to>
    <xdr:cxnSp macro="">
      <xdr:nvCxnSpPr>
        <xdr:cNvPr id="353" name="直線コネクタ 352"/>
        <xdr:cNvCxnSpPr/>
      </xdr:nvCxnSpPr>
      <xdr:spPr>
        <a:xfrm flipV="1">
          <a:off x="6972300" y="9831984"/>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81603</xdr:rowOff>
    </xdr:from>
    <xdr:to>
      <xdr:col>55</xdr:col>
      <xdr:colOff>50800</xdr:colOff>
      <xdr:row>56</xdr:row>
      <xdr:rowOff>11753</xdr:rowOff>
    </xdr:to>
    <xdr:sp macro="" textlink="">
      <xdr:nvSpPr>
        <xdr:cNvPr id="363" name="楕円 362"/>
        <xdr:cNvSpPr/>
      </xdr:nvSpPr>
      <xdr:spPr>
        <a:xfrm>
          <a:off x="10426700" y="95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104480</xdr:rowOff>
    </xdr:from>
    <xdr:ext cx="599010" cy="259045"/>
    <xdr:sp macro="" textlink="">
      <xdr:nvSpPr>
        <xdr:cNvPr id="364" name="普通建設事業費該当値テキスト"/>
        <xdr:cNvSpPr txBox="1"/>
      </xdr:nvSpPr>
      <xdr:spPr>
        <a:xfrm>
          <a:off x="10528300" y="936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28156</xdr:rowOff>
    </xdr:from>
    <xdr:to>
      <xdr:col>50</xdr:col>
      <xdr:colOff>165100</xdr:colOff>
      <xdr:row>56</xdr:row>
      <xdr:rowOff>129756</xdr:rowOff>
    </xdr:to>
    <xdr:sp macro="" textlink="">
      <xdr:nvSpPr>
        <xdr:cNvPr id="365" name="楕円 364"/>
        <xdr:cNvSpPr/>
      </xdr:nvSpPr>
      <xdr:spPr>
        <a:xfrm>
          <a:off x="9588500" y="96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146283</xdr:rowOff>
    </xdr:from>
    <xdr:ext cx="534377" cy="259045"/>
    <xdr:sp macro="" textlink="">
      <xdr:nvSpPr>
        <xdr:cNvPr id="366" name="テキスト ボックス 365"/>
        <xdr:cNvSpPr txBox="1"/>
      </xdr:nvSpPr>
      <xdr:spPr>
        <a:xfrm>
          <a:off x="9372111" y="94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2727</xdr:rowOff>
    </xdr:from>
    <xdr:to>
      <xdr:col>46</xdr:col>
      <xdr:colOff>38100</xdr:colOff>
      <xdr:row>57</xdr:row>
      <xdr:rowOff>104327</xdr:rowOff>
    </xdr:to>
    <xdr:sp macro="" textlink="">
      <xdr:nvSpPr>
        <xdr:cNvPr id="367" name="楕円 366"/>
        <xdr:cNvSpPr/>
      </xdr:nvSpPr>
      <xdr:spPr>
        <a:xfrm>
          <a:off x="8699500" y="977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120854</xdr:rowOff>
    </xdr:from>
    <xdr:ext cx="534377" cy="259045"/>
    <xdr:sp macro="" textlink="">
      <xdr:nvSpPr>
        <xdr:cNvPr id="368" name="テキスト ボックス 367"/>
        <xdr:cNvSpPr txBox="1"/>
      </xdr:nvSpPr>
      <xdr:spPr>
        <a:xfrm>
          <a:off x="8483111" y="955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8534</xdr:rowOff>
    </xdr:from>
    <xdr:to>
      <xdr:col>41</xdr:col>
      <xdr:colOff>101600</xdr:colOff>
      <xdr:row>57</xdr:row>
      <xdr:rowOff>110134</xdr:rowOff>
    </xdr:to>
    <xdr:sp macro="" textlink="">
      <xdr:nvSpPr>
        <xdr:cNvPr id="369" name="楕円 368"/>
        <xdr:cNvSpPr/>
      </xdr:nvSpPr>
      <xdr:spPr>
        <a:xfrm>
          <a:off x="7810500" y="97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101261</xdr:rowOff>
    </xdr:from>
    <xdr:ext cx="534377" cy="259045"/>
    <xdr:sp macro="" textlink="">
      <xdr:nvSpPr>
        <xdr:cNvPr id="370" name="テキスト ボックス 369"/>
        <xdr:cNvSpPr txBox="1"/>
      </xdr:nvSpPr>
      <xdr:spPr>
        <a:xfrm>
          <a:off x="7594111" y="98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17586</xdr:rowOff>
    </xdr:from>
    <xdr:to>
      <xdr:col>36</xdr:col>
      <xdr:colOff>165100</xdr:colOff>
      <xdr:row>57</xdr:row>
      <xdr:rowOff>119186</xdr:rowOff>
    </xdr:to>
    <xdr:sp macro="" textlink="">
      <xdr:nvSpPr>
        <xdr:cNvPr id="371" name="楕円 370"/>
        <xdr:cNvSpPr/>
      </xdr:nvSpPr>
      <xdr:spPr>
        <a:xfrm>
          <a:off x="6921500" y="97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110313</xdr:rowOff>
    </xdr:from>
    <xdr:ext cx="534377" cy="259045"/>
    <xdr:sp macro="" textlink="">
      <xdr:nvSpPr>
        <xdr:cNvPr id="372" name="テキスト ボックス 371"/>
        <xdr:cNvSpPr txBox="1"/>
      </xdr:nvSpPr>
      <xdr:spPr>
        <a:xfrm>
          <a:off x="6705111" y="98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163052</xdr:rowOff>
    </xdr:from>
    <xdr:to>
      <xdr:col>55</xdr:col>
      <xdr:colOff>0</xdr:colOff>
      <xdr:row>77</xdr:row>
      <xdr:rowOff>166646</xdr:rowOff>
    </xdr:to>
    <xdr:cxnSp macro="">
      <xdr:nvCxnSpPr>
        <xdr:cNvPr id="397" name="直線コネクタ 396"/>
        <xdr:cNvCxnSpPr/>
      </xdr:nvCxnSpPr>
      <xdr:spPr>
        <a:xfrm>
          <a:off x="9639300" y="13364702"/>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12627</xdr:rowOff>
    </xdr:from>
    <xdr:to>
      <xdr:col>50</xdr:col>
      <xdr:colOff>114300</xdr:colOff>
      <xdr:row>77</xdr:row>
      <xdr:rowOff>163052</xdr:rowOff>
    </xdr:to>
    <xdr:cxnSp macro="">
      <xdr:nvCxnSpPr>
        <xdr:cNvPr id="400" name="直線コネクタ 399"/>
        <xdr:cNvCxnSpPr/>
      </xdr:nvCxnSpPr>
      <xdr:spPr>
        <a:xfrm>
          <a:off x="8750300" y="13214277"/>
          <a:ext cx="889000" cy="1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12627</xdr:rowOff>
    </xdr:from>
    <xdr:to>
      <xdr:col>45</xdr:col>
      <xdr:colOff>177800</xdr:colOff>
      <xdr:row>77</xdr:row>
      <xdr:rowOff>49248</xdr:rowOff>
    </xdr:to>
    <xdr:cxnSp macro="">
      <xdr:nvCxnSpPr>
        <xdr:cNvPr id="403" name="直線コネクタ 402"/>
        <xdr:cNvCxnSpPr/>
      </xdr:nvCxnSpPr>
      <xdr:spPr>
        <a:xfrm flipV="1">
          <a:off x="7861300" y="13214277"/>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115846</xdr:rowOff>
    </xdr:from>
    <xdr:to>
      <xdr:col>55</xdr:col>
      <xdr:colOff>50800</xdr:colOff>
      <xdr:row>78</xdr:row>
      <xdr:rowOff>45996</xdr:rowOff>
    </xdr:to>
    <xdr:sp macro="" textlink="">
      <xdr:nvSpPr>
        <xdr:cNvPr id="413" name="楕円 412"/>
        <xdr:cNvSpPr/>
      </xdr:nvSpPr>
      <xdr:spPr>
        <a:xfrm>
          <a:off x="104267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112252</xdr:rowOff>
    </xdr:from>
    <xdr:to>
      <xdr:col>50</xdr:col>
      <xdr:colOff>165100</xdr:colOff>
      <xdr:row>78</xdr:row>
      <xdr:rowOff>42402</xdr:rowOff>
    </xdr:to>
    <xdr:sp macro="" textlink="">
      <xdr:nvSpPr>
        <xdr:cNvPr id="415" name="楕円 414"/>
        <xdr:cNvSpPr/>
      </xdr:nvSpPr>
      <xdr:spPr>
        <a:xfrm>
          <a:off x="9588500" y="133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33529</xdr:rowOff>
    </xdr:from>
    <xdr:ext cx="469744" cy="259045"/>
    <xdr:sp macro="" textlink="">
      <xdr:nvSpPr>
        <xdr:cNvPr id="416" name="テキスト ボックス 415"/>
        <xdr:cNvSpPr txBox="1"/>
      </xdr:nvSpPr>
      <xdr:spPr>
        <a:xfrm>
          <a:off x="9404428" y="1340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133277</xdr:rowOff>
    </xdr:from>
    <xdr:to>
      <xdr:col>46</xdr:col>
      <xdr:colOff>38100</xdr:colOff>
      <xdr:row>77</xdr:row>
      <xdr:rowOff>63427</xdr:rowOff>
    </xdr:to>
    <xdr:sp macro="" textlink="">
      <xdr:nvSpPr>
        <xdr:cNvPr id="417" name="楕円 416"/>
        <xdr:cNvSpPr/>
      </xdr:nvSpPr>
      <xdr:spPr>
        <a:xfrm>
          <a:off x="8699500" y="131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79954</xdr:rowOff>
    </xdr:from>
    <xdr:ext cx="534377" cy="259045"/>
    <xdr:sp macro="" textlink="">
      <xdr:nvSpPr>
        <xdr:cNvPr id="418" name="テキスト ボックス 417"/>
        <xdr:cNvSpPr txBox="1"/>
      </xdr:nvSpPr>
      <xdr:spPr>
        <a:xfrm>
          <a:off x="8483111" y="129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169898</xdr:rowOff>
    </xdr:from>
    <xdr:to>
      <xdr:col>41</xdr:col>
      <xdr:colOff>101600</xdr:colOff>
      <xdr:row>77</xdr:row>
      <xdr:rowOff>100048</xdr:rowOff>
    </xdr:to>
    <xdr:sp macro="" textlink="">
      <xdr:nvSpPr>
        <xdr:cNvPr id="419" name="楕円 418"/>
        <xdr:cNvSpPr/>
      </xdr:nvSpPr>
      <xdr:spPr>
        <a:xfrm>
          <a:off x="7810500" y="132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91175</xdr:rowOff>
    </xdr:from>
    <xdr:ext cx="534377" cy="259045"/>
    <xdr:sp macro="" textlink="">
      <xdr:nvSpPr>
        <xdr:cNvPr id="420" name="テキスト ボックス 419"/>
        <xdr:cNvSpPr txBox="1"/>
      </xdr:nvSpPr>
      <xdr:spPr>
        <a:xfrm>
          <a:off x="7594111" y="13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169532</xdr:rowOff>
    </xdr:from>
    <xdr:to>
      <xdr:col>55</xdr:col>
      <xdr:colOff>0</xdr:colOff>
      <xdr:row>92</xdr:row>
      <xdr:rowOff>114946</xdr:rowOff>
    </xdr:to>
    <xdr:cxnSp macro="">
      <xdr:nvCxnSpPr>
        <xdr:cNvPr id="451" name="直線コネクタ 450"/>
        <xdr:cNvCxnSpPr/>
      </xdr:nvCxnSpPr>
      <xdr:spPr>
        <a:xfrm flipV="1">
          <a:off x="9639300" y="15428582"/>
          <a:ext cx="838200" cy="4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114946</xdr:rowOff>
    </xdr:from>
    <xdr:to>
      <xdr:col>50</xdr:col>
      <xdr:colOff>114300</xdr:colOff>
      <xdr:row>98</xdr:row>
      <xdr:rowOff>48016</xdr:rowOff>
    </xdr:to>
    <xdr:cxnSp macro="">
      <xdr:nvCxnSpPr>
        <xdr:cNvPr id="454" name="直線コネクタ 453"/>
        <xdr:cNvCxnSpPr/>
      </xdr:nvCxnSpPr>
      <xdr:spPr>
        <a:xfrm flipV="1">
          <a:off x="8750300" y="15888346"/>
          <a:ext cx="889000" cy="9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147211</xdr:rowOff>
    </xdr:from>
    <xdr:to>
      <xdr:col>45</xdr:col>
      <xdr:colOff>177800</xdr:colOff>
      <xdr:row>98</xdr:row>
      <xdr:rowOff>48016</xdr:rowOff>
    </xdr:to>
    <xdr:cxnSp macro="">
      <xdr:nvCxnSpPr>
        <xdr:cNvPr id="457" name="直線コネクタ 456"/>
        <xdr:cNvCxnSpPr/>
      </xdr:nvCxnSpPr>
      <xdr:spPr>
        <a:xfrm>
          <a:off x="7861300" y="16777861"/>
          <a:ext cx="889000" cy="7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118732</xdr:rowOff>
    </xdr:from>
    <xdr:to>
      <xdr:col>55</xdr:col>
      <xdr:colOff>50800</xdr:colOff>
      <xdr:row>90</xdr:row>
      <xdr:rowOff>48882</xdr:rowOff>
    </xdr:to>
    <xdr:sp macro="" textlink="">
      <xdr:nvSpPr>
        <xdr:cNvPr id="467" name="楕円 466"/>
        <xdr:cNvSpPr/>
      </xdr:nvSpPr>
      <xdr:spPr>
        <a:xfrm>
          <a:off x="10426700" y="153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71759</xdr:rowOff>
    </xdr:from>
    <xdr:ext cx="599010" cy="259045"/>
    <xdr:sp macro="" textlink="">
      <xdr:nvSpPr>
        <xdr:cNvPr id="468" name="普通建設事業費 （ うち更新整備　）該当値テキスト"/>
        <xdr:cNvSpPr txBox="1"/>
      </xdr:nvSpPr>
      <xdr:spPr>
        <a:xfrm>
          <a:off x="10528300" y="1533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64146</xdr:rowOff>
    </xdr:from>
    <xdr:to>
      <xdr:col>50</xdr:col>
      <xdr:colOff>165100</xdr:colOff>
      <xdr:row>92</xdr:row>
      <xdr:rowOff>165746</xdr:rowOff>
    </xdr:to>
    <xdr:sp macro="" textlink="">
      <xdr:nvSpPr>
        <xdr:cNvPr id="469" name="楕円 468"/>
        <xdr:cNvSpPr/>
      </xdr:nvSpPr>
      <xdr:spPr>
        <a:xfrm>
          <a:off x="9588500" y="15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10823</xdr:rowOff>
    </xdr:from>
    <xdr:ext cx="534377" cy="259045"/>
    <xdr:sp macro="" textlink="">
      <xdr:nvSpPr>
        <xdr:cNvPr id="470" name="テキスト ボックス 469"/>
        <xdr:cNvSpPr txBox="1"/>
      </xdr:nvSpPr>
      <xdr:spPr>
        <a:xfrm>
          <a:off x="9372111" y="156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168666</xdr:rowOff>
    </xdr:from>
    <xdr:to>
      <xdr:col>46</xdr:col>
      <xdr:colOff>38100</xdr:colOff>
      <xdr:row>98</xdr:row>
      <xdr:rowOff>98816</xdr:rowOff>
    </xdr:to>
    <xdr:sp macro="" textlink="">
      <xdr:nvSpPr>
        <xdr:cNvPr id="471" name="楕円 470"/>
        <xdr:cNvSpPr/>
      </xdr:nvSpPr>
      <xdr:spPr>
        <a:xfrm>
          <a:off x="8699500" y="16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89943</xdr:rowOff>
    </xdr:from>
    <xdr:ext cx="534377" cy="259045"/>
    <xdr:sp macro="" textlink="">
      <xdr:nvSpPr>
        <xdr:cNvPr id="472" name="テキスト ボックス 471"/>
        <xdr:cNvSpPr txBox="1"/>
      </xdr:nvSpPr>
      <xdr:spPr>
        <a:xfrm>
          <a:off x="8483111" y="168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96411</xdr:rowOff>
    </xdr:from>
    <xdr:to>
      <xdr:col>41</xdr:col>
      <xdr:colOff>101600</xdr:colOff>
      <xdr:row>98</xdr:row>
      <xdr:rowOff>26561</xdr:rowOff>
    </xdr:to>
    <xdr:sp macro="" textlink="">
      <xdr:nvSpPr>
        <xdr:cNvPr id="473" name="楕円 472"/>
        <xdr:cNvSpPr/>
      </xdr:nvSpPr>
      <xdr:spPr>
        <a:xfrm>
          <a:off x="7810500" y="167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17688</xdr:rowOff>
    </xdr:from>
    <xdr:ext cx="534377" cy="259045"/>
    <xdr:sp macro="" textlink="">
      <xdr:nvSpPr>
        <xdr:cNvPr id="474" name="テキスト ボックス 473"/>
        <xdr:cNvSpPr txBox="1"/>
      </xdr:nvSpPr>
      <xdr:spPr>
        <a:xfrm>
          <a:off x="7594111" y="1681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130339</xdr:rowOff>
    </xdr:from>
    <xdr:to>
      <xdr:col>85</xdr:col>
      <xdr:colOff>127000</xdr:colOff>
      <xdr:row>76</xdr:row>
      <xdr:rowOff>150380</xdr:rowOff>
    </xdr:to>
    <xdr:cxnSp macro="">
      <xdr:nvCxnSpPr>
        <xdr:cNvPr id="611" name="直線コネクタ 610"/>
        <xdr:cNvCxnSpPr/>
      </xdr:nvCxnSpPr>
      <xdr:spPr>
        <a:xfrm flipV="1">
          <a:off x="15481300" y="13160539"/>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150380</xdr:rowOff>
    </xdr:from>
    <xdr:to>
      <xdr:col>81</xdr:col>
      <xdr:colOff>50800</xdr:colOff>
      <xdr:row>77</xdr:row>
      <xdr:rowOff>8026</xdr:rowOff>
    </xdr:to>
    <xdr:cxnSp macro="">
      <xdr:nvCxnSpPr>
        <xdr:cNvPr id="614" name="直線コネクタ 613"/>
        <xdr:cNvCxnSpPr/>
      </xdr:nvCxnSpPr>
      <xdr:spPr>
        <a:xfrm flipV="1">
          <a:off x="14592300" y="13180580"/>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5384</xdr:rowOff>
    </xdr:from>
    <xdr:to>
      <xdr:col>76</xdr:col>
      <xdr:colOff>114300</xdr:colOff>
      <xdr:row>77</xdr:row>
      <xdr:rowOff>8026</xdr:rowOff>
    </xdr:to>
    <xdr:cxnSp macro="">
      <xdr:nvCxnSpPr>
        <xdr:cNvPr id="617" name="直線コネクタ 616"/>
        <xdr:cNvCxnSpPr/>
      </xdr:nvCxnSpPr>
      <xdr:spPr>
        <a:xfrm>
          <a:off x="13703300" y="13207034"/>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4407</xdr:rowOff>
    </xdr:from>
    <xdr:to>
      <xdr:col>71</xdr:col>
      <xdr:colOff>177800</xdr:colOff>
      <xdr:row>77</xdr:row>
      <xdr:rowOff>5384</xdr:rowOff>
    </xdr:to>
    <xdr:cxnSp macro="">
      <xdr:nvCxnSpPr>
        <xdr:cNvPr id="620" name="直線コネクタ 619"/>
        <xdr:cNvCxnSpPr/>
      </xdr:nvCxnSpPr>
      <xdr:spPr>
        <a:xfrm>
          <a:off x="12814300" y="13206057"/>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79539</xdr:rowOff>
    </xdr:from>
    <xdr:to>
      <xdr:col>85</xdr:col>
      <xdr:colOff>177800</xdr:colOff>
      <xdr:row>77</xdr:row>
      <xdr:rowOff>9689</xdr:rowOff>
    </xdr:to>
    <xdr:sp macro="" textlink="">
      <xdr:nvSpPr>
        <xdr:cNvPr id="630" name="楕円 629"/>
        <xdr:cNvSpPr/>
      </xdr:nvSpPr>
      <xdr:spPr>
        <a:xfrm>
          <a:off x="16268700" y="131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57966</xdr:rowOff>
    </xdr:from>
    <xdr:ext cx="534377" cy="259045"/>
    <xdr:sp macro="" textlink="">
      <xdr:nvSpPr>
        <xdr:cNvPr id="631" name="公債費該当値テキスト"/>
        <xdr:cNvSpPr txBox="1"/>
      </xdr:nvSpPr>
      <xdr:spPr>
        <a:xfrm>
          <a:off x="16370300" y="130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99580</xdr:rowOff>
    </xdr:from>
    <xdr:to>
      <xdr:col>81</xdr:col>
      <xdr:colOff>101600</xdr:colOff>
      <xdr:row>77</xdr:row>
      <xdr:rowOff>29730</xdr:rowOff>
    </xdr:to>
    <xdr:sp macro="" textlink="">
      <xdr:nvSpPr>
        <xdr:cNvPr id="632" name="楕円 631"/>
        <xdr:cNvSpPr/>
      </xdr:nvSpPr>
      <xdr:spPr>
        <a:xfrm>
          <a:off x="15430500" y="13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20857</xdr:rowOff>
    </xdr:from>
    <xdr:ext cx="534377" cy="259045"/>
    <xdr:sp macro="" textlink="">
      <xdr:nvSpPr>
        <xdr:cNvPr id="633" name="テキスト ボックス 632"/>
        <xdr:cNvSpPr txBox="1"/>
      </xdr:nvSpPr>
      <xdr:spPr>
        <a:xfrm>
          <a:off x="15214111" y="132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128676</xdr:rowOff>
    </xdr:from>
    <xdr:to>
      <xdr:col>76</xdr:col>
      <xdr:colOff>165100</xdr:colOff>
      <xdr:row>77</xdr:row>
      <xdr:rowOff>58826</xdr:rowOff>
    </xdr:to>
    <xdr:sp macro="" textlink="">
      <xdr:nvSpPr>
        <xdr:cNvPr id="634" name="楕円 633"/>
        <xdr:cNvSpPr/>
      </xdr:nvSpPr>
      <xdr:spPr>
        <a:xfrm>
          <a:off x="145415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49953</xdr:rowOff>
    </xdr:from>
    <xdr:ext cx="534377" cy="259045"/>
    <xdr:sp macro="" textlink="">
      <xdr:nvSpPr>
        <xdr:cNvPr id="635" name="テキスト ボックス 634"/>
        <xdr:cNvSpPr txBox="1"/>
      </xdr:nvSpPr>
      <xdr:spPr>
        <a:xfrm>
          <a:off x="14325111"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126034</xdr:rowOff>
    </xdr:from>
    <xdr:to>
      <xdr:col>72</xdr:col>
      <xdr:colOff>38100</xdr:colOff>
      <xdr:row>77</xdr:row>
      <xdr:rowOff>56184</xdr:rowOff>
    </xdr:to>
    <xdr:sp macro="" textlink="">
      <xdr:nvSpPr>
        <xdr:cNvPr id="636" name="楕円 635"/>
        <xdr:cNvSpPr/>
      </xdr:nvSpPr>
      <xdr:spPr>
        <a:xfrm>
          <a:off x="13652500" y="131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47311</xdr:rowOff>
    </xdr:from>
    <xdr:ext cx="534377" cy="259045"/>
    <xdr:sp macro="" textlink="">
      <xdr:nvSpPr>
        <xdr:cNvPr id="637" name="テキスト ボックス 636"/>
        <xdr:cNvSpPr txBox="1"/>
      </xdr:nvSpPr>
      <xdr:spPr>
        <a:xfrm>
          <a:off x="13436111" y="132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125057</xdr:rowOff>
    </xdr:from>
    <xdr:to>
      <xdr:col>67</xdr:col>
      <xdr:colOff>101600</xdr:colOff>
      <xdr:row>77</xdr:row>
      <xdr:rowOff>55207</xdr:rowOff>
    </xdr:to>
    <xdr:sp macro="" textlink="">
      <xdr:nvSpPr>
        <xdr:cNvPr id="638" name="楕円 637"/>
        <xdr:cNvSpPr/>
      </xdr:nvSpPr>
      <xdr:spPr>
        <a:xfrm>
          <a:off x="12763500" y="13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46334</xdr:rowOff>
    </xdr:from>
    <xdr:ext cx="534377" cy="259045"/>
    <xdr:sp macro="" textlink="">
      <xdr:nvSpPr>
        <xdr:cNvPr id="639" name="テキスト ボックス 638"/>
        <xdr:cNvSpPr txBox="1"/>
      </xdr:nvSpPr>
      <xdr:spPr>
        <a:xfrm>
          <a:off x="12547111" y="132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45614</xdr:rowOff>
    </xdr:from>
    <xdr:to>
      <xdr:col>85</xdr:col>
      <xdr:colOff>127000</xdr:colOff>
      <xdr:row>99</xdr:row>
      <xdr:rowOff>54350</xdr:rowOff>
    </xdr:to>
    <xdr:cxnSp macro="">
      <xdr:nvCxnSpPr>
        <xdr:cNvPr id="670" name="直線コネクタ 669"/>
        <xdr:cNvCxnSpPr/>
      </xdr:nvCxnSpPr>
      <xdr:spPr>
        <a:xfrm flipV="1">
          <a:off x="15481300" y="17019164"/>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51281</xdr:rowOff>
    </xdr:from>
    <xdr:to>
      <xdr:col>81</xdr:col>
      <xdr:colOff>50800</xdr:colOff>
      <xdr:row>99</xdr:row>
      <xdr:rowOff>54350</xdr:rowOff>
    </xdr:to>
    <xdr:cxnSp macro="">
      <xdr:nvCxnSpPr>
        <xdr:cNvPr id="673" name="直線コネクタ 672"/>
        <xdr:cNvCxnSpPr/>
      </xdr:nvCxnSpPr>
      <xdr:spPr>
        <a:xfrm>
          <a:off x="14592300" y="17024831"/>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114799</xdr:rowOff>
    </xdr:from>
    <xdr:to>
      <xdr:col>76</xdr:col>
      <xdr:colOff>114300</xdr:colOff>
      <xdr:row>99</xdr:row>
      <xdr:rowOff>51281</xdr:rowOff>
    </xdr:to>
    <xdr:cxnSp macro="">
      <xdr:nvCxnSpPr>
        <xdr:cNvPr id="676" name="直線コネクタ 675"/>
        <xdr:cNvCxnSpPr/>
      </xdr:nvCxnSpPr>
      <xdr:spPr>
        <a:xfrm>
          <a:off x="13703300" y="16916899"/>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84412</xdr:rowOff>
    </xdr:from>
    <xdr:to>
      <xdr:col>71</xdr:col>
      <xdr:colOff>177800</xdr:colOff>
      <xdr:row>98</xdr:row>
      <xdr:rowOff>114799</xdr:rowOff>
    </xdr:to>
    <xdr:cxnSp macro="">
      <xdr:nvCxnSpPr>
        <xdr:cNvPr id="679" name="直線コネクタ 678"/>
        <xdr:cNvCxnSpPr/>
      </xdr:nvCxnSpPr>
      <xdr:spPr>
        <a:xfrm>
          <a:off x="12814300" y="16886512"/>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166264</xdr:rowOff>
    </xdr:from>
    <xdr:to>
      <xdr:col>85</xdr:col>
      <xdr:colOff>177800</xdr:colOff>
      <xdr:row>99</xdr:row>
      <xdr:rowOff>96414</xdr:rowOff>
    </xdr:to>
    <xdr:sp macro="" textlink="">
      <xdr:nvSpPr>
        <xdr:cNvPr id="689" name="楕円 688"/>
        <xdr:cNvSpPr/>
      </xdr:nvSpPr>
      <xdr:spPr>
        <a:xfrm>
          <a:off x="16268700" y="16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81191</xdr:rowOff>
    </xdr:from>
    <xdr:ext cx="469744" cy="259045"/>
    <xdr:sp macro="" textlink="">
      <xdr:nvSpPr>
        <xdr:cNvPr id="690" name="積立金該当値テキスト"/>
        <xdr:cNvSpPr txBox="1"/>
      </xdr:nvSpPr>
      <xdr:spPr>
        <a:xfrm>
          <a:off x="16370300" y="168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3550</xdr:rowOff>
    </xdr:from>
    <xdr:to>
      <xdr:col>81</xdr:col>
      <xdr:colOff>101600</xdr:colOff>
      <xdr:row>99</xdr:row>
      <xdr:rowOff>105150</xdr:rowOff>
    </xdr:to>
    <xdr:sp macro="" textlink="">
      <xdr:nvSpPr>
        <xdr:cNvPr id="691" name="楕円 690"/>
        <xdr:cNvSpPr/>
      </xdr:nvSpPr>
      <xdr:spPr>
        <a:xfrm>
          <a:off x="15430500" y="169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96277</xdr:rowOff>
    </xdr:from>
    <xdr:ext cx="469744" cy="259045"/>
    <xdr:sp macro="" textlink="">
      <xdr:nvSpPr>
        <xdr:cNvPr id="692" name="テキスト ボックス 691"/>
        <xdr:cNvSpPr txBox="1"/>
      </xdr:nvSpPr>
      <xdr:spPr>
        <a:xfrm>
          <a:off x="15246428" y="170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481</xdr:rowOff>
    </xdr:from>
    <xdr:to>
      <xdr:col>76</xdr:col>
      <xdr:colOff>165100</xdr:colOff>
      <xdr:row>99</xdr:row>
      <xdr:rowOff>102081</xdr:rowOff>
    </xdr:to>
    <xdr:sp macro="" textlink="">
      <xdr:nvSpPr>
        <xdr:cNvPr id="693" name="楕円 692"/>
        <xdr:cNvSpPr/>
      </xdr:nvSpPr>
      <xdr:spPr>
        <a:xfrm>
          <a:off x="14541500" y="169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93208</xdr:rowOff>
    </xdr:from>
    <xdr:ext cx="469744" cy="259045"/>
    <xdr:sp macro="" textlink="">
      <xdr:nvSpPr>
        <xdr:cNvPr id="694" name="テキスト ボックス 693"/>
        <xdr:cNvSpPr txBox="1"/>
      </xdr:nvSpPr>
      <xdr:spPr>
        <a:xfrm>
          <a:off x="14357428" y="1706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63999</xdr:rowOff>
    </xdr:from>
    <xdr:to>
      <xdr:col>72</xdr:col>
      <xdr:colOff>38100</xdr:colOff>
      <xdr:row>98</xdr:row>
      <xdr:rowOff>165599</xdr:rowOff>
    </xdr:to>
    <xdr:sp macro="" textlink="">
      <xdr:nvSpPr>
        <xdr:cNvPr id="695" name="楕円 694"/>
        <xdr:cNvSpPr/>
      </xdr:nvSpPr>
      <xdr:spPr>
        <a:xfrm>
          <a:off x="13652500" y="16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156726</xdr:rowOff>
    </xdr:from>
    <xdr:ext cx="469744" cy="259045"/>
    <xdr:sp macro="" textlink="">
      <xdr:nvSpPr>
        <xdr:cNvPr id="696" name="テキスト ボックス 695"/>
        <xdr:cNvSpPr txBox="1"/>
      </xdr:nvSpPr>
      <xdr:spPr>
        <a:xfrm>
          <a:off x="13468428" y="169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33612</xdr:rowOff>
    </xdr:from>
    <xdr:to>
      <xdr:col>67</xdr:col>
      <xdr:colOff>101600</xdr:colOff>
      <xdr:row>98</xdr:row>
      <xdr:rowOff>135212</xdr:rowOff>
    </xdr:to>
    <xdr:sp macro="" textlink="">
      <xdr:nvSpPr>
        <xdr:cNvPr id="697" name="楕円 696"/>
        <xdr:cNvSpPr/>
      </xdr:nvSpPr>
      <xdr:spPr>
        <a:xfrm>
          <a:off x="12763500" y="168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126339</xdr:rowOff>
    </xdr:from>
    <xdr:ext cx="534377" cy="259045"/>
    <xdr:sp macro="" textlink="">
      <xdr:nvSpPr>
        <xdr:cNvPr id="698" name="テキスト ボックス 697"/>
        <xdr:cNvSpPr txBox="1"/>
      </xdr:nvSpPr>
      <xdr:spPr>
        <a:xfrm>
          <a:off x="12547111" y="169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30952</xdr:rowOff>
    </xdr:from>
    <xdr:to>
      <xdr:col>116</xdr:col>
      <xdr:colOff>63500</xdr:colOff>
      <xdr:row>39</xdr:row>
      <xdr:rowOff>98878</xdr:rowOff>
    </xdr:to>
    <xdr:cxnSp macro="">
      <xdr:nvCxnSpPr>
        <xdr:cNvPr id="729" name="直線コネクタ 728"/>
        <xdr:cNvCxnSpPr/>
      </xdr:nvCxnSpPr>
      <xdr:spPr>
        <a:xfrm flipV="1">
          <a:off x="21323300" y="6717502"/>
          <a:ext cx="838200" cy="6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151602</xdr:rowOff>
    </xdr:from>
    <xdr:to>
      <xdr:col>116</xdr:col>
      <xdr:colOff>114300</xdr:colOff>
      <xdr:row>39</xdr:row>
      <xdr:rowOff>81752</xdr:rowOff>
    </xdr:to>
    <xdr:sp macro="" textlink="">
      <xdr:nvSpPr>
        <xdr:cNvPr id="748" name="楕円 747"/>
        <xdr:cNvSpPr/>
      </xdr:nvSpPr>
      <xdr:spPr>
        <a:xfrm>
          <a:off x="22110700" y="66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49"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69840</xdr:rowOff>
    </xdr:from>
    <xdr:to>
      <xdr:col>116</xdr:col>
      <xdr:colOff>63500</xdr:colOff>
      <xdr:row>58</xdr:row>
      <xdr:rowOff>73223</xdr:rowOff>
    </xdr:to>
    <xdr:cxnSp macro="">
      <xdr:nvCxnSpPr>
        <xdr:cNvPr id="784" name="直線コネクタ 783"/>
        <xdr:cNvCxnSpPr/>
      </xdr:nvCxnSpPr>
      <xdr:spPr>
        <a:xfrm>
          <a:off x="21323300" y="10013940"/>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63667</xdr:rowOff>
    </xdr:from>
    <xdr:to>
      <xdr:col>111</xdr:col>
      <xdr:colOff>177800</xdr:colOff>
      <xdr:row>58</xdr:row>
      <xdr:rowOff>69840</xdr:rowOff>
    </xdr:to>
    <xdr:cxnSp macro="">
      <xdr:nvCxnSpPr>
        <xdr:cNvPr id="787" name="直線コネクタ 786"/>
        <xdr:cNvCxnSpPr/>
      </xdr:nvCxnSpPr>
      <xdr:spPr>
        <a:xfrm>
          <a:off x="20434300" y="1000776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63302</xdr:rowOff>
    </xdr:from>
    <xdr:to>
      <xdr:col>107</xdr:col>
      <xdr:colOff>50800</xdr:colOff>
      <xdr:row>58</xdr:row>
      <xdr:rowOff>63667</xdr:rowOff>
    </xdr:to>
    <xdr:cxnSp macro="">
      <xdr:nvCxnSpPr>
        <xdr:cNvPr id="790" name="直線コネクタ 789"/>
        <xdr:cNvCxnSpPr/>
      </xdr:nvCxnSpPr>
      <xdr:spPr>
        <a:xfrm>
          <a:off x="19545300" y="1000740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53289</xdr:rowOff>
    </xdr:from>
    <xdr:to>
      <xdr:col>102</xdr:col>
      <xdr:colOff>114300</xdr:colOff>
      <xdr:row>58</xdr:row>
      <xdr:rowOff>63302</xdr:rowOff>
    </xdr:to>
    <xdr:cxnSp macro="">
      <xdr:nvCxnSpPr>
        <xdr:cNvPr id="793" name="直線コネクタ 792"/>
        <xdr:cNvCxnSpPr/>
      </xdr:nvCxnSpPr>
      <xdr:spPr>
        <a:xfrm>
          <a:off x="18656300" y="9997389"/>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22423</xdr:rowOff>
    </xdr:from>
    <xdr:to>
      <xdr:col>116</xdr:col>
      <xdr:colOff>114300</xdr:colOff>
      <xdr:row>58</xdr:row>
      <xdr:rowOff>124023</xdr:rowOff>
    </xdr:to>
    <xdr:sp macro="" textlink="">
      <xdr:nvSpPr>
        <xdr:cNvPr id="803" name="楕円 802"/>
        <xdr:cNvSpPr/>
      </xdr:nvSpPr>
      <xdr:spPr>
        <a:xfrm>
          <a:off x="221107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19040</xdr:rowOff>
    </xdr:from>
    <xdr:to>
      <xdr:col>112</xdr:col>
      <xdr:colOff>38100</xdr:colOff>
      <xdr:row>58</xdr:row>
      <xdr:rowOff>120640</xdr:rowOff>
    </xdr:to>
    <xdr:sp macro="" textlink="">
      <xdr:nvSpPr>
        <xdr:cNvPr id="805" name="楕円 804"/>
        <xdr:cNvSpPr/>
      </xdr:nvSpPr>
      <xdr:spPr>
        <a:xfrm>
          <a:off x="21272500" y="99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111767</xdr:rowOff>
    </xdr:from>
    <xdr:ext cx="469744" cy="259045"/>
    <xdr:sp macro="" textlink="">
      <xdr:nvSpPr>
        <xdr:cNvPr id="806" name="テキスト ボックス 805"/>
        <xdr:cNvSpPr txBox="1"/>
      </xdr:nvSpPr>
      <xdr:spPr>
        <a:xfrm>
          <a:off x="21088428" y="1005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12867</xdr:rowOff>
    </xdr:from>
    <xdr:to>
      <xdr:col>107</xdr:col>
      <xdr:colOff>101600</xdr:colOff>
      <xdr:row>58</xdr:row>
      <xdr:rowOff>114467</xdr:rowOff>
    </xdr:to>
    <xdr:sp macro="" textlink="">
      <xdr:nvSpPr>
        <xdr:cNvPr id="807" name="楕円 806"/>
        <xdr:cNvSpPr/>
      </xdr:nvSpPr>
      <xdr:spPr>
        <a:xfrm>
          <a:off x="203835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105594</xdr:rowOff>
    </xdr:from>
    <xdr:ext cx="469744" cy="259045"/>
    <xdr:sp macro="" textlink="">
      <xdr:nvSpPr>
        <xdr:cNvPr id="808" name="テキスト ボックス 807"/>
        <xdr:cNvSpPr txBox="1"/>
      </xdr:nvSpPr>
      <xdr:spPr>
        <a:xfrm>
          <a:off x="20199428" y="1004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12502</xdr:rowOff>
    </xdr:from>
    <xdr:to>
      <xdr:col>102</xdr:col>
      <xdr:colOff>165100</xdr:colOff>
      <xdr:row>58</xdr:row>
      <xdr:rowOff>114102</xdr:rowOff>
    </xdr:to>
    <xdr:sp macro="" textlink="">
      <xdr:nvSpPr>
        <xdr:cNvPr id="809" name="楕円 808"/>
        <xdr:cNvSpPr/>
      </xdr:nvSpPr>
      <xdr:spPr>
        <a:xfrm>
          <a:off x="19494500" y="99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105229</xdr:rowOff>
    </xdr:from>
    <xdr:ext cx="469744" cy="259045"/>
    <xdr:sp macro="" textlink="">
      <xdr:nvSpPr>
        <xdr:cNvPr id="810" name="テキスト ボックス 809"/>
        <xdr:cNvSpPr txBox="1"/>
      </xdr:nvSpPr>
      <xdr:spPr>
        <a:xfrm>
          <a:off x="19310428" y="1004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2489</xdr:rowOff>
    </xdr:from>
    <xdr:to>
      <xdr:col>98</xdr:col>
      <xdr:colOff>38100</xdr:colOff>
      <xdr:row>58</xdr:row>
      <xdr:rowOff>104089</xdr:rowOff>
    </xdr:to>
    <xdr:sp macro="" textlink="">
      <xdr:nvSpPr>
        <xdr:cNvPr id="811" name="楕円 810"/>
        <xdr:cNvSpPr/>
      </xdr:nvSpPr>
      <xdr:spPr>
        <a:xfrm>
          <a:off x="18605500" y="9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95216</xdr:rowOff>
    </xdr:from>
    <xdr:ext cx="469744" cy="259045"/>
    <xdr:sp macro="" textlink="">
      <xdr:nvSpPr>
        <xdr:cNvPr id="812" name="テキスト ボックス 811"/>
        <xdr:cNvSpPr txBox="1"/>
      </xdr:nvSpPr>
      <xdr:spPr>
        <a:xfrm>
          <a:off x="18421428" y="100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28508</xdr:rowOff>
    </xdr:from>
    <xdr:to>
      <xdr:col>116</xdr:col>
      <xdr:colOff>63500</xdr:colOff>
      <xdr:row>76</xdr:row>
      <xdr:rowOff>32920</xdr:rowOff>
    </xdr:to>
    <xdr:cxnSp macro="">
      <xdr:nvCxnSpPr>
        <xdr:cNvPr id="840" name="直線コネクタ 839"/>
        <xdr:cNvCxnSpPr/>
      </xdr:nvCxnSpPr>
      <xdr:spPr>
        <a:xfrm>
          <a:off x="21323300" y="13058708"/>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15708</xdr:rowOff>
    </xdr:from>
    <xdr:to>
      <xdr:col>111</xdr:col>
      <xdr:colOff>177800</xdr:colOff>
      <xdr:row>76</xdr:row>
      <xdr:rowOff>28508</xdr:rowOff>
    </xdr:to>
    <xdr:cxnSp macro="">
      <xdr:nvCxnSpPr>
        <xdr:cNvPr id="843" name="直線コネクタ 842"/>
        <xdr:cNvCxnSpPr/>
      </xdr:nvCxnSpPr>
      <xdr:spPr>
        <a:xfrm>
          <a:off x="20434300" y="13045908"/>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15708</xdr:rowOff>
    </xdr:from>
    <xdr:to>
      <xdr:col>107</xdr:col>
      <xdr:colOff>50800</xdr:colOff>
      <xdr:row>76</xdr:row>
      <xdr:rowOff>66846</xdr:rowOff>
    </xdr:to>
    <xdr:cxnSp macro="">
      <xdr:nvCxnSpPr>
        <xdr:cNvPr id="846" name="直線コネクタ 845"/>
        <xdr:cNvCxnSpPr/>
      </xdr:nvCxnSpPr>
      <xdr:spPr>
        <a:xfrm flipV="1">
          <a:off x="19545300" y="13045908"/>
          <a:ext cx="8890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66846</xdr:rowOff>
    </xdr:from>
    <xdr:to>
      <xdr:col>102</xdr:col>
      <xdr:colOff>114300</xdr:colOff>
      <xdr:row>76</xdr:row>
      <xdr:rowOff>128178</xdr:rowOff>
    </xdr:to>
    <xdr:cxnSp macro="">
      <xdr:nvCxnSpPr>
        <xdr:cNvPr id="849" name="直線コネクタ 848"/>
        <xdr:cNvCxnSpPr/>
      </xdr:nvCxnSpPr>
      <xdr:spPr>
        <a:xfrm flipV="1">
          <a:off x="18656300" y="13097046"/>
          <a:ext cx="889000" cy="6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153570</xdr:rowOff>
    </xdr:from>
    <xdr:to>
      <xdr:col>116</xdr:col>
      <xdr:colOff>114300</xdr:colOff>
      <xdr:row>76</xdr:row>
      <xdr:rowOff>83720</xdr:rowOff>
    </xdr:to>
    <xdr:sp macro="" textlink="">
      <xdr:nvSpPr>
        <xdr:cNvPr id="859" name="楕円 858"/>
        <xdr:cNvSpPr/>
      </xdr:nvSpPr>
      <xdr:spPr>
        <a:xfrm>
          <a:off x="22110700" y="130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4998</xdr:rowOff>
    </xdr:from>
    <xdr:ext cx="534377" cy="259045"/>
    <xdr:sp macro="" textlink="">
      <xdr:nvSpPr>
        <xdr:cNvPr id="860" name="繰出金該当値テキスト"/>
        <xdr:cNvSpPr txBox="1"/>
      </xdr:nvSpPr>
      <xdr:spPr>
        <a:xfrm>
          <a:off x="22212300" y="128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149158</xdr:rowOff>
    </xdr:from>
    <xdr:to>
      <xdr:col>112</xdr:col>
      <xdr:colOff>38100</xdr:colOff>
      <xdr:row>76</xdr:row>
      <xdr:rowOff>79308</xdr:rowOff>
    </xdr:to>
    <xdr:sp macro="" textlink="">
      <xdr:nvSpPr>
        <xdr:cNvPr id="861" name="楕円 860"/>
        <xdr:cNvSpPr/>
      </xdr:nvSpPr>
      <xdr:spPr>
        <a:xfrm>
          <a:off x="21272500" y="130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95836</xdr:rowOff>
    </xdr:from>
    <xdr:ext cx="534377" cy="259045"/>
    <xdr:sp macro="" textlink="">
      <xdr:nvSpPr>
        <xdr:cNvPr id="862" name="テキスト ボックス 861"/>
        <xdr:cNvSpPr txBox="1"/>
      </xdr:nvSpPr>
      <xdr:spPr>
        <a:xfrm>
          <a:off x="21056111" y="1278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136358</xdr:rowOff>
    </xdr:from>
    <xdr:to>
      <xdr:col>107</xdr:col>
      <xdr:colOff>101600</xdr:colOff>
      <xdr:row>76</xdr:row>
      <xdr:rowOff>66508</xdr:rowOff>
    </xdr:to>
    <xdr:sp macro="" textlink="">
      <xdr:nvSpPr>
        <xdr:cNvPr id="863" name="楕円 862"/>
        <xdr:cNvSpPr/>
      </xdr:nvSpPr>
      <xdr:spPr>
        <a:xfrm>
          <a:off x="203835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57635</xdr:rowOff>
    </xdr:from>
    <xdr:ext cx="534377" cy="259045"/>
    <xdr:sp macro="" textlink="">
      <xdr:nvSpPr>
        <xdr:cNvPr id="864" name="テキスト ボックス 863"/>
        <xdr:cNvSpPr txBox="1"/>
      </xdr:nvSpPr>
      <xdr:spPr>
        <a:xfrm>
          <a:off x="20167111" y="13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16046</xdr:rowOff>
    </xdr:from>
    <xdr:to>
      <xdr:col>102</xdr:col>
      <xdr:colOff>165100</xdr:colOff>
      <xdr:row>76</xdr:row>
      <xdr:rowOff>117646</xdr:rowOff>
    </xdr:to>
    <xdr:sp macro="" textlink="">
      <xdr:nvSpPr>
        <xdr:cNvPr id="865" name="楕円 864"/>
        <xdr:cNvSpPr/>
      </xdr:nvSpPr>
      <xdr:spPr>
        <a:xfrm>
          <a:off x="19494500" y="13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108773</xdr:rowOff>
    </xdr:from>
    <xdr:ext cx="534377" cy="259045"/>
    <xdr:sp macro="" textlink="">
      <xdr:nvSpPr>
        <xdr:cNvPr id="866" name="テキスト ボックス 865"/>
        <xdr:cNvSpPr txBox="1"/>
      </xdr:nvSpPr>
      <xdr:spPr>
        <a:xfrm>
          <a:off x="19278111" y="13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77378</xdr:rowOff>
    </xdr:from>
    <xdr:to>
      <xdr:col>98</xdr:col>
      <xdr:colOff>38100</xdr:colOff>
      <xdr:row>77</xdr:row>
      <xdr:rowOff>7528</xdr:rowOff>
    </xdr:to>
    <xdr:sp macro="" textlink="">
      <xdr:nvSpPr>
        <xdr:cNvPr id="867" name="楕円 866"/>
        <xdr:cNvSpPr/>
      </xdr:nvSpPr>
      <xdr:spPr>
        <a:xfrm>
          <a:off x="18605500" y="131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170105</xdr:rowOff>
    </xdr:from>
    <xdr:ext cx="534377" cy="259045"/>
    <xdr:sp macro="" textlink="">
      <xdr:nvSpPr>
        <xdr:cNvPr id="868" name="テキスト ボックス 867"/>
        <xdr:cNvSpPr txBox="1"/>
      </xdr:nvSpPr>
      <xdr:spPr>
        <a:xfrm>
          <a:off x="18389111" y="132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416,529</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円となっている。類似団体と比較して高いものは人件費と普通建設事業費である。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普通建設事業費の中で「うち更新整備」が平均を大きく上回っているが、これは老朽化したごみ処理施設の建替えを平成２９年度まで実施したためである。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平均を下回っているものの、旧合併特例債等の起債償還額の増加に伴い上昇傾向にあり、今後は、ごみ処理施設建設に係る起債償還額が増加するため、平均と同水準かそれ以上に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80,070
79,222
193.05
34,804,778
33,351,533
1,262,521
17,241,986
33,360,482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91237</xdr:rowOff>
    </xdr:from>
    <xdr:to>
      <xdr:col>24</xdr:col>
      <xdr:colOff>63500</xdr:colOff>
      <xdr:row>36</xdr:row>
      <xdr:rowOff>141986</xdr:rowOff>
    </xdr:to>
    <xdr:cxnSp macro="">
      <xdr:nvCxnSpPr>
        <xdr:cNvPr id="59" name="直線コネクタ 58"/>
        <xdr:cNvCxnSpPr/>
      </xdr:nvCxnSpPr>
      <xdr:spPr>
        <a:xfrm flipV="1">
          <a:off x="3797300" y="6263437"/>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23571</xdr:rowOff>
    </xdr:from>
    <xdr:to>
      <xdr:col>19</xdr:col>
      <xdr:colOff>177800</xdr:colOff>
      <xdr:row>36</xdr:row>
      <xdr:rowOff>141986</xdr:rowOff>
    </xdr:to>
    <xdr:cxnSp macro="">
      <xdr:nvCxnSpPr>
        <xdr:cNvPr id="62" name="直線コネクタ 61"/>
        <xdr:cNvCxnSpPr/>
      </xdr:nvCxnSpPr>
      <xdr:spPr>
        <a:xfrm>
          <a:off x="2908300" y="6195771"/>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23571</xdr:rowOff>
    </xdr:from>
    <xdr:to>
      <xdr:col>15</xdr:col>
      <xdr:colOff>50800</xdr:colOff>
      <xdr:row>36</xdr:row>
      <xdr:rowOff>32715</xdr:rowOff>
    </xdr:to>
    <xdr:cxnSp macro="">
      <xdr:nvCxnSpPr>
        <xdr:cNvPr id="65" name="直線コネクタ 64"/>
        <xdr:cNvCxnSpPr/>
      </xdr:nvCxnSpPr>
      <xdr:spPr>
        <a:xfrm flipV="1">
          <a:off x="2019300" y="61957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10313</xdr:rowOff>
    </xdr:from>
    <xdr:to>
      <xdr:col>10</xdr:col>
      <xdr:colOff>114300</xdr:colOff>
      <xdr:row>36</xdr:row>
      <xdr:rowOff>32715</xdr:rowOff>
    </xdr:to>
    <xdr:cxnSp macro="">
      <xdr:nvCxnSpPr>
        <xdr:cNvPr id="68" name="直線コネクタ 67"/>
        <xdr:cNvCxnSpPr/>
      </xdr:nvCxnSpPr>
      <xdr:spPr>
        <a:xfrm>
          <a:off x="1130300" y="6182513"/>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40437</xdr:rowOff>
    </xdr:from>
    <xdr:to>
      <xdr:col>24</xdr:col>
      <xdr:colOff>114300</xdr:colOff>
      <xdr:row>36</xdr:row>
      <xdr:rowOff>142037</xdr:rowOff>
    </xdr:to>
    <xdr:sp macro="" textlink="">
      <xdr:nvSpPr>
        <xdr:cNvPr id="78" name="楕円 77"/>
        <xdr:cNvSpPr/>
      </xdr:nvSpPr>
      <xdr:spPr>
        <a:xfrm>
          <a:off x="4584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18864</xdr:rowOff>
    </xdr:from>
    <xdr:ext cx="469744" cy="259045"/>
    <xdr:sp macro="" textlink="">
      <xdr:nvSpPr>
        <xdr:cNvPr id="79" name="議会費該当値テキスト"/>
        <xdr:cNvSpPr txBox="1"/>
      </xdr:nvSpPr>
      <xdr:spPr>
        <a:xfrm>
          <a:off x="4686300" y="61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91186</xdr:rowOff>
    </xdr:from>
    <xdr:to>
      <xdr:col>20</xdr:col>
      <xdr:colOff>38100</xdr:colOff>
      <xdr:row>37</xdr:row>
      <xdr:rowOff>21336</xdr:rowOff>
    </xdr:to>
    <xdr:sp macro="" textlink="">
      <xdr:nvSpPr>
        <xdr:cNvPr id="80" name="楕円 79"/>
        <xdr:cNvSpPr/>
      </xdr:nvSpPr>
      <xdr:spPr>
        <a:xfrm>
          <a:off x="3746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12463</xdr:rowOff>
    </xdr:from>
    <xdr:ext cx="469744" cy="259045"/>
    <xdr:sp macro="" textlink="">
      <xdr:nvSpPr>
        <xdr:cNvPr id="81" name="テキスト ボックス 80"/>
        <xdr:cNvSpPr txBox="1"/>
      </xdr:nvSpPr>
      <xdr:spPr>
        <a:xfrm>
          <a:off x="3562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144221</xdr:rowOff>
    </xdr:from>
    <xdr:to>
      <xdr:col>15</xdr:col>
      <xdr:colOff>101600</xdr:colOff>
      <xdr:row>36</xdr:row>
      <xdr:rowOff>74371</xdr:rowOff>
    </xdr:to>
    <xdr:sp macro="" textlink="">
      <xdr:nvSpPr>
        <xdr:cNvPr id="82" name="楕円 81"/>
        <xdr:cNvSpPr/>
      </xdr:nvSpPr>
      <xdr:spPr>
        <a:xfrm>
          <a:off x="2857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65498</xdr:rowOff>
    </xdr:from>
    <xdr:ext cx="469744" cy="259045"/>
    <xdr:sp macro="" textlink="">
      <xdr:nvSpPr>
        <xdr:cNvPr id="83" name="テキスト ボックス 82"/>
        <xdr:cNvSpPr txBox="1"/>
      </xdr:nvSpPr>
      <xdr:spPr>
        <a:xfrm>
          <a:off x="2673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153365</xdr:rowOff>
    </xdr:from>
    <xdr:to>
      <xdr:col>10</xdr:col>
      <xdr:colOff>165100</xdr:colOff>
      <xdr:row>36</xdr:row>
      <xdr:rowOff>83515</xdr:rowOff>
    </xdr:to>
    <xdr:sp macro="" textlink="">
      <xdr:nvSpPr>
        <xdr:cNvPr id="84" name="楕円 83"/>
        <xdr:cNvSpPr/>
      </xdr:nvSpPr>
      <xdr:spPr>
        <a:xfrm>
          <a:off x="1968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74642</xdr:rowOff>
    </xdr:from>
    <xdr:ext cx="469744" cy="259045"/>
    <xdr:sp macro="" textlink="">
      <xdr:nvSpPr>
        <xdr:cNvPr id="85" name="テキスト ボックス 84"/>
        <xdr:cNvSpPr txBox="1"/>
      </xdr:nvSpPr>
      <xdr:spPr>
        <a:xfrm>
          <a:off x="1784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130963</xdr:rowOff>
    </xdr:from>
    <xdr:to>
      <xdr:col>6</xdr:col>
      <xdr:colOff>38100</xdr:colOff>
      <xdr:row>36</xdr:row>
      <xdr:rowOff>61113</xdr:rowOff>
    </xdr:to>
    <xdr:sp macro="" textlink="">
      <xdr:nvSpPr>
        <xdr:cNvPr id="86" name="楕円 85"/>
        <xdr:cNvSpPr/>
      </xdr:nvSpPr>
      <xdr:spPr>
        <a:xfrm>
          <a:off x="1079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52240</xdr:rowOff>
    </xdr:from>
    <xdr:ext cx="469744" cy="259045"/>
    <xdr:sp macro="" textlink="">
      <xdr:nvSpPr>
        <xdr:cNvPr id="87" name="テキスト ボックス 86"/>
        <xdr:cNvSpPr txBox="1"/>
      </xdr:nvSpPr>
      <xdr:spPr>
        <a:xfrm>
          <a:off x="895428" y="62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48285</xdr:rowOff>
    </xdr:from>
    <xdr:to>
      <xdr:col>24</xdr:col>
      <xdr:colOff>63500</xdr:colOff>
      <xdr:row>58</xdr:row>
      <xdr:rowOff>78283</xdr:rowOff>
    </xdr:to>
    <xdr:cxnSp macro="">
      <xdr:nvCxnSpPr>
        <xdr:cNvPr id="117" name="直線コネクタ 116"/>
        <xdr:cNvCxnSpPr/>
      </xdr:nvCxnSpPr>
      <xdr:spPr>
        <a:xfrm flipV="1">
          <a:off x="3797300" y="9992385"/>
          <a:ext cx="8382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78283</xdr:rowOff>
    </xdr:from>
    <xdr:to>
      <xdr:col>19</xdr:col>
      <xdr:colOff>177800</xdr:colOff>
      <xdr:row>58</xdr:row>
      <xdr:rowOff>80670</xdr:rowOff>
    </xdr:to>
    <xdr:cxnSp macro="">
      <xdr:nvCxnSpPr>
        <xdr:cNvPr id="120" name="直線コネクタ 119"/>
        <xdr:cNvCxnSpPr/>
      </xdr:nvCxnSpPr>
      <xdr:spPr>
        <a:xfrm flipV="1">
          <a:off x="2908300" y="10022383"/>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114478</xdr:rowOff>
    </xdr:from>
    <xdr:to>
      <xdr:col>15</xdr:col>
      <xdr:colOff>50800</xdr:colOff>
      <xdr:row>58</xdr:row>
      <xdr:rowOff>80670</xdr:rowOff>
    </xdr:to>
    <xdr:cxnSp macro="">
      <xdr:nvCxnSpPr>
        <xdr:cNvPr id="123" name="直線コネクタ 122"/>
        <xdr:cNvCxnSpPr/>
      </xdr:nvCxnSpPr>
      <xdr:spPr>
        <a:xfrm>
          <a:off x="2019300" y="9887128"/>
          <a:ext cx="889000" cy="1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114478</xdr:rowOff>
    </xdr:from>
    <xdr:to>
      <xdr:col>10</xdr:col>
      <xdr:colOff>114300</xdr:colOff>
      <xdr:row>57</xdr:row>
      <xdr:rowOff>120002</xdr:rowOff>
    </xdr:to>
    <xdr:cxnSp macro="">
      <xdr:nvCxnSpPr>
        <xdr:cNvPr id="126" name="直線コネクタ 125"/>
        <xdr:cNvCxnSpPr/>
      </xdr:nvCxnSpPr>
      <xdr:spPr>
        <a:xfrm flipV="1">
          <a:off x="1130300" y="988712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168935</xdr:rowOff>
    </xdr:from>
    <xdr:to>
      <xdr:col>24</xdr:col>
      <xdr:colOff>114300</xdr:colOff>
      <xdr:row>58</xdr:row>
      <xdr:rowOff>99085</xdr:rowOff>
    </xdr:to>
    <xdr:sp macro="" textlink="">
      <xdr:nvSpPr>
        <xdr:cNvPr id="136" name="楕円 135"/>
        <xdr:cNvSpPr/>
      </xdr:nvSpPr>
      <xdr:spPr>
        <a:xfrm>
          <a:off x="45847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147362</xdr:rowOff>
    </xdr:from>
    <xdr:ext cx="534377" cy="259045"/>
    <xdr:sp macro="" textlink="">
      <xdr:nvSpPr>
        <xdr:cNvPr id="137" name="総務費該当値テキスト"/>
        <xdr:cNvSpPr txBox="1"/>
      </xdr:nvSpPr>
      <xdr:spPr>
        <a:xfrm>
          <a:off x="4686300" y="99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27483</xdr:rowOff>
    </xdr:from>
    <xdr:to>
      <xdr:col>20</xdr:col>
      <xdr:colOff>38100</xdr:colOff>
      <xdr:row>58</xdr:row>
      <xdr:rowOff>129083</xdr:rowOff>
    </xdr:to>
    <xdr:sp macro="" textlink="">
      <xdr:nvSpPr>
        <xdr:cNvPr id="138" name="楕円 137"/>
        <xdr:cNvSpPr/>
      </xdr:nvSpPr>
      <xdr:spPr>
        <a:xfrm>
          <a:off x="3746500" y="99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120210</xdr:rowOff>
    </xdr:from>
    <xdr:ext cx="534377" cy="259045"/>
    <xdr:sp macro="" textlink="">
      <xdr:nvSpPr>
        <xdr:cNvPr id="139" name="テキスト ボックス 138"/>
        <xdr:cNvSpPr txBox="1"/>
      </xdr:nvSpPr>
      <xdr:spPr>
        <a:xfrm>
          <a:off x="3530111" y="100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29870</xdr:rowOff>
    </xdr:from>
    <xdr:to>
      <xdr:col>15</xdr:col>
      <xdr:colOff>101600</xdr:colOff>
      <xdr:row>58</xdr:row>
      <xdr:rowOff>131470</xdr:rowOff>
    </xdr:to>
    <xdr:sp macro="" textlink="">
      <xdr:nvSpPr>
        <xdr:cNvPr id="140" name="楕円 139"/>
        <xdr:cNvSpPr/>
      </xdr:nvSpPr>
      <xdr:spPr>
        <a:xfrm>
          <a:off x="2857500" y="9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122597</xdr:rowOff>
    </xdr:from>
    <xdr:ext cx="534377" cy="259045"/>
    <xdr:sp macro="" textlink="">
      <xdr:nvSpPr>
        <xdr:cNvPr id="141" name="テキスト ボックス 140"/>
        <xdr:cNvSpPr txBox="1"/>
      </xdr:nvSpPr>
      <xdr:spPr>
        <a:xfrm>
          <a:off x="2641111" y="100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63678</xdr:rowOff>
    </xdr:from>
    <xdr:to>
      <xdr:col>10</xdr:col>
      <xdr:colOff>165100</xdr:colOff>
      <xdr:row>57</xdr:row>
      <xdr:rowOff>165278</xdr:rowOff>
    </xdr:to>
    <xdr:sp macro="" textlink="">
      <xdr:nvSpPr>
        <xdr:cNvPr id="142" name="楕円 141"/>
        <xdr:cNvSpPr/>
      </xdr:nvSpPr>
      <xdr:spPr>
        <a:xfrm>
          <a:off x="1968500" y="98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156405</xdr:rowOff>
    </xdr:from>
    <xdr:ext cx="534377" cy="259045"/>
    <xdr:sp macro="" textlink="">
      <xdr:nvSpPr>
        <xdr:cNvPr id="143" name="テキスト ボックス 142"/>
        <xdr:cNvSpPr txBox="1"/>
      </xdr:nvSpPr>
      <xdr:spPr>
        <a:xfrm>
          <a:off x="1752111" y="99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69202</xdr:rowOff>
    </xdr:from>
    <xdr:to>
      <xdr:col>6</xdr:col>
      <xdr:colOff>38100</xdr:colOff>
      <xdr:row>57</xdr:row>
      <xdr:rowOff>170802</xdr:rowOff>
    </xdr:to>
    <xdr:sp macro="" textlink="">
      <xdr:nvSpPr>
        <xdr:cNvPr id="144" name="楕円 143"/>
        <xdr:cNvSpPr/>
      </xdr:nvSpPr>
      <xdr:spPr>
        <a:xfrm>
          <a:off x="1079500" y="98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161929</xdr:rowOff>
    </xdr:from>
    <xdr:ext cx="534377" cy="259045"/>
    <xdr:sp macro="" textlink="">
      <xdr:nvSpPr>
        <xdr:cNvPr id="145" name="テキスト ボックス 144"/>
        <xdr:cNvSpPr txBox="1"/>
      </xdr:nvSpPr>
      <xdr:spPr>
        <a:xfrm>
          <a:off x="863111" y="99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54597</xdr:rowOff>
    </xdr:from>
    <xdr:to>
      <xdr:col>24</xdr:col>
      <xdr:colOff>63500</xdr:colOff>
      <xdr:row>76</xdr:row>
      <xdr:rowOff>120904</xdr:rowOff>
    </xdr:to>
    <xdr:cxnSp macro="">
      <xdr:nvCxnSpPr>
        <xdr:cNvPr id="175" name="直線コネクタ 174"/>
        <xdr:cNvCxnSpPr/>
      </xdr:nvCxnSpPr>
      <xdr:spPr>
        <a:xfrm flipV="1">
          <a:off x="3797300" y="13084797"/>
          <a:ext cx="838200" cy="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120904</xdr:rowOff>
    </xdr:from>
    <xdr:to>
      <xdr:col>19</xdr:col>
      <xdr:colOff>177800</xdr:colOff>
      <xdr:row>76</xdr:row>
      <xdr:rowOff>170701</xdr:rowOff>
    </xdr:to>
    <xdr:cxnSp macro="">
      <xdr:nvCxnSpPr>
        <xdr:cNvPr id="178" name="直線コネクタ 177"/>
        <xdr:cNvCxnSpPr/>
      </xdr:nvCxnSpPr>
      <xdr:spPr>
        <a:xfrm flipV="1">
          <a:off x="2908300" y="13151104"/>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170701</xdr:rowOff>
    </xdr:from>
    <xdr:to>
      <xdr:col>15</xdr:col>
      <xdr:colOff>50800</xdr:colOff>
      <xdr:row>77</xdr:row>
      <xdr:rowOff>63855</xdr:rowOff>
    </xdr:to>
    <xdr:cxnSp macro="">
      <xdr:nvCxnSpPr>
        <xdr:cNvPr id="181" name="直線コネクタ 180"/>
        <xdr:cNvCxnSpPr/>
      </xdr:nvCxnSpPr>
      <xdr:spPr>
        <a:xfrm flipV="1">
          <a:off x="2019300" y="13200901"/>
          <a:ext cx="889000" cy="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63855</xdr:rowOff>
    </xdr:from>
    <xdr:to>
      <xdr:col>10</xdr:col>
      <xdr:colOff>114300</xdr:colOff>
      <xdr:row>77</xdr:row>
      <xdr:rowOff>170421</xdr:rowOff>
    </xdr:to>
    <xdr:cxnSp macro="">
      <xdr:nvCxnSpPr>
        <xdr:cNvPr id="184" name="直線コネクタ 183"/>
        <xdr:cNvCxnSpPr/>
      </xdr:nvCxnSpPr>
      <xdr:spPr>
        <a:xfrm flipV="1">
          <a:off x="1130300" y="13265505"/>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3797</xdr:rowOff>
    </xdr:from>
    <xdr:to>
      <xdr:col>24</xdr:col>
      <xdr:colOff>114300</xdr:colOff>
      <xdr:row>76</xdr:row>
      <xdr:rowOff>105397</xdr:rowOff>
    </xdr:to>
    <xdr:sp macro="" textlink="">
      <xdr:nvSpPr>
        <xdr:cNvPr id="194" name="楕円 193"/>
        <xdr:cNvSpPr/>
      </xdr:nvSpPr>
      <xdr:spPr>
        <a:xfrm>
          <a:off x="4584700" y="130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153674</xdr:rowOff>
    </xdr:from>
    <xdr:ext cx="599010" cy="259045"/>
    <xdr:sp macro="" textlink="">
      <xdr:nvSpPr>
        <xdr:cNvPr id="195" name="民生費該当値テキスト"/>
        <xdr:cNvSpPr txBox="1"/>
      </xdr:nvSpPr>
      <xdr:spPr>
        <a:xfrm>
          <a:off x="4686300" y="1301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70104</xdr:rowOff>
    </xdr:from>
    <xdr:to>
      <xdr:col>20</xdr:col>
      <xdr:colOff>38100</xdr:colOff>
      <xdr:row>77</xdr:row>
      <xdr:rowOff>254</xdr:rowOff>
    </xdr:to>
    <xdr:sp macro="" textlink="">
      <xdr:nvSpPr>
        <xdr:cNvPr id="196" name="楕円 195"/>
        <xdr:cNvSpPr/>
      </xdr:nvSpPr>
      <xdr:spPr>
        <a:xfrm>
          <a:off x="3746500" y="13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162831</xdr:rowOff>
    </xdr:from>
    <xdr:ext cx="599010" cy="259045"/>
    <xdr:sp macro="" textlink="">
      <xdr:nvSpPr>
        <xdr:cNvPr id="197" name="テキスト ボックス 196"/>
        <xdr:cNvSpPr txBox="1"/>
      </xdr:nvSpPr>
      <xdr:spPr>
        <a:xfrm>
          <a:off x="3497795" y="131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119901</xdr:rowOff>
    </xdr:from>
    <xdr:to>
      <xdr:col>15</xdr:col>
      <xdr:colOff>101600</xdr:colOff>
      <xdr:row>77</xdr:row>
      <xdr:rowOff>50051</xdr:rowOff>
    </xdr:to>
    <xdr:sp macro="" textlink="">
      <xdr:nvSpPr>
        <xdr:cNvPr id="198" name="楕円 197"/>
        <xdr:cNvSpPr/>
      </xdr:nvSpPr>
      <xdr:spPr>
        <a:xfrm>
          <a:off x="2857500" y="131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41178</xdr:rowOff>
    </xdr:from>
    <xdr:ext cx="599010" cy="259045"/>
    <xdr:sp macro="" textlink="">
      <xdr:nvSpPr>
        <xdr:cNvPr id="199" name="テキスト ボックス 198"/>
        <xdr:cNvSpPr txBox="1"/>
      </xdr:nvSpPr>
      <xdr:spPr>
        <a:xfrm>
          <a:off x="2608795" y="132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13055</xdr:rowOff>
    </xdr:from>
    <xdr:to>
      <xdr:col>10</xdr:col>
      <xdr:colOff>165100</xdr:colOff>
      <xdr:row>77</xdr:row>
      <xdr:rowOff>114655</xdr:rowOff>
    </xdr:to>
    <xdr:sp macro="" textlink="">
      <xdr:nvSpPr>
        <xdr:cNvPr id="200" name="楕円 199"/>
        <xdr:cNvSpPr/>
      </xdr:nvSpPr>
      <xdr:spPr>
        <a:xfrm>
          <a:off x="1968500" y="132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105782</xdr:rowOff>
    </xdr:from>
    <xdr:ext cx="599010" cy="259045"/>
    <xdr:sp macro="" textlink="">
      <xdr:nvSpPr>
        <xdr:cNvPr id="201" name="テキスト ボックス 200"/>
        <xdr:cNvSpPr txBox="1"/>
      </xdr:nvSpPr>
      <xdr:spPr>
        <a:xfrm>
          <a:off x="1719795" y="1330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119621</xdr:rowOff>
    </xdr:from>
    <xdr:to>
      <xdr:col>6</xdr:col>
      <xdr:colOff>38100</xdr:colOff>
      <xdr:row>78</xdr:row>
      <xdr:rowOff>49771</xdr:rowOff>
    </xdr:to>
    <xdr:sp macro="" textlink="">
      <xdr:nvSpPr>
        <xdr:cNvPr id="202" name="楕円 201"/>
        <xdr:cNvSpPr/>
      </xdr:nvSpPr>
      <xdr:spPr>
        <a:xfrm>
          <a:off x="1079500" y="133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40898</xdr:rowOff>
    </xdr:from>
    <xdr:ext cx="599010" cy="259045"/>
    <xdr:sp macro="" textlink="">
      <xdr:nvSpPr>
        <xdr:cNvPr id="203" name="テキスト ボックス 202"/>
        <xdr:cNvSpPr txBox="1"/>
      </xdr:nvSpPr>
      <xdr:spPr>
        <a:xfrm>
          <a:off x="830795" y="134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154197</xdr:rowOff>
    </xdr:from>
    <xdr:to>
      <xdr:col>24</xdr:col>
      <xdr:colOff>63500</xdr:colOff>
      <xdr:row>94</xdr:row>
      <xdr:rowOff>32905</xdr:rowOff>
    </xdr:to>
    <xdr:cxnSp macro="">
      <xdr:nvCxnSpPr>
        <xdr:cNvPr id="233" name="直線コネクタ 232"/>
        <xdr:cNvCxnSpPr/>
      </xdr:nvCxnSpPr>
      <xdr:spPr>
        <a:xfrm flipV="1">
          <a:off x="3797300" y="15584697"/>
          <a:ext cx="838200" cy="56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32905</xdr:rowOff>
    </xdr:from>
    <xdr:to>
      <xdr:col>19</xdr:col>
      <xdr:colOff>177800</xdr:colOff>
      <xdr:row>98</xdr:row>
      <xdr:rowOff>57671</xdr:rowOff>
    </xdr:to>
    <xdr:cxnSp macro="">
      <xdr:nvCxnSpPr>
        <xdr:cNvPr id="236" name="直線コネクタ 235"/>
        <xdr:cNvCxnSpPr/>
      </xdr:nvCxnSpPr>
      <xdr:spPr>
        <a:xfrm flipV="1">
          <a:off x="2908300" y="16149205"/>
          <a:ext cx="889000" cy="7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57671</xdr:rowOff>
    </xdr:from>
    <xdr:to>
      <xdr:col>15</xdr:col>
      <xdr:colOff>50800</xdr:colOff>
      <xdr:row>98</xdr:row>
      <xdr:rowOff>83350</xdr:rowOff>
    </xdr:to>
    <xdr:cxnSp macro="">
      <xdr:nvCxnSpPr>
        <xdr:cNvPr id="239" name="直線コネクタ 238"/>
        <xdr:cNvCxnSpPr/>
      </xdr:nvCxnSpPr>
      <xdr:spPr>
        <a:xfrm flipV="1">
          <a:off x="2019300" y="16859771"/>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71844</xdr:rowOff>
    </xdr:from>
    <xdr:to>
      <xdr:col>10</xdr:col>
      <xdr:colOff>114300</xdr:colOff>
      <xdr:row>98</xdr:row>
      <xdr:rowOff>83350</xdr:rowOff>
    </xdr:to>
    <xdr:cxnSp macro="">
      <xdr:nvCxnSpPr>
        <xdr:cNvPr id="242" name="直線コネクタ 241"/>
        <xdr:cNvCxnSpPr/>
      </xdr:nvCxnSpPr>
      <xdr:spPr>
        <a:xfrm>
          <a:off x="1130300" y="1687394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103397</xdr:rowOff>
    </xdr:from>
    <xdr:to>
      <xdr:col>24</xdr:col>
      <xdr:colOff>114300</xdr:colOff>
      <xdr:row>91</xdr:row>
      <xdr:rowOff>33547</xdr:rowOff>
    </xdr:to>
    <xdr:sp macro="" textlink="">
      <xdr:nvSpPr>
        <xdr:cNvPr id="252" name="楕円 251"/>
        <xdr:cNvSpPr/>
      </xdr:nvSpPr>
      <xdr:spPr>
        <a:xfrm>
          <a:off x="4584700" y="155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18324</xdr:rowOff>
    </xdr:from>
    <xdr:ext cx="534377" cy="259045"/>
    <xdr:sp macro="" textlink="">
      <xdr:nvSpPr>
        <xdr:cNvPr id="253" name="衛生費該当値テキスト"/>
        <xdr:cNvSpPr txBox="1"/>
      </xdr:nvSpPr>
      <xdr:spPr>
        <a:xfrm>
          <a:off x="4686300" y="154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153555</xdr:rowOff>
    </xdr:from>
    <xdr:to>
      <xdr:col>20</xdr:col>
      <xdr:colOff>38100</xdr:colOff>
      <xdr:row>94</xdr:row>
      <xdr:rowOff>83705</xdr:rowOff>
    </xdr:to>
    <xdr:sp macro="" textlink="">
      <xdr:nvSpPr>
        <xdr:cNvPr id="254" name="楕円 253"/>
        <xdr:cNvSpPr/>
      </xdr:nvSpPr>
      <xdr:spPr>
        <a:xfrm>
          <a:off x="3746500" y="160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100232</xdr:rowOff>
    </xdr:from>
    <xdr:ext cx="534377" cy="259045"/>
    <xdr:sp macro="" textlink="">
      <xdr:nvSpPr>
        <xdr:cNvPr id="255" name="テキスト ボックス 254"/>
        <xdr:cNvSpPr txBox="1"/>
      </xdr:nvSpPr>
      <xdr:spPr>
        <a:xfrm>
          <a:off x="3530111" y="158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6871</xdr:rowOff>
    </xdr:from>
    <xdr:to>
      <xdr:col>15</xdr:col>
      <xdr:colOff>101600</xdr:colOff>
      <xdr:row>98</xdr:row>
      <xdr:rowOff>108471</xdr:rowOff>
    </xdr:to>
    <xdr:sp macro="" textlink="">
      <xdr:nvSpPr>
        <xdr:cNvPr id="256" name="楕円 255"/>
        <xdr:cNvSpPr/>
      </xdr:nvSpPr>
      <xdr:spPr>
        <a:xfrm>
          <a:off x="2857500" y="168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99598</xdr:rowOff>
    </xdr:from>
    <xdr:ext cx="534377" cy="259045"/>
    <xdr:sp macro="" textlink="">
      <xdr:nvSpPr>
        <xdr:cNvPr id="257" name="テキスト ボックス 256"/>
        <xdr:cNvSpPr txBox="1"/>
      </xdr:nvSpPr>
      <xdr:spPr>
        <a:xfrm>
          <a:off x="2641111" y="169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32550</xdr:rowOff>
    </xdr:from>
    <xdr:to>
      <xdr:col>10</xdr:col>
      <xdr:colOff>165100</xdr:colOff>
      <xdr:row>98</xdr:row>
      <xdr:rowOff>134150</xdr:rowOff>
    </xdr:to>
    <xdr:sp macro="" textlink="">
      <xdr:nvSpPr>
        <xdr:cNvPr id="258" name="楕円 257"/>
        <xdr:cNvSpPr/>
      </xdr:nvSpPr>
      <xdr:spPr>
        <a:xfrm>
          <a:off x="1968500" y="168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125277</xdr:rowOff>
    </xdr:from>
    <xdr:ext cx="534377" cy="259045"/>
    <xdr:sp macro="" textlink="">
      <xdr:nvSpPr>
        <xdr:cNvPr id="259" name="テキスト ボックス 258"/>
        <xdr:cNvSpPr txBox="1"/>
      </xdr:nvSpPr>
      <xdr:spPr>
        <a:xfrm>
          <a:off x="1752111" y="16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21044</xdr:rowOff>
    </xdr:from>
    <xdr:to>
      <xdr:col>6</xdr:col>
      <xdr:colOff>38100</xdr:colOff>
      <xdr:row>98</xdr:row>
      <xdr:rowOff>122644</xdr:rowOff>
    </xdr:to>
    <xdr:sp macro="" textlink="">
      <xdr:nvSpPr>
        <xdr:cNvPr id="260" name="楕円 259"/>
        <xdr:cNvSpPr/>
      </xdr:nvSpPr>
      <xdr:spPr>
        <a:xfrm>
          <a:off x="1079500" y="168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113771</xdr:rowOff>
    </xdr:from>
    <xdr:ext cx="534377" cy="259045"/>
    <xdr:sp macro="" textlink="">
      <xdr:nvSpPr>
        <xdr:cNvPr id="261" name="テキスト ボックス 260"/>
        <xdr:cNvSpPr txBox="1"/>
      </xdr:nvSpPr>
      <xdr:spPr>
        <a:xfrm>
          <a:off x="863111" y="169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142177</xdr:rowOff>
    </xdr:from>
    <xdr:to>
      <xdr:col>55</xdr:col>
      <xdr:colOff>0</xdr:colOff>
      <xdr:row>38</xdr:row>
      <xdr:rowOff>152273</xdr:rowOff>
    </xdr:to>
    <xdr:cxnSp macro="">
      <xdr:nvCxnSpPr>
        <xdr:cNvPr id="290" name="直線コネクタ 289"/>
        <xdr:cNvCxnSpPr/>
      </xdr:nvCxnSpPr>
      <xdr:spPr>
        <a:xfrm>
          <a:off x="9639300" y="665727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142177</xdr:rowOff>
    </xdr:to>
    <xdr:cxnSp macro="">
      <xdr:nvCxnSpPr>
        <xdr:cNvPr id="293" name="直線コネクタ 292"/>
        <xdr:cNvCxnSpPr/>
      </xdr:nvCxnSpPr>
      <xdr:spPr>
        <a:xfrm>
          <a:off x="8750300" y="6597269"/>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57976</xdr:rowOff>
    </xdr:from>
    <xdr:to>
      <xdr:col>45</xdr:col>
      <xdr:colOff>177800</xdr:colOff>
      <xdr:row>38</xdr:row>
      <xdr:rowOff>82169</xdr:rowOff>
    </xdr:to>
    <xdr:cxnSp macro="">
      <xdr:nvCxnSpPr>
        <xdr:cNvPr id="296" name="直線コネクタ 295"/>
        <xdr:cNvCxnSpPr/>
      </xdr:nvCxnSpPr>
      <xdr:spPr>
        <a:xfrm>
          <a:off x="7861300" y="6573076"/>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xdr:rowOff>
    </xdr:from>
    <xdr:to>
      <xdr:col>41</xdr:col>
      <xdr:colOff>50800</xdr:colOff>
      <xdr:row>38</xdr:row>
      <xdr:rowOff>57976</xdr:rowOff>
    </xdr:to>
    <xdr:cxnSp macro="">
      <xdr:nvCxnSpPr>
        <xdr:cNvPr id="299" name="直線コネクタ 298"/>
        <xdr:cNvCxnSpPr/>
      </xdr:nvCxnSpPr>
      <xdr:spPr>
        <a:xfrm>
          <a:off x="6972300" y="6515544"/>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101473</xdr:rowOff>
    </xdr:from>
    <xdr:to>
      <xdr:col>55</xdr:col>
      <xdr:colOff>50800</xdr:colOff>
      <xdr:row>39</xdr:row>
      <xdr:rowOff>31623</xdr:rowOff>
    </xdr:to>
    <xdr:sp macro="" textlink="">
      <xdr:nvSpPr>
        <xdr:cNvPr id="309" name="楕円 308"/>
        <xdr:cNvSpPr/>
      </xdr:nvSpPr>
      <xdr:spPr>
        <a:xfrm>
          <a:off x="104267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16400</xdr:rowOff>
    </xdr:from>
    <xdr:ext cx="378565" cy="259045"/>
    <xdr:sp macro="" textlink="">
      <xdr:nvSpPr>
        <xdr:cNvPr id="310" name="労働費該当値テキスト"/>
        <xdr:cNvSpPr txBox="1"/>
      </xdr:nvSpPr>
      <xdr:spPr>
        <a:xfrm>
          <a:off x="10528300" y="653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91377</xdr:rowOff>
    </xdr:from>
    <xdr:to>
      <xdr:col>50</xdr:col>
      <xdr:colOff>165100</xdr:colOff>
      <xdr:row>39</xdr:row>
      <xdr:rowOff>21527</xdr:rowOff>
    </xdr:to>
    <xdr:sp macro="" textlink="">
      <xdr:nvSpPr>
        <xdr:cNvPr id="311" name="楕円 310"/>
        <xdr:cNvSpPr/>
      </xdr:nvSpPr>
      <xdr:spPr>
        <a:xfrm>
          <a:off x="9588500" y="6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12654</xdr:rowOff>
    </xdr:from>
    <xdr:ext cx="378565" cy="259045"/>
    <xdr:sp macro="" textlink="">
      <xdr:nvSpPr>
        <xdr:cNvPr id="312" name="テキスト ボックス 311"/>
        <xdr:cNvSpPr txBox="1"/>
      </xdr:nvSpPr>
      <xdr:spPr>
        <a:xfrm>
          <a:off x="9450017" y="669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31369</xdr:rowOff>
    </xdr:from>
    <xdr:to>
      <xdr:col>46</xdr:col>
      <xdr:colOff>38100</xdr:colOff>
      <xdr:row>38</xdr:row>
      <xdr:rowOff>132969</xdr:rowOff>
    </xdr:to>
    <xdr:sp macro="" textlink="">
      <xdr:nvSpPr>
        <xdr:cNvPr id="313" name="楕円 312"/>
        <xdr:cNvSpPr/>
      </xdr:nvSpPr>
      <xdr:spPr>
        <a:xfrm>
          <a:off x="8699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124096</xdr:rowOff>
    </xdr:from>
    <xdr:ext cx="378565" cy="259045"/>
    <xdr:sp macro="" textlink="">
      <xdr:nvSpPr>
        <xdr:cNvPr id="314" name="テキスト ボックス 313"/>
        <xdr:cNvSpPr txBox="1"/>
      </xdr:nvSpPr>
      <xdr:spPr>
        <a:xfrm>
          <a:off x="8561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7176</xdr:rowOff>
    </xdr:from>
    <xdr:to>
      <xdr:col>41</xdr:col>
      <xdr:colOff>101600</xdr:colOff>
      <xdr:row>38</xdr:row>
      <xdr:rowOff>108776</xdr:rowOff>
    </xdr:to>
    <xdr:sp macro="" textlink="">
      <xdr:nvSpPr>
        <xdr:cNvPr id="315" name="楕円 314"/>
        <xdr:cNvSpPr/>
      </xdr:nvSpPr>
      <xdr:spPr>
        <a:xfrm>
          <a:off x="78105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99903</xdr:rowOff>
    </xdr:from>
    <xdr:ext cx="378565" cy="259045"/>
    <xdr:sp macro="" textlink="">
      <xdr:nvSpPr>
        <xdr:cNvPr id="316" name="テキスト ボックス 315"/>
        <xdr:cNvSpPr txBox="1"/>
      </xdr:nvSpPr>
      <xdr:spPr>
        <a:xfrm>
          <a:off x="7672017" y="661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121095</xdr:rowOff>
    </xdr:from>
    <xdr:to>
      <xdr:col>36</xdr:col>
      <xdr:colOff>165100</xdr:colOff>
      <xdr:row>38</xdr:row>
      <xdr:rowOff>51245</xdr:rowOff>
    </xdr:to>
    <xdr:sp macro="" textlink="">
      <xdr:nvSpPr>
        <xdr:cNvPr id="317" name="楕円 316"/>
        <xdr:cNvSpPr/>
      </xdr:nvSpPr>
      <xdr:spPr>
        <a:xfrm>
          <a:off x="6921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42371</xdr:rowOff>
    </xdr:from>
    <xdr:ext cx="469744" cy="259045"/>
    <xdr:sp macro="" textlink="">
      <xdr:nvSpPr>
        <xdr:cNvPr id="318" name="テキスト ボックス 317"/>
        <xdr:cNvSpPr txBox="1"/>
      </xdr:nvSpPr>
      <xdr:spPr>
        <a:xfrm>
          <a:off x="6737428"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71394</xdr:rowOff>
    </xdr:from>
    <xdr:to>
      <xdr:col>55</xdr:col>
      <xdr:colOff>0</xdr:colOff>
      <xdr:row>58</xdr:row>
      <xdr:rowOff>74800</xdr:rowOff>
    </xdr:to>
    <xdr:cxnSp macro="">
      <xdr:nvCxnSpPr>
        <xdr:cNvPr id="345" name="直線コネクタ 344"/>
        <xdr:cNvCxnSpPr/>
      </xdr:nvCxnSpPr>
      <xdr:spPr>
        <a:xfrm>
          <a:off x="9639300" y="10015494"/>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71394</xdr:rowOff>
    </xdr:from>
    <xdr:to>
      <xdr:col>50</xdr:col>
      <xdr:colOff>114300</xdr:colOff>
      <xdr:row>58</xdr:row>
      <xdr:rowOff>79556</xdr:rowOff>
    </xdr:to>
    <xdr:cxnSp macro="">
      <xdr:nvCxnSpPr>
        <xdr:cNvPr id="348" name="直線コネクタ 347"/>
        <xdr:cNvCxnSpPr/>
      </xdr:nvCxnSpPr>
      <xdr:spPr>
        <a:xfrm flipV="1">
          <a:off x="8750300" y="10015494"/>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50752</xdr:rowOff>
    </xdr:from>
    <xdr:to>
      <xdr:col>45</xdr:col>
      <xdr:colOff>177800</xdr:colOff>
      <xdr:row>58</xdr:row>
      <xdr:rowOff>79556</xdr:rowOff>
    </xdr:to>
    <xdr:cxnSp macro="">
      <xdr:nvCxnSpPr>
        <xdr:cNvPr id="351" name="直線コネクタ 350"/>
        <xdr:cNvCxnSpPr/>
      </xdr:nvCxnSpPr>
      <xdr:spPr>
        <a:xfrm>
          <a:off x="7861300" y="999485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50752</xdr:rowOff>
    </xdr:from>
    <xdr:to>
      <xdr:col>41</xdr:col>
      <xdr:colOff>50800</xdr:colOff>
      <xdr:row>58</xdr:row>
      <xdr:rowOff>74137</xdr:rowOff>
    </xdr:to>
    <xdr:cxnSp macro="">
      <xdr:nvCxnSpPr>
        <xdr:cNvPr id="354" name="直線コネクタ 353"/>
        <xdr:cNvCxnSpPr/>
      </xdr:nvCxnSpPr>
      <xdr:spPr>
        <a:xfrm flipV="1">
          <a:off x="6972300" y="9994852"/>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24000</xdr:rowOff>
    </xdr:from>
    <xdr:to>
      <xdr:col>55</xdr:col>
      <xdr:colOff>50800</xdr:colOff>
      <xdr:row>58</xdr:row>
      <xdr:rowOff>125600</xdr:rowOff>
    </xdr:to>
    <xdr:sp macro="" textlink="">
      <xdr:nvSpPr>
        <xdr:cNvPr id="364" name="楕円 363"/>
        <xdr:cNvSpPr/>
      </xdr:nvSpPr>
      <xdr:spPr>
        <a:xfrm>
          <a:off x="10426700" y="99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110377</xdr:rowOff>
    </xdr:from>
    <xdr:ext cx="469744" cy="259045"/>
    <xdr:sp macro="" textlink="">
      <xdr:nvSpPr>
        <xdr:cNvPr id="365" name="農林水産業費該当値テキスト"/>
        <xdr:cNvSpPr txBox="1"/>
      </xdr:nvSpPr>
      <xdr:spPr>
        <a:xfrm>
          <a:off x="10528300" y="98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20594</xdr:rowOff>
    </xdr:from>
    <xdr:to>
      <xdr:col>50</xdr:col>
      <xdr:colOff>165100</xdr:colOff>
      <xdr:row>58</xdr:row>
      <xdr:rowOff>122194</xdr:rowOff>
    </xdr:to>
    <xdr:sp macro="" textlink="">
      <xdr:nvSpPr>
        <xdr:cNvPr id="366" name="楕円 365"/>
        <xdr:cNvSpPr/>
      </xdr:nvSpPr>
      <xdr:spPr>
        <a:xfrm>
          <a:off x="9588500" y="99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113321</xdr:rowOff>
    </xdr:from>
    <xdr:ext cx="469744" cy="259045"/>
    <xdr:sp macro="" textlink="">
      <xdr:nvSpPr>
        <xdr:cNvPr id="367" name="テキスト ボックス 366"/>
        <xdr:cNvSpPr txBox="1"/>
      </xdr:nvSpPr>
      <xdr:spPr>
        <a:xfrm>
          <a:off x="9404428" y="100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28756</xdr:rowOff>
    </xdr:from>
    <xdr:to>
      <xdr:col>46</xdr:col>
      <xdr:colOff>38100</xdr:colOff>
      <xdr:row>58</xdr:row>
      <xdr:rowOff>130356</xdr:rowOff>
    </xdr:to>
    <xdr:sp macro="" textlink="">
      <xdr:nvSpPr>
        <xdr:cNvPr id="368" name="楕円 367"/>
        <xdr:cNvSpPr/>
      </xdr:nvSpPr>
      <xdr:spPr>
        <a:xfrm>
          <a:off x="86995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121483</xdr:rowOff>
    </xdr:from>
    <xdr:ext cx="469744" cy="259045"/>
    <xdr:sp macro="" textlink="">
      <xdr:nvSpPr>
        <xdr:cNvPr id="369" name="テキスト ボックス 368"/>
        <xdr:cNvSpPr txBox="1"/>
      </xdr:nvSpPr>
      <xdr:spPr>
        <a:xfrm>
          <a:off x="8515428" y="1006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171402</xdr:rowOff>
    </xdr:from>
    <xdr:to>
      <xdr:col>41</xdr:col>
      <xdr:colOff>101600</xdr:colOff>
      <xdr:row>58</xdr:row>
      <xdr:rowOff>101552</xdr:rowOff>
    </xdr:to>
    <xdr:sp macro="" textlink="">
      <xdr:nvSpPr>
        <xdr:cNvPr id="370" name="楕円 369"/>
        <xdr:cNvSpPr/>
      </xdr:nvSpPr>
      <xdr:spPr>
        <a:xfrm>
          <a:off x="7810500" y="99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92679</xdr:rowOff>
    </xdr:from>
    <xdr:ext cx="469744" cy="259045"/>
    <xdr:sp macro="" textlink="">
      <xdr:nvSpPr>
        <xdr:cNvPr id="371" name="テキスト ボックス 370"/>
        <xdr:cNvSpPr txBox="1"/>
      </xdr:nvSpPr>
      <xdr:spPr>
        <a:xfrm>
          <a:off x="7626428" y="100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23337</xdr:rowOff>
    </xdr:from>
    <xdr:to>
      <xdr:col>36</xdr:col>
      <xdr:colOff>165100</xdr:colOff>
      <xdr:row>58</xdr:row>
      <xdr:rowOff>124937</xdr:rowOff>
    </xdr:to>
    <xdr:sp macro="" textlink="">
      <xdr:nvSpPr>
        <xdr:cNvPr id="372" name="楕円 371"/>
        <xdr:cNvSpPr/>
      </xdr:nvSpPr>
      <xdr:spPr>
        <a:xfrm>
          <a:off x="6921500" y="99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116064</xdr:rowOff>
    </xdr:from>
    <xdr:ext cx="469744" cy="259045"/>
    <xdr:sp macro="" textlink="">
      <xdr:nvSpPr>
        <xdr:cNvPr id="373" name="テキスト ボックス 372"/>
        <xdr:cNvSpPr txBox="1"/>
      </xdr:nvSpPr>
      <xdr:spPr>
        <a:xfrm>
          <a:off x="6737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2617</xdr:rowOff>
    </xdr:from>
    <xdr:to>
      <xdr:col>55</xdr:col>
      <xdr:colOff>0</xdr:colOff>
      <xdr:row>77</xdr:row>
      <xdr:rowOff>28257</xdr:rowOff>
    </xdr:to>
    <xdr:cxnSp macro="">
      <xdr:nvCxnSpPr>
        <xdr:cNvPr id="402" name="直線コネクタ 401"/>
        <xdr:cNvCxnSpPr/>
      </xdr:nvCxnSpPr>
      <xdr:spPr>
        <a:xfrm flipV="1">
          <a:off x="9639300" y="13204267"/>
          <a:ext cx="8382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28257</xdr:rowOff>
    </xdr:from>
    <xdr:to>
      <xdr:col>50</xdr:col>
      <xdr:colOff>114300</xdr:colOff>
      <xdr:row>77</xdr:row>
      <xdr:rowOff>56871</xdr:rowOff>
    </xdr:to>
    <xdr:cxnSp macro="">
      <xdr:nvCxnSpPr>
        <xdr:cNvPr id="405" name="直線コネクタ 404"/>
        <xdr:cNvCxnSpPr/>
      </xdr:nvCxnSpPr>
      <xdr:spPr>
        <a:xfrm flipV="1">
          <a:off x="8750300" y="13229907"/>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56871</xdr:rowOff>
    </xdr:from>
    <xdr:to>
      <xdr:col>45</xdr:col>
      <xdr:colOff>177800</xdr:colOff>
      <xdr:row>78</xdr:row>
      <xdr:rowOff>17971</xdr:rowOff>
    </xdr:to>
    <xdr:cxnSp macro="">
      <xdr:nvCxnSpPr>
        <xdr:cNvPr id="408" name="直線コネクタ 407"/>
        <xdr:cNvCxnSpPr/>
      </xdr:nvCxnSpPr>
      <xdr:spPr>
        <a:xfrm flipV="1">
          <a:off x="7861300" y="13258521"/>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17971</xdr:rowOff>
    </xdr:from>
    <xdr:to>
      <xdr:col>41</xdr:col>
      <xdr:colOff>50800</xdr:colOff>
      <xdr:row>78</xdr:row>
      <xdr:rowOff>95390</xdr:rowOff>
    </xdr:to>
    <xdr:cxnSp macro="">
      <xdr:nvCxnSpPr>
        <xdr:cNvPr id="411" name="直線コネクタ 410"/>
        <xdr:cNvCxnSpPr/>
      </xdr:nvCxnSpPr>
      <xdr:spPr>
        <a:xfrm flipV="1">
          <a:off x="6972300" y="13391071"/>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123267</xdr:rowOff>
    </xdr:from>
    <xdr:to>
      <xdr:col>55</xdr:col>
      <xdr:colOff>50800</xdr:colOff>
      <xdr:row>77</xdr:row>
      <xdr:rowOff>53417</xdr:rowOff>
    </xdr:to>
    <xdr:sp macro="" textlink="">
      <xdr:nvSpPr>
        <xdr:cNvPr id="421" name="楕円 420"/>
        <xdr:cNvSpPr/>
      </xdr:nvSpPr>
      <xdr:spPr>
        <a:xfrm>
          <a:off x="104267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146144</xdr:rowOff>
    </xdr:from>
    <xdr:ext cx="534377" cy="259045"/>
    <xdr:sp macro="" textlink="">
      <xdr:nvSpPr>
        <xdr:cNvPr id="422" name="商工費該当値テキスト"/>
        <xdr:cNvSpPr txBox="1"/>
      </xdr:nvSpPr>
      <xdr:spPr>
        <a:xfrm>
          <a:off x="10528300" y="130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148907</xdr:rowOff>
    </xdr:from>
    <xdr:to>
      <xdr:col>50</xdr:col>
      <xdr:colOff>165100</xdr:colOff>
      <xdr:row>77</xdr:row>
      <xdr:rowOff>79057</xdr:rowOff>
    </xdr:to>
    <xdr:sp macro="" textlink="">
      <xdr:nvSpPr>
        <xdr:cNvPr id="423" name="楕円 422"/>
        <xdr:cNvSpPr/>
      </xdr:nvSpPr>
      <xdr:spPr>
        <a:xfrm>
          <a:off x="9588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95584</xdr:rowOff>
    </xdr:from>
    <xdr:ext cx="469744" cy="259045"/>
    <xdr:sp macro="" textlink="">
      <xdr:nvSpPr>
        <xdr:cNvPr id="424" name="テキスト ボックス 423"/>
        <xdr:cNvSpPr txBox="1"/>
      </xdr:nvSpPr>
      <xdr:spPr>
        <a:xfrm>
          <a:off x="9404428" y="129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6071</xdr:rowOff>
    </xdr:from>
    <xdr:to>
      <xdr:col>46</xdr:col>
      <xdr:colOff>38100</xdr:colOff>
      <xdr:row>77</xdr:row>
      <xdr:rowOff>107671</xdr:rowOff>
    </xdr:to>
    <xdr:sp macro="" textlink="">
      <xdr:nvSpPr>
        <xdr:cNvPr id="425" name="楕円 424"/>
        <xdr:cNvSpPr/>
      </xdr:nvSpPr>
      <xdr:spPr>
        <a:xfrm>
          <a:off x="8699500" y="13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124198</xdr:rowOff>
    </xdr:from>
    <xdr:ext cx="469744" cy="259045"/>
    <xdr:sp macro="" textlink="">
      <xdr:nvSpPr>
        <xdr:cNvPr id="426" name="テキスト ボックス 425"/>
        <xdr:cNvSpPr txBox="1"/>
      </xdr:nvSpPr>
      <xdr:spPr>
        <a:xfrm>
          <a:off x="8515428" y="129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138621</xdr:rowOff>
    </xdr:from>
    <xdr:to>
      <xdr:col>41</xdr:col>
      <xdr:colOff>101600</xdr:colOff>
      <xdr:row>78</xdr:row>
      <xdr:rowOff>68771</xdr:rowOff>
    </xdr:to>
    <xdr:sp macro="" textlink="">
      <xdr:nvSpPr>
        <xdr:cNvPr id="427" name="楕円 426"/>
        <xdr:cNvSpPr/>
      </xdr:nvSpPr>
      <xdr:spPr>
        <a:xfrm>
          <a:off x="7810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59898</xdr:rowOff>
    </xdr:from>
    <xdr:ext cx="469744" cy="259045"/>
    <xdr:sp macro="" textlink="">
      <xdr:nvSpPr>
        <xdr:cNvPr id="428" name="テキスト ボックス 427"/>
        <xdr:cNvSpPr txBox="1"/>
      </xdr:nvSpPr>
      <xdr:spPr>
        <a:xfrm>
          <a:off x="7626428" y="134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44590</xdr:rowOff>
    </xdr:from>
    <xdr:to>
      <xdr:col>36</xdr:col>
      <xdr:colOff>165100</xdr:colOff>
      <xdr:row>78</xdr:row>
      <xdr:rowOff>146190</xdr:rowOff>
    </xdr:to>
    <xdr:sp macro="" textlink="">
      <xdr:nvSpPr>
        <xdr:cNvPr id="429" name="楕円 428"/>
        <xdr:cNvSpPr/>
      </xdr:nvSpPr>
      <xdr:spPr>
        <a:xfrm>
          <a:off x="69215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137317</xdr:rowOff>
    </xdr:from>
    <xdr:ext cx="469744" cy="259045"/>
    <xdr:sp macro="" textlink="">
      <xdr:nvSpPr>
        <xdr:cNvPr id="430" name="テキスト ボックス 429"/>
        <xdr:cNvSpPr txBox="1"/>
      </xdr:nvSpPr>
      <xdr:spPr>
        <a:xfrm>
          <a:off x="6737428" y="135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79212</xdr:rowOff>
    </xdr:from>
    <xdr:to>
      <xdr:col>55</xdr:col>
      <xdr:colOff>0</xdr:colOff>
      <xdr:row>97</xdr:row>
      <xdr:rowOff>83235</xdr:rowOff>
    </xdr:to>
    <xdr:cxnSp macro="">
      <xdr:nvCxnSpPr>
        <xdr:cNvPr id="457" name="直線コネクタ 456"/>
        <xdr:cNvCxnSpPr/>
      </xdr:nvCxnSpPr>
      <xdr:spPr>
        <a:xfrm>
          <a:off x="9639300" y="1670986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75532</xdr:rowOff>
    </xdr:from>
    <xdr:to>
      <xdr:col>50</xdr:col>
      <xdr:colOff>114300</xdr:colOff>
      <xdr:row>97</xdr:row>
      <xdr:rowOff>79212</xdr:rowOff>
    </xdr:to>
    <xdr:cxnSp macro="">
      <xdr:nvCxnSpPr>
        <xdr:cNvPr id="460" name="直線コネクタ 459"/>
        <xdr:cNvCxnSpPr/>
      </xdr:nvCxnSpPr>
      <xdr:spPr>
        <a:xfrm>
          <a:off x="8750300" y="16706182"/>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75532</xdr:rowOff>
    </xdr:from>
    <xdr:to>
      <xdr:col>45</xdr:col>
      <xdr:colOff>177800</xdr:colOff>
      <xdr:row>97</xdr:row>
      <xdr:rowOff>93528</xdr:rowOff>
    </xdr:to>
    <xdr:cxnSp macro="">
      <xdr:nvCxnSpPr>
        <xdr:cNvPr id="463" name="直線コネクタ 462"/>
        <xdr:cNvCxnSpPr/>
      </xdr:nvCxnSpPr>
      <xdr:spPr>
        <a:xfrm flipV="1">
          <a:off x="7861300" y="16706182"/>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93528</xdr:rowOff>
    </xdr:from>
    <xdr:to>
      <xdr:col>41</xdr:col>
      <xdr:colOff>50800</xdr:colOff>
      <xdr:row>97</xdr:row>
      <xdr:rowOff>98648</xdr:rowOff>
    </xdr:to>
    <xdr:cxnSp macro="">
      <xdr:nvCxnSpPr>
        <xdr:cNvPr id="466" name="直線コネクタ 465"/>
        <xdr:cNvCxnSpPr/>
      </xdr:nvCxnSpPr>
      <xdr:spPr>
        <a:xfrm flipV="1">
          <a:off x="6972300" y="1672417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32435</xdr:rowOff>
    </xdr:from>
    <xdr:to>
      <xdr:col>55</xdr:col>
      <xdr:colOff>50800</xdr:colOff>
      <xdr:row>97</xdr:row>
      <xdr:rowOff>134035</xdr:rowOff>
    </xdr:to>
    <xdr:sp macro="" textlink="">
      <xdr:nvSpPr>
        <xdr:cNvPr id="476" name="楕円 475"/>
        <xdr:cNvSpPr/>
      </xdr:nvSpPr>
      <xdr:spPr>
        <a:xfrm>
          <a:off x="10426700" y="166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55312</xdr:rowOff>
    </xdr:from>
    <xdr:ext cx="534377" cy="259045"/>
    <xdr:sp macro="" textlink="">
      <xdr:nvSpPr>
        <xdr:cNvPr id="477" name="土木費該当値テキスト"/>
        <xdr:cNvSpPr txBox="1"/>
      </xdr:nvSpPr>
      <xdr:spPr>
        <a:xfrm>
          <a:off x="10528300" y="165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28412</xdr:rowOff>
    </xdr:from>
    <xdr:to>
      <xdr:col>50</xdr:col>
      <xdr:colOff>165100</xdr:colOff>
      <xdr:row>97</xdr:row>
      <xdr:rowOff>130012</xdr:rowOff>
    </xdr:to>
    <xdr:sp macro="" textlink="">
      <xdr:nvSpPr>
        <xdr:cNvPr id="478" name="楕円 477"/>
        <xdr:cNvSpPr/>
      </xdr:nvSpPr>
      <xdr:spPr>
        <a:xfrm>
          <a:off x="9588500" y="166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146539</xdr:rowOff>
    </xdr:from>
    <xdr:ext cx="534377" cy="259045"/>
    <xdr:sp macro="" textlink="">
      <xdr:nvSpPr>
        <xdr:cNvPr id="479" name="テキスト ボックス 478"/>
        <xdr:cNvSpPr txBox="1"/>
      </xdr:nvSpPr>
      <xdr:spPr>
        <a:xfrm>
          <a:off x="9372111" y="1643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24732</xdr:rowOff>
    </xdr:from>
    <xdr:to>
      <xdr:col>46</xdr:col>
      <xdr:colOff>38100</xdr:colOff>
      <xdr:row>97</xdr:row>
      <xdr:rowOff>126332</xdr:rowOff>
    </xdr:to>
    <xdr:sp macro="" textlink="">
      <xdr:nvSpPr>
        <xdr:cNvPr id="480" name="楕円 479"/>
        <xdr:cNvSpPr/>
      </xdr:nvSpPr>
      <xdr:spPr>
        <a:xfrm>
          <a:off x="8699500" y="166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142859</xdr:rowOff>
    </xdr:from>
    <xdr:ext cx="534377" cy="259045"/>
    <xdr:sp macro="" textlink="">
      <xdr:nvSpPr>
        <xdr:cNvPr id="481" name="テキスト ボックス 480"/>
        <xdr:cNvSpPr txBox="1"/>
      </xdr:nvSpPr>
      <xdr:spPr>
        <a:xfrm>
          <a:off x="8483111" y="164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42728</xdr:rowOff>
    </xdr:from>
    <xdr:to>
      <xdr:col>41</xdr:col>
      <xdr:colOff>101600</xdr:colOff>
      <xdr:row>97</xdr:row>
      <xdr:rowOff>144328</xdr:rowOff>
    </xdr:to>
    <xdr:sp macro="" textlink="">
      <xdr:nvSpPr>
        <xdr:cNvPr id="482" name="楕円 481"/>
        <xdr:cNvSpPr/>
      </xdr:nvSpPr>
      <xdr:spPr>
        <a:xfrm>
          <a:off x="7810500" y="1667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160855</xdr:rowOff>
    </xdr:from>
    <xdr:ext cx="534377" cy="259045"/>
    <xdr:sp macro="" textlink="">
      <xdr:nvSpPr>
        <xdr:cNvPr id="483" name="テキスト ボックス 482"/>
        <xdr:cNvSpPr txBox="1"/>
      </xdr:nvSpPr>
      <xdr:spPr>
        <a:xfrm>
          <a:off x="7594111" y="1644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47848</xdr:rowOff>
    </xdr:from>
    <xdr:to>
      <xdr:col>36</xdr:col>
      <xdr:colOff>165100</xdr:colOff>
      <xdr:row>97</xdr:row>
      <xdr:rowOff>149448</xdr:rowOff>
    </xdr:to>
    <xdr:sp macro="" textlink="">
      <xdr:nvSpPr>
        <xdr:cNvPr id="484" name="楕円 483"/>
        <xdr:cNvSpPr/>
      </xdr:nvSpPr>
      <xdr:spPr>
        <a:xfrm>
          <a:off x="6921500" y="166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140575</xdr:rowOff>
    </xdr:from>
    <xdr:ext cx="534377" cy="259045"/>
    <xdr:sp macro="" textlink="">
      <xdr:nvSpPr>
        <xdr:cNvPr id="485" name="テキスト ボックス 484"/>
        <xdr:cNvSpPr txBox="1"/>
      </xdr:nvSpPr>
      <xdr:spPr>
        <a:xfrm>
          <a:off x="6705111" y="167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161051</xdr:rowOff>
    </xdr:from>
    <xdr:to>
      <xdr:col>85</xdr:col>
      <xdr:colOff>127000</xdr:colOff>
      <xdr:row>37</xdr:row>
      <xdr:rowOff>13284</xdr:rowOff>
    </xdr:to>
    <xdr:cxnSp macro="">
      <xdr:nvCxnSpPr>
        <xdr:cNvPr id="513" name="直線コネクタ 512"/>
        <xdr:cNvCxnSpPr/>
      </xdr:nvCxnSpPr>
      <xdr:spPr>
        <a:xfrm>
          <a:off x="15481300" y="6333251"/>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126258</xdr:rowOff>
    </xdr:from>
    <xdr:to>
      <xdr:col>81</xdr:col>
      <xdr:colOff>50800</xdr:colOff>
      <xdr:row>36</xdr:row>
      <xdr:rowOff>161051</xdr:rowOff>
    </xdr:to>
    <xdr:cxnSp macro="">
      <xdr:nvCxnSpPr>
        <xdr:cNvPr id="516" name="直線コネクタ 515"/>
        <xdr:cNvCxnSpPr/>
      </xdr:nvCxnSpPr>
      <xdr:spPr>
        <a:xfrm>
          <a:off x="14592300" y="6298458"/>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126258</xdr:rowOff>
    </xdr:from>
    <xdr:to>
      <xdr:col>76</xdr:col>
      <xdr:colOff>114300</xdr:colOff>
      <xdr:row>36</xdr:row>
      <xdr:rowOff>159360</xdr:rowOff>
    </xdr:to>
    <xdr:cxnSp macro="">
      <xdr:nvCxnSpPr>
        <xdr:cNvPr id="519" name="直線コネクタ 518"/>
        <xdr:cNvCxnSpPr/>
      </xdr:nvCxnSpPr>
      <xdr:spPr>
        <a:xfrm flipV="1">
          <a:off x="13703300" y="6298458"/>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159360</xdr:rowOff>
    </xdr:from>
    <xdr:to>
      <xdr:col>71</xdr:col>
      <xdr:colOff>177800</xdr:colOff>
      <xdr:row>37</xdr:row>
      <xdr:rowOff>44694</xdr:rowOff>
    </xdr:to>
    <xdr:cxnSp macro="">
      <xdr:nvCxnSpPr>
        <xdr:cNvPr id="522" name="直線コネクタ 521"/>
        <xdr:cNvCxnSpPr/>
      </xdr:nvCxnSpPr>
      <xdr:spPr>
        <a:xfrm flipV="1">
          <a:off x="12814300" y="6331560"/>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133934</xdr:rowOff>
    </xdr:from>
    <xdr:to>
      <xdr:col>85</xdr:col>
      <xdr:colOff>177800</xdr:colOff>
      <xdr:row>37</xdr:row>
      <xdr:rowOff>64084</xdr:rowOff>
    </xdr:to>
    <xdr:sp macro="" textlink="">
      <xdr:nvSpPr>
        <xdr:cNvPr id="532" name="楕円 531"/>
        <xdr:cNvSpPr/>
      </xdr:nvSpPr>
      <xdr:spPr>
        <a:xfrm>
          <a:off x="162687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156811</xdr:rowOff>
    </xdr:from>
    <xdr:ext cx="534377" cy="259045"/>
    <xdr:sp macro="" textlink="">
      <xdr:nvSpPr>
        <xdr:cNvPr id="533" name="消防費該当値テキスト"/>
        <xdr:cNvSpPr txBox="1"/>
      </xdr:nvSpPr>
      <xdr:spPr>
        <a:xfrm>
          <a:off x="16370300" y="61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110251</xdr:rowOff>
    </xdr:from>
    <xdr:to>
      <xdr:col>81</xdr:col>
      <xdr:colOff>101600</xdr:colOff>
      <xdr:row>37</xdr:row>
      <xdr:rowOff>40401</xdr:rowOff>
    </xdr:to>
    <xdr:sp macro="" textlink="">
      <xdr:nvSpPr>
        <xdr:cNvPr id="534" name="楕円 533"/>
        <xdr:cNvSpPr/>
      </xdr:nvSpPr>
      <xdr:spPr>
        <a:xfrm>
          <a:off x="15430500" y="6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56928</xdr:rowOff>
    </xdr:from>
    <xdr:ext cx="534377" cy="259045"/>
    <xdr:sp macro="" textlink="">
      <xdr:nvSpPr>
        <xdr:cNvPr id="535" name="テキスト ボックス 534"/>
        <xdr:cNvSpPr txBox="1"/>
      </xdr:nvSpPr>
      <xdr:spPr>
        <a:xfrm>
          <a:off x="15214111" y="605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75458</xdr:rowOff>
    </xdr:from>
    <xdr:to>
      <xdr:col>76</xdr:col>
      <xdr:colOff>165100</xdr:colOff>
      <xdr:row>37</xdr:row>
      <xdr:rowOff>5608</xdr:rowOff>
    </xdr:to>
    <xdr:sp macro="" textlink="">
      <xdr:nvSpPr>
        <xdr:cNvPr id="536" name="楕円 535"/>
        <xdr:cNvSpPr/>
      </xdr:nvSpPr>
      <xdr:spPr>
        <a:xfrm>
          <a:off x="14541500" y="62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22135</xdr:rowOff>
    </xdr:from>
    <xdr:ext cx="534377" cy="259045"/>
    <xdr:sp macro="" textlink="">
      <xdr:nvSpPr>
        <xdr:cNvPr id="537" name="テキスト ボックス 536"/>
        <xdr:cNvSpPr txBox="1"/>
      </xdr:nvSpPr>
      <xdr:spPr>
        <a:xfrm>
          <a:off x="14325111" y="60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108560</xdr:rowOff>
    </xdr:from>
    <xdr:to>
      <xdr:col>72</xdr:col>
      <xdr:colOff>38100</xdr:colOff>
      <xdr:row>37</xdr:row>
      <xdr:rowOff>38710</xdr:rowOff>
    </xdr:to>
    <xdr:sp macro="" textlink="">
      <xdr:nvSpPr>
        <xdr:cNvPr id="538" name="楕円 537"/>
        <xdr:cNvSpPr/>
      </xdr:nvSpPr>
      <xdr:spPr>
        <a:xfrm>
          <a:off x="13652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29837</xdr:rowOff>
    </xdr:from>
    <xdr:ext cx="534377" cy="259045"/>
    <xdr:sp macro="" textlink="">
      <xdr:nvSpPr>
        <xdr:cNvPr id="539" name="テキスト ボックス 538"/>
        <xdr:cNvSpPr txBox="1"/>
      </xdr:nvSpPr>
      <xdr:spPr>
        <a:xfrm>
          <a:off x="13436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165344</xdr:rowOff>
    </xdr:from>
    <xdr:to>
      <xdr:col>67</xdr:col>
      <xdr:colOff>101600</xdr:colOff>
      <xdr:row>37</xdr:row>
      <xdr:rowOff>95494</xdr:rowOff>
    </xdr:to>
    <xdr:sp macro="" textlink="">
      <xdr:nvSpPr>
        <xdr:cNvPr id="540" name="楕円 539"/>
        <xdr:cNvSpPr/>
      </xdr:nvSpPr>
      <xdr:spPr>
        <a:xfrm>
          <a:off x="12763500" y="6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86621</xdr:rowOff>
    </xdr:from>
    <xdr:ext cx="534377" cy="259045"/>
    <xdr:sp macro="" textlink="">
      <xdr:nvSpPr>
        <xdr:cNvPr id="541" name="テキスト ボックス 540"/>
        <xdr:cNvSpPr txBox="1"/>
      </xdr:nvSpPr>
      <xdr:spPr>
        <a:xfrm>
          <a:off x="12547111" y="64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76812</xdr:rowOff>
    </xdr:from>
    <xdr:to>
      <xdr:col>85</xdr:col>
      <xdr:colOff>127000</xdr:colOff>
      <xdr:row>57</xdr:row>
      <xdr:rowOff>90185</xdr:rowOff>
    </xdr:to>
    <xdr:cxnSp macro="">
      <xdr:nvCxnSpPr>
        <xdr:cNvPr id="569" name="直線コネクタ 568"/>
        <xdr:cNvCxnSpPr/>
      </xdr:nvCxnSpPr>
      <xdr:spPr>
        <a:xfrm>
          <a:off x="15481300" y="984946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101638</xdr:rowOff>
    </xdr:from>
    <xdr:to>
      <xdr:col>81</xdr:col>
      <xdr:colOff>50800</xdr:colOff>
      <xdr:row>57</xdr:row>
      <xdr:rowOff>76812</xdr:rowOff>
    </xdr:to>
    <xdr:cxnSp macro="">
      <xdr:nvCxnSpPr>
        <xdr:cNvPr id="572" name="直線コネクタ 571"/>
        <xdr:cNvCxnSpPr/>
      </xdr:nvCxnSpPr>
      <xdr:spPr>
        <a:xfrm>
          <a:off x="14592300" y="9702838"/>
          <a:ext cx="8890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101638</xdr:rowOff>
    </xdr:from>
    <xdr:to>
      <xdr:col>76</xdr:col>
      <xdr:colOff>114300</xdr:colOff>
      <xdr:row>56</xdr:row>
      <xdr:rowOff>113388</xdr:rowOff>
    </xdr:to>
    <xdr:cxnSp macro="">
      <xdr:nvCxnSpPr>
        <xdr:cNvPr id="575" name="直線コネクタ 574"/>
        <xdr:cNvCxnSpPr/>
      </xdr:nvCxnSpPr>
      <xdr:spPr>
        <a:xfrm flipV="1">
          <a:off x="13703300" y="970283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92220</xdr:rowOff>
    </xdr:from>
    <xdr:to>
      <xdr:col>71</xdr:col>
      <xdr:colOff>177800</xdr:colOff>
      <xdr:row>56</xdr:row>
      <xdr:rowOff>113388</xdr:rowOff>
    </xdr:to>
    <xdr:cxnSp macro="">
      <xdr:nvCxnSpPr>
        <xdr:cNvPr id="578" name="直線コネクタ 577"/>
        <xdr:cNvCxnSpPr/>
      </xdr:nvCxnSpPr>
      <xdr:spPr>
        <a:xfrm>
          <a:off x="12814300" y="969342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39385</xdr:rowOff>
    </xdr:from>
    <xdr:to>
      <xdr:col>85</xdr:col>
      <xdr:colOff>177800</xdr:colOff>
      <xdr:row>57</xdr:row>
      <xdr:rowOff>140985</xdr:rowOff>
    </xdr:to>
    <xdr:sp macro="" textlink="">
      <xdr:nvSpPr>
        <xdr:cNvPr id="588" name="楕円 587"/>
        <xdr:cNvSpPr/>
      </xdr:nvSpPr>
      <xdr:spPr>
        <a:xfrm>
          <a:off x="16268700" y="98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17812</xdr:rowOff>
    </xdr:from>
    <xdr:ext cx="534377" cy="259045"/>
    <xdr:sp macro="" textlink="">
      <xdr:nvSpPr>
        <xdr:cNvPr id="589" name="教育費該当値テキスト"/>
        <xdr:cNvSpPr txBox="1"/>
      </xdr:nvSpPr>
      <xdr:spPr>
        <a:xfrm>
          <a:off x="16370300" y="97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26012</xdr:rowOff>
    </xdr:from>
    <xdr:to>
      <xdr:col>81</xdr:col>
      <xdr:colOff>101600</xdr:colOff>
      <xdr:row>57</xdr:row>
      <xdr:rowOff>127612</xdr:rowOff>
    </xdr:to>
    <xdr:sp macro="" textlink="">
      <xdr:nvSpPr>
        <xdr:cNvPr id="590" name="楕円 589"/>
        <xdr:cNvSpPr/>
      </xdr:nvSpPr>
      <xdr:spPr>
        <a:xfrm>
          <a:off x="15430500" y="97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118739</xdr:rowOff>
    </xdr:from>
    <xdr:ext cx="534377" cy="259045"/>
    <xdr:sp macro="" textlink="">
      <xdr:nvSpPr>
        <xdr:cNvPr id="591" name="テキスト ボックス 590"/>
        <xdr:cNvSpPr txBox="1"/>
      </xdr:nvSpPr>
      <xdr:spPr>
        <a:xfrm>
          <a:off x="15214111" y="98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50838</xdr:rowOff>
    </xdr:from>
    <xdr:to>
      <xdr:col>76</xdr:col>
      <xdr:colOff>165100</xdr:colOff>
      <xdr:row>56</xdr:row>
      <xdr:rowOff>152438</xdr:rowOff>
    </xdr:to>
    <xdr:sp macro="" textlink="">
      <xdr:nvSpPr>
        <xdr:cNvPr id="592" name="楕円 591"/>
        <xdr:cNvSpPr/>
      </xdr:nvSpPr>
      <xdr:spPr>
        <a:xfrm>
          <a:off x="14541500" y="96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143565</xdr:rowOff>
    </xdr:from>
    <xdr:ext cx="534377" cy="259045"/>
    <xdr:sp macro="" textlink="">
      <xdr:nvSpPr>
        <xdr:cNvPr id="593" name="テキスト ボックス 592"/>
        <xdr:cNvSpPr txBox="1"/>
      </xdr:nvSpPr>
      <xdr:spPr>
        <a:xfrm>
          <a:off x="14325111" y="97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62588</xdr:rowOff>
    </xdr:from>
    <xdr:to>
      <xdr:col>72</xdr:col>
      <xdr:colOff>38100</xdr:colOff>
      <xdr:row>56</xdr:row>
      <xdr:rowOff>164188</xdr:rowOff>
    </xdr:to>
    <xdr:sp macro="" textlink="">
      <xdr:nvSpPr>
        <xdr:cNvPr id="594" name="楕円 593"/>
        <xdr:cNvSpPr/>
      </xdr:nvSpPr>
      <xdr:spPr>
        <a:xfrm>
          <a:off x="13652500" y="96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155315</xdr:rowOff>
    </xdr:from>
    <xdr:ext cx="534377" cy="259045"/>
    <xdr:sp macro="" textlink="">
      <xdr:nvSpPr>
        <xdr:cNvPr id="595" name="テキスト ボックス 594"/>
        <xdr:cNvSpPr txBox="1"/>
      </xdr:nvSpPr>
      <xdr:spPr>
        <a:xfrm>
          <a:off x="13436111" y="97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41420</xdr:rowOff>
    </xdr:from>
    <xdr:to>
      <xdr:col>67</xdr:col>
      <xdr:colOff>101600</xdr:colOff>
      <xdr:row>56</xdr:row>
      <xdr:rowOff>143020</xdr:rowOff>
    </xdr:to>
    <xdr:sp macro="" textlink="">
      <xdr:nvSpPr>
        <xdr:cNvPr id="596" name="楕円 595"/>
        <xdr:cNvSpPr/>
      </xdr:nvSpPr>
      <xdr:spPr>
        <a:xfrm>
          <a:off x="12763500" y="96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134147</xdr:rowOff>
    </xdr:from>
    <xdr:ext cx="534377" cy="259045"/>
    <xdr:sp macro="" textlink="">
      <xdr:nvSpPr>
        <xdr:cNvPr id="597" name="テキスト ボックス 596"/>
        <xdr:cNvSpPr txBox="1"/>
      </xdr:nvSpPr>
      <xdr:spPr>
        <a:xfrm>
          <a:off x="12547111" y="97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130339</xdr:rowOff>
    </xdr:from>
    <xdr:to>
      <xdr:col>85</xdr:col>
      <xdr:colOff>127000</xdr:colOff>
      <xdr:row>96</xdr:row>
      <xdr:rowOff>150380</xdr:rowOff>
    </xdr:to>
    <xdr:cxnSp macro="">
      <xdr:nvCxnSpPr>
        <xdr:cNvPr id="685" name="直線コネクタ 684"/>
        <xdr:cNvCxnSpPr/>
      </xdr:nvCxnSpPr>
      <xdr:spPr>
        <a:xfrm flipV="1">
          <a:off x="15481300" y="16589539"/>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150380</xdr:rowOff>
    </xdr:from>
    <xdr:to>
      <xdr:col>81</xdr:col>
      <xdr:colOff>50800</xdr:colOff>
      <xdr:row>97</xdr:row>
      <xdr:rowOff>8026</xdr:rowOff>
    </xdr:to>
    <xdr:cxnSp macro="">
      <xdr:nvCxnSpPr>
        <xdr:cNvPr id="688" name="直線コネクタ 687"/>
        <xdr:cNvCxnSpPr/>
      </xdr:nvCxnSpPr>
      <xdr:spPr>
        <a:xfrm flipV="1">
          <a:off x="14592300" y="16609580"/>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5384</xdr:rowOff>
    </xdr:from>
    <xdr:to>
      <xdr:col>76</xdr:col>
      <xdr:colOff>114300</xdr:colOff>
      <xdr:row>97</xdr:row>
      <xdr:rowOff>8026</xdr:rowOff>
    </xdr:to>
    <xdr:cxnSp macro="">
      <xdr:nvCxnSpPr>
        <xdr:cNvPr id="691" name="直線コネクタ 690"/>
        <xdr:cNvCxnSpPr/>
      </xdr:nvCxnSpPr>
      <xdr:spPr>
        <a:xfrm>
          <a:off x="13703300" y="16636034"/>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4407</xdr:rowOff>
    </xdr:from>
    <xdr:to>
      <xdr:col>71</xdr:col>
      <xdr:colOff>177800</xdr:colOff>
      <xdr:row>97</xdr:row>
      <xdr:rowOff>5384</xdr:rowOff>
    </xdr:to>
    <xdr:cxnSp macro="">
      <xdr:nvCxnSpPr>
        <xdr:cNvPr id="694" name="直線コネクタ 693"/>
        <xdr:cNvCxnSpPr/>
      </xdr:nvCxnSpPr>
      <xdr:spPr>
        <a:xfrm>
          <a:off x="12814300" y="16635057"/>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79539</xdr:rowOff>
    </xdr:from>
    <xdr:to>
      <xdr:col>85</xdr:col>
      <xdr:colOff>177800</xdr:colOff>
      <xdr:row>97</xdr:row>
      <xdr:rowOff>9689</xdr:rowOff>
    </xdr:to>
    <xdr:sp macro="" textlink="">
      <xdr:nvSpPr>
        <xdr:cNvPr id="704" name="楕円 703"/>
        <xdr:cNvSpPr/>
      </xdr:nvSpPr>
      <xdr:spPr>
        <a:xfrm>
          <a:off x="16268700" y="165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57966</xdr:rowOff>
    </xdr:from>
    <xdr:ext cx="534377" cy="259045"/>
    <xdr:sp macro="" textlink="">
      <xdr:nvSpPr>
        <xdr:cNvPr id="705" name="公債費該当値テキスト"/>
        <xdr:cNvSpPr txBox="1"/>
      </xdr:nvSpPr>
      <xdr:spPr>
        <a:xfrm>
          <a:off x="16370300" y="165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99580</xdr:rowOff>
    </xdr:from>
    <xdr:to>
      <xdr:col>81</xdr:col>
      <xdr:colOff>101600</xdr:colOff>
      <xdr:row>97</xdr:row>
      <xdr:rowOff>29730</xdr:rowOff>
    </xdr:to>
    <xdr:sp macro="" textlink="">
      <xdr:nvSpPr>
        <xdr:cNvPr id="706" name="楕円 705"/>
        <xdr:cNvSpPr/>
      </xdr:nvSpPr>
      <xdr:spPr>
        <a:xfrm>
          <a:off x="15430500" y="16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20857</xdr:rowOff>
    </xdr:from>
    <xdr:ext cx="534377" cy="259045"/>
    <xdr:sp macro="" textlink="">
      <xdr:nvSpPr>
        <xdr:cNvPr id="707" name="テキスト ボックス 706"/>
        <xdr:cNvSpPr txBox="1"/>
      </xdr:nvSpPr>
      <xdr:spPr>
        <a:xfrm>
          <a:off x="15214111" y="166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128676</xdr:rowOff>
    </xdr:from>
    <xdr:to>
      <xdr:col>76</xdr:col>
      <xdr:colOff>165100</xdr:colOff>
      <xdr:row>97</xdr:row>
      <xdr:rowOff>58826</xdr:rowOff>
    </xdr:to>
    <xdr:sp macro="" textlink="">
      <xdr:nvSpPr>
        <xdr:cNvPr id="708" name="楕円 707"/>
        <xdr:cNvSpPr/>
      </xdr:nvSpPr>
      <xdr:spPr>
        <a:xfrm>
          <a:off x="14541500" y="165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49953</xdr:rowOff>
    </xdr:from>
    <xdr:ext cx="534377" cy="259045"/>
    <xdr:sp macro="" textlink="">
      <xdr:nvSpPr>
        <xdr:cNvPr id="709" name="テキスト ボックス 708"/>
        <xdr:cNvSpPr txBox="1"/>
      </xdr:nvSpPr>
      <xdr:spPr>
        <a:xfrm>
          <a:off x="14325111" y="16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126034</xdr:rowOff>
    </xdr:from>
    <xdr:to>
      <xdr:col>72</xdr:col>
      <xdr:colOff>38100</xdr:colOff>
      <xdr:row>97</xdr:row>
      <xdr:rowOff>56184</xdr:rowOff>
    </xdr:to>
    <xdr:sp macro="" textlink="">
      <xdr:nvSpPr>
        <xdr:cNvPr id="710" name="楕円 709"/>
        <xdr:cNvSpPr/>
      </xdr:nvSpPr>
      <xdr:spPr>
        <a:xfrm>
          <a:off x="13652500" y="165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47311</xdr:rowOff>
    </xdr:from>
    <xdr:ext cx="534377" cy="259045"/>
    <xdr:sp macro="" textlink="">
      <xdr:nvSpPr>
        <xdr:cNvPr id="711" name="テキスト ボックス 710"/>
        <xdr:cNvSpPr txBox="1"/>
      </xdr:nvSpPr>
      <xdr:spPr>
        <a:xfrm>
          <a:off x="13436111" y="166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125057</xdr:rowOff>
    </xdr:from>
    <xdr:to>
      <xdr:col>67</xdr:col>
      <xdr:colOff>101600</xdr:colOff>
      <xdr:row>97</xdr:row>
      <xdr:rowOff>55207</xdr:rowOff>
    </xdr:to>
    <xdr:sp macro="" textlink="">
      <xdr:nvSpPr>
        <xdr:cNvPr id="712" name="楕円 711"/>
        <xdr:cNvSpPr/>
      </xdr:nvSpPr>
      <xdr:spPr>
        <a:xfrm>
          <a:off x="12763500" y="165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46334</xdr:rowOff>
    </xdr:from>
    <xdr:ext cx="534377" cy="259045"/>
    <xdr:sp macro="" textlink="">
      <xdr:nvSpPr>
        <xdr:cNvPr id="713" name="テキスト ボックス 712"/>
        <xdr:cNvSpPr txBox="1"/>
      </xdr:nvSpPr>
      <xdr:spPr>
        <a:xfrm>
          <a:off x="12547111" y="166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26314</xdr:rowOff>
    </xdr:from>
    <xdr:to>
      <xdr:col>116</xdr:col>
      <xdr:colOff>63500</xdr:colOff>
      <xdr:row>32</xdr:row>
      <xdr:rowOff>29515</xdr:rowOff>
    </xdr:to>
    <xdr:cxnSp macro="">
      <xdr:nvCxnSpPr>
        <xdr:cNvPr id="740" name="直線コネクタ 739"/>
        <xdr:cNvCxnSpPr/>
      </xdr:nvCxnSpPr>
      <xdr:spPr>
        <a:xfrm flipV="1">
          <a:off x="21323300" y="551271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29515</xdr:rowOff>
    </xdr:from>
    <xdr:to>
      <xdr:col>111</xdr:col>
      <xdr:colOff>177800</xdr:colOff>
      <xdr:row>32</xdr:row>
      <xdr:rowOff>32715</xdr:rowOff>
    </xdr:to>
    <xdr:cxnSp macro="">
      <xdr:nvCxnSpPr>
        <xdr:cNvPr id="743" name="直線コネクタ 742"/>
        <xdr:cNvCxnSpPr/>
      </xdr:nvCxnSpPr>
      <xdr:spPr>
        <a:xfrm flipV="1">
          <a:off x="20434300" y="551591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32715</xdr:rowOff>
    </xdr:from>
    <xdr:to>
      <xdr:col>107</xdr:col>
      <xdr:colOff>50800</xdr:colOff>
      <xdr:row>32</xdr:row>
      <xdr:rowOff>36830</xdr:rowOff>
    </xdr:to>
    <xdr:cxnSp macro="">
      <xdr:nvCxnSpPr>
        <xdr:cNvPr id="746" name="直線コネクタ 745"/>
        <xdr:cNvCxnSpPr/>
      </xdr:nvCxnSpPr>
      <xdr:spPr>
        <a:xfrm flipV="1">
          <a:off x="19545300" y="551911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8" name="テキスト ボックス 747"/>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36830</xdr:rowOff>
    </xdr:from>
    <xdr:to>
      <xdr:col>102</xdr:col>
      <xdr:colOff>114300</xdr:colOff>
      <xdr:row>32</xdr:row>
      <xdr:rowOff>43231</xdr:rowOff>
    </xdr:to>
    <xdr:cxnSp macro="">
      <xdr:nvCxnSpPr>
        <xdr:cNvPr id="749" name="直線コネクタ 748"/>
        <xdr:cNvCxnSpPr/>
      </xdr:nvCxnSpPr>
      <xdr:spPr>
        <a:xfrm flipV="1">
          <a:off x="18656300" y="552323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115790</xdr:rowOff>
    </xdr:from>
    <xdr:ext cx="378565" cy="259045"/>
    <xdr:sp macro="" textlink="">
      <xdr:nvSpPr>
        <xdr:cNvPr id="751" name="テキスト ボックス 750"/>
        <xdr:cNvSpPr txBox="1"/>
      </xdr:nvSpPr>
      <xdr:spPr>
        <a:xfrm>
          <a:off x="19356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121734</xdr:rowOff>
    </xdr:from>
    <xdr:ext cx="378565" cy="259045"/>
    <xdr:sp macro="" textlink="">
      <xdr:nvSpPr>
        <xdr:cNvPr id="753" name="テキスト ボックス 752"/>
        <xdr:cNvSpPr txBox="1"/>
      </xdr:nvSpPr>
      <xdr:spPr>
        <a:xfrm>
          <a:off x="18467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146964</xdr:rowOff>
    </xdr:from>
    <xdr:to>
      <xdr:col>116</xdr:col>
      <xdr:colOff>114300</xdr:colOff>
      <xdr:row>32</xdr:row>
      <xdr:rowOff>77114</xdr:rowOff>
    </xdr:to>
    <xdr:sp macro="" textlink="">
      <xdr:nvSpPr>
        <xdr:cNvPr id="759" name="楕円 758"/>
        <xdr:cNvSpPr/>
      </xdr:nvSpPr>
      <xdr:spPr>
        <a:xfrm>
          <a:off x="22110700" y="54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99991</xdr:rowOff>
    </xdr:from>
    <xdr:ext cx="469744" cy="259045"/>
    <xdr:sp macro="" textlink="">
      <xdr:nvSpPr>
        <xdr:cNvPr id="760" name="諸支出金該当値テキスト"/>
        <xdr:cNvSpPr txBox="1"/>
      </xdr:nvSpPr>
      <xdr:spPr>
        <a:xfrm>
          <a:off x="22212300" y="54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150165</xdr:rowOff>
    </xdr:from>
    <xdr:to>
      <xdr:col>112</xdr:col>
      <xdr:colOff>38100</xdr:colOff>
      <xdr:row>32</xdr:row>
      <xdr:rowOff>80315</xdr:rowOff>
    </xdr:to>
    <xdr:sp macro="" textlink="">
      <xdr:nvSpPr>
        <xdr:cNvPr id="761" name="楕円 760"/>
        <xdr:cNvSpPr/>
      </xdr:nvSpPr>
      <xdr:spPr>
        <a:xfrm>
          <a:off x="21272500" y="54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96842</xdr:rowOff>
    </xdr:from>
    <xdr:ext cx="469744" cy="259045"/>
    <xdr:sp macro="" textlink="">
      <xdr:nvSpPr>
        <xdr:cNvPr id="762" name="テキスト ボックス 761"/>
        <xdr:cNvSpPr txBox="1"/>
      </xdr:nvSpPr>
      <xdr:spPr>
        <a:xfrm>
          <a:off x="21088428" y="52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153365</xdr:rowOff>
    </xdr:from>
    <xdr:to>
      <xdr:col>107</xdr:col>
      <xdr:colOff>101600</xdr:colOff>
      <xdr:row>32</xdr:row>
      <xdr:rowOff>83515</xdr:rowOff>
    </xdr:to>
    <xdr:sp macro="" textlink="">
      <xdr:nvSpPr>
        <xdr:cNvPr id="763" name="楕円 762"/>
        <xdr:cNvSpPr/>
      </xdr:nvSpPr>
      <xdr:spPr>
        <a:xfrm>
          <a:off x="20383500" y="5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100042</xdr:rowOff>
    </xdr:from>
    <xdr:ext cx="469744" cy="259045"/>
    <xdr:sp macro="" textlink="">
      <xdr:nvSpPr>
        <xdr:cNvPr id="764" name="テキスト ボックス 763"/>
        <xdr:cNvSpPr txBox="1"/>
      </xdr:nvSpPr>
      <xdr:spPr>
        <a:xfrm>
          <a:off x="20199428" y="52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157480</xdr:rowOff>
    </xdr:from>
    <xdr:to>
      <xdr:col>102</xdr:col>
      <xdr:colOff>165100</xdr:colOff>
      <xdr:row>32</xdr:row>
      <xdr:rowOff>87630</xdr:rowOff>
    </xdr:to>
    <xdr:sp macro="" textlink="">
      <xdr:nvSpPr>
        <xdr:cNvPr id="765" name="楕円 764"/>
        <xdr:cNvSpPr/>
      </xdr:nvSpPr>
      <xdr:spPr>
        <a:xfrm>
          <a:off x="19494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104157</xdr:rowOff>
    </xdr:from>
    <xdr:ext cx="469744" cy="259045"/>
    <xdr:sp macro="" textlink="">
      <xdr:nvSpPr>
        <xdr:cNvPr id="766" name="テキスト ボックス 765"/>
        <xdr:cNvSpPr txBox="1"/>
      </xdr:nvSpPr>
      <xdr:spPr>
        <a:xfrm>
          <a:off x="19310428" y="52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163881</xdr:rowOff>
    </xdr:from>
    <xdr:to>
      <xdr:col>98</xdr:col>
      <xdr:colOff>38100</xdr:colOff>
      <xdr:row>32</xdr:row>
      <xdr:rowOff>94031</xdr:rowOff>
    </xdr:to>
    <xdr:sp macro="" textlink="">
      <xdr:nvSpPr>
        <xdr:cNvPr id="767" name="楕円 766"/>
        <xdr:cNvSpPr/>
      </xdr:nvSpPr>
      <xdr:spPr>
        <a:xfrm>
          <a:off x="18605500" y="547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110558</xdr:rowOff>
    </xdr:from>
    <xdr:ext cx="469744" cy="259045"/>
    <xdr:sp macro="" textlink="">
      <xdr:nvSpPr>
        <xdr:cNvPr id="768" name="テキスト ボックス 767"/>
        <xdr:cNvSpPr txBox="1"/>
      </xdr:nvSpPr>
      <xdr:spPr>
        <a:xfrm>
          <a:off x="18421428" y="52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・衛生費は、平均を大きく上回っているが、ごみ処理施設の建設によるためである。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・商工費が増加している主な要因は、市内の工業団地への企業誘致に伴う企業立地奨励金が増加したためである。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・土木費については、工業団地へのアクセス道路の整備を行ったためである。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・公債費が平均を下回っているが、ごみ処理施設の建設に伴う起債償還額が増加するため上昇が見込まれる。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財政調整基金は、決算剰余金を積み立てるとともに、最低限の取崩しに止めるよう努めているが、扶助費の増加などにより、取り崩し額が増加したため残額が減少した。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財政調整基金の取崩しにより実質収支額及び実質単年度収支は黒字となっている。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過去５年間において、全ての会計において赤字は生じていない。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一般会計及び水道事業会計が、大部分を占めている状況である。主な要因としては、税収及び使用料の確保や、行財政改革等による効果によるものである。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今後も各会計において行財政改革を推進し、健全な財政運営に努める。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34804778</v>
      </c>
      <c r="BO4" s="441"/>
      <c r="BP4" s="441"/>
      <c r="BQ4" s="441"/>
      <c r="BR4" s="441"/>
      <c r="BS4" s="441"/>
      <c r="BT4" s="441"/>
      <c r="BU4" s="442"/>
      <c r="BV4" s="440">
        <v>32004049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33351533</v>
      </c>
      <c r="BO5" s="446"/>
      <c r="BP5" s="446"/>
      <c r="BQ5" s="446"/>
      <c r="BR5" s="446"/>
      <c r="BS5" s="446"/>
      <c r="BT5" s="446"/>
      <c r="BU5" s="447"/>
      <c r="BV5" s="445">
        <v>30441432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94.3</v>
      </c>
      <c r="CU5" s="416"/>
      <c r="CV5" s="416"/>
      <c r="CW5" s="416"/>
      <c r="CX5" s="416"/>
      <c r="CY5" s="416"/>
      <c r="CZ5" s="416"/>
      <c r="DA5" s="417"/>
      <c r="DB5" s="415">
        <v>94.8</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1453245</v>
      </c>
      <c r="BO6" s="446"/>
      <c r="BP6" s="446"/>
      <c r="BQ6" s="446"/>
      <c r="BR6" s="446"/>
      <c r="BS6" s="446"/>
      <c r="BT6" s="446"/>
      <c r="BU6" s="447"/>
      <c r="BV6" s="445">
        <v>1562617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101.6</v>
      </c>
      <c r="CU6" s="596"/>
      <c r="CV6" s="596"/>
      <c r="CW6" s="596"/>
      <c r="CX6" s="596"/>
      <c r="CY6" s="596"/>
      <c r="CZ6" s="596"/>
      <c r="DA6" s="597"/>
      <c r="DB6" s="595">
        <v>101.4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190724</v>
      </c>
      <c r="BO7" s="446"/>
      <c r="BP7" s="446"/>
      <c r="BQ7" s="446"/>
      <c r="BR7" s="446"/>
      <c r="BS7" s="446"/>
      <c r="BT7" s="446"/>
      <c r="BU7" s="447"/>
      <c r="BV7" s="445">
        <v>972496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17241986</v>
      </c>
      <c r="CU7" s="446"/>
      <c r="CV7" s="446"/>
      <c r="CW7" s="446"/>
      <c r="CX7" s="446"/>
      <c r="CY7" s="446"/>
      <c r="CZ7" s="446"/>
      <c r="DA7" s="447"/>
      <c r="DB7" s="445">
        <v>17227432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1262521</v>
      </c>
      <c r="BO8" s="446"/>
      <c r="BP8" s="446"/>
      <c r="BQ8" s="446"/>
      <c r="BR8" s="446"/>
      <c r="BS8" s="446"/>
      <c r="BT8" s="446"/>
      <c r="BU8" s="447"/>
      <c r="BV8" s="445">
        <v>590121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0.78</v>
      </c>
      <c r="CU8" s="559"/>
      <c r="CV8" s="559"/>
      <c r="CW8" s="559"/>
      <c r="CX8" s="559"/>
      <c r="CY8" s="559"/>
      <c r="CZ8" s="559"/>
      <c r="DA8" s="560"/>
      <c r="DB8" s="558">
        <v>0.79</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80715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95</v>
      </c>
      <c r="AV9" s="503"/>
      <c r="AW9" s="503"/>
      <c r="AX9" s="503"/>
      <c r="AY9" s="425" t="s">
        <v>110</v>
      </c>
      <c r="AZ9" s="426"/>
      <c r="BA9" s="426"/>
      <c r="BB9" s="426"/>
      <c r="BC9" s="426"/>
      <c r="BD9" s="426"/>
      <c r="BE9" s="426"/>
      <c r="BF9" s="426"/>
      <c r="BG9" s="426"/>
      <c r="BH9" s="426"/>
      <c r="BI9" s="426"/>
      <c r="BJ9" s="426"/>
      <c r="BK9" s="426"/>
      <c r="BL9" s="426"/>
      <c r="BM9" s="427"/>
      <c r="BN9" s="445">
        <v>672400</v>
      </c>
      <c r="BO9" s="446"/>
      <c r="BP9" s="446"/>
      <c r="BQ9" s="446"/>
      <c r="BR9" s="446"/>
      <c r="BS9" s="446"/>
      <c r="BT9" s="446"/>
      <c r="BU9" s="447"/>
      <c r="BV9" s="445">
        <v>-203250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12.8</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83549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56</v>
      </c>
      <c r="BO10" s="446"/>
      <c r="BP10" s="446"/>
      <c r="BQ10" s="446"/>
      <c r="BR10" s="446"/>
      <c r="BS10" s="446"/>
      <c r="BT10" s="446"/>
      <c r="BU10" s="447"/>
      <c r="BV10" s="445">
        <v>383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80070</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95</v>
      </c>
      <c r="AV12" s="503"/>
      <c r="AW12" s="503"/>
      <c r="AX12" s="503"/>
      <c r="AY12" s="425" t="s">
        <v>130</v>
      </c>
      <c r="AZ12" s="426"/>
      <c r="BA12" s="426"/>
      <c r="BB12" s="426"/>
      <c r="BC12" s="426"/>
      <c r="BD12" s="426"/>
      <c r="BE12" s="426"/>
      <c r="BF12" s="426"/>
      <c r="BG12" s="426"/>
      <c r="BH12" s="426"/>
      <c r="BI12" s="426"/>
      <c r="BJ12" s="426"/>
      <c r="BK12" s="426"/>
      <c r="BL12" s="426"/>
      <c r="BM12" s="427"/>
      <c r="BN12" s="445">
        <v>455510</v>
      </c>
      <c r="BO12" s="446"/>
      <c r="BP12" s="446"/>
      <c r="BQ12" s="446"/>
      <c r="BR12" s="446"/>
      <c r="BS12" s="446"/>
      <c r="BT12" s="446"/>
      <c r="BU12" s="447"/>
      <c r="BV12" s="445">
        <v>335000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79222</v>
      </c>
      <c r="S13" s="549"/>
      <c r="T13" s="549"/>
      <c r="U13" s="549"/>
      <c r="V13" s="550"/>
      <c r="W13" s="536" t="s">
        <v>133</v>
      </c>
      <c r="X13" s="458"/>
      <c r="Y13" s="458"/>
      <c r="Z13" s="458"/>
      <c r="AA13" s="458"/>
      <c r="AB13" s="459"/>
      <c r="AC13" s="421">
        <v>463</v>
      </c>
      <c r="AD13" s="422"/>
      <c r="AE13" s="422"/>
      <c r="AF13" s="422"/>
      <c r="AG13" s="423"/>
      <c r="AH13" s="421">
        <v>398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216946</v>
      </c>
      <c r="BO13" s="446"/>
      <c r="BP13" s="446"/>
      <c r="BQ13" s="446"/>
      <c r="BR13" s="446"/>
      <c r="BS13" s="446"/>
      <c r="BT13" s="446"/>
      <c r="BU13" s="447"/>
      <c r="BV13" s="445">
        <v>-537867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3.1</v>
      </c>
      <c r="CU13" s="416"/>
      <c r="CV13" s="416"/>
      <c r="CW13" s="416"/>
      <c r="CX13" s="416"/>
      <c r="CY13" s="416"/>
      <c r="CZ13" s="416"/>
      <c r="DA13" s="417"/>
      <c r="DB13" s="415">
        <v>2.5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80293</v>
      </c>
      <c r="S14" s="549"/>
      <c r="T14" s="549"/>
      <c r="U14" s="549"/>
      <c r="V14" s="550"/>
      <c r="W14" s="551"/>
      <c r="X14" s="461"/>
      <c r="Y14" s="461"/>
      <c r="Z14" s="461"/>
      <c r="AA14" s="461"/>
      <c r="AB14" s="462"/>
      <c r="AC14" s="541">
        <v>1.2</v>
      </c>
      <c r="AD14" s="542"/>
      <c r="AE14" s="542"/>
      <c r="AF14" s="542"/>
      <c r="AG14" s="543"/>
      <c r="AH14" s="541">
        <v>1.1000000000000001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40.4</v>
      </c>
      <c r="CU14" s="553"/>
      <c r="CV14" s="553"/>
      <c r="CW14" s="553"/>
      <c r="CX14" s="553"/>
      <c r="CY14" s="553"/>
      <c r="CZ14" s="553"/>
      <c r="DA14" s="554"/>
      <c r="DB14" s="552">
        <v>17.5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79508</v>
      </c>
      <c r="S15" s="549"/>
      <c r="T15" s="549"/>
      <c r="U15" s="549"/>
      <c r="V15" s="550"/>
      <c r="W15" s="536" t="s">
        <v>141</v>
      </c>
      <c r="X15" s="458"/>
      <c r="Y15" s="458"/>
      <c r="Z15" s="458"/>
      <c r="AA15" s="458"/>
      <c r="AB15" s="459"/>
      <c r="AC15" s="421">
        <v>10183</v>
      </c>
      <c r="AD15" s="422"/>
      <c r="AE15" s="422"/>
      <c r="AF15" s="422"/>
      <c r="AG15" s="423"/>
      <c r="AH15" s="421">
        <v>10477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10097192</v>
      </c>
      <c r="BO15" s="441"/>
      <c r="BP15" s="441"/>
      <c r="BQ15" s="441"/>
      <c r="BR15" s="441"/>
      <c r="BS15" s="441"/>
      <c r="BT15" s="441"/>
      <c r="BU15" s="442"/>
      <c r="BV15" s="440">
        <v>10186793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27.4</v>
      </c>
      <c r="AD16" s="542"/>
      <c r="AE16" s="542"/>
      <c r="AF16" s="542"/>
      <c r="AG16" s="543"/>
      <c r="AH16" s="541">
        <v>27.8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12931666</v>
      </c>
      <c r="BO16" s="446"/>
      <c r="BP16" s="446"/>
      <c r="BQ16" s="446"/>
      <c r="BR16" s="446"/>
      <c r="BS16" s="446"/>
      <c r="BT16" s="446"/>
      <c r="BU16" s="447"/>
      <c r="BV16" s="445">
        <v>12901586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26511</v>
      </c>
      <c r="AD17" s="422"/>
      <c r="AE17" s="422"/>
      <c r="AF17" s="422"/>
      <c r="AG17" s="423"/>
      <c r="AH17" s="421">
        <v>26780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12949757</v>
      </c>
      <c r="BO17" s="446"/>
      <c r="BP17" s="446"/>
      <c r="BQ17" s="446"/>
      <c r="BR17" s="446"/>
      <c r="BS17" s="446"/>
      <c r="BT17" s="446"/>
      <c r="BU17" s="447"/>
      <c r="BV17" s="445">
        <v>13072661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193.05</v>
      </c>
      <c r="M18" s="510"/>
      <c r="N18" s="510"/>
      <c r="O18" s="510"/>
      <c r="P18" s="510"/>
      <c r="Q18" s="510"/>
      <c r="R18" s="511"/>
      <c r="S18" s="511"/>
      <c r="T18" s="511"/>
      <c r="U18" s="511"/>
      <c r="V18" s="512"/>
      <c r="W18" s="526"/>
      <c r="X18" s="527"/>
      <c r="Y18" s="527"/>
      <c r="Z18" s="527"/>
      <c r="AA18" s="527"/>
      <c r="AB18" s="537"/>
      <c r="AC18" s="409">
        <v>71.3</v>
      </c>
      <c r="AD18" s="410"/>
      <c r="AE18" s="410"/>
      <c r="AF18" s="410"/>
      <c r="AG18" s="513"/>
      <c r="AH18" s="409">
        <v>71.099999999999994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16551848</v>
      </c>
      <c r="BO18" s="446"/>
      <c r="BP18" s="446"/>
      <c r="BQ18" s="446"/>
      <c r="BR18" s="446"/>
      <c r="BS18" s="446"/>
      <c r="BT18" s="446"/>
      <c r="BU18" s="447"/>
      <c r="BV18" s="445">
        <v>16371546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418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21099318</v>
      </c>
      <c r="BO19" s="446"/>
      <c r="BP19" s="446"/>
      <c r="BQ19" s="446"/>
      <c r="BR19" s="446"/>
      <c r="BS19" s="446"/>
      <c r="BT19" s="446"/>
      <c r="BU19" s="447"/>
      <c r="BV19" s="445">
        <v>20795860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31749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33360482</v>
      </c>
      <c r="BO23" s="446"/>
      <c r="BP23" s="446"/>
      <c r="BQ23" s="446"/>
      <c r="BR23" s="446"/>
      <c r="BS23" s="446"/>
      <c r="BT23" s="446"/>
      <c r="BU23" s="447"/>
      <c r="BV23" s="445">
        <v>30958624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4650</v>
      </c>
      <c r="R24" s="422"/>
      <c r="S24" s="422"/>
      <c r="T24" s="422"/>
      <c r="U24" s="422"/>
      <c r="V24" s="423"/>
      <c r="W24" s="487"/>
      <c r="X24" s="478"/>
      <c r="Y24" s="479"/>
      <c r="Z24" s="418" t="s">
        <v>165</v>
      </c>
      <c r="AA24" s="419"/>
      <c r="AB24" s="419"/>
      <c r="AC24" s="419"/>
      <c r="AD24" s="419"/>
      <c r="AE24" s="419"/>
      <c r="AF24" s="419"/>
      <c r="AG24" s="420"/>
      <c r="AH24" s="421">
        <v>531</v>
      </c>
      <c r="AI24" s="422"/>
      <c r="AJ24" s="422"/>
      <c r="AK24" s="422"/>
      <c r="AL24" s="423"/>
      <c r="AM24" s="421">
        <v>1636542</v>
      </c>
      <c r="AN24" s="422"/>
      <c r="AO24" s="422"/>
      <c r="AP24" s="422"/>
      <c r="AQ24" s="422"/>
      <c r="AR24" s="423"/>
      <c r="AS24" s="421">
        <v>3082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19529044</v>
      </c>
      <c r="BO24" s="446"/>
      <c r="BP24" s="446"/>
      <c r="BQ24" s="446"/>
      <c r="BR24" s="446"/>
      <c r="BS24" s="446"/>
      <c r="BT24" s="446"/>
      <c r="BU24" s="447"/>
      <c r="BV24" s="445">
        <v>19758455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7850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1853093</v>
      </c>
      <c r="BO25" s="441"/>
      <c r="BP25" s="441"/>
      <c r="BQ25" s="441"/>
      <c r="BR25" s="441"/>
      <c r="BS25" s="441"/>
      <c r="BT25" s="441"/>
      <c r="BU25" s="442"/>
      <c r="BV25" s="440">
        <v>2396686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7250</v>
      </c>
      <c r="R26" s="422"/>
      <c r="S26" s="422"/>
      <c r="T26" s="422"/>
      <c r="U26" s="422"/>
      <c r="V26" s="423"/>
      <c r="W26" s="487"/>
      <c r="X26" s="478"/>
      <c r="Y26" s="479"/>
      <c r="Z26" s="418" t="s">
        <v>173</v>
      </c>
      <c r="AA26" s="500"/>
      <c r="AB26" s="500"/>
      <c r="AC26" s="500"/>
      <c r="AD26" s="500"/>
      <c r="AE26" s="500"/>
      <c r="AF26" s="500"/>
      <c r="AG26" s="501"/>
      <c r="AH26" s="421">
        <v>21</v>
      </c>
      <c r="AI26" s="422"/>
      <c r="AJ26" s="422"/>
      <c r="AK26" s="422"/>
      <c r="AL26" s="423"/>
      <c r="AM26" s="421">
        <v>65184</v>
      </c>
      <c r="AN26" s="422"/>
      <c r="AO26" s="422"/>
      <c r="AP26" s="422"/>
      <c r="AQ26" s="422"/>
      <c r="AR26" s="423"/>
      <c r="AS26" s="421">
        <v>3104</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60000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4700</v>
      </c>
      <c r="R27" s="422"/>
      <c r="S27" s="422"/>
      <c r="T27" s="422"/>
      <c r="U27" s="422"/>
      <c r="V27" s="423"/>
      <c r="W27" s="487"/>
      <c r="X27" s="478"/>
      <c r="Y27" s="479"/>
      <c r="Z27" s="418" t="s">
        <v>176</v>
      </c>
      <c r="AA27" s="419"/>
      <c r="AB27" s="419"/>
      <c r="AC27" s="419"/>
      <c r="AD27" s="419"/>
      <c r="AE27" s="419"/>
      <c r="AF27" s="419"/>
      <c r="AG27" s="420"/>
      <c r="AH27" s="421">
        <v>12</v>
      </c>
      <c r="AI27" s="422"/>
      <c r="AJ27" s="422"/>
      <c r="AK27" s="422"/>
      <c r="AL27" s="423"/>
      <c r="AM27" s="421">
        <v>44514</v>
      </c>
      <c r="AN27" s="422"/>
      <c r="AO27" s="422"/>
      <c r="AP27" s="422"/>
      <c r="AQ27" s="422"/>
      <c r="AR27" s="423"/>
      <c r="AS27" s="421">
        <v>3710</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600000</v>
      </c>
      <c r="BO27" s="449"/>
      <c r="BP27" s="449"/>
      <c r="BQ27" s="449"/>
      <c r="BR27" s="449"/>
      <c r="BS27" s="449"/>
      <c r="BT27" s="449"/>
      <c r="BU27" s="450"/>
      <c r="BV27" s="448">
        <v>600000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4100</v>
      </c>
      <c r="R28" s="422"/>
      <c r="S28" s="422"/>
      <c r="T28" s="422"/>
      <c r="U28" s="422"/>
      <c r="V28" s="423"/>
      <c r="W28" s="487"/>
      <c r="X28" s="478"/>
      <c r="Y28" s="479"/>
      <c r="Z28" s="418" t="s">
        <v>179</v>
      </c>
      <c r="AA28" s="419"/>
      <c r="AB28" s="419"/>
      <c r="AC28" s="419"/>
      <c r="AD28" s="419"/>
      <c r="AE28" s="419"/>
      <c r="AF28" s="419"/>
      <c r="AG28" s="420"/>
      <c r="AH28" s="421" t="s">
        <v>124</v>
      </c>
      <c r="AI28" s="422"/>
      <c r="AJ28" s="422"/>
      <c r="AK28" s="422"/>
      <c r="AL28" s="423"/>
      <c r="AM28" s="421" t="s">
        <v>124</v>
      </c>
      <c r="AN28" s="422"/>
      <c r="AO28" s="422"/>
      <c r="AP28" s="422"/>
      <c r="AQ28" s="422"/>
      <c r="AR28" s="423"/>
      <c r="AS28" s="421" t="s">
        <v>169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1032951</v>
      </c>
      <c r="BO28" s="441"/>
      <c r="BP28" s="441"/>
      <c r="BQ28" s="441"/>
      <c r="BR28" s="441"/>
      <c r="BS28" s="441"/>
      <c r="BT28" s="441"/>
      <c r="BU28" s="442"/>
      <c r="BV28" s="440">
        <v>1488405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17</v>
      </c>
      <c r="M29" s="422"/>
      <c r="N29" s="422"/>
      <c r="O29" s="422"/>
      <c r="P29" s="423"/>
      <c r="Q29" s="421">
        <v>3850</v>
      </c>
      <c r="R29" s="422"/>
      <c r="S29" s="422"/>
      <c r="T29" s="422"/>
      <c r="U29" s="422"/>
      <c r="V29" s="423"/>
      <c r="W29" s="488"/>
      <c r="X29" s="489"/>
      <c r="Y29" s="490"/>
      <c r="Z29" s="418" t="s">
        <v>182</v>
      </c>
      <c r="AA29" s="419"/>
      <c r="AB29" s="419"/>
      <c r="AC29" s="419"/>
      <c r="AD29" s="419"/>
      <c r="AE29" s="419"/>
      <c r="AF29" s="419"/>
      <c r="AG29" s="420"/>
      <c r="AH29" s="421">
        <v>543</v>
      </c>
      <c r="AI29" s="422"/>
      <c r="AJ29" s="422"/>
      <c r="AK29" s="422"/>
      <c r="AL29" s="423"/>
      <c r="AM29" s="421">
        <v>1681056</v>
      </c>
      <c r="AN29" s="422"/>
      <c r="AO29" s="422"/>
      <c r="AP29" s="422"/>
      <c r="AQ29" s="422"/>
      <c r="AR29" s="423"/>
      <c r="AS29" s="421">
        <v>3096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787393</v>
      </c>
      <c r="BO29" s="446"/>
      <c r="BP29" s="446"/>
      <c r="BQ29" s="446"/>
      <c r="BR29" s="446"/>
      <c r="BS29" s="446"/>
      <c r="BT29" s="446"/>
      <c r="BU29" s="447"/>
      <c r="BV29" s="445">
        <v>867619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3203209</v>
      </c>
      <c r="BO30" s="449"/>
      <c r="BP30" s="449"/>
      <c r="BQ30" s="449"/>
      <c r="BR30" s="449"/>
      <c r="BS30" s="449"/>
      <c r="BT30" s="449"/>
      <c r="BU30" s="450"/>
      <c r="BV30" s="448">
        <v>4728408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13</v>
      </c>
      <c r="AN34" s="404"/>
      <c r="AO34" s="403" t="str">
        <f>IF('各会計、関係団体の財政状況及び健全化判断比率'!B35="","",'各会計、関係団体の財政状況及び健全化判断比率'!B35)</f>
        <v>水道事業会計</v>
      </c>
      <c r="AP34" s="403"/>
      <c r="AQ34" s="403"/>
      <c r="AR34" s="403"/>
      <c r="AS34" s="403"/>
      <c r="AT34" s="403"/>
      <c r="AU34" s="403"/>
      <c r="AV34" s="403"/>
      <c r="AW34" s="403"/>
      <c r="AX34" s="403"/>
      <c r="AY34" s="403"/>
      <c r="AZ34" s="403"/>
      <c r="BA34" s="403"/>
      <c r="BB34" s="403"/>
      <c r="BC34" s="403"/>
      <c r="BD34" s="193"/>
      <c r="BE34" s="404">
        <f>IF(BG34="","",MAX(C34:D43,U34:V43,AM34:AN43)+1)</f>
        <v>14</v>
      </c>
      <c r="BF34" s="404"/>
      <c r="BG34" s="403" t="str">
        <f>IF('各会計、関係団体の財政状況及び健全化判断比率'!B36="","",'各会計、関係団体の財政状況及び健全化判断比率'!B36)</f>
        <v>下水道特別会計</v>
      </c>
      <c r="BH34" s="403"/>
      <c r="BI34" s="403"/>
      <c r="BJ34" s="403"/>
      <c r="BK34" s="403"/>
      <c r="BL34" s="403"/>
      <c r="BM34" s="403"/>
      <c r="BN34" s="403"/>
      <c r="BO34" s="403"/>
      <c r="BP34" s="403"/>
      <c r="BQ34" s="403"/>
      <c r="BR34" s="403"/>
      <c r="BS34" s="403"/>
      <c r="BT34" s="403"/>
      <c r="BU34" s="403"/>
      <c r="BV34" s="193"/>
      <c r="BW34" s="404">
        <f>IF(BY34="","",MAX(C34:D43,U34:V43,AM34:AN43,BE34:BF43)+1)</f>
        <v>17</v>
      </c>
      <c r="BX34" s="404"/>
      <c r="BY34" s="403" t="str">
        <f>IF('各会計、関係団体の財政状況及び健全化判断比率'!B68="","",'各会計、関係団体の財政状況及び健全化判断比率'!B68)</f>
        <v>埼玉県後期高齢者医療広域連合</v>
      </c>
      <c r="BZ34" s="403"/>
      <c r="CA34" s="403"/>
      <c r="CB34" s="403"/>
      <c r="CC34" s="403"/>
      <c r="CD34" s="403"/>
      <c r="CE34" s="403"/>
      <c r="CF34" s="403"/>
      <c r="CG34" s="403"/>
      <c r="CH34" s="403"/>
      <c r="CI34" s="403"/>
      <c r="CJ34" s="403"/>
      <c r="CK34" s="403"/>
      <c r="CL34" s="403"/>
      <c r="CM34" s="403"/>
      <c r="CN34" s="193"/>
      <c r="CO34" s="404">
        <f>IF(CQ34="","",MAX(C34:D43,U34:V43,AM34:AN43,BE34:BF43,BW34:BX43)+1)</f>
        <v>25</v>
      </c>
      <c r="CP34" s="404"/>
      <c r="CQ34" s="403" t="str">
        <f>IF('各会計、関係団体の財政状況及び健全化判断比率'!BS7="","",'各会計、関係団体の財政状況及び健全化判断比率'!BS7)</f>
        <v>飯能市土地開発公社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笠縫土地区画整理特別会計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国民健康保険特別会計（南高麗診療所勘定）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15</v>
      </c>
      <c r="BF35" s="404"/>
      <c r="BG35" s="403" t="str">
        <f>IF('各会計、関係団体の財政状況及び健全化判断比率'!B37="","",'各会計、関係団体の財政状況及び健全化判断比率'!B37)</f>
        <v>特定環境保全公共下水道特別会計</v>
      </c>
      <c r="BH35" s="403"/>
      <c r="BI35" s="403"/>
      <c r="BJ35" s="403"/>
      <c r="BK35" s="403"/>
      <c r="BL35" s="403"/>
      <c r="BM35" s="403"/>
      <c r="BN35" s="403"/>
      <c r="BO35" s="403"/>
      <c r="BP35" s="403"/>
      <c r="BQ35" s="403"/>
      <c r="BR35" s="403"/>
      <c r="BS35" s="403"/>
      <c r="BT35" s="403"/>
      <c r="BU35" s="403"/>
      <c r="BV35" s="193"/>
      <c r="BW35" s="404">
        <f t="shared" ref="BW35:BW43" si="2">IF(BY35="","",BW34+1)</f>
        <v>18</v>
      </c>
      <c r="BX35" s="404"/>
      <c r="BY35" s="403" t="str">
        <f>IF('各会計、関係団体の財政状況及び健全化判断比率'!B69="","",'各会計、関係団体の財政状況及び健全化判断比率'!B69)</f>
        <v>埼玉県後期高齢者医療広域連合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双柳南部土地区画整理特別会計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国民健康保険特別会計（名栗診療所勘定）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16</v>
      </c>
      <c r="BF36" s="404"/>
      <c r="BG36" s="403" t="str">
        <f>IF('各会計、関係団体の財政状況及び健全化判断比率'!B38="","",'各会計、関係団体の財政状況及び健全化判断比率'!B38)</f>
        <v>宅地造成想定事業会計</v>
      </c>
      <c r="BH36" s="403"/>
      <c r="BI36" s="403"/>
      <c r="BJ36" s="403"/>
      <c r="BK36" s="403"/>
      <c r="BL36" s="403"/>
      <c r="BM36" s="403"/>
      <c r="BN36" s="403"/>
      <c r="BO36" s="403"/>
      <c r="BP36" s="403"/>
      <c r="BQ36" s="403"/>
      <c r="BR36" s="403"/>
      <c r="BS36" s="403"/>
      <c r="BT36" s="403"/>
      <c r="BU36" s="403"/>
      <c r="BV36" s="193"/>
      <c r="BW36" s="404">
        <f t="shared" si="2"/>
        <v>19</v>
      </c>
      <c r="BX36" s="404"/>
      <c r="BY36" s="403" t="str">
        <f>IF('各会計、関係団体の財政状況及び健全化判断比率'!B70="","",'各会計、関係団体の財政状況及び健全化判断比率'!B70)</f>
        <v>埼玉県市町村総合事務組合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岩沢北部土地区画整理特別会計</v>
      </c>
      <c r="F37" s="403"/>
      <c r="G37" s="403"/>
      <c r="H37" s="403"/>
      <c r="I37" s="403"/>
      <c r="J37" s="403"/>
      <c r="K37" s="403"/>
      <c r="L37" s="403"/>
      <c r="M37" s="403"/>
      <c r="N37" s="403"/>
      <c r="O37" s="403"/>
      <c r="P37" s="403"/>
      <c r="Q37" s="403"/>
      <c r="R37" s="403"/>
      <c r="S37" s="403"/>
      <c r="T37" s="193"/>
      <c r="U37" s="404">
        <f t="shared" si="4"/>
        <v>9</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20</v>
      </c>
      <c r="BX37" s="404"/>
      <c r="BY37" s="403" t="str">
        <f>IF('各会計、関係団体の財政状況及び健全化判断比率'!B71="","",'各会計、関係団体の財政状況及び健全化判断比率'!B71)</f>
        <v>埼玉県市町村総合事務組合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岩沢南部土地区画整理特別会計</v>
      </c>
      <c r="F38" s="403"/>
      <c r="G38" s="403"/>
      <c r="H38" s="403"/>
      <c r="I38" s="403"/>
      <c r="J38" s="403"/>
      <c r="K38" s="403"/>
      <c r="L38" s="403"/>
      <c r="M38" s="403"/>
      <c r="N38" s="403"/>
      <c r="O38" s="403"/>
      <c r="P38" s="403"/>
      <c r="Q38" s="403"/>
      <c r="R38" s="403"/>
      <c r="S38" s="403"/>
      <c r="T38" s="193"/>
      <c r="U38" s="404">
        <f t="shared" si="4"/>
        <v>10</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21</v>
      </c>
      <c r="BX38" s="404"/>
      <c r="BY38" s="403" t="str">
        <f>IF('各会計、関係団体の財政状況及び健全化判断比率'!B72="","",'各会計、関係団体の財政状況及び健全化判断比率'!B72)</f>
        <v>彩の国さいたま人づくり広域連合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11</v>
      </c>
      <c r="V39" s="404"/>
      <c r="W39" s="403" t="str">
        <f>IF('各会計、関係団体の財政状況及び健全化判断比率'!B33="","",'各会計、関係団体の財政状況及び健全化判断比率'!B33)</f>
        <v>訪問看護ステーション特別会計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22</v>
      </c>
      <c r="BX39" s="404"/>
      <c r="BY39" s="403" t="str">
        <f>IF('各会計、関係団体の財政状況及び健全化判断比率'!B73="","",'各会計、関係団体の財政状況及び健全化判断比率'!B73)</f>
        <v>埼玉県都市競艇組合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f t="shared" si="4"/>
        <v>12</v>
      </c>
      <c r="V40" s="404"/>
      <c r="W40" s="403" t="str">
        <f>IF('各会計、関係団体の財政状況及び健全化判断比率'!B34="","",'各会計、関係団体の財政状況及び健全化判断比率'!B34)</f>
        <v>介護サービス想定事業会計（介護老人保健施設）</v>
      </c>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23</v>
      </c>
      <c r="BX40" s="404"/>
      <c r="BY40" s="403" t="str">
        <f>IF('各会計、関係団体の財政状況及び健全化判断比率'!B74="","",'各会計、関係団体の財政状況及び健全化判断比率'!B74)</f>
        <v>広域飯能斎場組合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24</v>
      </c>
      <c r="BX41" s="404"/>
      <c r="BY41" s="403" t="str">
        <f>IF('各会計、関係団体の財政状況及び健全化判断比率'!B75="","",'各会計、関係団体の財政状況及び健全化判断比率'!B75)</f>
        <v>埼玉西部消防組合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Nb/d//QG3l/UK6WsLFUlaR/J75/GXK8s8QDY3Hy31+lyMvb7P96co2AODGIjLjW2hCHfefj597KfIzgYrXBpsA==" saltValue="gx41DvL+dM4dUlYbhWlx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8.65</v>
      </c>
      <c r="G34" s="33">
        <v>7.19</v>
      </c>
      <c r="H34" s="33">
        <v>3.86</v>
      </c>
      <c r="I34" s="33">
        <v>3.12</v>
      </c>
      <c r="J34" s="34">
        <v>7.16</v>
      </c>
      <c r="K34" s="22"/>
      <c r="L34" s="22"/>
      <c r="M34" s="22"/>
      <c r="N34" s="22"/>
      <c r="O34" s="22"/>
      <c r="P34" s="22"/>
    </row>
    <row r="35" spans="1:16" ht="39" customHeight="1">
      <c r="A35" s="22"/>
      <c r="B35" s="35"/>
      <c r="C35" s="1218" t="s">
        <v>563</v>
      </c>
      <c r="D35" s="1219"/>
      <c r="E35" s="1220"/>
      <c r="F35" s="36">
        <v>6.95</v>
      </c>
      <c r="G35" s="37">
        <v>3.43</v>
      </c>
      <c r="H35" s="37">
        <v>4.49</v>
      </c>
      <c r="I35" s="37">
        <v>5.71</v>
      </c>
      <c r="J35" s="38">
        <v>6.9</v>
      </c>
      <c r="K35" s="22"/>
      <c r="L35" s="22"/>
      <c r="M35" s="22"/>
      <c r="N35" s="22"/>
      <c r="O35" s="22"/>
      <c r="P35" s="22"/>
    </row>
    <row r="36" spans="1:16" ht="39" customHeight="1">
      <c r="A36" s="22"/>
      <c r="B36" s="35"/>
      <c r="C36" s="1218" t="s">
        <v>564</v>
      </c>
      <c r="D36" s="1219"/>
      <c r="E36" s="1220"/>
      <c r="F36" s="36">
        <v>3.12</v>
      </c>
      <c r="G36" s="37">
        <v>2.4700000000000002</v>
      </c>
      <c r="H36" s="37">
        <v>2</v>
      </c>
      <c r="I36" s="37">
        <v>1.79</v>
      </c>
      <c r="J36" s="38">
        <v>2.41</v>
      </c>
      <c r="K36" s="22"/>
      <c r="L36" s="22"/>
      <c r="M36" s="22"/>
      <c r="N36" s="22"/>
      <c r="O36" s="22"/>
      <c r="P36" s="22"/>
    </row>
    <row r="37" spans="1:16" ht="39" customHeight="1">
      <c r="A37" s="22"/>
      <c r="B37" s="35"/>
      <c r="C37" s="1218" t="s">
        <v>565</v>
      </c>
      <c r="D37" s="1219"/>
      <c r="E37" s="1220"/>
      <c r="F37" s="36">
        <v>0.81</v>
      </c>
      <c r="G37" s="37">
        <v>0.93</v>
      </c>
      <c r="H37" s="37">
        <v>2.63</v>
      </c>
      <c r="I37" s="37">
        <v>1.9</v>
      </c>
      <c r="J37" s="38">
        <v>1.98</v>
      </c>
      <c r="K37" s="22"/>
      <c r="L37" s="22"/>
      <c r="M37" s="22"/>
      <c r="N37" s="22"/>
      <c r="O37" s="22"/>
      <c r="P37" s="22"/>
    </row>
    <row r="38" spans="1:16" ht="39" customHeight="1">
      <c r="A38" s="22"/>
      <c r="B38" s="35"/>
      <c r="C38" s="1218" t="s">
        <v>566</v>
      </c>
      <c r="D38" s="1219"/>
      <c r="E38" s="1220"/>
      <c r="F38" s="36">
        <v>0.45</v>
      </c>
      <c r="G38" s="37">
        <v>0.28999999999999998</v>
      </c>
      <c r="H38" s="37">
        <v>0.55000000000000004</v>
      </c>
      <c r="I38" s="37">
        <v>0.68</v>
      </c>
      <c r="J38" s="38">
        <v>0.66</v>
      </c>
      <c r="K38" s="22"/>
      <c r="L38" s="22"/>
      <c r="M38" s="22"/>
      <c r="N38" s="22"/>
      <c r="O38" s="22"/>
      <c r="P38" s="22"/>
    </row>
    <row r="39" spans="1:16" ht="39" customHeight="1">
      <c r="A39" s="22"/>
      <c r="B39" s="35"/>
      <c r="C39" s="1218" t="s">
        <v>567</v>
      </c>
      <c r="D39" s="1219"/>
      <c r="E39" s="1220"/>
      <c r="F39" s="36">
        <v>0.52</v>
      </c>
      <c r="G39" s="37">
        <v>0.11</v>
      </c>
      <c r="H39" s="37">
        <v>0.19</v>
      </c>
      <c r="I39" s="37">
        <v>0.01</v>
      </c>
      <c r="J39" s="38">
        <v>0.23</v>
      </c>
      <c r="K39" s="22"/>
      <c r="L39" s="22"/>
      <c r="M39" s="22"/>
      <c r="N39" s="22"/>
      <c r="O39" s="22"/>
      <c r="P39" s="22"/>
    </row>
    <row r="40" spans="1:16" ht="39" customHeight="1">
      <c r="A40" s="22"/>
      <c r="B40" s="35"/>
      <c r="C40" s="1218" t="s">
        <v>568</v>
      </c>
      <c r="D40" s="1219"/>
      <c r="E40" s="1220"/>
      <c r="F40" s="36">
        <v>0.17</v>
      </c>
      <c r="G40" s="37">
        <v>0.21</v>
      </c>
      <c r="H40" s="37">
        <v>0.25</v>
      </c>
      <c r="I40" s="37">
        <v>7.0000000000000007E-2</v>
      </c>
      <c r="J40" s="38">
        <v>0.13</v>
      </c>
      <c r="K40" s="22"/>
      <c r="L40" s="22"/>
      <c r="M40" s="22"/>
      <c r="N40" s="22"/>
      <c r="O40" s="22"/>
      <c r="P40" s="22"/>
    </row>
    <row r="41" spans="1:16" ht="39" customHeight="1">
      <c r="A41" s="22"/>
      <c r="B41" s="35"/>
      <c r="C41" s="1218" t="s">
        <v>569</v>
      </c>
      <c r="D41" s="1219"/>
      <c r="E41" s="1220"/>
      <c r="F41" s="36">
        <v>0.11</v>
      </c>
      <c r="G41" s="37">
        <v>7.0000000000000007E-2</v>
      </c>
      <c r="H41" s="37">
        <v>0.11</v>
      </c>
      <c r="I41" s="37">
        <v>0.05</v>
      </c>
      <c r="J41" s="38">
        <v>0.11</v>
      </c>
      <c r="K41" s="22"/>
      <c r="L41" s="22"/>
      <c r="M41" s="22"/>
      <c r="N41" s="22"/>
      <c r="O41" s="22"/>
      <c r="P41" s="22"/>
    </row>
    <row r="42" spans="1:16" ht="39" customHeight="1">
      <c r="A42" s="22"/>
      <c r="B42" s="39"/>
      <c r="C42" s="1218" t="s">
        <v>570</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571</v>
      </c>
      <c r="D43" s="1222"/>
      <c r="E43" s="1223"/>
      <c r="F43" s="41">
        <v>0.57999999999999996</v>
      </c>
      <c r="G43" s="42">
        <v>0.98</v>
      </c>
      <c r="H43" s="42">
        <v>0.57999999999999996</v>
      </c>
      <c r="I43" s="42">
        <v>0.35</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5Hi9hKajYX4f0dej6dSO6GyMBu3Zn59Kmi37vKPFNeRXehRj5bzZhIIUz7tcqBnaDGVhpxXD2mnKU+ntmoyuw==" saltValue="/znxqQc42AVv2ufIgB+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6" zoomScale="70" zoomScaleNormal="70"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2450</v>
      </c>
      <c r="L45" s="60">
        <v>2431</v>
      </c>
      <c r="M45" s="60">
        <v>2405</v>
      </c>
      <c r="N45" s="60">
        <v>2582</v>
      </c>
      <c r="O45" s="61">
        <v>2701</v>
      </c>
      <c r="P45" s="48"/>
      <c r="Q45" s="48"/>
      <c r="R45" s="48"/>
      <c r="S45" s="48"/>
      <c r="T45" s="48"/>
      <c r="U45" s="48"/>
    </row>
    <row r="46" spans="1:21" ht="30.75" customHeight="1">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15</v>
      </c>
      <c r="F48" s="1228"/>
      <c r="G48" s="1228"/>
      <c r="H48" s="1228"/>
      <c r="I48" s="1228"/>
      <c r="J48" s="1229"/>
      <c r="K48" s="63">
        <v>447</v>
      </c>
      <c r="L48" s="64">
        <v>414</v>
      </c>
      <c r="M48" s="64">
        <v>441</v>
      </c>
      <c r="N48" s="64">
        <v>434</v>
      </c>
      <c r="O48" s="65">
        <v>437</v>
      </c>
      <c r="P48" s="48"/>
      <c r="Q48" s="48"/>
      <c r="R48" s="48"/>
      <c r="S48" s="48"/>
      <c r="T48" s="48"/>
      <c r="U48" s="48"/>
    </row>
    <row r="49" spans="1:21" ht="30.75" customHeight="1">
      <c r="A49" s="48"/>
      <c r="B49" s="1236"/>
      <c r="C49" s="1237"/>
      <c r="D49" s="62"/>
      <c r="E49" s="1228" t="s">
        <v>16</v>
      </c>
      <c r="F49" s="1228"/>
      <c r="G49" s="1228"/>
      <c r="H49" s="1228"/>
      <c r="I49" s="1228"/>
      <c r="J49" s="1229"/>
      <c r="K49" s="63">
        <v>51</v>
      </c>
      <c r="L49" s="64">
        <v>55</v>
      </c>
      <c r="M49" s="64">
        <v>69</v>
      </c>
      <c r="N49" s="64">
        <v>80</v>
      </c>
      <c r="O49" s="65">
        <v>90</v>
      </c>
      <c r="P49" s="48"/>
      <c r="Q49" s="48"/>
      <c r="R49" s="48"/>
      <c r="S49" s="48"/>
      <c r="T49" s="48"/>
      <c r="U49" s="48"/>
    </row>
    <row r="50" spans="1:21" ht="30.75" customHeight="1">
      <c r="A50" s="48"/>
      <c r="B50" s="1236"/>
      <c r="C50" s="1237"/>
      <c r="D50" s="62"/>
      <c r="E50" s="1228" t="s">
        <v>17</v>
      </c>
      <c r="F50" s="1228"/>
      <c r="G50" s="1228"/>
      <c r="H50" s="1228"/>
      <c r="I50" s="1228"/>
      <c r="J50" s="1229"/>
      <c r="K50" s="63">
        <v>169</v>
      </c>
      <c r="L50" s="64">
        <v>169</v>
      </c>
      <c r="M50" s="64">
        <v>169</v>
      </c>
      <c r="N50" s="64">
        <v>169</v>
      </c>
      <c r="O50" s="65">
        <v>169</v>
      </c>
      <c r="P50" s="48"/>
      <c r="Q50" s="48"/>
      <c r="R50" s="48"/>
      <c r="S50" s="48"/>
      <c r="T50" s="48"/>
      <c r="U50" s="48"/>
    </row>
    <row r="51" spans="1:21" ht="30.75" customHeight="1">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c r="A52" s="48"/>
      <c r="B52" s="1226" t="s">
        <v>19</v>
      </c>
      <c r="C52" s="1227"/>
      <c r="D52" s="66"/>
      <c r="E52" s="1228" t="s">
        <v>20</v>
      </c>
      <c r="F52" s="1228"/>
      <c r="G52" s="1228"/>
      <c r="H52" s="1228"/>
      <c r="I52" s="1228"/>
      <c r="J52" s="1229"/>
      <c r="K52" s="63">
        <v>2677</v>
      </c>
      <c r="L52" s="64">
        <v>2819</v>
      </c>
      <c r="M52" s="64">
        <v>2673</v>
      </c>
      <c r="N52" s="64">
        <v>2774</v>
      </c>
      <c r="O52" s="65">
        <v>2877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440</v>
      </c>
      <c r="L53" s="69">
        <v>250</v>
      </c>
      <c r="M53" s="69">
        <v>411</v>
      </c>
      <c r="N53" s="69">
        <v>491</v>
      </c>
      <c r="O53" s="70">
        <v>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Gy6/j2ZpARjTqnoH/yaPqld7CdOqCde3zdTA1advmX7KwItvMakjyIKlr1+mqpJ23SQslSX63YjfdeCDKKlwQ==" saltValue="NgpSGj9Xr0+y6kpC54bR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2" zoomScale="80" zoomScaleNormal="80" zoomScaleSheetLayoutView="100" workbookViewId="0">
      <selection activeCell="J48" sqref="J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4" t="s">
        <v>24</v>
      </c>
      <c r="C41" s="1255"/>
      <c r="D41" s="81"/>
      <c r="E41" s="1256" t="s">
        <v>25</v>
      </c>
      <c r="F41" s="1256"/>
      <c r="G41" s="1256"/>
      <c r="H41" s="1257"/>
      <c r="I41" s="82">
        <v>27199</v>
      </c>
      <c r="J41" s="83">
        <v>28483</v>
      </c>
      <c r="K41" s="83">
        <v>29463</v>
      </c>
      <c r="L41" s="83">
        <v>30959</v>
      </c>
      <c r="M41" s="84">
        <v>33360</v>
      </c>
    </row>
    <row r="42" spans="2:13" ht="27.75" customHeight="1">
      <c r="B42" s="1244"/>
      <c r="C42" s="1245"/>
      <c r="D42" s="85"/>
      <c r="E42" s="1248" t="s">
        <v>26</v>
      </c>
      <c r="F42" s="1248"/>
      <c r="G42" s="1248"/>
      <c r="H42" s="1249"/>
      <c r="I42" s="86">
        <v>1710</v>
      </c>
      <c r="J42" s="87">
        <v>1541</v>
      </c>
      <c r="K42" s="87">
        <v>1372</v>
      </c>
      <c r="L42" s="87">
        <v>1202</v>
      </c>
      <c r="M42" s="88">
        <v>1033</v>
      </c>
    </row>
    <row r="43" spans="2:13" ht="27.75" customHeight="1">
      <c r="B43" s="1244"/>
      <c r="C43" s="1245"/>
      <c r="D43" s="85"/>
      <c r="E43" s="1248" t="s">
        <v>27</v>
      </c>
      <c r="F43" s="1248"/>
      <c r="G43" s="1248"/>
      <c r="H43" s="1249"/>
      <c r="I43" s="86">
        <v>6311</v>
      </c>
      <c r="J43" s="87">
        <v>5945</v>
      </c>
      <c r="K43" s="87">
        <v>5662</v>
      </c>
      <c r="L43" s="87">
        <v>5436</v>
      </c>
      <c r="M43" s="88">
        <v>5392</v>
      </c>
    </row>
    <row r="44" spans="2:13" ht="27.75" customHeight="1">
      <c r="B44" s="1244"/>
      <c r="C44" s="1245"/>
      <c r="D44" s="85"/>
      <c r="E44" s="1248" t="s">
        <v>28</v>
      </c>
      <c r="F44" s="1248"/>
      <c r="G44" s="1248"/>
      <c r="H44" s="1249"/>
      <c r="I44" s="86">
        <v>385</v>
      </c>
      <c r="J44" s="87">
        <v>466</v>
      </c>
      <c r="K44" s="87">
        <v>553</v>
      </c>
      <c r="L44" s="87">
        <v>773</v>
      </c>
      <c r="M44" s="88">
        <v>712</v>
      </c>
    </row>
    <row r="45" spans="2:13" ht="27.75" customHeight="1">
      <c r="B45" s="1244"/>
      <c r="C45" s="1245"/>
      <c r="D45" s="85"/>
      <c r="E45" s="1248" t="s">
        <v>29</v>
      </c>
      <c r="F45" s="1248"/>
      <c r="G45" s="1248"/>
      <c r="H45" s="1249"/>
      <c r="I45" s="86">
        <v>5669</v>
      </c>
      <c r="J45" s="87">
        <v>5281</v>
      </c>
      <c r="K45" s="87">
        <v>4964</v>
      </c>
      <c r="L45" s="87">
        <v>5226</v>
      </c>
      <c r="M45" s="88">
        <v>5140</v>
      </c>
    </row>
    <row r="46" spans="2:13" ht="27.75" customHeight="1">
      <c r="B46" s="1244"/>
      <c r="C46" s="1245"/>
      <c r="D46" s="89"/>
      <c r="E46" s="1248" t="s">
        <v>30</v>
      </c>
      <c r="F46" s="1248"/>
      <c r="G46" s="1248"/>
      <c r="H46" s="1249"/>
      <c r="I46" s="86">
        <v>1</v>
      </c>
      <c r="J46" s="87">
        <v>1</v>
      </c>
      <c r="K46" s="87">
        <v>0</v>
      </c>
      <c r="L46" s="87">
        <v>1</v>
      </c>
      <c r="M46" s="88" t="s">
        <v>513</v>
      </c>
    </row>
    <row r="47" spans="2:13" ht="27.75" customHeight="1">
      <c r="B47" s="1244"/>
      <c r="C47" s="1245"/>
      <c r="D47" s="90"/>
      <c r="E47" s="1258" t="s">
        <v>31</v>
      </c>
      <c r="F47" s="1259"/>
      <c r="G47" s="1259"/>
      <c r="H47" s="1260"/>
      <c r="I47" s="86" t="s">
        <v>513</v>
      </c>
      <c r="J47" s="87" t="s">
        <v>513</v>
      </c>
      <c r="K47" s="87" t="s">
        <v>513</v>
      </c>
      <c r="L47" s="87" t="s">
        <v>513</v>
      </c>
      <c r="M47" s="88" t="s">
        <v>513</v>
      </c>
    </row>
    <row r="48" spans="2:13" ht="27.75" customHeight="1">
      <c r="B48" s="1244"/>
      <c r="C48" s="1245"/>
      <c r="D48" s="85"/>
      <c r="E48" s="1248" t="s">
        <v>32</v>
      </c>
      <c r="F48" s="1248"/>
      <c r="G48" s="1248"/>
      <c r="H48" s="1249"/>
      <c r="I48" s="86" t="s">
        <v>513</v>
      </c>
      <c r="J48" s="87" t="s">
        <v>513</v>
      </c>
      <c r="K48" s="87" t="s">
        <v>513</v>
      </c>
      <c r="L48" s="87" t="s">
        <v>513</v>
      </c>
      <c r="M48" s="88" t="s">
        <v>513</v>
      </c>
    </row>
    <row r="49" spans="2:13" ht="27.75" customHeight="1">
      <c r="B49" s="1246"/>
      <c r="C49" s="1247"/>
      <c r="D49" s="85"/>
      <c r="E49" s="1248" t="s">
        <v>33</v>
      </c>
      <c r="F49" s="1248"/>
      <c r="G49" s="1248"/>
      <c r="H49" s="1249"/>
      <c r="I49" s="86" t="s">
        <v>513</v>
      </c>
      <c r="J49" s="87" t="s">
        <v>513</v>
      </c>
      <c r="K49" s="87" t="s">
        <v>513</v>
      </c>
      <c r="L49" s="87" t="s">
        <v>513</v>
      </c>
      <c r="M49" s="88" t="s">
        <v>513</v>
      </c>
    </row>
    <row r="50" spans="2:13" ht="27.75" customHeight="1">
      <c r="B50" s="1242" t="s">
        <v>34</v>
      </c>
      <c r="C50" s="1243"/>
      <c r="D50" s="91"/>
      <c r="E50" s="1248" t="s">
        <v>35</v>
      </c>
      <c r="F50" s="1248"/>
      <c r="G50" s="1248"/>
      <c r="H50" s="1249"/>
      <c r="I50" s="86">
        <v>5365</v>
      </c>
      <c r="J50" s="87">
        <v>6242</v>
      </c>
      <c r="K50" s="87">
        <v>6443</v>
      </c>
      <c r="L50" s="87">
        <v>5880</v>
      </c>
      <c r="M50" s="88">
        <v>4001</v>
      </c>
    </row>
    <row r="51" spans="2:13" ht="27.75" customHeight="1">
      <c r="B51" s="1244"/>
      <c r="C51" s="1245"/>
      <c r="D51" s="85"/>
      <c r="E51" s="1248" t="s">
        <v>36</v>
      </c>
      <c r="F51" s="1248"/>
      <c r="G51" s="1248"/>
      <c r="H51" s="1249"/>
      <c r="I51" s="86">
        <v>6199</v>
      </c>
      <c r="J51" s="87">
        <v>6097</v>
      </c>
      <c r="K51" s="87">
        <v>6066</v>
      </c>
      <c r="L51" s="87">
        <v>5838</v>
      </c>
      <c r="M51" s="88">
        <v>5675</v>
      </c>
    </row>
    <row r="52" spans="2:13" ht="27.75" customHeight="1">
      <c r="B52" s="1246"/>
      <c r="C52" s="1247"/>
      <c r="D52" s="85"/>
      <c r="E52" s="1248" t="s">
        <v>37</v>
      </c>
      <c r="F52" s="1248"/>
      <c r="G52" s="1248"/>
      <c r="H52" s="1249"/>
      <c r="I52" s="86">
        <v>27054</v>
      </c>
      <c r="J52" s="87">
        <v>28017</v>
      </c>
      <c r="K52" s="87">
        <v>28504</v>
      </c>
      <c r="L52" s="87">
        <v>29268</v>
      </c>
      <c r="M52" s="88">
        <v>29963</v>
      </c>
    </row>
    <row r="53" spans="2:13" ht="27.75" customHeight="1" thickBot="1">
      <c r="B53" s="1250" t="s">
        <v>38</v>
      </c>
      <c r="C53" s="1251"/>
      <c r="D53" s="92"/>
      <c r="E53" s="1252" t="s">
        <v>39</v>
      </c>
      <c r="F53" s="1252"/>
      <c r="G53" s="1252"/>
      <c r="H53" s="1253"/>
      <c r="I53" s="93">
        <v>2656</v>
      </c>
      <c r="J53" s="94">
        <v>1361</v>
      </c>
      <c r="K53" s="94">
        <v>1001</v>
      </c>
      <c r="L53" s="94">
        <v>2611</v>
      </c>
      <c r="M53" s="95">
        <v>5998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rsKvVrvPSLUhL2pOy+dvgDD+qB+Qk/byiIxlkRm+zLcp01B0dO3lDk3Ca/RgWzJa02Fc4n24DZtqCMMH5kB8w==" saltValue="qOB0Q9NJK0oFyYKmz76d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8"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1823</v>
      </c>
      <c r="G55" s="107">
        <v>1488</v>
      </c>
      <c r="H55" s="108">
        <v>1033</v>
      </c>
    </row>
    <row r="56" spans="2:8" ht="52.5" customHeight="1">
      <c r="B56" s="109"/>
      <c r="C56" s="1271" t="s">
        <v>43</v>
      </c>
      <c r="D56" s="1271"/>
      <c r="E56" s="1272"/>
      <c r="F56" s="110">
        <v>918</v>
      </c>
      <c r="G56" s="110">
        <v>868</v>
      </c>
      <c r="H56" s="111">
        <v>787</v>
      </c>
    </row>
    <row r="57" spans="2:8" ht="53.25" customHeight="1">
      <c r="B57" s="109"/>
      <c r="C57" s="1273" t="s">
        <v>44</v>
      </c>
      <c r="D57" s="1273"/>
      <c r="E57" s="1274"/>
      <c r="F57" s="112">
        <v>5366</v>
      </c>
      <c r="G57" s="112">
        <v>4728</v>
      </c>
      <c r="H57" s="113">
        <v>3203</v>
      </c>
    </row>
    <row r="58" spans="2:8" ht="45.75" customHeight="1">
      <c r="B58" s="114"/>
      <c r="C58" s="1261" t="s">
        <v>583</v>
      </c>
      <c r="D58" s="1262"/>
      <c r="E58" s="1263"/>
      <c r="F58" s="115">
        <v>2746</v>
      </c>
      <c r="G58" s="115">
        <v>2176</v>
      </c>
      <c r="H58" s="116">
        <v>1123</v>
      </c>
    </row>
    <row r="59" spans="2:8" ht="45.75" customHeight="1">
      <c r="B59" s="114"/>
      <c r="C59" s="1261" t="s">
        <v>585</v>
      </c>
      <c r="D59" s="1262"/>
      <c r="E59" s="1263"/>
      <c r="F59" s="115">
        <v>1397</v>
      </c>
      <c r="G59" s="115">
        <v>1159</v>
      </c>
      <c r="H59" s="116">
        <v>876</v>
      </c>
    </row>
    <row r="60" spans="2:8" ht="45.75" customHeight="1">
      <c r="B60" s="114"/>
      <c r="C60" s="1261" t="s">
        <v>584</v>
      </c>
      <c r="D60" s="1262"/>
      <c r="E60" s="1263"/>
      <c r="F60" s="115">
        <v>600</v>
      </c>
      <c r="G60" s="115">
        <v>600</v>
      </c>
      <c r="H60" s="116">
        <v>600</v>
      </c>
    </row>
    <row r="61" spans="2:8" ht="45.75" customHeight="1">
      <c r="B61" s="114"/>
      <c r="C61" s="1261" t="s">
        <v>586</v>
      </c>
      <c r="D61" s="1262"/>
      <c r="E61" s="1263"/>
      <c r="F61" s="115">
        <v>432</v>
      </c>
      <c r="G61" s="115">
        <v>439</v>
      </c>
      <c r="H61" s="116">
        <v>452</v>
      </c>
    </row>
    <row r="62" spans="2:8" ht="45.75" customHeight="1" thickBot="1">
      <c r="B62" s="117"/>
      <c r="C62" s="1264" t="s">
        <v>587</v>
      </c>
      <c r="D62" s="1265"/>
      <c r="E62" s="1266"/>
      <c r="F62" s="118">
        <v>316</v>
      </c>
      <c r="G62" s="118">
        <v>270</v>
      </c>
      <c r="H62" s="119">
        <v>232</v>
      </c>
    </row>
    <row r="63" spans="2:8" ht="52.5" customHeight="1" thickBot="1">
      <c r="B63" s="120"/>
      <c r="C63" s="1267" t="s">
        <v>45</v>
      </c>
      <c r="D63" s="1267"/>
      <c r="E63" s="1268"/>
      <c r="F63" s="121">
        <v>8107</v>
      </c>
      <c r="G63" s="121">
        <v>7084</v>
      </c>
      <c r="H63" s="122">
        <v>5024</v>
      </c>
    </row>
    <row r="64" spans="2:8" ht="15" customHeight="1"/>
    <row r="65" ht="0" hidden="1" customHeight="1"/>
    <row r="66" ht="0" hidden="1" customHeight="1"/>
  </sheetData>
  <sheetProtection algorithmName="SHA-512" hashValue="OyTB1LJL4WZxighOTL6V+duoYEe1h0bSfOIOMThpIDrldDksedLy6zmlb9CHlzJ0bbtzldIYq3cUkSYHFD280w==" saltValue="6bNlKEnGQxdHgLGk59QI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6.5</v>
      </c>
      <c r="CG51" s="1276"/>
      <c r="CH51" s="1276"/>
      <c r="CI51" s="1276"/>
      <c r="CJ51" s="1276"/>
      <c r="CK51" s="1276"/>
      <c r="CL51" s="1276"/>
      <c r="CM51" s="1276"/>
      <c r="CN51" s="1276">
        <v>17.5</v>
      </c>
      <c r="CO51" s="1276"/>
      <c r="CP51" s="1276"/>
      <c r="CQ51" s="1276"/>
      <c r="CR51" s="1276"/>
      <c r="CS51" s="1276"/>
      <c r="CT51" s="1276"/>
      <c r="CU51" s="1276"/>
      <c r="CV51" s="1276">
        <v>40.4</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62.6</v>
      </c>
      <c r="CG53" s="1276"/>
      <c r="CH53" s="1276"/>
      <c r="CI53" s="1276"/>
      <c r="CJ53" s="1276"/>
      <c r="CK53" s="1276"/>
      <c r="CL53" s="1276"/>
      <c r="CM53" s="1276"/>
      <c r="CN53" s="1276">
        <v>62.9</v>
      </c>
      <c r="CO53" s="1276"/>
      <c r="CP53" s="1276"/>
      <c r="CQ53" s="1276"/>
      <c r="CR53" s="1276"/>
      <c r="CS53" s="1276"/>
      <c r="CT53" s="1276"/>
      <c r="CU53" s="1276"/>
      <c r="CV53" s="1276">
        <v>59.6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598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c r="B73" s="374"/>
      <c r="G73" s="1291"/>
      <c r="H73" s="1291"/>
      <c r="I73" s="1291"/>
      <c r="J73" s="1291"/>
      <c r="K73" s="1296"/>
      <c r="L73" s="1296"/>
      <c r="M73" s="1296"/>
      <c r="N73" s="1296"/>
      <c r="AM73" s="383"/>
      <c r="AN73" s="1293" t="s">
        <v>597</v>
      </c>
      <c r="AO73" s="1293"/>
      <c r="AP73" s="1293"/>
      <c r="AQ73" s="1293"/>
      <c r="AR73" s="1293"/>
      <c r="AS73" s="1293"/>
      <c r="AT73" s="1293"/>
      <c r="AU73" s="1293"/>
      <c r="AV73" s="1293"/>
      <c r="AW73" s="1293"/>
      <c r="AX73" s="1293"/>
      <c r="AY73" s="1293"/>
      <c r="AZ73" s="1293"/>
      <c r="BA73" s="1293"/>
      <c r="BB73" s="1293" t="s">
        <v>598</v>
      </c>
      <c r="BC73" s="1293"/>
      <c r="BD73" s="1293"/>
      <c r="BE73" s="1293"/>
      <c r="BF73" s="1293"/>
      <c r="BG73" s="1293"/>
      <c r="BH73" s="1293"/>
      <c r="BI73" s="1293"/>
      <c r="BJ73" s="1293"/>
      <c r="BK73" s="1293"/>
      <c r="BL73" s="1293"/>
      <c r="BM73" s="1293"/>
      <c r="BN73" s="1293"/>
      <c r="BO73" s="1293"/>
      <c r="BP73" s="1276">
        <v>18</v>
      </c>
      <c r="BQ73" s="1276"/>
      <c r="BR73" s="1276"/>
      <c r="BS73" s="1276"/>
      <c r="BT73" s="1276"/>
      <c r="BU73" s="1276"/>
      <c r="BV73" s="1276"/>
      <c r="BW73" s="1276"/>
      <c r="BX73" s="1276">
        <v>9.1999999999999993</v>
      </c>
      <c r="BY73" s="1276"/>
      <c r="BZ73" s="1276"/>
      <c r="CA73" s="1276"/>
      <c r="CB73" s="1276"/>
      <c r="CC73" s="1276"/>
      <c r="CD73" s="1276"/>
      <c r="CE73" s="1276"/>
      <c r="CF73" s="1276">
        <v>6.5</v>
      </c>
      <c r="CG73" s="1276"/>
      <c r="CH73" s="1276"/>
      <c r="CI73" s="1276"/>
      <c r="CJ73" s="1276"/>
      <c r="CK73" s="1276"/>
      <c r="CL73" s="1276"/>
      <c r="CM73" s="1276"/>
      <c r="CN73" s="1276">
        <v>17.5</v>
      </c>
      <c r="CO73" s="1276"/>
      <c r="CP73" s="1276"/>
      <c r="CQ73" s="1276"/>
      <c r="CR73" s="1276"/>
      <c r="CS73" s="1276"/>
      <c r="CT73" s="1276"/>
      <c r="CU73" s="1276"/>
      <c r="CV73" s="1276">
        <v>40.4</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603</v>
      </c>
      <c r="BC75" s="1293"/>
      <c r="BD75" s="1293"/>
      <c r="BE75" s="1293"/>
      <c r="BF75" s="1293"/>
      <c r="BG75" s="1293"/>
      <c r="BH75" s="1293"/>
      <c r="BI75" s="1293"/>
      <c r="BJ75" s="1293"/>
      <c r="BK75" s="1293"/>
      <c r="BL75" s="1293"/>
      <c r="BM75" s="1293"/>
      <c r="BN75" s="1293"/>
      <c r="BO75" s="1293"/>
      <c r="BP75" s="1276">
        <v>3.5</v>
      </c>
      <c r="BQ75" s="1276"/>
      <c r="BR75" s="1276"/>
      <c r="BS75" s="1276"/>
      <c r="BT75" s="1276"/>
      <c r="BU75" s="1276"/>
      <c r="BV75" s="1276"/>
      <c r="BW75" s="1276"/>
      <c r="BX75" s="1276">
        <v>2.7</v>
      </c>
      <c r="BY75" s="1276"/>
      <c r="BZ75" s="1276"/>
      <c r="CA75" s="1276"/>
      <c r="CB75" s="1276"/>
      <c r="CC75" s="1276"/>
      <c r="CD75" s="1276"/>
      <c r="CE75" s="1276"/>
      <c r="CF75" s="1276">
        <v>2.4</v>
      </c>
      <c r="CG75" s="1276"/>
      <c r="CH75" s="1276"/>
      <c r="CI75" s="1276"/>
      <c r="CJ75" s="1276"/>
      <c r="CK75" s="1276"/>
      <c r="CL75" s="1276"/>
      <c r="CM75" s="1276"/>
      <c r="CN75" s="1276">
        <v>2.5</v>
      </c>
      <c r="CO75" s="1276"/>
      <c r="CP75" s="1276"/>
      <c r="CQ75" s="1276"/>
      <c r="CR75" s="1276"/>
      <c r="CS75" s="1276"/>
      <c r="CT75" s="1276"/>
      <c r="CU75" s="1276"/>
      <c r="CV75" s="1276">
        <v>3.1</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600</v>
      </c>
      <c r="AO77" s="1290"/>
      <c r="AP77" s="1290"/>
      <c r="AQ77" s="1290"/>
      <c r="AR77" s="1290"/>
      <c r="AS77" s="1290"/>
      <c r="AT77" s="1290"/>
      <c r="AU77" s="1290"/>
      <c r="AV77" s="1290"/>
      <c r="AW77" s="1290"/>
      <c r="AX77" s="1290"/>
      <c r="AY77" s="1290"/>
      <c r="AZ77" s="1290"/>
      <c r="BA77" s="1290"/>
      <c r="BB77" s="1293" t="s">
        <v>598</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603</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HBiWUYDN9XRA8Wj4AOYF2UdzsYiymiLCS7SXvzh4yC0CwbEU+FO3AEOGNRhOgQEqLS9SjoHz4QY3LbTRpDg+Q==" saltValue="YoBl2U0nwDW6P+AY5qQf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3" zoomScaleNormal="73"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RG2/Y5+qTzMlSKrIlzD58PvptLLj+H+OxWh98b9u+0FzPdwKpCL+f1gAJvC2SeQJyt9o1S0+tJ1jWonPKjPlQ==" saltValue="xWI39HwlUtK609lJI2ab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A2" sqref="A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YBAm+UiINk8K1Ylz4NNve+TAcGNHL3v1ZdZWa1a/5ms00Ev0t7KVcEuy44+DZiy5c324NaXVJzDCKdTUv/32w==" saltValue="+xA9h/BhtLxNZzFUOQIe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53098</v>
      </c>
      <c r="E3" s="141"/>
      <c r="F3" s="142">
        <v>63956</v>
      </c>
      <c r="G3" s="143"/>
      <c r="H3" s="144"/>
    </row>
    <row r="4" spans="1:8">
      <c r="A4" s="145"/>
      <c r="B4" s="146"/>
      <c r="C4" s="147"/>
      <c r="D4" s="148">
        <v>26352</v>
      </c>
      <c r="E4" s="149"/>
      <c r="F4" s="150">
        <v>29239</v>
      </c>
      <c r="G4" s="151"/>
      <c r="H4" s="152"/>
    </row>
    <row r="5" spans="1:8">
      <c r="A5" s="133" t="s">
        <v>547</v>
      </c>
      <c r="B5" s="138"/>
      <c r="C5" s="139"/>
      <c r="D5" s="140">
        <v>55078</v>
      </c>
      <c r="E5" s="141"/>
      <c r="F5" s="142">
        <v>66255</v>
      </c>
      <c r="G5" s="143"/>
      <c r="H5" s="144"/>
    </row>
    <row r="6" spans="1:8">
      <c r="A6" s="145"/>
      <c r="B6" s="146"/>
      <c r="C6" s="147"/>
      <c r="D6" s="148">
        <v>25472</v>
      </c>
      <c r="E6" s="149"/>
      <c r="F6" s="150">
        <v>31822</v>
      </c>
      <c r="G6" s="151"/>
      <c r="H6" s="152"/>
    </row>
    <row r="7" spans="1:8">
      <c r="A7" s="133" t="s">
        <v>548</v>
      </c>
      <c r="B7" s="138"/>
      <c r="C7" s="139"/>
      <c r="D7" s="140">
        <v>56348</v>
      </c>
      <c r="E7" s="141"/>
      <c r="F7" s="142">
        <v>47278</v>
      </c>
      <c r="G7" s="143"/>
      <c r="H7" s="144"/>
    </row>
    <row r="8" spans="1:8">
      <c r="A8" s="145"/>
      <c r="B8" s="146"/>
      <c r="C8" s="147"/>
      <c r="D8" s="148">
        <v>26968</v>
      </c>
      <c r="E8" s="149"/>
      <c r="F8" s="150">
        <v>24096</v>
      </c>
      <c r="G8" s="151"/>
      <c r="H8" s="152"/>
    </row>
    <row r="9" spans="1:8">
      <c r="A9" s="133" t="s">
        <v>549</v>
      </c>
      <c r="B9" s="138"/>
      <c r="C9" s="139"/>
      <c r="D9" s="140">
        <v>88286</v>
      </c>
      <c r="E9" s="141"/>
      <c r="F9" s="142">
        <v>44504</v>
      </c>
      <c r="G9" s="143"/>
      <c r="H9" s="144"/>
    </row>
    <row r="10" spans="1:8">
      <c r="A10" s="145"/>
      <c r="B10" s="146"/>
      <c r="C10" s="147"/>
      <c r="D10" s="148">
        <v>32784</v>
      </c>
      <c r="E10" s="149"/>
      <c r="F10" s="150">
        <v>25876</v>
      </c>
      <c r="G10" s="151"/>
      <c r="H10" s="152"/>
    </row>
    <row r="11" spans="1:8">
      <c r="A11" s="133" t="s">
        <v>550</v>
      </c>
      <c r="B11" s="138"/>
      <c r="C11" s="139"/>
      <c r="D11" s="140">
        <v>114096</v>
      </c>
      <c r="E11" s="141"/>
      <c r="F11" s="142">
        <v>47820</v>
      </c>
      <c r="G11" s="143"/>
      <c r="H11" s="144"/>
    </row>
    <row r="12" spans="1:8">
      <c r="A12" s="145"/>
      <c r="B12" s="146"/>
      <c r="C12" s="153"/>
      <c r="D12" s="148">
        <v>43112</v>
      </c>
      <c r="E12" s="149"/>
      <c r="F12" s="150">
        <v>25855</v>
      </c>
      <c r="G12" s="151"/>
      <c r="H12" s="152"/>
    </row>
    <row r="13" spans="1:8">
      <c r="A13" s="133"/>
      <c r="B13" s="138"/>
      <c r="C13" s="154"/>
      <c r="D13" s="155">
        <v>73381</v>
      </c>
      <c r="E13" s="156"/>
      <c r="F13" s="157">
        <v>53963</v>
      </c>
      <c r="G13" s="158"/>
      <c r="H13" s="144"/>
    </row>
    <row r="14" spans="1:8">
      <c r="A14" s="145"/>
      <c r="B14" s="146"/>
      <c r="C14" s="147"/>
      <c r="D14" s="148">
        <v>30938</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9.68</v>
      </c>
      <c r="C19" s="159">
        <f>ROUND(VALUE(SUBSTITUTE(実質収支比率等に係る経年分析!G$48,"▲","-")),2)</f>
        <v>8.2100000000000009</v>
      </c>
      <c r="D19" s="159">
        <f>ROUND(VALUE(SUBSTITUTE(実質収支比率等に係る経年分析!H$48,"▲","-")),2)</f>
        <v>4.57</v>
      </c>
      <c r="E19" s="159">
        <f>ROUND(VALUE(SUBSTITUTE(実質収支比率等に係る経年分析!I$48,"▲","-")),2)</f>
        <v>3.43</v>
      </c>
      <c r="F19" s="159">
        <f>ROUND(VALUE(SUBSTITUTE(実質収支比率等に係る経年分析!J$48,"▲","-")),2)</f>
        <v>7.32</v>
      </c>
    </row>
    <row r="20" spans="1:11">
      <c r="A20" s="159" t="s">
        <v>49</v>
      </c>
      <c r="B20" s="159">
        <f>ROUND(VALUE(SUBSTITUTE(実質収支比率等に係る経年分析!F$47,"▲","-")),2)</f>
        <v>9.2799999999999994</v>
      </c>
      <c r="C20" s="159">
        <f>ROUND(VALUE(SUBSTITUTE(実質収支比率等に係る経年分析!G$47,"▲","-")),2)</f>
        <v>10.76</v>
      </c>
      <c r="D20" s="159">
        <f>ROUND(VALUE(SUBSTITUTE(実質収支比率等に係る経年分析!H$47,"▲","-")),2)</f>
        <v>10.5</v>
      </c>
      <c r="E20" s="159">
        <f>ROUND(VALUE(SUBSTITUTE(実質収支比率等に係る経年分析!I$47,"▲","-")),2)</f>
        <v>8.64</v>
      </c>
      <c r="F20" s="159">
        <f>ROUND(VALUE(SUBSTITUTE(実質収支比率等に係る経年分析!J$47,"▲","-")),2)</f>
        <v>5.99</v>
      </c>
    </row>
    <row r="21" spans="1:11">
      <c r="A21" s="159" t="s">
        <v>50</v>
      </c>
      <c r="B21" s="159">
        <f>IF(ISNUMBER(VALUE(SUBSTITUTE(実質収支比率等に係る経年分析!F$49,"▲","-"))),ROUND(VALUE(SUBSTITUTE(実質収支比率等に係る経年分析!F$49,"▲","-")),2),NA())</f>
        <v>4.08</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-3.4</v>
      </c>
      <c r="E21" s="159">
        <f>IF(ISNUMBER(VALUE(SUBSTITUTE(実質収支比率等に係る経年分析!I$49,"▲","-"))),ROUND(VALUE(SUBSTITUTE(実質収支比率等に係る経年分析!I$49,"▲","-")),2),NA())</f>
        <v>-3.12</v>
      </c>
      <c r="F21" s="159">
        <f>IF(ISNUMBER(VALUE(SUBSTITUTE(実質収支比率等に係る経年分析!J$49,"▲","-"))),ROUND(VALUE(SUBSTITUTE(実質収支比率等に係る経年分析!J$49,"▲","-")),2),NA())</f>
        <v>1.26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0.57999999999999996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0.57999999999999996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岩沢南部土地区画整理特別会計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c r="A30" s="160" t="str">
        <f>IF(連結実質赤字比率に係る赤字・黒字の構成分析!C$40="",NA(),連結実質赤字比率に係る赤字・黒字の構成分析!C$40)</f>
        <v>特定環境保全公共下水道特別会計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岩沢北部土地区画整理特別会計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0.55000000000000004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1.98</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2.4700000000000002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2677</v>
      </c>
      <c r="E42" s="161"/>
      <c r="F42" s="161"/>
      <c r="G42" s="161">
        <f>'実質公債費比率（分子）の構造'!L$52</f>
        <v>2819</v>
      </c>
      <c r="H42" s="161"/>
      <c r="I42" s="161"/>
      <c r="J42" s="161">
        <f>'実質公債費比率（分子）の構造'!M$52</f>
        <v>2673</v>
      </c>
      <c r="K42" s="161"/>
      <c r="L42" s="161"/>
      <c r="M42" s="161">
        <f>'実質公債費比率（分子）の構造'!N$52</f>
        <v>2774</v>
      </c>
      <c r="N42" s="161"/>
      <c r="O42" s="161"/>
      <c r="P42" s="161">
        <f>'実質公債費比率（分子）の構造'!O$52</f>
        <v>2877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169</v>
      </c>
      <c r="C44" s="161"/>
      <c r="D44" s="161"/>
      <c r="E44" s="161">
        <f>'実質公債費比率（分子）の構造'!L$50</f>
        <v>169</v>
      </c>
      <c r="F44" s="161"/>
      <c r="G44" s="161"/>
      <c r="H44" s="161">
        <f>'実質公債費比率（分子）の構造'!M$50</f>
        <v>169</v>
      </c>
      <c r="I44" s="161"/>
      <c r="J44" s="161"/>
      <c r="K44" s="161">
        <f>'実質公債費比率（分子）の構造'!N$50</f>
        <v>169</v>
      </c>
      <c r="L44" s="161"/>
      <c r="M44" s="161"/>
      <c r="N44" s="161">
        <f>'実質公債費比率（分子）の構造'!O$50</f>
        <v>169</v>
      </c>
      <c r="O44" s="161"/>
      <c r="P44" s="161"/>
    </row>
    <row r="45" spans="1:16">
      <c r="A45" s="161" t="s">
        <v>60</v>
      </c>
      <c r="B45" s="161">
        <f>'実質公債費比率（分子）の構造'!K$49</f>
        <v>51</v>
      </c>
      <c r="C45" s="161"/>
      <c r="D45" s="161"/>
      <c r="E45" s="161">
        <f>'実質公債費比率（分子）の構造'!L$49</f>
        <v>55</v>
      </c>
      <c r="F45" s="161"/>
      <c r="G45" s="161"/>
      <c r="H45" s="161">
        <f>'実質公債費比率（分子）の構造'!M$49</f>
        <v>69</v>
      </c>
      <c r="I45" s="161"/>
      <c r="J45" s="161"/>
      <c r="K45" s="161">
        <f>'実質公債費比率（分子）の構造'!N$49</f>
        <v>80</v>
      </c>
      <c r="L45" s="161"/>
      <c r="M45" s="161"/>
      <c r="N45" s="161">
        <f>'実質公債費比率（分子）の構造'!O$49</f>
        <v>90</v>
      </c>
      <c r="O45" s="161"/>
      <c r="P45" s="161"/>
    </row>
    <row r="46" spans="1:16">
      <c r="A46" s="161" t="s">
        <v>61</v>
      </c>
      <c r="B46" s="161">
        <f>'実質公債費比率（分子）の構造'!K$48</f>
        <v>447</v>
      </c>
      <c r="C46" s="161"/>
      <c r="D46" s="161"/>
      <c r="E46" s="161">
        <f>'実質公債費比率（分子）の構造'!L$48</f>
        <v>414</v>
      </c>
      <c r="F46" s="161"/>
      <c r="G46" s="161"/>
      <c r="H46" s="161">
        <f>'実質公債費比率（分子）の構造'!M$48</f>
        <v>441</v>
      </c>
      <c r="I46" s="161"/>
      <c r="J46" s="161"/>
      <c r="K46" s="161">
        <f>'実質公債費比率（分子）の構造'!N$48</f>
        <v>434</v>
      </c>
      <c r="L46" s="161"/>
      <c r="M46" s="161"/>
      <c r="N46" s="161">
        <f>'実質公債費比率（分子）の構造'!O$48</f>
        <v>437</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2450</v>
      </c>
      <c r="C49" s="161"/>
      <c r="D49" s="161"/>
      <c r="E49" s="161">
        <f>'実質公債費比率（分子）の構造'!L$45</f>
        <v>2431</v>
      </c>
      <c r="F49" s="161"/>
      <c r="G49" s="161"/>
      <c r="H49" s="161">
        <f>'実質公債費比率（分子）の構造'!M$45</f>
        <v>2405</v>
      </c>
      <c r="I49" s="161"/>
      <c r="J49" s="161"/>
      <c r="K49" s="161">
        <f>'実質公債費比率（分子）の構造'!N$45</f>
        <v>2582</v>
      </c>
      <c r="L49" s="161"/>
      <c r="M49" s="161"/>
      <c r="N49" s="161">
        <f>'実質公債費比率（分子）の構造'!O$45</f>
        <v>2701</v>
      </c>
      <c r="O49" s="161"/>
      <c r="P49" s="161"/>
    </row>
    <row r="50" spans="1:16">
      <c r="A50" s="161" t="s">
        <v>64</v>
      </c>
      <c r="B50" s="161" t="e">
        <f>NA()</f>
        <v>#N/A</v>
      </c>
      <c r="C50" s="161">
        <f>IF(ISNUMBER('実質公債費比率（分子）の構造'!K$53),'実質公債費比率（分子）の構造'!K$53,NA())</f>
        <v>440</v>
      </c>
      <c r="D50" s="161" t="e">
        <f>NA()</f>
        <v>#N/A</v>
      </c>
      <c r="E50" s="161" t="e">
        <f>NA()</f>
        <v>#N/A</v>
      </c>
      <c r="F50" s="161">
        <f>IF(ISNUMBER('実質公債費比率（分子）の構造'!L$53),'実質公債費比率（分子）の構造'!L$53,NA())</f>
        <v>250</v>
      </c>
      <c r="G50" s="161" t="e">
        <f>NA()</f>
        <v>#N/A</v>
      </c>
      <c r="H50" s="161" t="e">
        <f>NA()</f>
        <v>#N/A</v>
      </c>
      <c r="I50" s="161">
        <f>IF(ISNUMBER('実質公債費比率（分子）の構造'!M$53),'実質公債費比率（分子）の構造'!M$53,NA())</f>
        <v>411</v>
      </c>
      <c r="J50" s="161" t="e">
        <f>NA()</f>
        <v>#N/A</v>
      </c>
      <c r="K50" s="161" t="e">
        <f>NA()</f>
        <v>#N/A</v>
      </c>
      <c r="L50" s="161">
        <f>IF(ISNUMBER('実質公債費比率（分子）の構造'!N$53),'実質公債費比率（分子）の構造'!N$53,NA())</f>
        <v>491</v>
      </c>
      <c r="M50" s="161" t="e">
        <f>NA()</f>
        <v>#N/A</v>
      </c>
      <c r="N50" s="161" t="e">
        <f>NA()</f>
        <v>#N/A</v>
      </c>
      <c r="O50" s="161">
        <f>IF(ISNUMBER('実質公債費比率（分子）の構造'!O$53),'実質公債費比率（分子）の構造'!O$53,NA())</f>
        <v>520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27054</v>
      </c>
      <c r="E56" s="160"/>
      <c r="F56" s="160"/>
      <c r="G56" s="160">
        <f>'将来負担比率（分子）の構造'!J$52</f>
        <v>28017</v>
      </c>
      <c r="H56" s="160"/>
      <c r="I56" s="160"/>
      <c r="J56" s="160">
        <f>'将来負担比率（分子）の構造'!K$52</f>
        <v>28504</v>
      </c>
      <c r="K56" s="160"/>
      <c r="L56" s="160"/>
      <c r="M56" s="160">
        <f>'将来負担比率（分子）の構造'!L$52</f>
        <v>29268</v>
      </c>
      <c r="N56" s="160"/>
      <c r="O56" s="160"/>
      <c r="P56" s="160">
        <f>'将来負担比率（分子）の構造'!M$52</f>
        <v>29963</v>
      </c>
    </row>
    <row r="57" spans="1:16">
      <c r="A57" s="160" t="s">
        <v>36</v>
      </c>
      <c r="B57" s="160"/>
      <c r="C57" s="160"/>
      <c r="D57" s="160">
        <f>'将来負担比率（分子）の構造'!I$51</f>
        <v>6199</v>
      </c>
      <c r="E57" s="160"/>
      <c r="F57" s="160"/>
      <c r="G57" s="160">
        <f>'将来負担比率（分子）の構造'!J$51</f>
        <v>6097</v>
      </c>
      <c r="H57" s="160"/>
      <c r="I57" s="160"/>
      <c r="J57" s="160">
        <f>'将来負担比率（分子）の構造'!K$51</f>
        <v>6066</v>
      </c>
      <c r="K57" s="160"/>
      <c r="L57" s="160"/>
      <c r="M57" s="160">
        <f>'将来負担比率（分子）の構造'!L$51</f>
        <v>5838</v>
      </c>
      <c r="N57" s="160"/>
      <c r="O57" s="160"/>
      <c r="P57" s="160">
        <f>'将来負担比率（分子）の構造'!M$51</f>
        <v>5675</v>
      </c>
    </row>
    <row r="58" spans="1:16">
      <c r="A58" s="160" t="s">
        <v>35</v>
      </c>
      <c r="B58" s="160"/>
      <c r="C58" s="160"/>
      <c r="D58" s="160">
        <f>'将来負担比率（分子）の構造'!I$50</f>
        <v>5365</v>
      </c>
      <c r="E58" s="160"/>
      <c r="F58" s="160"/>
      <c r="G58" s="160">
        <f>'将来負担比率（分子）の構造'!J$50</f>
        <v>6242</v>
      </c>
      <c r="H58" s="160"/>
      <c r="I58" s="160"/>
      <c r="J58" s="160">
        <f>'将来負担比率（分子）の構造'!K$50</f>
        <v>6443</v>
      </c>
      <c r="K58" s="160"/>
      <c r="L58" s="160"/>
      <c r="M58" s="160">
        <f>'将来負担比率（分子）の構造'!L$50</f>
        <v>5880</v>
      </c>
      <c r="N58" s="160"/>
      <c r="O58" s="160"/>
      <c r="P58" s="160">
        <f>'将来負担比率（分子）の構造'!M$50</f>
        <v>4001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f>'将来負担比率（分子）の構造'!J$46</f>
        <v>1</v>
      </c>
      <c r="F61" s="160"/>
      <c r="G61" s="160"/>
      <c r="H61" s="160">
        <f>'将来負担比率（分子）の構造'!K$46</f>
        <v>0</v>
      </c>
      <c r="I61" s="160"/>
      <c r="J61" s="160"/>
      <c r="K61" s="160">
        <f>'将来負担比率（分子）の構造'!L$46</f>
        <v>1</v>
      </c>
      <c r="L61" s="160"/>
      <c r="M61" s="160"/>
      <c r="N61" s="160" t="str">
        <f>'将来負担比率（分子）の構造'!M$46</f>
        <v>-</v>
      </c>
      <c r="O61" s="160"/>
      <c r="P61" s="160"/>
    </row>
    <row r="62" spans="1:16">
      <c r="A62" s="160" t="s">
        <v>29</v>
      </c>
      <c r="B62" s="160">
        <f>'将来負担比率（分子）の構造'!I$45</f>
        <v>5669</v>
      </c>
      <c r="C62" s="160"/>
      <c r="D62" s="160"/>
      <c r="E62" s="160">
        <f>'将来負担比率（分子）の構造'!J$45</f>
        <v>5281</v>
      </c>
      <c r="F62" s="160"/>
      <c r="G62" s="160"/>
      <c r="H62" s="160">
        <f>'将来負担比率（分子）の構造'!K$45</f>
        <v>4964</v>
      </c>
      <c r="I62" s="160"/>
      <c r="J62" s="160"/>
      <c r="K62" s="160">
        <f>'将来負担比率（分子）の構造'!L$45</f>
        <v>5226</v>
      </c>
      <c r="L62" s="160"/>
      <c r="M62" s="160"/>
      <c r="N62" s="160">
        <f>'将来負担比率（分子）の構造'!M$45</f>
        <v>5140</v>
      </c>
      <c r="O62" s="160"/>
      <c r="P62" s="160"/>
    </row>
    <row r="63" spans="1:16">
      <c r="A63" s="160" t="s">
        <v>28</v>
      </c>
      <c r="B63" s="160">
        <f>'将来負担比率（分子）の構造'!I$44</f>
        <v>385</v>
      </c>
      <c r="C63" s="160"/>
      <c r="D63" s="160"/>
      <c r="E63" s="160">
        <f>'将来負担比率（分子）の構造'!J$44</f>
        <v>466</v>
      </c>
      <c r="F63" s="160"/>
      <c r="G63" s="160"/>
      <c r="H63" s="160">
        <f>'将来負担比率（分子）の構造'!K$44</f>
        <v>553</v>
      </c>
      <c r="I63" s="160"/>
      <c r="J63" s="160"/>
      <c r="K63" s="160">
        <f>'将来負担比率（分子）の構造'!L$44</f>
        <v>773</v>
      </c>
      <c r="L63" s="160"/>
      <c r="M63" s="160"/>
      <c r="N63" s="160">
        <f>'将来負担比率（分子）の構造'!M$44</f>
        <v>712</v>
      </c>
      <c r="O63" s="160"/>
      <c r="P63" s="160"/>
    </row>
    <row r="64" spans="1:16">
      <c r="A64" s="160" t="s">
        <v>27</v>
      </c>
      <c r="B64" s="160">
        <f>'将来負担比率（分子）の構造'!I$43</f>
        <v>6311</v>
      </c>
      <c r="C64" s="160"/>
      <c r="D64" s="160"/>
      <c r="E64" s="160">
        <f>'将来負担比率（分子）の構造'!J$43</f>
        <v>5945</v>
      </c>
      <c r="F64" s="160"/>
      <c r="G64" s="160"/>
      <c r="H64" s="160">
        <f>'将来負担比率（分子）の構造'!K$43</f>
        <v>5662</v>
      </c>
      <c r="I64" s="160"/>
      <c r="J64" s="160"/>
      <c r="K64" s="160">
        <f>'将来負担比率（分子）の構造'!L$43</f>
        <v>5436</v>
      </c>
      <c r="L64" s="160"/>
      <c r="M64" s="160"/>
      <c r="N64" s="160">
        <f>'将来負担比率（分子）の構造'!M$43</f>
        <v>5392</v>
      </c>
      <c r="O64" s="160"/>
      <c r="P64" s="160"/>
    </row>
    <row r="65" spans="1:16">
      <c r="A65" s="160" t="s">
        <v>26</v>
      </c>
      <c r="B65" s="160">
        <f>'将来負担比率（分子）の構造'!I$42</f>
        <v>1710</v>
      </c>
      <c r="C65" s="160"/>
      <c r="D65" s="160"/>
      <c r="E65" s="160">
        <f>'将来負担比率（分子）の構造'!J$42</f>
        <v>1541</v>
      </c>
      <c r="F65" s="160"/>
      <c r="G65" s="160"/>
      <c r="H65" s="160">
        <f>'将来負担比率（分子）の構造'!K$42</f>
        <v>1372</v>
      </c>
      <c r="I65" s="160"/>
      <c r="J65" s="160"/>
      <c r="K65" s="160">
        <f>'将来負担比率（分子）の構造'!L$42</f>
        <v>1202</v>
      </c>
      <c r="L65" s="160"/>
      <c r="M65" s="160"/>
      <c r="N65" s="160">
        <f>'将来負担比率（分子）の構造'!M$42</f>
        <v>1033</v>
      </c>
      <c r="O65" s="160"/>
      <c r="P65" s="160"/>
    </row>
    <row r="66" spans="1:16">
      <c r="A66" s="160" t="s">
        <v>25</v>
      </c>
      <c r="B66" s="160">
        <f>'将来負担比率（分子）の構造'!I$41</f>
        <v>27199</v>
      </c>
      <c r="C66" s="160"/>
      <c r="D66" s="160"/>
      <c r="E66" s="160">
        <f>'将来負担比率（分子）の構造'!J$41</f>
        <v>28483</v>
      </c>
      <c r="F66" s="160"/>
      <c r="G66" s="160"/>
      <c r="H66" s="160">
        <f>'将来負担比率（分子）の構造'!K$41</f>
        <v>29463</v>
      </c>
      <c r="I66" s="160"/>
      <c r="J66" s="160"/>
      <c r="K66" s="160">
        <f>'将来負担比率（分子）の構造'!L$41</f>
        <v>30959</v>
      </c>
      <c r="L66" s="160"/>
      <c r="M66" s="160"/>
      <c r="N66" s="160">
        <f>'将来負担比率（分子）の構造'!M$41</f>
        <v>33360</v>
      </c>
      <c r="O66" s="160"/>
      <c r="P66" s="160"/>
    </row>
    <row r="67" spans="1:16">
      <c r="A67" s="160" t="s">
        <v>68</v>
      </c>
      <c r="B67" s="160" t="e">
        <f>NA()</f>
        <v>#N/A</v>
      </c>
      <c r="C67" s="160">
        <f>IF(ISNUMBER('将来負担比率（分子）の構造'!I$53), IF('将来負担比率（分子）の構造'!I$53 &lt; 0, 0, '将来負担比率（分子）の構造'!I$53), NA())</f>
        <v>2656</v>
      </c>
      <c r="D67" s="160" t="e">
        <f>NA()</f>
        <v>#N/A</v>
      </c>
      <c r="E67" s="160" t="e">
        <f>NA()</f>
        <v>#N/A</v>
      </c>
      <c r="F67" s="160">
        <f>IF(ISNUMBER('将来負担比率（分子）の構造'!J$53), IF('将来負担比率（分子）の構造'!J$53 &lt; 0, 0, '将来負担比率（分子）の構造'!J$53), NA())</f>
        <v>1361</v>
      </c>
      <c r="G67" s="160" t="e">
        <f>NA()</f>
        <v>#N/A</v>
      </c>
      <c r="H67" s="160" t="e">
        <f>NA()</f>
        <v>#N/A</v>
      </c>
      <c r="I67" s="160">
        <f>IF(ISNUMBER('将来負担比率（分子）の構造'!K$53), IF('将来負担比率（分子）の構造'!K$53 &lt; 0, 0, '将来負担比率（分子）の構造'!K$53), NA())</f>
        <v>1001</v>
      </c>
      <c r="J67" s="160" t="e">
        <f>NA()</f>
        <v>#N/A</v>
      </c>
      <c r="K67" s="160" t="e">
        <f>NA()</f>
        <v>#N/A</v>
      </c>
      <c r="L67" s="160">
        <f>IF(ISNUMBER('将来負担比率（分子）の構造'!L$53), IF('将来負担比率（分子）の構造'!L$53 &lt; 0, 0, '将来負担比率（分子）の構造'!L$53), NA())</f>
        <v>2611</v>
      </c>
      <c r="M67" s="160" t="e">
        <f>NA()</f>
        <v>#N/A</v>
      </c>
      <c r="N67" s="160" t="e">
        <f>NA()</f>
        <v>#N/A</v>
      </c>
      <c r="O67" s="160">
        <f>IF(ISNUMBER('将来負担比率（分子）の構造'!M$53), IF('将来負担比率（分子）の構造'!M$53 &lt; 0, 0, '将来負担比率（分子）の構造'!M$53), NA())</f>
        <v>5998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1823</v>
      </c>
      <c r="C72" s="164">
        <f>基金残高に係る経年分析!G55</f>
        <v>1488</v>
      </c>
      <c r="D72" s="164">
        <f>基金残高に係る経年分析!H55</f>
        <v>1033</v>
      </c>
    </row>
    <row r="73" spans="1:16">
      <c r="A73" s="163" t="s">
        <v>71</v>
      </c>
      <c r="B73" s="164">
        <f>基金残高に係る経年分析!F56</f>
        <v>918</v>
      </c>
      <c r="C73" s="164">
        <f>基金残高に係る経年分析!G56</f>
        <v>868</v>
      </c>
      <c r="D73" s="164">
        <f>基金残高に係る経年分析!H56</f>
        <v>787</v>
      </c>
    </row>
    <row r="74" spans="1:16">
      <c r="A74" s="163" t="s">
        <v>72</v>
      </c>
      <c r="B74" s="164">
        <f>基金残高に係る経年分析!F57</f>
        <v>5366</v>
      </c>
      <c r="C74" s="164">
        <f>基金残高に係る経年分析!G57</f>
        <v>4728</v>
      </c>
      <c r="D74" s="164">
        <f>基金残高に係る経年分析!H57</f>
        <v>3203</v>
      </c>
    </row>
  </sheetData>
  <sheetProtection algorithmName="SHA-512" hashValue="TzD/Iie07Omg89nez05eD6TNx2iYO3Yd68bL1gOYXol06+/cecPstiIqpgZs3KPn5Jx5m/TXQS/hPg0FQsc2Cg==" saltValue="7deOsqFreWjPl/DK7DJU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12063119</v>
      </c>
      <c r="S5" s="707"/>
      <c r="T5" s="707"/>
      <c r="U5" s="707"/>
      <c r="V5" s="707"/>
      <c r="W5" s="707"/>
      <c r="X5" s="707"/>
      <c r="Y5" s="753"/>
      <c r="Z5" s="771">
        <v>34.700000000000003</v>
      </c>
      <c r="AA5" s="771"/>
      <c r="AB5" s="771"/>
      <c r="AC5" s="771"/>
      <c r="AD5" s="772">
        <v>11229047</v>
      </c>
      <c r="AE5" s="772"/>
      <c r="AF5" s="772"/>
      <c r="AG5" s="772"/>
      <c r="AH5" s="772"/>
      <c r="AI5" s="772"/>
      <c r="AJ5" s="772"/>
      <c r="AK5" s="772"/>
      <c r="AL5" s="754">
        <v>68.900000000000006</v>
      </c>
      <c r="AM5" s="723"/>
      <c r="AN5" s="723"/>
      <c r="AO5" s="755"/>
      <c r="AP5" s="740" t="s">
        <v>222</v>
      </c>
      <c r="AQ5" s="741"/>
      <c r="AR5" s="741"/>
      <c r="AS5" s="741"/>
      <c r="AT5" s="741"/>
      <c r="AU5" s="741"/>
      <c r="AV5" s="741"/>
      <c r="AW5" s="741"/>
      <c r="AX5" s="741"/>
      <c r="AY5" s="741"/>
      <c r="AZ5" s="741"/>
      <c r="BA5" s="741"/>
      <c r="BB5" s="741"/>
      <c r="BC5" s="741"/>
      <c r="BD5" s="741"/>
      <c r="BE5" s="741"/>
      <c r="BF5" s="742"/>
      <c r="BG5" s="641">
        <v>11227581</v>
      </c>
      <c r="BH5" s="644"/>
      <c r="BI5" s="644"/>
      <c r="BJ5" s="644"/>
      <c r="BK5" s="644"/>
      <c r="BL5" s="644"/>
      <c r="BM5" s="644"/>
      <c r="BN5" s="645"/>
      <c r="BO5" s="703">
        <v>93.1</v>
      </c>
      <c r="BP5" s="703"/>
      <c r="BQ5" s="703"/>
      <c r="BR5" s="703"/>
      <c r="BS5" s="704">
        <v>92740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217556</v>
      </c>
      <c r="S6" s="644"/>
      <c r="T6" s="644"/>
      <c r="U6" s="644"/>
      <c r="V6" s="644"/>
      <c r="W6" s="644"/>
      <c r="X6" s="644"/>
      <c r="Y6" s="645"/>
      <c r="Z6" s="703">
        <v>0.6</v>
      </c>
      <c r="AA6" s="703"/>
      <c r="AB6" s="703"/>
      <c r="AC6" s="703"/>
      <c r="AD6" s="704">
        <v>217556</v>
      </c>
      <c r="AE6" s="704"/>
      <c r="AF6" s="704"/>
      <c r="AG6" s="704"/>
      <c r="AH6" s="704"/>
      <c r="AI6" s="704"/>
      <c r="AJ6" s="704"/>
      <c r="AK6" s="704"/>
      <c r="AL6" s="646">
        <v>1.3</v>
      </c>
      <c r="AM6" s="647"/>
      <c r="AN6" s="647"/>
      <c r="AO6" s="705"/>
      <c r="AP6" s="638" t="s">
        <v>227</v>
      </c>
      <c r="AQ6" s="639"/>
      <c r="AR6" s="639"/>
      <c r="AS6" s="639"/>
      <c r="AT6" s="639"/>
      <c r="AU6" s="639"/>
      <c r="AV6" s="639"/>
      <c r="AW6" s="639"/>
      <c r="AX6" s="639"/>
      <c r="AY6" s="639"/>
      <c r="AZ6" s="639"/>
      <c r="BA6" s="639"/>
      <c r="BB6" s="639"/>
      <c r="BC6" s="639"/>
      <c r="BD6" s="639"/>
      <c r="BE6" s="639"/>
      <c r="BF6" s="640"/>
      <c r="BG6" s="641">
        <v>11227581</v>
      </c>
      <c r="BH6" s="644"/>
      <c r="BI6" s="644"/>
      <c r="BJ6" s="644"/>
      <c r="BK6" s="644"/>
      <c r="BL6" s="644"/>
      <c r="BM6" s="644"/>
      <c r="BN6" s="645"/>
      <c r="BO6" s="703">
        <v>93.1</v>
      </c>
      <c r="BP6" s="703"/>
      <c r="BQ6" s="703"/>
      <c r="BR6" s="703"/>
      <c r="BS6" s="704">
        <v>92740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228664</v>
      </c>
      <c r="CS6" s="644"/>
      <c r="CT6" s="644"/>
      <c r="CU6" s="644"/>
      <c r="CV6" s="644"/>
      <c r="CW6" s="644"/>
      <c r="CX6" s="644"/>
      <c r="CY6" s="645"/>
      <c r="CZ6" s="754">
        <v>0.7</v>
      </c>
      <c r="DA6" s="723"/>
      <c r="DB6" s="723"/>
      <c r="DC6" s="757"/>
      <c r="DD6" s="649" t="s">
        <v>124</v>
      </c>
      <c r="DE6" s="644"/>
      <c r="DF6" s="644"/>
      <c r="DG6" s="644"/>
      <c r="DH6" s="644"/>
      <c r="DI6" s="644"/>
      <c r="DJ6" s="644"/>
      <c r="DK6" s="644"/>
      <c r="DL6" s="644"/>
      <c r="DM6" s="644"/>
      <c r="DN6" s="644"/>
      <c r="DO6" s="644"/>
      <c r="DP6" s="645"/>
      <c r="DQ6" s="649">
        <v>228520</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15798</v>
      </c>
      <c r="S7" s="644"/>
      <c r="T7" s="644"/>
      <c r="U7" s="644"/>
      <c r="V7" s="644"/>
      <c r="W7" s="644"/>
      <c r="X7" s="644"/>
      <c r="Y7" s="645"/>
      <c r="Z7" s="703">
        <v>0</v>
      </c>
      <c r="AA7" s="703"/>
      <c r="AB7" s="703"/>
      <c r="AC7" s="703"/>
      <c r="AD7" s="704">
        <v>15798</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5130581</v>
      </c>
      <c r="BH7" s="644"/>
      <c r="BI7" s="644"/>
      <c r="BJ7" s="644"/>
      <c r="BK7" s="644"/>
      <c r="BL7" s="644"/>
      <c r="BM7" s="644"/>
      <c r="BN7" s="645"/>
      <c r="BO7" s="703">
        <v>42.5</v>
      </c>
      <c r="BP7" s="703"/>
      <c r="BQ7" s="703"/>
      <c r="BR7" s="703"/>
      <c r="BS7" s="704">
        <v>92740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3458873</v>
      </c>
      <c r="CS7" s="644"/>
      <c r="CT7" s="644"/>
      <c r="CU7" s="644"/>
      <c r="CV7" s="644"/>
      <c r="CW7" s="644"/>
      <c r="CX7" s="644"/>
      <c r="CY7" s="645"/>
      <c r="CZ7" s="703">
        <v>10.4</v>
      </c>
      <c r="DA7" s="703"/>
      <c r="DB7" s="703"/>
      <c r="DC7" s="703"/>
      <c r="DD7" s="649">
        <v>11043</v>
      </c>
      <c r="DE7" s="644"/>
      <c r="DF7" s="644"/>
      <c r="DG7" s="644"/>
      <c r="DH7" s="644"/>
      <c r="DI7" s="644"/>
      <c r="DJ7" s="644"/>
      <c r="DK7" s="644"/>
      <c r="DL7" s="644"/>
      <c r="DM7" s="644"/>
      <c r="DN7" s="644"/>
      <c r="DO7" s="644"/>
      <c r="DP7" s="645"/>
      <c r="DQ7" s="649">
        <v>2825947</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54168</v>
      </c>
      <c r="S8" s="644"/>
      <c r="T8" s="644"/>
      <c r="U8" s="644"/>
      <c r="V8" s="644"/>
      <c r="W8" s="644"/>
      <c r="X8" s="644"/>
      <c r="Y8" s="645"/>
      <c r="Z8" s="703">
        <v>0.2</v>
      </c>
      <c r="AA8" s="703"/>
      <c r="AB8" s="703"/>
      <c r="AC8" s="703"/>
      <c r="AD8" s="704">
        <v>54168</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146508</v>
      </c>
      <c r="BH8" s="644"/>
      <c r="BI8" s="644"/>
      <c r="BJ8" s="644"/>
      <c r="BK8" s="644"/>
      <c r="BL8" s="644"/>
      <c r="BM8" s="644"/>
      <c r="BN8" s="645"/>
      <c r="BO8" s="703">
        <v>1.2</v>
      </c>
      <c r="BP8" s="703"/>
      <c r="BQ8" s="703"/>
      <c r="BR8" s="703"/>
      <c r="BS8" s="649" t="s">
        <v>124</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10385138</v>
      </c>
      <c r="CS8" s="644"/>
      <c r="CT8" s="644"/>
      <c r="CU8" s="644"/>
      <c r="CV8" s="644"/>
      <c r="CW8" s="644"/>
      <c r="CX8" s="644"/>
      <c r="CY8" s="645"/>
      <c r="CZ8" s="703">
        <v>31.1</v>
      </c>
      <c r="DA8" s="703"/>
      <c r="DB8" s="703"/>
      <c r="DC8" s="703"/>
      <c r="DD8" s="649">
        <v>13025</v>
      </c>
      <c r="DE8" s="644"/>
      <c r="DF8" s="644"/>
      <c r="DG8" s="644"/>
      <c r="DH8" s="644"/>
      <c r="DI8" s="644"/>
      <c r="DJ8" s="644"/>
      <c r="DK8" s="644"/>
      <c r="DL8" s="644"/>
      <c r="DM8" s="644"/>
      <c r="DN8" s="644"/>
      <c r="DO8" s="644"/>
      <c r="DP8" s="645"/>
      <c r="DQ8" s="649">
        <v>5581903</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59069</v>
      </c>
      <c r="S9" s="644"/>
      <c r="T9" s="644"/>
      <c r="U9" s="644"/>
      <c r="V9" s="644"/>
      <c r="W9" s="644"/>
      <c r="X9" s="644"/>
      <c r="Y9" s="645"/>
      <c r="Z9" s="703">
        <v>0.2</v>
      </c>
      <c r="AA9" s="703"/>
      <c r="AB9" s="703"/>
      <c r="AC9" s="703"/>
      <c r="AD9" s="704">
        <v>59069</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4317106</v>
      </c>
      <c r="BH9" s="644"/>
      <c r="BI9" s="644"/>
      <c r="BJ9" s="644"/>
      <c r="BK9" s="644"/>
      <c r="BL9" s="644"/>
      <c r="BM9" s="644"/>
      <c r="BN9" s="645"/>
      <c r="BO9" s="703">
        <v>35.799999999999997</v>
      </c>
      <c r="BP9" s="703"/>
      <c r="BQ9" s="703"/>
      <c r="BR9" s="703"/>
      <c r="BS9" s="649" t="s">
        <v>124</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7625781</v>
      </c>
      <c r="CS9" s="644"/>
      <c r="CT9" s="644"/>
      <c r="CU9" s="644"/>
      <c r="CV9" s="644"/>
      <c r="CW9" s="644"/>
      <c r="CX9" s="644"/>
      <c r="CY9" s="645"/>
      <c r="CZ9" s="703">
        <v>22.9</v>
      </c>
      <c r="DA9" s="703"/>
      <c r="DB9" s="703"/>
      <c r="DC9" s="703"/>
      <c r="DD9" s="649">
        <v>5557682</v>
      </c>
      <c r="DE9" s="644"/>
      <c r="DF9" s="644"/>
      <c r="DG9" s="644"/>
      <c r="DH9" s="644"/>
      <c r="DI9" s="644"/>
      <c r="DJ9" s="644"/>
      <c r="DK9" s="644"/>
      <c r="DL9" s="644"/>
      <c r="DM9" s="644"/>
      <c r="DN9" s="644"/>
      <c r="DO9" s="644"/>
      <c r="DP9" s="645"/>
      <c r="DQ9" s="649">
        <v>1981916</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188302</v>
      </c>
      <c r="BH10" s="644"/>
      <c r="BI10" s="644"/>
      <c r="BJ10" s="644"/>
      <c r="BK10" s="644"/>
      <c r="BL10" s="644"/>
      <c r="BM10" s="644"/>
      <c r="BN10" s="645"/>
      <c r="BO10" s="703">
        <v>1.6</v>
      </c>
      <c r="BP10" s="703"/>
      <c r="BQ10" s="703"/>
      <c r="BR10" s="703"/>
      <c r="BS10" s="649" t="s">
        <v>240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26715</v>
      </c>
      <c r="CS10" s="644"/>
      <c r="CT10" s="644"/>
      <c r="CU10" s="644"/>
      <c r="CV10" s="644"/>
      <c r="CW10" s="644"/>
      <c r="CX10" s="644"/>
      <c r="CY10" s="645"/>
      <c r="CZ10" s="703">
        <v>0.1</v>
      </c>
      <c r="DA10" s="703"/>
      <c r="DB10" s="703"/>
      <c r="DC10" s="703"/>
      <c r="DD10" s="649" t="s">
        <v>124</v>
      </c>
      <c r="DE10" s="644"/>
      <c r="DF10" s="644"/>
      <c r="DG10" s="644"/>
      <c r="DH10" s="644"/>
      <c r="DI10" s="644"/>
      <c r="DJ10" s="644"/>
      <c r="DK10" s="644"/>
      <c r="DL10" s="644"/>
      <c r="DM10" s="644"/>
      <c r="DN10" s="644"/>
      <c r="DO10" s="644"/>
      <c r="DP10" s="645"/>
      <c r="DQ10" s="649">
        <v>9821</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240</v>
      </c>
      <c r="AA11" s="703"/>
      <c r="AB11" s="703"/>
      <c r="AC11" s="703"/>
      <c r="AD11" s="704" t="s">
        <v>124</v>
      </c>
      <c r="AE11" s="704"/>
      <c r="AF11" s="704"/>
      <c r="AG11" s="704"/>
      <c r="AH11" s="704"/>
      <c r="AI11" s="704"/>
      <c r="AJ11" s="704"/>
      <c r="AK11" s="704"/>
      <c r="AL11" s="646" t="s">
        <v>124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478665</v>
      </c>
      <c r="BH11" s="644"/>
      <c r="BI11" s="644"/>
      <c r="BJ11" s="644"/>
      <c r="BK11" s="644"/>
      <c r="BL11" s="644"/>
      <c r="BM11" s="644"/>
      <c r="BN11" s="645"/>
      <c r="BO11" s="703">
        <v>4</v>
      </c>
      <c r="BP11" s="703"/>
      <c r="BQ11" s="703"/>
      <c r="BR11" s="703"/>
      <c r="BS11" s="649">
        <v>92740</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227351</v>
      </c>
      <c r="CS11" s="644"/>
      <c r="CT11" s="644"/>
      <c r="CU11" s="644"/>
      <c r="CV11" s="644"/>
      <c r="CW11" s="644"/>
      <c r="CX11" s="644"/>
      <c r="CY11" s="645"/>
      <c r="CZ11" s="703">
        <v>0.7</v>
      </c>
      <c r="DA11" s="703"/>
      <c r="DB11" s="703"/>
      <c r="DC11" s="703"/>
      <c r="DD11" s="649">
        <v>21480</v>
      </c>
      <c r="DE11" s="644"/>
      <c r="DF11" s="644"/>
      <c r="DG11" s="644"/>
      <c r="DH11" s="644"/>
      <c r="DI11" s="644"/>
      <c r="DJ11" s="644"/>
      <c r="DK11" s="644"/>
      <c r="DL11" s="644"/>
      <c r="DM11" s="644"/>
      <c r="DN11" s="644"/>
      <c r="DO11" s="644"/>
      <c r="DP11" s="645"/>
      <c r="DQ11" s="649">
        <v>190553</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1236147</v>
      </c>
      <c r="S12" s="644"/>
      <c r="T12" s="644"/>
      <c r="U12" s="644"/>
      <c r="V12" s="644"/>
      <c r="W12" s="644"/>
      <c r="X12" s="644"/>
      <c r="Y12" s="645"/>
      <c r="Z12" s="703">
        <v>3.6</v>
      </c>
      <c r="AA12" s="703"/>
      <c r="AB12" s="703"/>
      <c r="AC12" s="703"/>
      <c r="AD12" s="704">
        <v>1236147</v>
      </c>
      <c r="AE12" s="704"/>
      <c r="AF12" s="704"/>
      <c r="AG12" s="704"/>
      <c r="AH12" s="704"/>
      <c r="AI12" s="704"/>
      <c r="AJ12" s="704"/>
      <c r="AK12" s="704"/>
      <c r="AL12" s="646">
        <v>7.6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5479731</v>
      </c>
      <c r="BH12" s="644"/>
      <c r="BI12" s="644"/>
      <c r="BJ12" s="644"/>
      <c r="BK12" s="644"/>
      <c r="BL12" s="644"/>
      <c r="BM12" s="644"/>
      <c r="BN12" s="645"/>
      <c r="BO12" s="703">
        <v>45.4</v>
      </c>
      <c r="BP12" s="703"/>
      <c r="BQ12" s="703"/>
      <c r="BR12" s="703"/>
      <c r="BS12" s="649" t="s">
        <v>124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808521</v>
      </c>
      <c r="CS12" s="644"/>
      <c r="CT12" s="644"/>
      <c r="CU12" s="644"/>
      <c r="CV12" s="644"/>
      <c r="CW12" s="644"/>
      <c r="CX12" s="644"/>
      <c r="CY12" s="645"/>
      <c r="CZ12" s="703">
        <v>2.4</v>
      </c>
      <c r="DA12" s="703"/>
      <c r="DB12" s="703"/>
      <c r="DC12" s="703"/>
      <c r="DD12" s="649">
        <v>57303</v>
      </c>
      <c r="DE12" s="644"/>
      <c r="DF12" s="644"/>
      <c r="DG12" s="644"/>
      <c r="DH12" s="644"/>
      <c r="DI12" s="644"/>
      <c r="DJ12" s="644"/>
      <c r="DK12" s="644"/>
      <c r="DL12" s="644"/>
      <c r="DM12" s="644"/>
      <c r="DN12" s="644"/>
      <c r="DO12" s="644"/>
      <c r="DP12" s="645"/>
      <c r="DQ12" s="649">
        <v>456615</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145548</v>
      </c>
      <c r="S13" s="644"/>
      <c r="T13" s="644"/>
      <c r="U13" s="644"/>
      <c r="V13" s="644"/>
      <c r="W13" s="644"/>
      <c r="X13" s="644"/>
      <c r="Y13" s="645"/>
      <c r="Z13" s="703">
        <v>0.4</v>
      </c>
      <c r="AA13" s="703"/>
      <c r="AB13" s="703"/>
      <c r="AC13" s="703"/>
      <c r="AD13" s="704">
        <v>145548</v>
      </c>
      <c r="AE13" s="704"/>
      <c r="AF13" s="704"/>
      <c r="AG13" s="704"/>
      <c r="AH13" s="704"/>
      <c r="AI13" s="704"/>
      <c r="AJ13" s="704"/>
      <c r="AK13" s="704"/>
      <c r="AL13" s="646">
        <v>0.9</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5459237</v>
      </c>
      <c r="BH13" s="644"/>
      <c r="BI13" s="644"/>
      <c r="BJ13" s="644"/>
      <c r="BK13" s="644"/>
      <c r="BL13" s="644"/>
      <c r="BM13" s="644"/>
      <c r="BN13" s="645"/>
      <c r="BO13" s="703">
        <v>45.3</v>
      </c>
      <c r="BP13" s="703"/>
      <c r="BQ13" s="703"/>
      <c r="BR13" s="703"/>
      <c r="BS13" s="649" t="s">
        <v>124</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3991522</v>
      </c>
      <c r="CS13" s="644"/>
      <c r="CT13" s="644"/>
      <c r="CU13" s="644"/>
      <c r="CV13" s="644"/>
      <c r="CW13" s="644"/>
      <c r="CX13" s="644"/>
      <c r="CY13" s="645"/>
      <c r="CZ13" s="703">
        <v>12</v>
      </c>
      <c r="DA13" s="703"/>
      <c r="DB13" s="703"/>
      <c r="DC13" s="703"/>
      <c r="DD13" s="649">
        <v>2738673</v>
      </c>
      <c r="DE13" s="644"/>
      <c r="DF13" s="644"/>
      <c r="DG13" s="644"/>
      <c r="DH13" s="644"/>
      <c r="DI13" s="644"/>
      <c r="DJ13" s="644"/>
      <c r="DK13" s="644"/>
      <c r="DL13" s="644"/>
      <c r="DM13" s="644"/>
      <c r="DN13" s="644"/>
      <c r="DO13" s="644"/>
      <c r="DP13" s="645"/>
      <c r="DQ13" s="649">
        <v>2337814</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240</v>
      </c>
      <c r="AE14" s="704"/>
      <c r="AF14" s="704"/>
      <c r="AG14" s="704"/>
      <c r="AH14" s="704"/>
      <c r="AI14" s="704"/>
      <c r="AJ14" s="704"/>
      <c r="AK14" s="704"/>
      <c r="AL14" s="646" t="s">
        <v>124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182529</v>
      </c>
      <c r="BH14" s="644"/>
      <c r="BI14" s="644"/>
      <c r="BJ14" s="644"/>
      <c r="BK14" s="644"/>
      <c r="BL14" s="644"/>
      <c r="BM14" s="644"/>
      <c r="BN14" s="645"/>
      <c r="BO14" s="703">
        <v>1.5</v>
      </c>
      <c r="BP14" s="703"/>
      <c r="BQ14" s="703"/>
      <c r="BR14" s="703"/>
      <c r="BS14" s="649" t="s">
        <v>124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1322347</v>
      </c>
      <c r="CS14" s="644"/>
      <c r="CT14" s="644"/>
      <c r="CU14" s="644"/>
      <c r="CV14" s="644"/>
      <c r="CW14" s="644"/>
      <c r="CX14" s="644"/>
      <c r="CY14" s="645"/>
      <c r="CZ14" s="703">
        <v>4</v>
      </c>
      <c r="DA14" s="703"/>
      <c r="DB14" s="703"/>
      <c r="DC14" s="703"/>
      <c r="DD14" s="649">
        <v>65687</v>
      </c>
      <c r="DE14" s="644"/>
      <c r="DF14" s="644"/>
      <c r="DG14" s="644"/>
      <c r="DH14" s="644"/>
      <c r="DI14" s="644"/>
      <c r="DJ14" s="644"/>
      <c r="DK14" s="644"/>
      <c r="DL14" s="644"/>
      <c r="DM14" s="644"/>
      <c r="DN14" s="644"/>
      <c r="DO14" s="644"/>
      <c r="DP14" s="645"/>
      <c r="DQ14" s="649">
        <v>1245984</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89067</v>
      </c>
      <c r="S15" s="644"/>
      <c r="T15" s="644"/>
      <c r="U15" s="644"/>
      <c r="V15" s="644"/>
      <c r="W15" s="644"/>
      <c r="X15" s="644"/>
      <c r="Y15" s="645"/>
      <c r="Z15" s="703">
        <v>0.3</v>
      </c>
      <c r="AA15" s="703"/>
      <c r="AB15" s="703"/>
      <c r="AC15" s="703"/>
      <c r="AD15" s="704">
        <v>89067</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433523</v>
      </c>
      <c r="BH15" s="644"/>
      <c r="BI15" s="644"/>
      <c r="BJ15" s="644"/>
      <c r="BK15" s="644"/>
      <c r="BL15" s="644"/>
      <c r="BM15" s="644"/>
      <c r="BN15" s="645"/>
      <c r="BO15" s="703">
        <v>3.6</v>
      </c>
      <c r="BP15" s="703"/>
      <c r="BQ15" s="703"/>
      <c r="BR15" s="703"/>
      <c r="BS15" s="649" t="s">
        <v>124</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2375323</v>
      </c>
      <c r="CS15" s="644"/>
      <c r="CT15" s="644"/>
      <c r="CU15" s="644"/>
      <c r="CV15" s="644"/>
      <c r="CW15" s="644"/>
      <c r="CX15" s="644"/>
      <c r="CY15" s="645"/>
      <c r="CZ15" s="703">
        <v>7.1</v>
      </c>
      <c r="DA15" s="703"/>
      <c r="DB15" s="703"/>
      <c r="DC15" s="703"/>
      <c r="DD15" s="649">
        <v>470784</v>
      </c>
      <c r="DE15" s="644"/>
      <c r="DF15" s="644"/>
      <c r="DG15" s="644"/>
      <c r="DH15" s="644"/>
      <c r="DI15" s="644"/>
      <c r="DJ15" s="644"/>
      <c r="DK15" s="644"/>
      <c r="DL15" s="644"/>
      <c r="DM15" s="644"/>
      <c r="DN15" s="644"/>
      <c r="DO15" s="644"/>
      <c r="DP15" s="645"/>
      <c r="DQ15" s="649">
        <v>2095611</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124</v>
      </c>
      <c r="AE16" s="704"/>
      <c r="AF16" s="704"/>
      <c r="AG16" s="704"/>
      <c r="AH16" s="704"/>
      <c r="AI16" s="704"/>
      <c r="AJ16" s="704"/>
      <c r="AK16" s="704"/>
      <c r="AL16" s="646" t="s">
        <v>124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v>1217</v>
      </c>
      <c r="BH16" s="644"/>
      <c r="BI16" s="644"/>
      <c r="BJ16" s="644"/>
      <c r="BK16" s="644"/>
      <c r="BL16" s="644"/>
      <c r="BM16" s="644"/>
      <c r="BN16" s="645"/>
      <c r="BO16" s="703">
        <v>0</v>
      </c>
      <c r="BP16" s="703"/>
      <c r="BQ16" s="703"/>
      <c r="BR16" s="703"/>
      <c r="BS16" s="649" t="s">
        <v>240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240</v>
      </c>
      <c r="DA16" s="703"/>
      <c r="DB16" s="703"/>
      <c r="DC16" s="703"/>
      <c r="DD16" s="649" t="s">
        <v>124</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55500</v>
      </c>
      <c r="S17" s="644"/>
      <c r="T17" s="644"/>
      <c r="U17" s="644"/>
      <c r="V17" s="644"/>
      <c r="W17" s="644"/>
      <c r="X17" s="644"/>
      <c r="Y17" s="645"/>
      <c r="Z17" s="703">
        <v>0.2</v>
      </c>
      <c r="AA17" s="703"/>
      <c r="AB17" s="703"/>
      <c r="AC17" s="703"/>
      <c r="AD17" s="704">
        <v>55500</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240</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2701298</v>
      </c>
      <c r="CS17" s="644"/>
      <c r="CT17" s="644"/>
      <c r="CU17" s="644"/>
      <c r="CV17" s="644"/>
      <c r="CW17" s="644"/>
      <c r="CX17" s="644"/>
      <c r="CY17" s="645"/>
      <c r="CZ17" s="703">
        <v>8.1</v>
      </c>
      <c r="DA17" s="703"/>
      <c r="DB17" s="703"/>
      <c r="DC17" s="703"/>
      <c r="DD17" s="649" t="s">
        <v>124</v>
      </c>
      <c r="DE17" s="644"/>
      <c r="DF17" s="644"/>
      <c r="DG17" s="644"/>
      <c r="DH17" s="644"/>
      <c r="DI17" s="644"/>
      <c r="DJ17" s="644"/>
      <c r="DK17" s="644"/>
      <c r="DL17" s="644"/>
      <c r="DM17" s="644"/>
      <c r="DN17" s="644"/>
      <c r="DO17" s="644"/>
      <c r="DP17" s="645"/>
      <c r="DQ17" s="649">
        <v>2691389</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3368000</v>
      </c>
      <c r="S18" s="644"/>
      <c r="T18" s="644"/>
      <c r="U18" s="644"/>
      <c r="V18" s="644"/>
      <c r="W18" s="644"/>
      <c r="X18" s="644"/>
      <c r="Y18" s="645"/>
      <c r="Z18" s="703">
        <v>9.6999999999999993</v>
      </c>
      <c r="AA18" s="703"/>
      <c r="AB18" s="703"/>
      <c r="AC18" s="703"/>
      <c r="AD18" s="704">
        <v>3027442</v>
      </c>
      <c r="AE18" s="704"/>
      <c r="AF18" s="704"/>
      <c r="AG18" s="704"/>
      <c r="AH18" s="704"/>
      <c r="AI18" s="704"/>
      <c r="AJ18" s="704"/>
      <c r="AK18" s="704"/>
      <c r="AL18" s="646">
        <v>18.600000000000001</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169</v>
      </c>
      <c r="BP18" s="703"/>
      <c r="BQ18" s="703"/>
      <c r="BR18" s="703"/>
      <c r="BS18" s="649" t="s">
        <v>124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200000</v>
      </c>
      <c r="CS18" s="644"/>
      <c r="CT18" s="644"/>
      <c r="CU18" s="644"/>
      <c r="CV18" s="644"/>
      <c r="CW18" s="644"/>
      <c r="CX18" s="644"/>
      <c r="CY18" s="645"/>
      <c r="CZ18" s="703">
        <v>0.6</v>
      </c>
      <c r="DA18" s="703"/>
      <c r="DB18" s="703"/>
      <c r="DC18" s="703"/>
      <c r="DD18" s="649">
        <v>200000</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3027442</v>
      </c>
      <c r="S19" s="644"/>
      <c r="T19" s="644"/>
      <c r="U19" s="644"/>
      <c r="V19" s="644"/>
      <c r="W19" s="644"/>
      <c r="X19" s="644"/>
      <c r="Y19" s="645"/>
      <c r="Z19" s="703">
        <v>8.6999999999999993</v>
      </c>
      <c r="AA19" s="703"/>
      <c r="AB19" s="703"/>
      <c r="AC19" s="703"/>
      <c r="AD19" s="704">
        <v>3027442</v>
      </c>
      <c r="AE19" s="704"/>
      <c r="AF19" s="704"/>
      <c r="AG19" s="704"/>
      <c r="AH19" s="704"/>
      <c r="AI19" s="704"/>
      <c r="AJ19" s="704"/>
      <c r="AK19" s="704"/>
      <c r="AL19" s="646">
        <v>18.600000000000001</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835538</v>
      </c>
      <c r="BH19" s="644"/>
      <c r="BI19" s="644"/>
      <c r="BJ19" s="644"/>
      <c r="BK19" s="644"/>
      <c r="BL19" s="644"/>
      <c r="BM19" s="644"/>
      <c r="BN19" s="645"/>
      <c r="BO19" s="703">
        <v>6.9</v>
      </c>
      <c r="BP19" s="703"/>
      <c r="BQ19" s="703"/>
      <c r="BR19" s="703"/>
      <c r="BS19" s="649" t="s">
        <v>124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340474</v>
      </c>
      <c r="S20" s="644"/>
      <c r="T20" s="644"/>
      <c r="U20" s="644"/>
      <c r="V20" s="644"/>
      <c r="W20" s="644"/>
      <c r="X20" s="644"/>
      <c r="Y20" s="645"/>
      <c r="Z20" s="703">
        <v>1</v>
      </c>
      <c r="AA20" s="703"/>
      <c r="AB20" s="703"/>
      <c r="AC20" s="703"/>
      <c r="AD20" s="704" t="s">
        <v>240</v>
      </c>
      <c r="AE20" s="704"/>
      <c r="AF20" s="704"/>
      <c r="AG20" s="704"/>
      <c r="AH20" s="704"/>
      <c r="AI20" s="704"/>
      <c r="AJ20" s="704"/>
      <c r="AK20" s="704"/>
      <c r="AL20" s="646" t="s">
        <v>124</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835538</v>
      </c>
      <c r="BH20" s="644"/>
      <c r="BI20" s="644"/>
      <c r="BJ20" s="644"/>
      <c r="BK20" s="644"/>
      <c r="BL20" s="644"/>
      <c r="BM20" s="644"/>
      <c r="BN20" s="645"/>
      <c r="BO20" s="703">
        <v>6.9</v>
      </c>
      <c r="BP20" s="703"/>
      <c r="BQ20" s="703"/>
      <c r="BR20" s="703"/>
      <c r="BS20" s="649" t="s">
        <v>124</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33351533</v>
      </c>
      <c r="CS20" s="644"/>
      <c r="CT20" s="644"/>
      <c r="CU20" s="644"/>
      <c r="CV20" s="644"/>
      <c r="CW20" s="644"/>
      <c r="CX20" s="644"/>
      <c r="CY20" s="645"/>
      <c r="CZ20" s="703">
        <v>100</v>
      </c>
      <c r="DA20" s="703"/>
      <c r="DB20" s="703"/>
      <c r="DC20" s="703"/>
      <c r="DD20" s="649">
        <v>9135677</v>
      </c>
      <c r="DE20" s="644"/>
      <c r="DF20" s="644"/>
      <c r="DG20" s="644"/>
      <c r="DH20" s="644"/>
      <c r="DI20" s="644"/>
      <c r="DJ20" s="644"/>
      <c r="DK20" s="644"/>
      <c r="DL20" s="644"/>
      <c r="DM20" s="644"/>
      <c r="DN20" s="644"/>
      <c r="DO20" s="644"/>
      <c r="DP20" s="645"/>
      <c r="DQ20" s="649">
        <v>19646073</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84</v>
      </c>
      <c r="S21" s="644"/>
      <c r="T21" s="644"/>
      <c r="U21" s="644"/>
      <c r="V21" s="644"/>
      <c r="W21" s="644"/>
      <c r="X21" s="644"/>
      <c r="Y21" s="645"/>
      <c r="Z21" s="703">
        <v>0</v>
      </c>
      <c r="AA21" s="703"/>
      <c r="AB21" s="703"/>
      <c r="AC21" s="703"/>
      <c r="AD21" s="704" t="s">
        <v>124</v>
      </c>
      <c r="AE21" s="704"/>
      <c r="AF21" s="704"/>
      <c r="AG21" s="704"/>
      <c r="AH21" s="704"/>
      <c r="AI21" s="704"/>
      <c r="AJ21" s="704"/>
      <c r="AK21" s="704"/>
      <c r="AL21" s="646" t="s">
        <v>169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1466</v>
      </c>
      <c r="BH21" s="644"/>
      <c r="BI21" s="644"/>
      <c r="BJ21" s="644"/>
      <c r="BK21" s="644"/>
      <c r="BL21" s="644"/>
      <c r="BM21" s="644"/>
      <c r="BN21" s="645"/>
      <c r="BO21" s="703">
        <v>0</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17303972</v>
      </c>
      <c r="S22" s="644"/>
      <c r="T22" s="644"/>
      <c r="U22" s="644"/>
      <c r="V22" s="644"/>
      <c r="W22" s="644"/>
      <c r="X22" s="644"/>
      <c r="Y22" s="645"/>
      <c r="Z22" s="703">
        <v>49.7</v>
      </c>
      <c r="AA22" s="703"/>
      <c r="AB22" s="703"/>
      <c r="AC22" s="703"/>
      <c r="AD22" s="704">
        <v>16129342</v>
      </c>
      <c r="AE22" s="704"/>
      <c r="AF22" s="704"/>
      <c r="AG22" s="704"/>
      <c r="AH22" s="704"/>
      <c r="AI22" s="704"/>
      <c r="AJ22" s="704"/>
      <c r="AK22" s="704"/>
      <c r="AL22" s="646">
        <v>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240</v>
      </c>
      <c r="BP22" s="703"/>
      <c r="BQ22" s="703"/>
      <c r="BR22" s="703"/>
      <c r="BS22" s="649" t="s">
        <v>124</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9349</v>
      </c>
      <c r="S23" s="644"/>
      <c r="T23" s="644"/>
      <c r="U23" s="644"/>
      <c r="V23" s="644"/>
      <c r="W23" s="644"/>
      <c r="X23" s="644"/>
      <c r="Y23" s="645"/>
      <c r="Z23" s="703">
        <v>0</v>
      </c>
      <c r="AA23" s="703"/>
      <c r="AB23" s="703"/>
      <c r="AC23" s="703"/>
      <c r="AD23" s="704">
        <v>9349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834072</v>
      </c>
      <c r="BH23" s="644"/>
      <c r="BI23" s="644"/>
      <c r="BJ23" s="644"/>
      <c r="BK23" s="644"/>
      <c r="BL23" s="644"/>
      <c r="BM23" s="644"/>
      <c r="BN23" s="645"/>
      <c r="BO23" s="703">
        <v>6.9</v>
      </c>
      <c r="BP23" s="703"/>
      <c r="BQ23" s="703"/>
      <c r="BR23" s="703"/>
      <c r="BS23" s="649" t="s">
        <v>124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108231</v>
      </c>
      <c r="S24" s="644"/>
      <c r="T24" s="644"/>
      <c r="U24" s="644"/>
      <c r="V24" s="644"/>
      <c r="W24" s="644"/>
      <c r="X24" s="644"/>
      <c r="Y24" s="645"/>
      <c r="Z24" s="703">
        <v>0.3</v>
      </c>
      <c r="AA24" s="703"/>
      <c r="AB24" s="703"/>
      <c r="AC24" s="703"/>
      <c r="AD24" s="704" t="s">
        <v>124</v>
      </c>
      <c r="AE24" s="704"/>
      <c r="AF24" s="704"/>
      <c r="AG24" s="704"/>
      <c r="AH24" s="704"/>
      <c r="AI24" s="704"/>
      <c r="AJ24" s="704"/>
      <c r="AK24" s="704"/>
      <c r="AL24" s="646" t="s">
        <v>240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240</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13070109</v>
      </c>
      <c r="CS24" s="707"/>
      <c r="CT24" s="707"/>
      <c r="CU24" s="707"/>
      <c r="CV24" s="707"/>
      <c r="CW24" s="707"/>
      <c r="CX24" s="707"/>
      <c r="CY24" s="753"/>
      <c r="CZ24" s="754">
        <v>39.200000000000003</v>
      </c>
      <c r="DA24" s="723"/>
      <c r="DB24" s="723"/>
      <c r="DC24" s="757"/>
      <c r="DD24" s="752">
        <v>9082480</v>
      </c>
      <c r="DE24" s="707"/>
      <c r="DF24" s="707"/>
      <c r="DG24" s="707"/>
      <c r="DH24" s="707"/>
      <c r="DI24" s="707"/>
      <c r="DJ24" s="707"/>
      <c r="DK24" s="753"/>
      <c r="DL24" s="752">
        <v>9006979</v>
      </c>
      <c r="DM24" s="707"/>
      <c r="DN24" s="707"/>
      <c r="DO24" s="707"/>
      <c r="DP24" s="707"/>
      <c r="DQ24" s="707"/>
      <c r="DR24" s="707"/>
      <c r="DS24" s="707"/>
      <c r="DT24" s="707"/>
      <c r="DU24" s="707"/>
      <c r="DV24" s="753"/>
      <c r="DW24" s="754">
        <v>51.3</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401585</v>
      </c>
      <c r="S25" s="644"/>
      <c r="T25" s="644"/>
      <c r="U25" s="644"/>
      <c r="V25" s="644"/>
      <c r="W25" s="644"/>
      <c r="X25" s="644"/>
      <c r="Y25" s="645"/>
      <c r="Z25" s="703">
        <v>1.2</v>
      </c>
      <c r="AA25" s="703"/>
      <c r="AB25" s="703"/>
      <c r="AC25" s="703"/>
      <c r="AD25" s="704">
        <v>47309</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124</v>
      </c>
      <c r="BP25" s="703"/>
      <c r="BQ25" s="703"/>
      <c r="BR25" s="703"/>
      <c r="BS25" s="649" t="s">
        <v>240</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4871392</v>
      </c>
      <c r="CS25" s="642"/>
      <c r="CT25" s="642"/>
      <c r="CU25" s="642"/>
      <c r="CV25" s="642"/>
      <c r="CW25" s="642"/>
      <c r="CX25" s="642"/>
      <c r="CY25" s="643"/>
      <c r="CZ25" s="646">
        <v>14.6</v>
      </c>
      <c r="DA25" s="675"/>
      <c r="DB25" s="675"/>
      <c r="DC25" s="676"/>
      <c r="DD25" s="649">
        <v>4629058</v>
      </c>
      <c r="DE25" s="642"/>
      <c r="DF25" s="642"/>
      <c r="DG25" s="642"/>
      <c r="DH25" s="642"/>
      <c r="DI25" s="642"/>
      <c r="DJ25" s="642"/>
      <c r="DK25" s="643"/>
      <c r="DL25" s="649">
        <v>4555324</v>
      </c>
      <c r="DM25" s="642"/>
      <c r="DN25" s="642"/>
      <c r="DO25" s="642"/>
      <c r="DP25" s="642"/>
      <c r="DQ25" s="642"/>
      <c r="DR25" s="642"/>
      <c r="DS25" s="642"/>
      <c r="DT25" s="642"/>
      <c r="DU25" s="642"/>
      <c r="DV25" s="643"/>
      <c r="DW25" s="646">
        <v>25.9</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104684</v>
      </c>
      <c r="S26" s="644"/>
      <c r="T26" s="644"/>
      <c r="U26" s="644"/>
      <c r="V26" s="644"/>
      <c r="W26" s="644"/>
      <c r="X26" s="644"/>
      <c r="Y26" s="645"/>
      <c r="Z26" s="703">
        <v>0.3</v>
      </c>
      <c r="AA26" s="703"/>
      <c r="AB26" s="703"/>
      <c r="AC26" s="703"/>
      <c r="AD26" s="704" t="s">
        <v>124</v>
      </c>
      <c r="AE26" s="704"/>
      <c r="AF26" s="704"/>
      <c r="AG26" s="704"/>
      <c r="AH26" s="704"/>
      <c r="AI26" s="704"/>
      <c r="AJ26" s="704"/>
      <c r="AK26" s="704"/>
      <c r="AL26" s="646" t="s">
        <v>124</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3089325</v>
      </c>
      <c r="CS26" s="644"/>
      <c r="CT26" s="644"/>
      <c r="CU26" s="644"/>
      <c r="CV26" s="644"/>
      <c r="CW26" s="644"/>
      <c r="CX26" s="644"/>
      <c r="CY26" s="645"/>
      <c r="CZ26" s="646">
        <v>9.3000000000000007</v>
      </c>
      <c r="DA26" s="675"/>
      <c r="DB26" s="675"/>
      <c r="DC26" s="676"/>
      <c r="DD26" s="649">
        <v>2914709</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5455480</v>
      </c>
      <c r="S27" s="644"/>
      <c r="T27" s="644"/>
      <c r="U27" s="644"/>
      <c r="V27" s="644"/>
      <c r="W27" s="644"/>
      <c r="X27" s="644"/>
      <c r="Y27" s="645"/>
      <c r="Z27" s="703">
        <v>15.7</v>
      </c>
      <c r="AA27" s="703"/>
      <c r="AB27" s="703"/>
      <c r="AC27" s="703"/>
      <c r="AD27" s="704" t="s">
        <v>124</v>
      </c>
      <c r="AE27" s="704"/>
      <c r="AF27" s="704"/>
      <c r="AG27" s="704"/>
      <c r="AH27" s="704"/>
      <c r="AI27" s="704"/>
      <c r="AJ27" s="704"/>
      <c r="AK27" s="704"/>
      <c r="AL27" s="646" t="s">
        <v>124</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12063119</v>
      </c>
      <c r="BH27" s="644"/>
      <c r="BI27" s="644"/>
      <c r="BJ27" s="644"/>
      <c r="BK27" s="644"/>
      <c r="BL27" s="644"/>
      <c r="BM27" s="644"/>
      <c r="BN27" s="645"/>
      <c r="BO27" s="703">
        <v>100</v>
      </c>
      <c r="BP27" s="703"/>
      <c r="BQ27" s="703"/>
      <c r="BR27" s="703"/>
      <c r="BS27" s="649">
        <v>92740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5497419</v>
      </c>
      <c r="CS27" s="642"/>
      <c r="CT27" s="642"/>
      <c r="CU27" s="642"/>
      <c r="CV27" s="642"/>
      <c r="CW27" s="642"/>
      <c r="CX27" s="642"/>
      <c r="CY27" s="643"/>
      <c r="CZ27" s="646">
        <v>16.5</v>
      </c>
      <c r="DA27" s="675"/>
      <c r="DB27" s="675"/>
      <c r="DC27" s="676"/>
      <c r="DD27" s="649">
        <v>1762033</v>
      </c>
      <c r="DE27" s="642"/>
      <c r="DF27" s="642"/>
      <c r="DG27" s="642"/>
      <c r="DH27" s="642"/>
      <c r="DI27" s="642"/>
      <c r="DJ27" s="642"/>
      <c r="DK27" s="643"/>
      <c r="DL27" s="649">
        <v>1760266</v>
      </c>
      <c r="DM27" s="642"/>
      <c r="DN27" s="642"/>
      <c r="DO27" s="642"/>
      <c r="DP27" s="642"/>
      <c r="DQ27" s="642"/>
      <c r="DR27" s="642"/>
      <c r="DS27" s="642"/>
      <c r="DT27" s="642"/>
      <c r="DU27" s="642"/>
      <c r="DV27" s="643"/>
      <c r="DW27" s="646">
        <v>10</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2701298</v>
      </c>
      <c r="CS28" s="644"/>
      <c r="CT28" s="644"/>
      <c r="CU28" s="644"/>
      <c r="CV28" s="644"/>
      <c r="CW28" s="644"/>
      <c r="CX28" s="644"/>
      <c r="CY28" s="645"/>
      <c r="CZ28" s="646">
        <v>8.1</v>
      </c>
      <c r="DA28" s="675"/>
      <c r="DB28" s="675"/>
      <c r="DC28" s="676"/>
      <c r="DD28" s="649">
        <v>2691389</v>
      </c>
      <c r="DE28" s="644"/>
      <c r="DF28" s="644"/>
      <c r="DG28" s="644"/>
      <c r="DH28" s="644"/>
      <c r="DI28" s="644"/>
      <c r="DJ28" s="644"/>
      <c r="DK28" s="645"/>
      <c r="DL28" s="649">
        <v>2691389</v>
      </c>
      <c r="DM28" s="644"/>
      <c r="DN28" s="644"/>
      <c r="DO28" s="644"/>
      <c r="DP28" s="644"/>
      <c r="DQ28" s="644"/>
      <c r="DR28" s="644"/>
      <c r="DS28" s="644"/>
      <c r="DT28" s="644"/>
      <c r="DU28" s="644"/>
      <c r="DV28" s="645"/>
      <c r="DW28" s="646">
        <v>15.3</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1698871</v>
      </c>
      <c r="S29" s="644"/>
      <c r="T29" s="644"/>
      <c r="U29" s="644"/>
      <c r="V29" s="644"/>
      <c r="W29" s="644"/>
      <c r="X29" s="644"/>
      <c r="Y29" s="645"/>
      <c r="Z29" s="703">
        <v>4.9000000000000004</v>
      </c>
      <c r="AA29" s="703"/>
      <c r="AB29" s="703"/>
      <c r="AC29" s="703"/>
      <c r="AD29" s="704" t="s">
        <v>124</v>
      </c>
      <c r="AE29" s="704"/>
      <c r="AF29" s="704"/>
      <c r="AG29" s="704"/>
      <c r="AH29" s="704"/>
      <c r="AI29" s="704"/>
      <c r="AJ29" s="704"/>
      <c r="AK29" s="704"/>
      <c r="AL29" s="646" t="s">
        <v>124</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2701298</v>
      </c>
      <c r="CS29" s="642"/>
      <c r="CT29" s="642"/>
      <c r="CU29" s="642"/>
      <c r="CV29" s="642"/>
      <c r="CW29" s="642"/>
      <c r="CX29" s="642"/>
      <c r="CY29" s="643"/>
      <c r="CZ29" s="646">
        <v>8.1</v>
      </c>
      <c r="DA29" s="675"/>
      <c r="DB29" s="675"/>
      <c r="DC29" s="676"/>
      <c r="DD29" s="649">
        <v>2691389</v>
      </c>
      <c r="DE29" s="642"/>
      <c r="DF29" s="642"/>
      <c r="DG29" s="642"/>
      <c r="DH29" s="642"/>
      <c r="DI29" s="642"/>
      <c r="DJ29" s="642"/>
      <c r="DK29" s="643"/>
      <c r="DL29" s="649">
        <v>2691389</v>
      </c>
      <c r="DM29" s="642"/>
      <c r="DN29" s="642"/>
      <c r="DO29" s="642"/>
      <c r="DP29" s="642"/>
      <c r="DQ29" s="642"/>
      <c r="DR29" s="642"/>
      <c r="DS29" s="642"/>
      <c r="DT29" s="642"/>
      <c r="DU29" s="642"/>
      <c r="DV29" s="643"/>
      <c r="DW29" s="646">
        <v>15.3</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60416</v>
      </c>
      <c r="S30" s="644"/>
      <c r="T30" s="644"/>
      <c r="U30" s="644"/>
      <c r="V30" s="644"/>
      <c r="W30" s="644"/>
      <c r="X30" s="644"/>
      <c r="Y30" s="645"/>
      <c r="Z30" s="703">
        <v>0.2</v>
      </c>
      <c r="AA30" s="703"/>
      <c r="AB30" s="703"/>
      <c r="AC30" s="703"/>
      <c r="AD30" s="704">
        <v>14272</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99.1</v>
      </c>
      <c r="BH30" s="722"/>
      <c r="BI30" s="722"/>
      <c r="BJ30" s="722"/>
      <c r="BK30" s="722"/>
      <c r="BL30" s="722"/>
      <c r="BM30" s="723">
        <v>96.4</v>
      </c>
      <c r="BN30" s="722"/>
      <c r="BO30" s="722"/>
      <c r="BP30" s="722"/>
      <c r="BQ30" s="724"/>
      <c r="BR30" s="721">
        <v>99.1</v>
      </c>
      <c r="BS30" s="722"/>
      <c r="BT30" s="722"/>
      <c r="BU30" s="722"/>
      <c r="BV30" s="722"/>
      <c r="BW30" s="722"/>
      <c r="BX30" s="723">
        <v>95.7</v>
      </c>
      <c r="BY30" s="722"/>
      <c r="BZ30" s="722"/>
      <c r="CA30" s="722"/>
      <c r="CB30" s="724"/>
      <c r="CD30" s="727"/>
      <c r="CE30" s="728"/>
      <c r="CF30" s="685" t="s">
        <v>306</v>
      </c>
      <c r="CG30" s="682"/>
      <c r="CH30" s="682"/>
      <c r="CI30" s="682"/>
      <c r="CJ30" s="682"/>
      <c r="CK30" s="682"/>
      <c r="CL30" s="682"/>
      <c r="CM30" s="682"/>
      <c r="CN30" s="682"/>
      <c r="CO30" s="682"/>
      <c r="CP30" s="682"/>
      <c r="CQ30" s="683"/>
      <c r="CR30" s="641">
        <v>2492829</v>
      </c>
      <c r="CS30" s="644"/>
      <c r="CT30" s="644"/>
      <c r="CU30" s="644"/>
      <c r="CV30" s="644"/>
      <c r="CW30" s="644"/>
      <c r="CX30" s="644"/>
      <c r="CY30" s="645"/>
      <c r="CZ30" s="646">
        <v>7.5</v>
      </c>
      <c r="DA30" s="675"/>
      <c r="DB30" s="675"/>
      <c r="DC30" s="676"/>
      <c r="DD30" s="649">
        <v>2484394</v>
      </c>
      <c r="DE30" s="644"/>
      <c r="DF30" s="644"/>
      <c r="DG30" s="644"/>
      <c r="DH30" s="644"/>
      <c r="DI30" s="644"/>
      <c r="DJ30" s="644"/>
      <c r="DK30" s="645"/>
      <c r="DL30" s="649">
        <v>2484394</v>
      </c>
      <c r="DM30" s="644"/>
      <c r="DN30" s="644"/>
      <c r="DO30" s="644"/>
      <c r="DP30" s="644"/>
      <c r="DQ30" s="644"/>
      <c r="DR30" s="644"/>
      <c r="DS30" s="644"/>
      <c r="DT30" s="644"/>
      <c r="DU30" s="644"/>
      <c r="DV30" s="645"/>
      <c r="DW30" s="646">
        <v>14.2</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254269</v>
      </c>
      <c r="S31" s="644"/>
      <c r="T31" s="644"/>
      <c r="U31" s="644"/>
      <c r="V31" s="644"/>
      <c r="W31" s="644"/>
      <c r="X31" s="644"/>
      <c r="Y31" s="645"/>
      <c r="Z31" s="703">
        <v>0.7</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99.1</v>
      </c>
      <c r="BH31" s="642"/>
      <c r="BI31" s="642"/>
      <c r="BJ31" s="642"/>
      <c r="BK31" s="642"/>
      <c r="BL31" s="642"/>
      <c r="BM31" s="647">
        <v>96</v>
      </c>
      <c r="BN31" s="720"/>
      <c r="BO31" s="720"/>
      <c r="BP31" s="720"/>
      <c r="BQ31" s="681"/>
      <c r="BR31" s="719">
        <v>98.9</v>
      </c>
      <c r="BS31" s="642"/>
      <c r="BT31" s="642"/>
      <c r="BU31" s="642"/>
      <c r="BV31" s="642"/>
      <c r="BW31" s="642"/>
      <c r="BX31" s="647">
        <v>95</v>
      </c>
      <c r="BY31" s="720"/>
      <c r="BZ31" s="720"/>
      <c r="CA31" s="720"/>
      <c r="CB31" s="681"/>
      <c r="CD31" s="727"/>
      <c r="CE31" s="728"/>
      <c r="CF31" s="685" t="s">
        <v>310</v>
      </c>
      <c r="CG31" s="682"/>
      <c r="CH31" s="682"/>
      <c r="CI31" s="682"/>
      <c r="CJ31" s="682"/>
      <c r="CK31" s="682"/>
      <c r="CL31" s="682"/>
      <c r="CM31" s="682"/>
      <c r="CN31" s="682"/>
      <c r="CO31" s="682"/>
      <c r="CP31" s="682"/>
      <c r="CQ31" s="683"/>
      <c r="CR31" s="641">
        <v>208469</v>
      </c>
      <c r="CS31" s="642"/>
      <c r="CT31" s="642"/>
      <c r="CU31" s="642"/>
      <c r="CV31" s="642"/>
      <c r="CW31" s="642"/>
      <c r="CX31" s="642"/>
      <c r="CY31" s="643"/>
      <c r="CZ31" s="646">
        <v>0.6</v>
      </c>
      <c r="DA31" s="675"/>
      <c r="DB31" s="675"/>
      <c r="DC31" s="676"/>
      <c r="DD31" s="649">
        <v>206995</v>
      </c>
      <c r="DE31" s="642"/>
      <c r="DF31" s="642"/>
      <c r="DG31" s="642"/>
      <c r="DH31" s="642"/>
      <c r="DI31" s="642"/>
      <c r="DJ31" s="642"/>
      <c r="DK31" s="643"/>
      <c r="DL31" s="649">
        <v>206995</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2401436</v>
      </c>
      <c r="S32" s="644"/>
      <c r="T32" s="644"/>
      <c r="U32" s="644"/>
      <c r="V32" s="644"/>
      <c r="W32" s="644"/>
      <c r="X32" s="644"/>
      <c r="Y32" s="645"/>
      <c r="Z32" s="703">
        <v>6.9</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99.1</v>
      </c>
      <c r="BH32" s="657"/>
      <c r="BI32" s="657"/>
      <c r="BJ32" s="657"/>
      <c r="BK32" s="657"/>
      <c r="BL32" s="657"/>
      <c r="BM32" s="701">
        <v>96.6</v>
      </c>
      <c r="BN32" s="657"/>
      <c r="BO32" s="657"/>
      <c r="BP32" s="657"/>
      <c r="BQ32" s="694"/>
      <c r="BR32" s="718">
        <v>99.2</v>
      </c>
      <c r="BS32" s="657"/>
      <c r="BT32" s="657"/>
      <c r="BU32" s="657"/>
      <c r="BV32" s="657"/>
      <c r="BW32" s="657"/>
      <c r="BX32" s="701">
        <v>96</v>
      </c>
      <c r="BY32" s="657"/>
      <c r="BZ32" s="657"/>
      <c r="CA32" s="657"/>
      <c r="CB32" s="694"/>
      <c r="CD32" s="729"/>
      <c r="CE32" s="730"/>
      <c r="CF32" s="685" t="s">
        <v>313</v>
      </c>
      <c r="CG32" s="682"/>
      <c r="CH32" s="682"/>
      <c r="CI32" s="682"/>
      <c r="CJ32" s="682"/>
      <c r="CK32" s="682"/>
      <c r="CL32" s="682"/>
      <c r="CM32" s="682"/>
      <c r="CN32" s="682"/>
      <c r="CO32" s="682"/>
      <c r="CP32" s="682"/>
      <c r="CQ32" s="683"/>
      <c r="CR32" s="641" t="s">
        <v>240</v>
      </c>
      <c r="CS32" s="644"/>
      <c r="CT32" s="644"/>
      <c r="CU32" s="644"/>
      <c r="CV32" s="644"/>
      <c r="CW32" s="644"/>
      <c r="CX32" s="644"/>
      <c r="CY32" s="645"/>
      <c r="CZ32" s="646" t="s">
        <v>124</v>
      </c>
      <c r="DA32" s="675"/>
      <c r="DB32" s="675"/>
      <c r="DC32" s="676"/>
      <c r="DD32" s="649" t="s">
        <v>124</v>
      </c>
      <c r="DE32" s="644"/>
      <c r="DF32" s="644"/>
      <c r="DG32" s="644"/>
      <c r="DH32" s="644"/>
      <c r="DI32" s="644"/>
      <c r="DJ32" s="644"/>
      <c r="DK32" s="645"/>
      <c r="DL32" s="649" t="s">
        <v>240</v>
      </c>
      <c r="DM32" s="644"/>
      <c r="DN32" s="644"/>
      <c r="DO32" s="644"/>
      <c r="DP32" s="644"/>
      <c r="DQ32" s="644"/>
      <c r="DR32" s="644"/>
      <c r="DS32" s="644"/>
      <c r="DT32" s="644"/>
      <c r="DU32" s="644"/>
      <c r="DV32" s="645"/>
      <c r="DW32" s="646" t="s">
        <v>124</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1562617</v>
      </c>
      <c r="S33" s="644"/>
      <c r="T33" s="644"/>
      <c r="U33" s="644"/>
      <c r="V33" s="644"/>
      <c r="W33" s="644"/>
      <c r="X33" s="644"/>
      <c r="Y33" s="645"/>
      <c r="Z33" s="703">
        <v>4.5</v>
      </c>
      <c r="AA33" s="703"/>
      <c r="AB33" s="703"/>
      <c r="AC33" s="703"/>
      <c r="AD33" s="704" t="s">
        <v>240</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11145747</v>
      </c>
      <c r="CS33" s="642"/>
      <c r="CT33" s="642"/>
      <c r="CU33" s="642"/>
      <c r="CV33" s="642"/>
      <c r="CW33" s="642"/>
      <c r="CX33" s="642"/>
      <c r="CY33" s="643"/>
      <c r="CZ33" s="646">
        <v>33.4</v>
      </c>
      <c r="DA33" s="675"/>
      <c r="DB33" s="675"/>
      <c r="DC33" s="676"/>
      <c r="DD33" s="649">
        <v>8949914</v>
      </c>
      <c r="DE33" s="642"/>
      <c r="DF33" s="642"/>
      <c r="DG33" s="642"/>
      <c r="DH33" s="642"/>
      <c r="DI33" s="642"/>
      <c r="DJ33" s="642"/>
      <c r="DK33" s="643"/>
      <c r="DL33" s="649">
        <v>7544869</v>
      </c>
      <c r="DM33" s="642"/>
      <c r="DN33" s="642"/>
      <c r="DO33" s="642"/>
      <c r="DP33" s="642"/>
      <c r="DQ33" s="642"/>
      <c r="DR33" s="642"/>
      <c r="DS33" s="642"/>
      <c r="DT33" s="642"/>
      <c r="DU33" s="642"/>
      <c r="DV33" s="643"/>
      <c r="DW33" s="646">
        <v>43</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549181</v>
      </c>
      <c r="S34" s="644"/>
      <c r="T34" s="644"/>
      <c r="U34" s="644"/>
      <c r="V34" s="644"/>
      <c r="W34" s="644"/>
      <c r="X34" s="644"/>
      <c r="Y34" s="645"/>
      <c r="Z34" s="703">
        <v>1.6</v>
      </c>
      <c r="AA34" s="703"/>
      <c r="AB34" s="703"/>
      <c r="AC34" s="703"/>
      <c r="AD34" s="704">
        <v>89524</v>
      </c>
      <c r="AE34" s="704"/>
      <c r="AF34" s="704"/>
      <c r="AG34" s="704"/>
      <c r="AH34" s="704"/>
      <c r="AI34" s="704"/>
      <c r="AJ34" s="704"/>
      <c r="AK34" s="704"/>
      <c r="AL34" s="646">
        <v>0.5</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3867232</v>
      </c>
      <c r="CS34" s="644"/>
      <c r="CT34" s="644"/>
      <c r="CU34" s="644"/>
      <c r="CV34" s="644"/>
      <c r="CW34" s="644"/>
      <c r="CX34" s="644"/>
      <c r="CY34" s="645"/>
      <c r="CZ34" s="646">
        <v>11.6</v>
      </c>
      <c r="DA34" s="675"/>
      <c r="DB34" s="675"/>
      <c r="DC34" s="676"/>
      <c r="DD34" s="649">
        <v>3409916</v>
      </c>
      <c r="DE34" s="644"/>
      <c r="DF34" s="644"/>
      <c r="DG34" s="644"/>
      <c r="DH34" s="644"/>
      <c r="DI34" s="644"/>
      <c r="DJ34" s="644"/>
      <c r="DK34" s="645"/>
      <c r="DL34" s="649">
        <v>3039874</v>
      </c>
      <c r="DM34" s="644"/>
      <c r="DN34" s="644"/>
      <c r="DO34" s="644"/>
      <c r="DP34" s="644"/>
      <c r="DQ34" s="644"/>
      <c r="DR34" s="644"/>
      <c r="DS34" s="644"/>
      <c r="DT34" s="644"/>
      <c r="DU34" s="644"/>
      <c r="DV34" s="645"/>
      <c r="DW34" s="646">
        <v>17.3</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4894687</v>
      </c>
      <c r="S35" s="644"/>
      <c r="T35" s="644"/>
      <c r="U35" s="644"/>
      <c r="V35" s="644"/>
      <c r="W35" s="644"/>
      <c r="X35" s="644"/>
      <c r="Y35" s="645"/>
      <c r="Z35" s="703">
        <v>14.1</v>
      </c>
      <c r="AA35" s="703"/>
      <c r="AB35" s="703"/>
      <c r="AC35" s="703"/>
      <c r="AD35" s="704" t="s">
        <v>240</v>
      </c>
      <c r="AE35" s="704"/>
      <c r="AF35" s="704"/>
      <c r="AG35" s="704"/>
      <c r="AH35" s="704"/>
      <c r="AI35" s="704"/>
      <c r="AJ35" s="704"/>
      <c r="AK35" s="704"/>
      <c r="AL35" s="646" t="s">
        <v>124</v>
      </c>
      <c r="AM35" s="647"/>
      <c r="AN35" s="647"/>
      <c r="AO35" s="705"/>
      <c r="AP35" s="214"/>
      <c r="AQ35" s="709" t="s">
        <v>321</v>
      </c>
      <c r="AR35" s="710"/>
      <c r="AS35" s="710"/>
      <c r="AT35" s="710"/>
      <c r="AU35" s="710"/>
      <c r="AV35" s="710"/>
      <c r="AW35" s="710"/>
      <c r="AX35" s="710"/>
      <c r="AY35" s="711"/>
      <c r="AZ35" s="706">
        <v>3185484</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415927</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288811</v>
      </c>
      <c r="CS35" s="642"/>
      <c r="CT35" s="642"/>
      <c r="CU35" s="642"/>
      <c r="CV35" s="642"/>
      <c r="CW35" s="642"/>
      <c r="CX35" s="642"/>
      <c r="CY35" s="643"/>
      <c r="CZ35" s="646">
        <v>0.9</v>
      </c>
      <c r="DA35" s="675"/>
      <c r="DB35" s="675"/>
      <c r="DC35" s="676"/>
      <c r="DD35" s="649">
        <v>214265</v>
      </c>
      <c r="DE35" s="642"/>
      <c r="DF35" s="642"/>
      <c r="DG35" s="642"/>
      <c r="DH35" s="642"/>
      <c r="DI35" s="642"/>
      <c r="DJ35" s="642"/>
      <c r="DK35" s="643"/>
      <c r="DL35" s="649">
        <v>209525</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325</v>
      </c>
      <c r="AR36" s="679"/>
      <c r="AS36" s="679"/>
      <c r="AT36" s="679"/>
      <c r="AU36" s="679"/>
      <c r="AV36" s="679"/>
      <c r="AW36" s="679"/>
      <c r="AX36" s="679"/>
      <c r="AY36" s="680"/>
      <c r="AZ36" s="641">
        <v>578605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78487</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3385600</v>
      </c>
      <c r="CS36" s="644"/>
      <c r="CT36" s="644"/>
      <c r="CU36" s="644"/>
      <c r="CV36" s="644"/>
      <c r="CW36" s="644"/>
      <c r="CX36" s="644"/>
      <c r="CY36" s="645"/>
      <c r="CZ36" s="646">
        <v>10.199999999999999</v>
      </c>
      <c r="DA36" s="675"/>
      <c r="DB36" s="675"/>
      <c r="DC36" s="676"/>
      <c r="DD36" s="649">
        <v>2493010</v>
      </c>
      <c r="DE36" s="644"/>
      <c r="DF36" s="644"/>
      <c r="DG36" s="644"/>
      <c r="DH36" s="644"/>
      <c r="DI36" s="644"/>
      <c r="DJ36" s="644"/>
      <c r="DK36" s="645"/>
      <c r="DL36" s="649">
        <v>1911726</v>
      </c>
      <c r="DM36" s="644"/>
      <c r="DN36" s="644"/>
      <c r="DO36" s="644"/>
      <c r="DP36" s="644"/>
      <c r="DQ36" s="644"/>
      <c r="DR36" s="644"/>
      <c r="DS36" s="644"/>
      <c r="DT36" s="644"/>
      <c r="DU36" s="644"/>
      <c r="DV36" s="645"/>
      <c r="DW36" s="646">
        <v>10.9</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1264787</v>
      </c>
      <c r="S37" s="644"/>
      <c r="T37" s="644"/>
      <c r="U37" s="644"/>
      <c r="V37" s="644"/>
      <c r="W37" s="644"/>
      <c r="X37" s="644"/>
      <c r="Y37" s="645"/>
      <c r="Z37" s="703">
        <v>3.6</v>
      </c>
      <c r="AA37" s="703"/>
      <c r="AB37" s="703"/>
      <c r="AC37" s="703"/>
      <c r="AD37" s="704" t="s">
        <v>124</v>
      </c>
      <c r="AE37" s="704"/>
      <c r="AF37" s="704"/>
      <c r="AG37" s="704"/>
      <c r="AH37" s="704"/>
      <c r="AI37" s="704"/>
      <c r="AJ37" s="704"/>
      <c r="AK37" s="704"/>
      <c r="AL37" s="646" t="s">
        <v>124</v>
      </c>
      <c r="AM37" s="647"/>
      <c r="AN37" s="647"/>
      <c r="AO37" s="705"/>
      <c r="AQ37" s="678" t="s">
        <v>329</v>
      </c>
      <c r="AR37" s="679"/>
      <c r="AS37" s="679"/>
      <c r="AT37" s="679"/>
      <c r="AU37" s="679"/>
      <c r="AV37" s="679"/>
      <c r="AW37" s="679"/>
      <c r="AX37" s="679"/>
      <c r="AY37" s="680"/>
      <c r="AZ37" s="641">
        <v>53530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12744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1175777</v>
      </c>
      <c r="CS37" s="642"/>
      <c r="CT37" s="642"/>
      <c r="CU37" s="642"/>
      <c r="CV37" s="642"/>
      <c r="CW37" s="642"/>
      <c r="CX37" s="642"/>
      <c r="CY37" s="643"/>
      <c r="CZ37" s="646">
        <v>3.5</v>
      </c>
      <c r="DA37" s="675"/>
      <c r="DB37" s="675"/>
      <c r="DC37" s="676"/>
      <c r="DD37" s="649">
        <v>1175777</v>
      </c>
      <c r="DE37" s="642"/>
      <c r="DF37" s="642"/>
      <c r="DG37" s="642"/>
      <c r="DH37" s="642"/>
      <c r="DI37" s="642"/>
      <c r="DJ37" s="642"/>
      <c r="DK37" s="643"/>
      <c r="DL37" s="649">
        <v>1175777</v>
      </c>
      <c r="DM37" s="642"/>
      <c r="DN37" s="642"/>
      <c r="DO37" s="642"/>
      <c r="DP37" s="642"/>
      <c r="DQ37" s="642"/>
      <c r="DR37" s="642"/>
      <c r="DS37" s="642"/>
      <c r="DT37" s="642"/>
      <c r="DU37" s="642"/>
      <c r="DV37" s="643"/>
      <c r="DW37" s="646">
        <v>6.7</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34804778</v>
      </c>
      <c r="S38" s="693"/>
      <c r="T38" s="693"/>
      <c r="U38" s="693"/>
      <c r="V38" s="693"/>
      <c r="W38" s="693"/>
      <c r="X38" s="693"/>
      <c r="Y38" s="698"/>
      <c r="Z38" s="699">
        <v>100</v>
      </c>
      <c r="AA38" s="699"/>
      <c r="AB38" s="699"/>
      <c r="AC38" s="699"/>
      <c r="AD38" s="700">
        <v>16289796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9000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20728</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3176484</v>
      </c>
      <c r="CS38" s="644"/>
      <c r="CT38" s="644"/>
      <c r="CU38" s="644"/>
      <c r="CV38" s="644"/>
      <c r="CW38" s="644"/>
      <c r="CX38" s="644"/>
      <c r="CY38" s="645"/>
      <c r="CZ38" s="646">
        <v>9.5</v>
      </c>
      <c r="DA38" s="675"/>
      <c r="DB38" s="675"/>
      <c r="DC38" s="676"/>
      <c r="DD38" s="649">
        <v>2827545</v>
      </c>
      <c r="DE38" s="644"/>
      <c r="DF38" s="644"/>
      <c r="DG38" s="644"/>
      <c r="DH38" s="644"/>
      <c r="DI38" s="644"/>
      <c r="DJ38" s="644"/>
      <c r="DK38" s="645"/>
      <c r="DL38" s="649">
        <v>2383744</v>
      </c>
      <c r="DM38" s="644"/>
      <c r="DN38" s="644"/>
      <c r="DO38" s="644"/>
      <c r="DP38" s="644"/>
      <c r="DQ38" s="644"/>
      <c r="DR38" s="644"/>
      <c r="DS38" s="644"/>
      <c r="DT38" s="644"/>
      <c r="DU38" s="644"/>
      <c r="DV38" s="645"/>
      <c r="DW38" s="646">
        <v>13.6</v>
      </c>
      <c r="DX38" s="675"/>
      <c r="DY38" s="675"/>
      <c r="DZ38" s="675"/>
      <c r="EA38" s="675"/>
      <c r="EB38" s="675"/>
      <c r="EC38" s="677"/>
    </row>
    <row r="39" spans="2:133" ht="11.25" customHeight="1">
      <c r="AQ39" s="678" t="s">
        <v>336</v>
      </c>
      <c r="AR39" s="679"/>
      <c r="AS39" s="679"/>
      <c r="AT39" s="679"/>
      <c r="AU39" s="679"/>
      <c r="AV39" s="679"/>
      <c r="AW39" s="679"/>
      <c r="AX39" s="679"/>
      <c r="AY39" s="680"/>
      <c r="AZ39" s="641" t="s">
        <v>240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261220</v>
      </c>
      <c r="CS39" s="642"/>
      <c r="CT39" s="642"/>
      <c r="CU39" s="642"/>
      <c r="CV39" s="642"/>
      <c r="CW39" s="642"/>
      <c r="CX39" s="642"/>
      <c r="CY39" s="643"/>
      <c r="CZ39" s="646">
        <v>0.8</v>
      </c>
      <c r="DA39" s="675"/>
      <c r="DB39" s="675"/>
      <c r="DC39" s="676"/>
      <c r="DD39" s="649">
        <v>5178</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c r="AQ40" s="678" t="s">
        <v>340</v>
      </c>
      <c r="AR40" s="679"/>
      <c r="AS40" s="679"/>
      <c r="AT40" s="679"/>
      <c r="AU40" s="679"/>
      <c r="AV40" s="679"/>
      <c r="AW40" s="679"/>
      <c r="AX40" s="679"/>
      <c r="AY40" s="680"/>
      <c r="AZ40" s="641">
        <v>717590</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100</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166400</v>
      </c>
      <c r="CS40" s="644"/>
      <c r="CT40" s="644"/>
      <c r="CU40" s="644"/>
      <c r="CV40" s="644"/>
      <c r="CW40" s="644"/>
      <c r="CX40" s="644"/>
      <c r="CY40" s="645"/>
      <c r="CZ40" s="646">
        <v>0.5</v>
      </c>
      <c r="DA40" s="675"/>
      <c r="DB40" s="675"/>
      <c r="DC40" s="676"/>
      <c r="DD40" s="649" t="s">
        <v>240</v>
      </c>
      <c r="DE40" s="644"/>
      <c r="DF40" s="644"/>
      <c r="DG40" s="644"/>
      <c r="DH40" s="644"/>
      <c r="DI40" s="644"/>
      <c r="DJ40" s="644"/>
      <c r="DK40" s="645"/>
      <c r="DL40" s="649" t="s">
        <v>240</v>
      </c>
      <c r="DM40" s="644"/>
      <c r="DN40" s="644"/>
      <c r="DO40" s="644"/>
      <c r="DP40" s="644"/>
      <c r="DQ40" s="644"/>
      <c r="DR40" s="644"/>
      <c r="DS40" s="644"/>
      <c r="DT40" s="644"/>
      <c r="DU40" s="644"/>
      <c r="DV40" s="645"/>
      <c r="DW40" s="646" t="s">
        <v>124</v>
      </c>
      <c r="DX40" s="675"/>
      <c r="DY40" s="675"/>
      <c r="DZ40" s="675"/>
      <c r="EA40" s="675"/>
      <c r="EB40" s="675"/>
      <c r="EC40" s="677"/>
    </row>
    <row r="41" spans="2:133" ht="11.25" customHeight="1">
      <c r="AQ41" s="690" t="s">
        <v>343</v>
      </c>
      <c r="AR41" s="691"/>
      <c r="AS41" s="691"/>
      <c r="AT41" s="691"/>
      <c r="AU41" s="691"/>
      <c r="AV41" s="691"/>
      <c r="AW41" s="691"/>
      <c r="AX41" s="691"/>
      <c r="AY41" s="692"/>
      <c r="AZ41" s="656">
        <v>1826759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291</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9135677</v>
      </c>
      <c r="CS42" s="644"/>
      <c r="CT42" s="644"/>
      <c r="CU42" s="644"/>
      <c r="CV42" s="644"/>
      <c r="CW42" s="644"/>
      <c r="CX42" s="644"/>
      <c r="CY42" s="645"/>
      <c r="CZ42" s="646">
        <v>27.4</v>
      </c>
      <c r="DA42" s="647"/>
      <c r="DB42" s="647"/>
      <c r="DC42" s="648"/>
      <c r="DD42" s="649">
        <v>1613679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243059</v>
      </c>
      <c r="CS43" s="642"/>
      <c r="CT43" s="642"/>
      <c r="CU43" s="642"/>
      <c r="CV43" s="642"/>
      <c r="CW43" s="642"/>
      <c r="CX43" s="642"/>
      <c r="CY43" s="643"/>
      <c r="CZ43" s="646">
        <v>0.7</v>
      </c>
      <c r="DA43" s="675"/>
      <c r="DB43" s="675"/>
      <c r="DC43" s="676"/>
      <c r="DD43" s="649">
        <v>243059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9135677</v>
      </c>
      <c r="CS44" s="644"/>
      <c r="CT44" s="644"/>
      <c r="CU44" s="644"/>
      <c r="CV44" s="644"/>
      <c r="CW44" s="644"/>
      <c r="CX44" s="644"/>
      <c r="CY44" s="645"/>
      <c r="CZ44" s="646">
        <v>27.4</v>
      </c>
      <c r="DA44" s="647"/>
      <c r="DB44" s="647"/>
      <c r="DC44" s="648"/>
      <c r="DD44" s="649">
        <v>1613679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5682776</v>
      </c>
      <c r="CS45" s="642"/>
      <c r="CT45" s="642"/>
      <c r="CU45" s="642"/>
      <c r="CV45" s="642"/>
      <c r="CW45" s="642"/>
      <c r="CX45" s="642"/>
      <c r="CY45" s="643"/>
      <c r="CZ45" s="646">
        <v>17</v>
      </c>
      <c r="DA45" s="675"/>
      <c r="DB45" s="675"/>
      <c r="DC45" s="676"/>
      <c r="DD45" s="649">
        <v>163489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3451989</v>
      </c>
      <c r="CS46" s="644"/>
      <c r="CT46" s="644"/>
      <c r="CU46" s="644"/>
      <c r="CV46" s="644"/>
      <c r="CW46" s="644"/>
      <c r="CX46" s="644"/>
      <c r="CY46" s="645"/>
      <c r="CZ46" s="646">
        <v>10.4</v>
      </c>
      <c r="DA46" s="647"/>
      <c r="DB46" s="647"/>
      <c r="DC46" s="648"/>
      <c r="DD46" s="649">
        <v>1449278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124</v>
      </c>
      <c r="CS47" s="642"/>
      <c r="CT47" s="642"/>
      <c r="CU47" s="642"/>
      <c r="CV47" s="642"/>
      <c r="CW47" s="642"/>
      <c r="CX47" s="642"/>
      <c r="CY47" s="643"/>
      <c r="CZ47" s="646" t="s">
        <v>240</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33351533</v>
      </c>
      <c r="CS49" s="657"/>
      <c r="CT49" s="657"/>
      <c r="CU49" s="657"/>
      <c r="CV49" s="657"/>
      <c r="CW49" s="657"/>
      <c r="CX49" s="657"/>
      <c r="CY49" s="658"/>
      <c r="CZ49" s="659">
        <v>100</v>
      </c>
      <c r="DA49" s="660"/>
      <c r="DB49" s="660"/>
      <c r="DC49" s="661"/>
      <c r="DD49" s="662">
        <v>19646073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7Qf/7ioaeUqWM7HHiyTEdlMsFnbgA2R7UYA+Bfw3VpsHr0BhaReYo+VwOsFzROSiU4LlPNnaxkCk0hdU+4WOQ==" saltValue="DKKiX3niFqQhNwRyiDNS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60" zoomScaleNormal="60" zoomScaleSheetLayoutView="70" workbookViewId="0">
      <selection activeCell="AP17" sqref="AP17:AT1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34171</v>
      </c>
      <c r="R7" s="1174"/>
      <c r="S7" s="1174"/>
      <c r="T7" s="1174"/>
      <c r="U7" s="1174"/>
      <c r="V7" s="1174">
        <v>32815</v>
      </c>
      <c r="W7" s="1174"/>
      <c r="X7" s="1174"/>
      <c r="Y7" s="1174"/>
      <c r="Z7" s="1174"/>
      <c r="AA7" s="1174">
        <v>1356</v>
      </c>
      <c r="AB7" s="1174"/>
      <c r="AC7" s="1174"/>
      <c r="AD7" s="1174"/>
      <c r="AE7" s="1175"/>
      <c r="AF7" s="1176">
        <v>1235</v>
      </c>
      <c r="AG7" s="1177"/>
      <c r="AH7" s="1177"/>
      <c r="AI7" s="1177"/>
      <c r="AJ7" s="1178"/>
      <c r="AK7" s="1160">
        <v>2325</v>
      </c>
      <c r="AL7" s="1161"/>
      <c r="AM7" s="1161"/>
      <c r="AN7" s="1161"/>
      <c r="AO7" s="1161"/>
      <c r="AP7" s="1161">
        <v>30395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572</v>
      </c>
      <c r="BS7" s="1164" t="s">
        <v>573</v>
      </c>
      <c r="BT7" s="1165"/>
      <c r="BU7" s="1165"/>
      <c r="BV7" s="1165"/>
      <c r="BW7" s="1165"/>
      <c r="BX7" s="1165"/>
      <c r="BY7" s="1165"/>
      <c r="BZ7" s="1165"/>
      <c r="CA7" s="1165"/>
      <c r="CB7" s="1165"/>
      <c r="CC7" s="1165"/>
      <c r="CD7" s="1165"/>
      <c r="CE7" s="1165"/>
      <c r="CF7" s="1165"/>
      <c r="CG7" s="1166"/>
      <c r="CH7" s="1157">
        <v>1</v>
      </c>
      <c r="CI7" s="1158"/>
      <c r="CJ7" s="1158"/>
      <c r="CK7" s="1158"/>
      <c r="CL7" s="1159"/>
      <c r="CM7" s="1157">
        <v>89</v>
      </c>
      <c r="CN7" s="1158"/>
      <c r="CO7" s="1158"/>
      <c r="CP7" s="1158"/>
      <c r="CQ7" s="1159"/>
      <c r="CR7" s="1157">
        <v>1</v>
      </c>
      <c r="CS7" s="1158"/>
      <c r="CT7" s="1158"/>
      <c r="CU7" s="1158"/>
      <c r="CV7" s="1159"/>
      <c r="CW7" s="1157">
        <v>20</v>
      </c>
      <c r="CX7" s="1158"/>
      <c r="CY7" s="1158"/>
      <c r="CZ7" s="1158"/>
      <c r="DA7" s="1159"/>
      <c r="DB7" s="1157">
        <v>1928</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793</v>
      </c>
      <c r="R8" s="1113"/>
      <c r="S8" s="1113"/>
      <c r="T8" s="1113"/>
      <c r="U8" s="1113"/>
      <c r="V8" s="1113">
        <v>779</v>
      </c>
      <c r="W8" s="1113"/>
      <c r="X8" s="1113"/>
      <c r="Y8" s="1113"/>
      <c r="Z8" s="1113"/>
      <c r="AA8" s="1113">
        <v>14</v>
      </c>
      <c r="AB8" s="1113"/>
      <c r="AC8" s="1113"/>
      <c r="AD8" s="1113"/>
      <c r="AE8" s="1114"/>
      <c r="AF8" s="1088">
        <v>11</v>
      </c>
      <c r="AG8" s="1089"/>
      <c r="AH8" s="1089"/>
      <c r="AI8" s="1089"/>
      <c r="AJ8" s="1090"/>
      <c r="AK8" s="1155">
        <v>521</v>
      </c>
      <c r="AL8" s="1156"/>
      <c r="AM8" s="1156"/>
      <c r="AN8" s="1156"/>
      <c r="AO8" s="1156"/>
      <c r="AP8" s="1156">
        <v>1506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354</v>
      </c>
      <c r="R9" s="1113"/>
      <c r="S9" s="1113"/>
      <c r="T9" s="1113"/>
      <c r="U9" s="1113"/>
      <c r="V9" s="1113">
        <v>341</v>
      </c>
      <c r="W9" s="1113"/>
      <c r="X9" s="1113"/>
      <c r="Y9" s="1113"/>
      <c r="Z9" s="1113"/>
      <c r="AA9" s="1113">
        <v>12</v>
      </c>
      <c r="AB9" s="1113"/>
      <c r="AC9" s="1113"/>
      <c r="AD9" s="1113"/>
      <c r="AE9" s="1114"/>
      <c r="AF9" s="1088">
        <v>11</v>
      </c>
      <c r="AG9" s="1089"/>
      <c r="AH9" s="1089"/>
      <c r="AI9" s="1089"/>
      <c r="AJ9" s="1090"/>
      <c r="AK9" s="1155">
        <v>218</v>
      </c>
      <c r="AL9" s="1156"/>
      <c r="AM9" s="1156"/>
      <c r="AN9" s="1156"/>
      <c r="AO9" s="1156"/>
      <c r="AP9" s="1156">
        <v>580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382</v>
      </c>
      <c r="C10" s="1107"/>
      <c r="D10" s="1107"/>
      <c r="E10" s="1107"/>
      <c r="F10" s="1107"/>
      <c r="G10" s="1107"/>
      <c r="H10" s="1107"/>
      <c r="I10" s="1107"/>
      <c r="J10" s="1107"/>
      <c r="K10" s="1107"/>
      <c r="L10" s="1107"/>
      <c r="M10" s="1107"/>
      <c r="N10" s="1107"/>
      <c r="O10" s="1107"/>
      <c r="P10" s="1108"/>
      <c r="Q10" s="1112">
        <v>385</v>
      </c>
      <c r="R10" s="1113"/>
      <c r="S10" s="1113"/>
      <c r="T10" s="1113"/>
      <c r="U10" s="1113"/>
      <c r="V10" s="1113">
        <v>335</v>
      </c>
      <c r="W10" s="1113"/>
      <c r="X10" s="1113"/>
      <c r="Y10" s="1113"/>
      <c r="Z10" s="1113"/>
      <c r="AA10" s="1113">
        <v>50</v>
      </c>
      <c r="AB10" s="1113"/>
      <c r="AC10" s="1113"/>
      <c r="AD10" s="1113"/>
      <c r="AE10" s="1114"/>
      <c r="AF10" s="1088">
        <v>41</v>
      </c>
      <c r="AG10" s="1089"/>
      <c r="AH10" s="1089"/>
      <c r="AI10" s="1089"/>
      <c r="AJ10" s="1090"/>
      <c r="AK10" s="1155">
        <v>268</v>
      </c>
      <c r="AL10" s="1156"/>
      <c r="AM10" s="1156"/>
      <c r="AN10" s="1156"/>
      <c r="AO10" s="1156"/>
      <c r="AP10" s="1156">
        <v>407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383</v>
      </c>
      <c r="C11" s="1107"/>
      <c r="D11" s="1107"/>
      <c r="E11" s="1107"/>
      <c r="F11" s="1107"/>
      <c r="G11" s="1107"/>
      <c r="H11" s="1107"/>
      <c r="I11" s="1107"/>
      <c r="J11" s="1107"/>
      <c r="K11" s="1107"/>
      <c r="L11" s="1107"/>
      <c r="M11" s="1107"/>
      <c r="N11" s="1107"/>
      <c r="O11" s="1107"/>
      <c r="P11" s="1108"/>
      <c r="Q11" s="1112">
        <v>466</v>
      </c>
      <c r="R11" s="1113"/>
      <c r="S11" s="1113"/>
      <c r="T11" s="1113"/>
      <c r="U11" s="1113"/>
      <c r="V11" s="1113">
        <v>445</v>
      </c>
      <c r="W11" s="1113"/>
      <c r="X11" s="1113"/>
      <c r="Y11" s="1113"/>
      <c r="Z11" s="1113"/>
      <c r="AA11" s="1113">
        <v>21</v>
      </c>
      <c r="AB11" s="1113"/>
      <c r="AC11" s="1113"/>
      <c r="AD11" s="1113"/>
      <c r="AE11" s="1114"/>
      <c r="AF11" s="1088">
        <v>20</v>
      </c>
      <c r="AG11" s="1089"/>
      <c r="AH11" s="1089"/>
      <c r="AI11" s="1089"/>
      <c r="AJ11" s="1090"/>
      <c r="AK11" s="1155">
        <v>248</v>
      </c>
      <c r="AL11" s="1156"/>
      <c r="AM11" s="1156"/>
      <c r="AN11" s="1156"/>
      <c r="AO11" s="1156"/>
      <c r="AP11" s="1156">
        <v>473</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34805</v>
      </c>
      <c r="R23" s="1138"/>
      <c r="S23" s="1138"/>
      <c r="T23" s="1138"/>
      <c r="U23" s="1138"/>
      <c r="V23" s="1138">
        <v>33352</v>
      </c>
      <c r="W23" s="1138"/>
      <c r="X23" s="1138"/>
      <c r="Y23" s="1138"/>
      <c r="Z23" s="1138"/>
      <c r="AA23" s="1138">
        <v>1453</v>
      </c>
      <c r="AB23" s="1138"/>
      <c r="AC23" s="1138"/>
      <c r="AD23" s="1138"/>
      <c r="AE23" s="1139"/>
      <c r="AF23" s="1140">
        <v>1318</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10663</v>
      </c>
      <c r="R28" s="1123"/>
      <c r="S28" s="1123"/>
      <c r="T28" s="1123"/>
      <c r="U28" s="1123"/>
      <c r="V28" s="1123">
        <v>10247</v>
      </c>
      <c r="W28" s="1123"/>
      <c r="X28" s="1123"/>
      <c r="Y28" s="1123"/>
      <c r="Z28" s="1123"/>
      <c r="AA28" s="1123">
        <v>416</v>
      </c>
      <c r="AB28" s="1123"/>
      <c r="AC28" s="1123"/>
      <c r="AD28" s="1123"/>
      <c r="AE28" s="1124"/>
      <c r="AF28" s="1125">
        <v>416</v>
      </c>
      <c r="AG28" s="1123"/>
      <c r="AH28" s="1123"/>
      <c r="AI28" s="1123"/>
      <c r="AJ28" s="1126"/>
      <c r="AK28" s="1127">
        <v>765</v>
      </c>
      <c r="AL28" s="1115"/>
      <c r="AM28" s="1115"/>
      <c r="AN28" s="1115"/>
      <c r="AO28" s="1115"/>
      <c r="AP28" s="1115" t="s">
        <v>589</v>
      </c>
      <c r="AQ28" s="1115"/>
      <c r="AR28" s="1115"/>
      <c r="AS28" s="1115"/>
      <c r="AT28" s="1115"/>
      <c r="AU28" s="1115" t="s">
        <v>588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83</v>
      </c>
      <c r="R29" s="1113"/>
      <c r="S29" s="1113"/>
      <c r="T29" s="1113"/>
      <c r="U29" s="1113"/>
      <c r="V29" s="1113">
        <v>76</v>
      </c>
      <c r="W29" s="1113"/>
      <c r="X29" s="1113"/>
      <c r="Y29" s="1113"/>
      <c r="Z29" s="1113"/>
      <c r="AA29" s="1113">
        <v>7</v>
      </c>
      <c r="AB29" s="1113"/>
      <c r="AC29" s="1113"/>
      <c r="AD29" s="1113"/>
      <c r="AE29" s="1114"/>
      <c r="AF29" s="1088">
        <v>7</v>
      </c>
      <c r="AG29" s="1089"/>
      <c r="AH29" s="1089"/>
      <c r="AI29" s="1089"/>
      <c r="AJ29" s="1090"/>
      <c r="AK29" s="1049">
        <v>21</v>
      </c>
      <c r="AL29" s="1040"/>
      <c r="AM29" s="1040"/>
      <c r="AN29" s="1040"/>
      <c r="AO29" s="1040"/>
      <c r="AP29" s="1040" t="s">
        <v>590</v>
      </c>
      <c r="AQ29" s="1040"/>
      <c r="AR29" s="1040"/>
      <c r="AS29" s="1040"/>
      <c r="AT29" s="1040"/>
      <c r="AU29" s="1040" t="s">
        <v>589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69</v>
      </c>
      <c r="R30" s="1113"/>
      <c r="S30" s="1113"/>
      <c r="T30" s="1113"/>
      <c r="U30" s="1113"/>
      <c r="V30" s="1113">
        <v>63</v>
      </c>
      <c r="W30" s="1113"/>
      <c r="X30" s="1113"/>
      <c r="Y30" s="1113"/>
      <c r="Z30" s="1113"/>
      <c r="AA30" s="1113">
        <v>6</v>
      </c>
      <c r="AB30" s="1113"/>
      <c r="AC30" s="1113"/>
      <c r="AD30" s="1113"/>
      <c r="AE30" s="1114"/>
      <c r="AF30" s="1088">
        <v>6</v>
      </c>
      <c r="AG30" s="1089"/>
      <c r="AH30" s="1089"/>
      <c r="AI30" s="1089"/>
      <c r="AJ30" s="1090"/>
      <c r="AK30" s="1049">
        <v>20</v>
      </c>
      <c r="AL30" s="1040"/>
      <c r="AM30" s="1040"/>
      <c r="AN30" s="1040"/>
      <c r="AO30" s="1040"/>
      <c r="AP30" s="1040" t="s">
        <v>589</v>
      </c>
      <c r="AQ30" s="1040"/>
      <c r="AR30" s="1040"/>
      <c r="AS30" s="1040"/>
      <c r="AT30" s="1040"/>
      <c r="AU30" s="1040" t="s">
        <v>590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6540</v>
      </c>
      <c r="R31" s="1113"/>
      <c r="S31" s="1113"/>
      <c r="T31" s="1113"/>
      <c r="U31" s="1113"/>
      <c r="V31" s="1113">
        <v>6199</v>
      </c>
      <c r="W31" s="1113"/>
      <c r="X31" s="1113"/>
      <c r="Y31" s="1113"/>
      <c r="Z31" s="1113"/>
      <c r="AA31" s="1113">
        <v>341</v>
      </c>
      <c r="AB31" s="1113"/>
      <c r="AC31" s="1113"/>
      <c r="AD31" s="1113"/>
      <c r="AE31" s="1114"/>
      <c r="AF31" s="1088">
        <v>341</v>
      </c>
      <c r="AG31" s="1089"/>
      <c r="AH31" s="1089"/>
      <c r="AI31" s="1089"/>
      <c r="AJ31" s="1090"/>
      <c r="AK31" s="1049">
        <v>883</v>
      </c>
      <c r="AL31" s="1040"/>
      <c r="AM31" s="1040"/>
      <c r="AN31" s="1040"/>
      <c r="AO31" s="1040"/>
      <c r="AP31" s="1040" t="s">
        <v>589</v>
      </c>
      <c r="AQ31" s="1040"/>
      <c r="AR31" s="1040"/>
      <c r="AS31" s="1040"/>
      <c r="AT31" s="1040"/>
      <c r="AU31" s="1040" t="s">
        <v>589</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908</v>
      </c>
      <c r="R32" s="1113"/>
      <c r="S32" s="1113"/>
      <c r="T32" s="1113"/>
      <c r="U32" s="1113"/>
      <c r="V32" s="1113">
        <v>905</v>
      </c>
      <c r="W32" s="1113"/>
      <c r="X32" s="1113"/>
      <c r="Y32" s="1113"/>
      <c r="Z32" s="1113"/>
      <c r="AA32" s="1113">
        <v>3</v>
      </c>
      <c r="AB32" s="1113"/>
      <c r="AC32" s="1113"/>
      <c r="AD32" s="1113"/>
      <c r="AE32" s="1114"/>
      <c r="AF32" s="1088">
        <v>3</v>
      </c>
      <c r="AG32" s="1089"/>
      <c r="AH32" s="1089"/>
      <c r="AI32" s="1089"/>
      <c r="AJ32" s="1090"/>
      <c r="AK32" s="1049">
        <v>169</v>
      </c>
      <c r="AL32" s="1040"/>
      <c r="AM32" s="1040"/>
      <c r="AN32" s="1040"/>
      <c r="AO32" s="1040"/>
      <c r="AP32" s="1040" t="s">
        <v>589</v>
      </c>
      <c r="AQ32" s="1040"/>
      <c r="AR32" s="1040"/>
      <c r="AS32" s="1040"/>
      <c r="AT32" s="1040"/>
      <c r="AU32" s="1040" t="s">
        <v>589</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64</v>
      </c>
      <c r="R33" s="1113"/>
      <c r="S33" s="1113"/>
      <c r="T33" s="1113"/>
      <c r="U33" s="1113"/>
      <c r="V33" s="1113">
        <v>60</v>
      </c>
      <c r="W33" s="1113"/>
      <c r="X33" s="1113"/>
      <c r="Y33" s="1113"/>
      <c r="Z33" s="1113"/>
      <c r="AA33" s="1113">
        <v>4</v>
      </c>
      <c r="AB33" s="1113"/>
      <c r="AC33" s="1113"/>
      <c r="AD33" s="1113"/>
      <c r="AE33" s="1114"/>
      <c r="AF33" s="1088">
        <v>4</v>
      </c>
      <c r="AG33" s="1089"/>
      <c r="AH33" s="1089"/>
      <c r="AI33" s="1089"/>
      <c r="AJ33" s="1090"/>
      <c r="AK33" s="1049">
        <v>34</v>
      </c>
      <c r="AL33" s="1040"/>
      <c r="AM33" s="1040"/>
      <c r="AN33" s="1040"/>
      <c r="AO33" s="1040"/>
      <c r="AP33" s="1040" t="s">
        <v>590</v>
      </c>
      <c r="AQ33" s="1040"/>
      <c r="AR33" s="1040"/>
      <c r="AS33" s="1040"/>
      <c r="AT33" s="1040"/>
      <c r="AU33" s="1040" t="s">
        <v>589</v>
      </c>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19</v>
      </c>
      <c r="R34" s="1113"/>
      <c r="S34" s="1113"/>
      <c r="T34" s="1113"/>
      <c r="U34" s="1113"/>
      <c r="V34" s="1113">
        <v>19</v>
      </c>
      <c r="W34" s="1113"/>
      <c r="X34" s="1113"/>
      <c r="Y34" s="1113"/>
      <c r="Z34" s="1113"/>
      <c r="AA34" s="1113">
        <v>0</v>
      </c>
      <c r="AB34" s="1113"/>
      <c r="AC34" s="1113"/>
      <c r="AD34" s="1113"/>
      <c r="AE34" s="1114"/>
      <c r="AF34" s="1088" t="s">
        <v>404</v>
      </c>
      <c r="AG34" s="1089"/>
      <c r="AH34" s="1089"/>
      <c r="AI34" s="1089"/>
      <c r="AJ34" s="1090"/>
      <c r="AK34" s="1049" t="s">
        <v>589</v>
      </c>
      <c r="AL34" s="1040"/>
      <c r="AM34" s="1040"/>
      <c r="AN34" s="1040"/>
      <c r="AO34" s="1040"/>
      <c r="AP34" s="1040" t="s">
        <v>589</v>
      </c>
      <c r="AQ34" s="1040"/>
      <c r="AR34" s="1040"/>
      <c r="AS34" s="1040"/>
      <c r="AT34" s="1040"/>
      <c r="AU34" s="1040" t="s">
        <v>589</v>
      </c>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405</v>
      </c>
      <c r="C35" s="1107"/>
      <c r="D35" s="1107"/>
      <c r="E35" s="1107"/>
      <c r="F35" s="1107"/>
      <c r="G35" s="1107"/>
      <c r="H35" s="1107"/>
      <c r="I35" s="1107"/>
      <c r="J35" s="1107"/>
      <c r="K35" s="1107"/>
      <c r="L35" s="1107"/>
      <c r="M35" s="1107"/>
      <c r="N35" s="1107"/>
      <c r="O35" s="1107"/>
      <c r="P35" s="1108"/>
      <c r="Q35" s="1112">
        <v>1750</v>
      </c>
      <c r="R35" s="1113"/>
      <c r="S35" s="1113"/>
      <c r="T35" s="1113"/>
      <c r="U35" s="1113"/>
      <c r="V35" s="1113">
        <v>1576</v>
      </c>
      <c r="W35" s="1113"/>
      <c r="X35" s="1113"/>
      <c r="Y35" s="1113"/>
      <c r="Z35" s="1113"/>
      <c r="AA35" s="1113">
        <v>174</v>
      </c>
      <c r="AB35" s="1113"/>
      <c r="AC35" s="1113"/>
      <c r="AD35" s="1113"/>
      <c r="AE35" s="1114"/>
      <c r="AF35" s="1088">
        <v>1190</v>
      </c>
      <c r="AG35" s="1089"/>
      <c r="AH35" s="1089"/>
      <c r="AI35" s="1089"/>
      <c r="AJ35" s="1090"/>
      <c r="AK35" s="1049">
        <v>9</v>
      </c>
      <c r="AL35" s="1040"/>
      <c r="AM35" s="1040"/>
      <c r="AN35" s="1040"/>
      <c r="AO35" s="1040"/>
      <c r="AP35" s="1040">
        <v>3667</v>
      </c>
      <c r="AQ35" s="1040"/>
      <c r="AR35" s="1040"/>
      <c r="AS35" s="1040"/>
      <c r="AT35" s="1040"/>
      <c r="AU35" s="1040">
        <v>62</v>
      </c>
      <c r="AV35" s="1040"/>
      <c r="AW35" s="1040"/>
      <c r="AX35" s="1040"/>
      <c r="AY35" s="1040"/>
      <c r="AZ35" s="1111"/>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2779</v>
      </c>
      <c r="R36" s="1113"/>
      <c r="S36" s="1113"/>
      <c r="T36" s="1113"/>
      <c r="U36" s="1113"/>
      <c r="V36" s="1113">
        <v>2664</v>
      </c>
      <c r="W36" s="1113"/>
      <c r="X36" s="1113"/>
      <c r="Y36" s="1113"/>
      <c r="Z36" s="1113"/>
      <c r="AA36" s="1113">
        <v>115</v>
      </c>
      <c r="AB36" s="1113"/>
      <c r="AC36" s="1113"/>
      <c r="AD36" s="1113"/>
      <c r="AE36" s="1114"/>
      <c r="AF36" s="1088">
        <v>115</v>
      </c>
      <c r="AG36" s="1089"/>
      <c r="AH36" s="1089"/>
      <c r="AI36" s="1089"/>
      <c r="AJ36" s="1090"/>
      <c r="AK36" s="1049">
        <v>517</v>
      </c>
      <c r="AL36" s="1040"/>
      <c r="AM36" s="1040"/>
      <c r="AN36" s="1040"/>
      <c r="AO36" s="1040"/>
      <c r="AP36" s="1040">
        <v>9712</v>
      </c>
      <c r="AQ36" s="1040"/>
      <c r="AR36" s="1040"/>
      <c r="AS36" s="1040"/>
      <c r="AT36" s="1040"/>
      <c r="AU36" s="1040">
        <v>5235</v>
      </c>
      <c r="AV36" s="1040"/>
      <c r="AW36" s="1040"/>
      <c r="AX36" s="1040"/>
      <c r="AY36" s="1040"/>
      <c r="AZ36" s="1111"/>
      <c r="BA36" s="1111"/>
      <c r="BB36" s="1111"/>
      <c r="BC36" s="1111"/>
      <c r="BD36" s="1111"/>
      <c r="BE36" s="1101" t="s">
        <v>408</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409</v>
      </c>
      <c r="C37" s="1107"/>
      <c r="D37" s="1107"/>
      <c r="E37" s="1107"/>
      <c r="F37" s="1107"/>
      <c r="G37" s="1107"/>
      <c r="H37" s="1107"/>
      <c r="I37" s="1107"/>
      <c r="J37" s="1107"/>
      <c r="K37" s="1107"/>
      <c r="L37" s="1107"/>
      <c r="M37" s="1107"/>
      <c r="N37" s="1107"/>
      <c r="O37" s="1107"/>
      <c r="P37" s="1108"/>
      <c r="Q37" s="1112">
        <v>87</v>
      </c>
      <c r="R37" s="1113"/>
      <c r="S37" s="1113"/>
      <c r="T37" s="1113"/>
      <c r="U37" s="1113"/>
      <c r="V37" s="1113">
        <v>64</v>
      </c>
      <c r="W37" s="1113"/>
      <c r="X37" s="1113"/>
      <c r="Y37" s="1113"/>
      <c r="Z37" s="1113"/>
      <c r="AA37" s="1113">
        <v>23</v>
      </c>
      <c r="AB37" s="1113"/>
      <c r="AC37" s="1113"/>
      <c r="AD37" s="1113"/>
      <c r="AE37" s="1114"/>
      <c r="AF37" s="1088">
        <v>23</v>
      </c>
      <c r="AG37" s="1089"/>
      <c r="AH37" s="1089"/>
      <c r="AI37" s="1089"/>
      <c r="AJ37" s="1090"/>
      <c r="AK37" s="1049">
        <v>61</v>
      </c>
      <c r="AL37" s="1040"/>
      <c r="AM37" s="1040"/>
      <c r="AN37" s="1040"/>
      <c r="AO37" s="1040"/>
      <c r="AP37" s="1040">
        <v>95</v>
      </c>
      <c r="AQ37" s="1040"/>
      <c r="AR37" s="1040"/>
      <c r="AS37" s="1040"/>
      <c r="AT37" s="1040"/>
      <c r="AU37" s="1040">
        <v>95</v>
      </c>
      <c r="AV37" s="1040"/>
      <c r="AW37" s="1040"/>
      <c r="AX37" s="1040"/>
      <c r="AY37" s="1040"/>
      <c r="AZ37" s="1111"/>
      <c r="BA37" s="1111"/>
      <c r="BB37" s="1111"/>
      <c r="BC37" s="1111"/>
      <c r="BD37" s="1111"/>
      <c r="BE37" s="1101" t="s">
        <v>410</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411</v>
      </c>
      <c r="C38" s="1107"/>
      <c r="D38" s="1107"/>
      <c r="E38" s="1107"/>
      <c r="F38" s="1107"/>
      <c r="G38" s="1107"/>
      <c r="H38" s="1107"/>
      <c r="I38" s="1107"/>
      <c r="J38" s="1107"/>
      <c r="K38" s="1107"/>
      <c r="L38" s="1107"/>
      <c r="M38" s="1107"/>
      <c r="N38" s="1107"/>
      <c r="O38" s="1107"/>
      <c r="P38" s="1108"/>
      <c r="Q38" s="1112" t="s">
        <v>588</v>
      </c>
      <c r="R38" s="1113"/>
      <c r="S38" s="1113"/>
      <c r="T38" s="1113"/>
      <c r="U38" s="1113"/>
      <c r="V38" s="1113" t="s">
        <v>590</v>
      </c>
      <c r="W38" s="1113"/>
      <c r="X38" s="1113"/>
      <c r="Y38" s="1113"/>
      <c r="Z38" s="1113"/>
      <c r="AA38" s="1113" t="s">
        <v>589</v>
      </c>
      <c r="AB38" s="1113"/>
      <c r="AC38" s="1113"/>
      <c r="AD38" s="1113"/>
      <c r="AE38" s="1114"/>
      <c r="AF38" s="1088" t="s">
        <v>404</v>
      </c>
      <c r="AG38" s="1089"/>
      <c r="AH38" s="1089"/>
      <c r="AI38" s="1089"/>
      <c r="AJ38" s="1090"/>
      <c r="AK38" s="1049" t="s">
        <v>588</v>
      </c>
      <c r="AL38" s="1040"/>
      <c r="AM38" s="1040"/>
      <c r="AN38" s="1040"/>
      <c r="AO38" s="1040"/>
      <c r="AP38" s="1040" t="s">
        <v>588</v>
      </c>
      <c r="AQ38" s="1040"/>
      <c r="AR38" s="1040"/>
      <c r="AS38" s="1040"/>
      <c r="AT38" s="1040"/>
      <c r="AU38" s="1040" t="s">
        <v>591</v>
      </c>
      <c r="AV38" s="1040"/>
      <c r="AW38" s="1040"/>
      <c r="AX38" s="1040"/>
      <c r="AY38" s="1040"/>
      <c r="AZ38" s="1111"/>
      <c r="BA38" s="1111"/>
      <c r="BB38" s="1111"/>
      <c r="BC38" s="1111"/>
      <c r="BD38" s="1111"/>
      <c r="BE38" s="1101" t="s">
        <v>410</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2105</v>
      </c>
      <c r="AG63" s="1028"/>
      <c r="AH63" s="1028"/>
      <c r="AI63" s="1028"/>
      <c r="AJ63" s="1099"/>
      <c r="AK63" s="1100"/>
      <c r="AL63" s="1032"/>
      <c r="AM63" s="1032"/>
      <c r="AN63" s="1032"/>
      <c r="AO63" s="1032"/>
      <c r="AP63" s="1028">
        <v>13474</v>
      </c>
      <c r="AQ63" s="1028"/>
      <c r="AR63" s="1028"/>
      <c r="AS63" s="1028"/>
      <c r="AT63" s="1028"/>
      <c r="AU63" s="1028">
        <v>5392</v>
      </c>
      <c r="AV63" s="1028"/>
      <c r="AW63" s="1028"/>
      <c r="AX63" s="1028"/>
      <c r="AY63" s="1028"/>
      <c r="AZ63" s="1094"/>
      <c r="BA63" s="1094"/>
      <c r="BB63" s="1094"/>
      <c r="BC63" s="1094"/>
      <c r="BD63" s="1094"/>
      <c r="BE63" s="1029"/>
      <c r="BF63" s="1029"/>
      <c r="BG63" s="1029"/>
      <c r="BH63" s="1029"/>
      <c r="BI63" s="1030"/>
      <c r="BJ63" s="1095" t="s">
        <v>414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416</v>
      </c>
      <c r="B66" s="1065"/>
      <c r="C66" s="1065"/>
      <c r="D66" s="1065"/>
      <c r="E66" s="1065"/>
      <c r="F66" s="1065"/>
      <c r="G66" s="1065"/>
      <c r="H66" s="1065"/>
      <c r="I66" s="1065"/>
      <c r="J66" s="1065"/>
      <c r="K66" s="1065"/>
      <c r="L66" s="1065"/>
      <c r="M66" s="1065"/>
      <c r="N66" s="1065"/>
      <c r="O66" s="1065"/>
      <c r="P66" s="1066"/>
      <c r="Q66" s="1070" t="s">
        <v>417</v>
      </c>
      <c r="R66" s="1071"/>
      <c r="S66" s="1071"/>
      <c r="T66" s="1071"/>
      <c r="U66" s="1072"/>
      <c r="V66" s="1070" t="s">
        <v>418</v>
      </c>
      <c r="W66" s="1071"/>
      <c r="X66" s="1071"/>
      <c r="Y66" s="1071"/>
      <c r="Z66" s="1072"/>
      <c r="AA66" s="1070" t="s">
        <v>419</v>
      </c>
      <c r="AB66" s="1071"/>
      <c r="AC66" s="1071"/>
      <c r="AD66" s="1071"/>
      <c r="AE66" s="1072"/>
      <c r="AF66" s="1076" t="s">
        <v>420</v>
      </c>
      <c r="AG66" s="1077"/>
      <c r="AH66" s="1077"/>
      <c r="AI66" s="1077"/>
      <c r="AJ66" s="1078"/>
      <c r="AK66" s="1070" t="s">
        <v>421</v>
      </c>
      <c r="AL66" s="1065"/>
      <c r="AM66" s="1065"/>
      <c r="AN66" s="1065"/>
      <c r="AO66" s="1066"/>
      <c r="AP66" s="1070" t="s">
        <v>422</v>
      </c>
      <c r="AQ66" s="1071"/>
      <c r="AR66" s="1071"/>
      <c r="AS66" s="1071"/>
      <c r="AT66" s="1072"/>
      <c r="AU66" s="1070" t="s">
        <v>423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1644</v>
      </c>
      <c r="R68" s="1051"/>
      <c r="S68" s="1051"/>
      <c r="T68" s="1051"/>
      <c r="U68" s="1051"/>
      <c r="V68" s="1051">
        <v>1624</v>
      </c>
      <c r="W68" s="1051"/>
      <c r="X68" s="1051"/>
      <c r="Y68" s="1051"/>
      <c r="Z68" s="1051"/>
      <c r="AA68" s="1051">
        <v>20</v>
      </c>
      <c r="AB68" s="1051"/>
      <c r="AC68" s="1051"/>
      <c r="AD68" s="1051"/>
      <c r="AE68" s="1051"/>
      <c r="AF68" s="1051">
        <v>20</v>
      </c>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t="s">
        <v>575</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574</v>
      </c>
      <c r="C69" s="1044"/>
      <c r="D69" s="1044"/>
      <c r="E69" s="1044"/>
      <c r="F69" s="1044"/>
      <c r="G69" s="1044"/>
      <c r="H69" s="1044"/>
      <c r="I69" s="1044"/>
      <c r="J69" s="1044"/>
      <c r="K69" s="1044"/>
      <c r="L69" s="1044"/>
      <c r="M69" s="1044"/>
      <c r="N69" s="1044"/>
      <c r="O69" s="1044"/>
      <c r="P69" s="1045"/>
      <c r="Q69" s="1046">
        <v>693386</v>
      </c>
      <c r="R69" s="1040"/>
      <c r="S69" s="1040"/>
      <c r="T69" s="1040"/>
      <c r="U69" s="1040"/>
      <c r="V69" s="1040">
        <v>677426</v>
      </c>
      <c r="W69" s="1040"/>
      <c r="X69" s="1040"/>
      <c r="Y69" s="1040"/>
      <c r="Z69" s="1040"/>
      <c r="AA69" s="1040">
        <v>15960</v>
      </c>
      <c r="AB69" s="1040"/>
      <c r="AC69" s="1040"/>
      <c r="AD69" s="1040"/>
      <c r="AE69" s="1040"/>
      <c r="AF69" s="1040">
        <v>15960</v>
      </c>
      <c r="AG69" s="1040"/>
      <c r="AH69" s="1040"/>
      <c r="AI69" s="1040"/>
      <c r="AJ69" s="1040"/>
      <c r="AK69" s="1040">
        <v>7105</v>
      </c>
      <c r="AL69" s="1040"/>
      <c r="AM69" s="1040"/>
      <c r="AN69" s="1040"/>
      <c r="AO69" s="1040"/>
      <c r="AP69" s="1040"/>
      <c r="AQ69" s="1040"/>
      <c r="AR69" s="1040"/>
      <c r="AS69" s="1040"/>
      <c r="AT69" s="1040"/>
      <c r="AU69" s="1040"/>
      <c r="AV69" s="1040"/>
      <c r="AW69" s="1040"/>
      <c r="AX69" s="1040"/>
      <c r="AY69" s="1040"/>
      <c r="AZ69" s="1041" t="s">
        <v>576</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577</v>
      </c>
      <c r="C70" s="1044"/>
      <c r="D70" s="1044"/>
      <c r="E70" s="1044"/>
      <c r="F70" s="1044"/>
      <c r="G70" s="1044"/>
      <c r="H70" s="1044"/>
      <c r="I70" s="1044"/>
      <c r="J70" s="1044"/>
      <c r="K70" s="1044"/>
      <c r="L70" s="1044"/>
      <c r="M70" s="1044"/>
      <c r="N70" s="1044"/>
      <c r="O70" s="1044"/>
      <c r="P70" s="1045"/>
      <c r="Q70" s="1046">
        <v>26393</v>
      </c>
      <c r="R70" s="1040"/>
      <c r="S70" s="1040"/>
      <c r="T70" s="1040"/>
      <c r="U70" s="1040"/>
      <c r="V70" s="1040">
        <v>25068</v>
      </c>
      <c r="W70" s="1040"/>
      <c r="X70" s="1040"/>
      <c r="Y70" s="1040"/>
      <c r="Z70" s="1040"/>
      <c r="AA70" s="1040">
        <v>1325</v>
      </c>
      <c r="AB70" s="1040"/>
      <c r="AC70" s="1040"/>
      <c r="AD70" s="1040"/>
      <c r="AE70" s="1040"/>
      <c r="AF70" s="1040">
        <v>1325</v>
      </c>
      <c r="AG70" s="1040"/>
      <c r="AH70" s="1040"/>
      <c r="AI70" s="1040"/>
      <c r="AJ70" s="1040"/>
      <c r="AK70" s="1040">
        <v>22</v>
      </c>
      <c r="AL70" s="1040"/>
      <c r="AM70" s="1040"/>
      <c r="AN70" s="1040"/>
      <c r="AO70" s="1040"/>
      <c r="AP70" s="1040"/>
      <c r="AQ70" s="1040"/>
      <c r="AR70" s="1040"/>
      <c r="AS70" s="1040"/>
      <c r="AT70" s="1040"/>
      <c r="AU70" s="1040"/>
      <c r="AV70" s="1040"/>
      <c r="AW70" s="1040"/>
      <c r="AX70" s="1040"/>
      <c r="AY70" s="1040"/>
      <c r="AZ70" s="1041" t="s">
        <v>575</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382</v>
      </c>
      <c r="R71" s="1040"/>
      <c r="S71" s="1040"/>
      <c r="T71" s="1040"/>
      <c r="U71" s="1040"/>
      <c r="V71" s="1040">
        <v>136</v>
      </c>
      <c r="W71" s="1040"/>
      <c r="X71" s="1040"/>
      <c r="Y71" s="1040"/>
      <c r="Z71" s="1040"/>
      <c r="AA71" s="1040">
        <v>246</v>
      </c>
      <c r="AB71" s="1040"/>
      <c r="AC71" s="1040"/>
      <c r="AD71" s="1040"/>
      <c r="AE71" s="1040"/>
      <c r="AF71" s="1040">
        <v>246</v>
      </c>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t="s">
        <v>578</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423</v>
      </c>
      <c r="R72" s="1040"/>
      <c r="S72" s="1040"/>
      <c r="T72" s="1040"/>
      <c r="U72" s="1040"/>
      <c r="V72" s="1040">
        <v>410</v>
      </c>
      <c r="W72" s="1040"/>
      <c r="X72" s="1040"/>
      <c r="Y72" s="1040"/>
      <c r="Z72" s="1040"/>
      <c r="AA72" s="1040">
        <v>12</v>
      </c>
      <c r="AB72" s="1040"/>
      <c r="AC72" s="1040"/>
      <c r="AD72" s="1040"/>
      <c r="AE72" s="1040"/>
      <c r="AF72" s="1040">
        <v>12</v>
      </c>
      <c r="AG72" s="1040"/>
      <c r="AH72" s="1040"/>
      <c r="AI72" s="1040"/>
      <c r="AJ72" s="1040"/>
      <c r="AK72" s="1040">
        <v>49</v>
      </c>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580</v>
      </c>
      <c r="C73" s="1044"/>
      <c r="D73" s="1044"/>
      <c r="E73" s="1044"/>
      <c r="F73" s="1044"/>
      <c r="G73" s="1044"/>
      <c r="H73" s="1044"/>
      <c r="I73" s="1044"/>
      <c r="J73" s="1044"/>
      <c r="K73" s="1044"/>
      <c r="L73" s="1044"/>
      <c r="M73" s="1044"/>
      <c r="N73" s="1044"/>
      <c r="O73" s="1044"/>
      <c r="P73" s="1045"/>
      <c r="Q73" s="1046">
        <v>47938</v>
      </c>
      <c r="R73" s="1040"/>
      <c r="S73" s="1040"/>
      <c r="T73" s="1040"/>
      <c r="U73" s="1040"/>
      <c r="V73" s="1040">
        <v>43893</v>
      </c>
      <c r="W73" s="1040"/>
      <c r="X73" s="1040"/>
      <c r="Y73" s="1040"/>
      <c r="Z73" s="1040"/>
      <c r="AA73" s="1040">
        <v>3243</v>
      </c>
      <c r="AB73" s="1040"/>
      <c r="AC73" s="1040"/>
      <c r="AD73" s="1040"/>
      <c r="AE73" s="1040"/>
      <c r="AF73" s="1040">
        <v>3243</v>
      </c>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581</v>
      </c>
      <c r="C74" s="1044"/>
      <c r="D74" s="1044"/>
      <c r="E74" s="1044"/>
      <c r="F74" s="1044"/>
      <c r="G74" s="1044"/>
      <c r="H74" s="1044"/>
      <c r="I74" s="1044"/>
      <c r="J74" s="1044"/>
      <c r="K74" s="1044"/>
      <c r="L74" s="1044"/>
      <c r="M74" s="1044"/>
      <c r="N74" s="1044"/>
      <c r="O74" s="1044"/>
      <c r="P74" s="1045"/>
      <c r="Q74" s="1046">
        <v>158</v>
      </c>
      <c r="R74" s="1040"/>
      <c r="S74" s="1040"/>
      <c r="T74" s="1040"/>
      <c r="U74" s="1040"/>
      <c r="V74" s="1040">
        <v>149</v>
      </c>
      <c r="W74" s="1040"/>
      <c r="X74" s="1040"/>
      <c r="Y74" s="1040"/>
      <c r="Z74" s="1040"/>
      <c r="AA74" s="1040">
        <v>9</v>
      </c>
      <c r="AB74" s="1040"/>
      <c r="AC74" s="1040"/>
      <c r="AD74" s="1040"/>
      <c r="AE74" s="1040"/>
      <c r="AF74" s="1040">
        <v>9</v>
      </c>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582</v>
      </c>
      <c r="C75" s="1044"/>
      <c r="D75" s="1044"/>
      <c r="E75" s="1044"/>
      <c r="F75" s="1044"/>
      <c r="G75" s="1044"/>
      <c r="H75" s="1044"/>
      <c r="I75" s="1044"/>
      <c r="J75" s="1044"/>
      <c r="K75" s="1044"/>
      <c r="L75" s="1044"/>
      <c r="M75" s="1044"/>
      <c r="N75" s="1044"/>
      <c r="O75" s="1044"/>
      <c r="P75" s="1045"/>
      <c r="Q75" s="1047">
        <v>10137</v>
      </c>
      <c r="R75" s="1048"/>
      <c r="S75" s="1048"/>
      <c r="T75" s="1048"/>
      <c r="U75" s="1049"/>
      <c r="V75" s="1050">
        <v>9846</v>
      </c>
      <c r="W75" s="1048"/>
      <c r="X75" s="1048"/>
      <c r="Y75" s="1048"/>
      <c r="Z75" s="1049"/>
      <c r="AA75" s="1050">
        <v>291</v>
      </c>
      <c r="AB75" s="1048"/>
      <c r="AC75" s="1048"/>
      <c r="AD75" s="1048"/>
      <c r="AE75" s="1049"/>
      <c r="AF75" s="1050">
        <v>291</v>
      </c>
      <c r="AG75" s="1048"/>
      <c r="AH75" s="1048"/>
      <c r="AI75" s="1048"/>
      <c r="AJ75" s="1049"/>
      <c r="AK75" s="1050"/>
      <c r="AL75" s="1048"/>
      <c r="AM75" s="1048"/>
      <c r="AN75" s="1048"/>
      <c r="AO75" s="1049"/>
      <c r="AP75" s="1050">
        <v>3005</v>
      </c>
      <c r="AQ75" s="1048"/>
      <c r="AR75" s="1048"/>
      <c r="AS75" s="1048"/>
      <c r="AT75" s="1049"/>
      <c r="AU75" s="1050">
        <v>712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6706</v>
      </c>
      <c r="AG88" s="1028"/>
      <c r="AH88" s="1028"/>
      <c r="AI88" s="1028"/>
      <c r="AJ88" s="1028"/>
      <c r="AK88" s="1032"/>
      <c r="AL88" s="1032"/>
      <c r="AM88" s="1032"/>
      <c r="AN88" s="1032"/>
      <c r="AO88" s="1032"/>
      <c r="AP88" s="1028">
        <v>3005</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v>20</v>
      </c>
      <c r="CX102" s="1020"/>
      <c r="CY102" s="1020"/>
      <c r="CZ102" s="1020"/>
      <c r="DA102" s="1021"/>
      <c r="DB102" s="1019">
        <v>1928</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300</v>
      </c>
      <c r="AG109" s="963"/>
      <c r="AH109" s="963"/>
      <c r="AI109" s="963"/>
      <c r="AJ109" s="964"/>
      <c r="AK109" s="965" t="s">
        <v>299</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300</v>
      </c>
      <c r="BW109" s="963"/>
      <c r="BX109" s="963"/>
      <c r="BY109" s="963"/>
      <c r="BZ109" s="964"/>
      <c r="CA109" s="965" t="s">
        <v>299</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300</v>
      </c>
      <c r="DM109" s="963"/>
      <c r="DN109" s="963"/>
      <c r="DO109" s="963"/>
      <c r="DP109" s="964"/>
      <c r="DQ109" s="965" t="s">
        <v>299</v>
      </c>
      <c r="DR109" s="963"/>
      <c r="DS109" s="963"/>
      <c r="DT109" s="963"/>
      <c r="DU109" s="964"/>
      <c r="DV109" s="965" t="s">
        <v>434</v>
      </c>
      <c r="DW109" s="963"/>
      <c r="DX109" s="963"/>
      <c r="DY109" s="963"/>
      <c r="DZ109" s="994"/>
    </row>
    <row r="110" spans="1:131" s="226" customFormat="1" ht="26.25" customHeight="1">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2404685</v>
      </c>
      <c r="AB110" s="956"/>
      <c r="AC110" s="956"/>
      <c r="AD110" s="956"/>
      <c r="AE110" s="957"/>
      <c r="AF110" s="958">
        <v>2582108</v>
      </c>
      <c r="AG110" s="956"/>
      <c r="AH110" s="956"/>
      <c r="AI110" s="956"/>
      <c r="AJ110" s="957"/>
      <c r="AK110" s="958">
        <v>2701298</v>
      </c>
      <c r="AL110" s="956"/>
      <c r="AM110" s="956"/>
      <c r="AN110" s="956"/>
      <c r="AO110" s="957"/>
      <c r="AP110" s="959">
        <v>18.2</v>
      </c>
      <c r="AQ110" s="960"/>
      <c r="AR110" s="960"/>
      <c r="AS110" s="960"/>
      <c r="AT110" s="961"/>
      <c r="AU110" s="995" t="s">
        <v>66</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29462650</v>
      </c>
      <c r="BR110" s="903"/>
      <c r="BS110" s="903"/>
      <c r="BT110" s="903"/>
      <c r="BU110" s="903"/>
      <c r="BV110" s="903">
        <v>30958626</v>
      </c>
      <c r="BW110" s="903"/>
      <c r="BX110" s="903"/>
      <c r="BY110" s="903"/>
      <c r="BZ110" s="903"/>
      <c r="CA110" s="903">
        <v>33360484</v>
      </c>
      <c r="CB110" s="903"/>
      <c r="CC110" s="903"/>
      <c r="CD110" s="903"/>
      <c r="CE110" s="903"/>
      <c r="CF110" s="927">
        <v>225.2</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404</v>
      </c>
      <c r="DH110" s="903"/>
      <c r="DI110" s="903"/>
      <c r="DJ110" s="903"/>
      <c r="DK110" s="903"/>
      <c r="DL110" s="903" t="s">
        <v>404</v>
      </c>
      <c r="DM110" s="903"/>
      <c r="DN110" s="903"/>
      <c r="DO110" s="903"/>
      <c r="DP110" s="903"/>
      <c r="DQ110" s="903" t="s">
        <v>404</v>
      </c>
      <c r="DR110" s="903"/>
      <c r="DS110" s="903"/>
      <c r="DT110" s="903"/>
      <c r="DU110" s="903"/>
      <c r="DV110" s="904" t="s">
        <v>414</v>
      </c>
      <c r="DW110" s="904"/>
      <c r="DX110" s="904"/>
      <c r="DY110" s="904"/>
      <c r="DZ110" s="905"/>
    </row>
    <row r="111" spans="1:131" s="226" customFormat="1" ht="26.25" customHeight="1">
      <c r="A111" s="832" t="s">
        <v>440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124</v>
      </c>
      <c r="AG111" s="984"/>
      <c r="AH111" s="984"/>
      <c r="AI111" s="984"/>
      <c r="AJ111" s="985"/>
      <c r="AK111" s="986" t="s">
        <v>124</v>
      </c>
      <c r="AL111" s="984"/>
      <c r="AM111" s="984"/>
      <c r="AN111" s="984"/>
      <c r="AO111" s="985"/>
      <c r="AP111" s="987" t="s">
        <v>404</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1371706</v>
      </c>
      <c r="BR111" s="875"/>
      <c r="BS111" s="875"/>
      <c r="BT111" s="875"/>
      <c r="BU111" s="875"/>
      <c r="BV111" s="875">
        <v>1202330</v>
      </c>
      <c r="BW111" s="875"/>
      <c r="BX111" s="875"/>
      <c r="BY111" s="875"/>
      <c r="BZ111" s="875"/>
      <c r="CA111" s="875">
        <v>1032945</v>
      </c>
      <c r="CB111" s="875"/>
      <c r="CC111" s="875"/>
      <c r="CD111" s="875"/>
      <c r="CE111" s="875"/>
      <c r="CF111" s="936">
        <v>7</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1371706</v>
      </c>
      <c r="DH111" s="875"/>
      <c r="DI111" s="875"/>
      <c r="DJ111" s="875"/>
      <c r="DK111" s="875"/>
      <c r="DL111" s="875">
        <v>1202330</v>
      </c>
      <c r="DM111" s="875"/>
      <c r="DN111" s="875"/>
      <c r="DO111" s="875"/>
      <c r="DP111" s="875"/>
      <c r="DQ111" s="875">
        <v>1032945</v>
      </c>
      <c r="DR111" s="875"/>
      <c r="DS111" s="875"/>
      <c r="DT111" s="875"/>
      <c r="DU111" s="875"/>
      <c r="DV111" s="852">
        <v>7</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414</v>
      </c>
      <c r="AB112" s="838"/>
      <c r="AC112" s="838"/>
      <c r="AD112" s="838"/>
      <c r="AE112" s="839"/>
      <c r="AF112" s="840" t="s">
        <v>414</v>
      </c>
      <c r="AG112" s="838"/>
      <c r="AH112" s="838"/>
      <c r="AI112" s="838"/>
      <c r="AJ112" s="839"/>
      <c r="AK112" s="840" t="s">
        <v>414</v>
      </c>
      <c r="AL112" s="838"/>
      <c r="AM112" s="838"/>
      <c r="AN112" s="838"/>
      <c r="AO112" s="839"/>
      <c r="AP112" s="885" t="s">
        <v>414</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5662250</v>
      </c>
      <c r="BR112" s="875"/>
      <c r="BS112" s="875"/>
      <c r="BT112" s="875"/>
      <c r="BU112" s="875"/>
      <c r="BV112" s="875">
        <v>5435942</v>
      </c>
      <c r="BW112" s="875"/>
      <c r="BX112" s="875"/>
      <c r="BY112" s="875"/>
      <c r="BZ112" s="875"/>
      <c r="CA112" s="875">
        <v>5392203</v>
      </c>
      <c r="CB112" s="875"/>
      <c r="CC112" s="875"/>
      <c r="CD112" s="875"/>
      <c r="CE112" s="875"/>
      <c r="CF112" s="936">
        <v>36.4</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414</v>
      </c>
      <c r="DH112" s="875"/>
      <c r="DI112" s="875"/>
      <c r="DJ112" s="875"/>
      <c r="DK112" s="875"/>
      <c r="DL112" s="875" t="s">
        <v>414</v>
      </c>
      <c r="DM112" s="875"/>
      <c r="DN112" s="875"/>
      <c r="DO112" s="875"/>
      <c r="DP112" s="875"/>
      <c r="DQ112" s="875" t="s">
        <v>414</v>
      </c>
      <c r="DR112" s="875"/>
      <c r="DS112" s="875"/>
      <c r="DT112" s="875"/>
      <c r="DU112" s="875"/>
      <c r="DV112" s="852" t="s">
        <v>414</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440634</v>
      </c>
      <c r="AB113" s="984"/>
      <c r="AC113" s="984"/>
      <c r="AD113" s="984"/>
      <c r="AE113" s="985"/>
      <c r="AF113" s="986">
        <v>433698</v>
      </c>
      <c r="AG113" s="984"/>
      <c r="AH113" s="984"/>
      <c r="AI113" s="984"/>
      <c r="AJ113" s="985"/>
      <c r="AK113" s="986">
        <v>437097</v>
      </c>
      <c r="AL113" s="984"/>
      <c r="AM113" s="984"/>
      <c r="AN113" s="984"/>
      <c r="AO113" s="985"/>
      <c r="AP113" s="987">
        <v>3</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552806</v>
      </c>
      <c r="BR113" s="875"/>
      <c r="BS113" s="875"/>
      <c r="BT113" s="875"/>
      <c r="BU113" s="875"/>
      <c r="BV113" s="875">
        <v>773460</v>
      </c>
      <c r="BW113" s="875"/>
      <c r="BX113" s="875"/>
      <c r="BY113" s="875"/>
      <c r="BZ113" s="875"/>
      <c r="CA113" s="875">
        <v>711527</v>
      </c>
      <c r="CB113" s="875"/>
      <c r="CC113" s="875"/>
      <c r="CD113" s="875"/>
      <c r="CE113" s="875"/>
      <c r="CF113" s="936">
        <v>4.8</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404</v>
      </c>
      <c r="DH113" s="838"/>
      <c r="DI113" s="838"/>
      <c r="DJ113" s="838"/>
      <c r="DK113" s="839"/>
      <c r="DL113" s="840" t="s">
        <v>404</v>
      </c>
      <c r="DM113" s="838"/>
      <c r="DN113" s="838"/>
      <c r="DO113" s="838"/>
      <c r="DP113" s="839"/>
      <c r="DQ113" s="840" t="s">
        <v>414</v>
      </c>
      <c r="DR113" s="838"/>
      <c r="DS113" s="838"/>
      <c r="DT113" s="838"/>
      <c r="DU113" s="839"/>
      <c r="DV113" s="885" t="s">
        <v>414</v>
      </c>
      <c r="DW113" s="886"/>
      <c r="DX113" s="886"/>
      <c r="DY113" s="886"/>
      <c r="DZ113" s="887"/>
    </row>
    <row r="114" spans="1:130" s="226" customFormat="1" ht="26.25" customHeight="1">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68946</v>
      </c>
      <c r="AB114" s="838"/>
      <c r="AC114" s="838"/>
      <c r="AD114" s="838"/>
      <c r="AE114" s="839"/>
      <c r="AF114" s="840">
        <v>79877</v>
      </c>
      <c r="AG114" s="838"/>
      <c r="AH114" s="838"/>
      <c r="AI114" s="838"/>
      <c r="AJ114" s="839"/>
      <c r="AK114" s="840">
        <v>90377</v>
      </c>
      <c r="AL114" s="838"/>
      <c r="AM114" s="838"/>
      <c r="AN114" s="838"/>
      <c r="AO114" s="839"/>
      <c r="AP114" s="885">
        <v>0.6</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4964165</v>
      </c>
      <c r="BR114" s="875"/>
      <c r="BS114" s="875"/>
      <c r="BT114" s="875"/>
      <c r="BU114" s="875"/>
      <c r="BV114" s="875">
        <v>5226266</v>
      </c>
      <c r="BW114" s="875"/>
      <c r="BX114" s="875"/>
      <c r="BY114" s="875"/>
      <c r="BZ114" s="875"/>
      <c r="CA114" s="875">
        <v>5140340</v>
      </c>
      <c r="CB114" s="875"/>
      <c r="CC114" s="875"/>
      <c r="CD114" s="875"/>
      <c r="CE114" s="875"/>
      <c r="CF114" s="936">
        <v>34.700000000000003</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414</v>
      </c>
      <c r="DH114" s="838"/>
      <c r="DI114" s="838"/>
      <c r="DJ114" s="838"/>
      <c r="DK114" s="839"/>
      <c r="DL114" s="840" t="s">
        <v>414</v>
      </c>
      <c r="DM114" s="838"/>
      <c r="DN114" s="838"/>
      <c r="DO114" s="838"/>
      <c r="DP114" s="839"/>
      <c r="DQ114" s="840" t="s">
        <v>414</v>
      </c>
      <c r="DR114" s="838"/>
      <c r="DS114" s="838"/>
      <c r="DT114" s="838"/>
      <c r="DU114" s="839"/>
      <c r="DV114" s="885" t="s">
        <v>414</v>
      </c>
      <c r="DW114" s="886"/>
      <c r="DX114" s="886"/>
      <c r="DY114" s="886"/>
      <c r="DZ114" s="887"/>
    </row>
    <row r="115" spans="1:130" s="226" customFormat="1" ht="26.25" customHeight="1">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169370</v>
      </c>
      <c r="AB115" s="984"/>
      <c r="AC115" s="984"/>
      <c r="AD115" s="984"/>
      <c r="AE115" s="985"/>
      <c r="AF115" s="986">
        <v>169376</v>
      </c>
      <c r="AG115" s="984"/>
      <c r="AH115" s="984"/>
      <c r="AI115" s="984"/>
      <c r="AJ115" s="985"/>
      <c r="AK115" s="986">
        <v>169382</v>
      </c>
      <c r="AL115" s="984"/>
      <c r="AM115" s="984"/>
      <c r="AN115" s="984"/>
      <c r="AO115" s="985"/>
      <c r="AP115" s="987">
        <v>1.1000000000000001</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v>348</v>
      </c>
      <c r="BR115" s="875"/>
      <c r="BS115" s="875"/>
      <c r="BT115" s="875"/>
      <c r="BU115" s="875"/>
      <c r="BV115" s="875">
        <v>561</v>
      </c>
      <c r="BW115" s="875"/>
      <c r="BX115" s="875"/>
      <c r="BY115" s="875"/>
      <c r="BZ115" s="875"/>
      <c r="CA115" s="875" t="s">
        <v>414</v>
      </c>
      <c r="CB115" s="875"/>
      <c r="CC115" s="875"/>
      <c r="CD115" s="875"/>
      <c r="CE115" s="875"/>
      <c r="CF115" s="936" t="s">
        <v>414</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404</v>
      </c>
      <c r="DH115" s="838"/>
      <c r="DI115" s="838"/>
      <c r="DJ115" s="838"/>
      <c r="DK115" s="839"/>
      <c r="DL115" s="840" t="s">
        <v>414</v>
      </c>
      <c r="DM115" s="838"/>
      <c r="DN115" s="838"/>
      <c r="DO115" s="838"/>
      <c r="DP115" s="839"/>
      <c r="DQ115" s="840" t="s">
        <v>414</v>
      </c>
      <c r="DR115" s="838"/>
      <c r="DS115" s="838"/>
      <c r="DT115" s="838"/>
      <c r="DU115" s="839"/>
      <c r="DV115" s="885" t="s">
        <v>414</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414</v>
      </c>
      <c r="AB116" s="838"/>
      <c r="AC116" s="838"/>
      <c r="AD116" s="838"/>
      <c r="AE116" s="839"/>
      <c r="AF116" s="840" t="s">
        <v>414</v>
      </c>
      <c r="AG116" s="838"/>
      <c r="AH116" s="838"/>
      <c r="AI116" s="838"/>
      <c r="AJ116" s="839"/>
      <c r="AK116" s="840" t="s">
        <v>414</v>
      </c>
      <c r="AL116" s="838"/>
      <c r="AM116" s="838"/>
      <c r="AN116" s="838"/>
      <c r="AO116" s="839"/>
      <c r="AP116" s="885" t="s">
        <v>404</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404</v>
      </c>
      <c r="BR116" s="875"/>
      <c r="BS116" s="875"/>
      <c r="BT116" s="875"/>
      <c r="BU116" s="875"/>
      <c r="BV116" s="875" t="s">
        <v>414</v>
      </c>
      <c r="BW116" s="875"/>
      <c r="BX116" s="875"/>
      <c r="BY116" s="875"/>
      <c r="BZ116" s="875"/>
      <c r="CA116" s="875" t="s">
        <v>404</v>
      </c>
      <c r="CB116" s="875"/>
      <c r="CC116" s="875"/>
      <c r="CD116" s="875"/>
      <c r="CE116" s="875"/>
      <c r="CF116" s="936" t="s">
        <v>414</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404</v>
      </c>
      <c r="DH116" s="838"/>
      <c r="DI116" s="838"/>
      <c r="DJ116" s="838"/>
      <c r="DK116" s="839"/>
      <c r="DL116" s="840" t="s">
        <v>414</v>
      </c>
      <c r="DM116" s="838"/>
      <c r="DN116" s="838"/>
      <c r="DO116" s="838"/>
      <c r="DP116" s="839"/>
      <c r="DQ116" s="840" t="s">
        <v>414</v>
      </c>
      <c r="DR116" s="838"/>
      <c r="DS116" s="838"/>
      <c r="DT116" s="838"/>
      <c r="DU116" s="839"/>
      <c r="DV116" s="885" t="s">
        <v>414</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3083635</v>
      </c>
      <c r="AB117" s="970"/>
      <c r="AC117" s="970"/>
      <c r="AD117" s="970"/>
      <c r="AE117" s="971"/>
      <c r="AF117" s="972">
        <v>3265059</v>
      </c>
      <c r="AG117" s="970"/>
      <c r="AH117" s="970"/>
      <c r="AI117" s="970"/>
      <c r="AJ117" s="971"/>
      <c r="AK117" s="972">
        <v>3398154</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404</v>
      </c>
      <c r="BW117" s="875"/>
      <c r="BX117" s="875"/>
      <c r="BY117" s="875"/>
      <c r="BZ117" s="875"/>
      <c r="CA117" s="875" t="s">
        <v>404</v>
      </c>
      <c r="CB117" s="875"/>
      <c r="CC117" s="875"/>
      <c r="CD117" s="875"/>
      <c r="CE117" s="875"/>
      <c r="CF117" s="936" t="s">
        <v>404</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404</v>
      </c>
      <c r="DH117" s="838"/>
      <c r="DI117" s="838"/>
      <c r="DJ117" s="838"/>
      <c r="DK117" s="839"/>
      <c r="DL117" s="840" t="s">
        <v>404</v>
      </c>
      <c r="DM117" s="838"/>
      <c r="DN117" s="838"/>
      <c r="DO117" s="838"/>
      <c r="DP117" s="839"/>
      <c r="DQ117" s="840" t="s">
        <v>404</v>
      </c>
      <c r="DR117" s="838"/>
      <c r="DS117" s="838"/>
      <c r="DT117" s="838"/>
      <c r="DU117" s="839"/>
      <c r="DV117" s="885" t="s">
        <v>124</v>
      </c>
      <c r="DW117" s="886"/>
      <c r="DX117" s="886"/>
      <c r="DY117" s="886"/>
      <c r="DZ117" s="887"/>
    </row>
    <row r="118" spans="1:130" s="226" customFormat="1" ht="26.25" customHeight="1">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300</v>
      </c>
      <c r="AG118" s="963"/>
      <c r="AH118" s="963"/>
      <c r="AI118" s="963"/>
      <c r="AJ118" s="964"/>
      <c r="AK118" s="965" t="s">
        <v>299</v>
      </c>
      <c r="AL118" s="963"/>
      <c r="AM118" s="963"/>
      <c r="AN118" s="963"/>
      <c r="AO118" s="964"/>
      <c r="AP118" s="966" t="s">
        <v>434</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404</v>
      </c>
      <c r="BR118" s="906"/>
      <c r="BS118" s="906"/>
      <c r="BT118" s="906"/>
      <c r="BU118" s="906"/>
      <c r="BV118" s="906" t="s">
        <v>124</v>
      </c>
      <c r="BW118" s="906"/>
      <c r="BX118" s="906"/>
      <c r="BY118" s="906"/>
      <c r="BZ118" s="906"/>
      <c r="CA118" s="906" t="s">
        <v>124</v>
      </c>
      <c r="CB118" s="906"/>
      <c r="CC118" s="906"/>
      <c r="CD118" s="906"/>
      <c r="CE118" s="906"/>
      <c r="CF118" s="936" t="s">
        <v>404</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404</v>
      </c>
      <c r="DW118" s="886"/>
      <c r="DX118" s="886"/>
      <c r="DY118" s="886"/>
      <c r="DZ118" s="887"/>
    </row>
    <row r="119" spans="1:130" s="226" customFormat="1" ht="26.25" customHeight="1">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404</v>
      </c>
      <c r="AG119" s="956"/>
      <c r="AH119" s="956"/>
      <c r="AI119" s="956"/>
      <c r="AJ119" s="957"/>
      <c r="AK119" s="958" t="s">
        <v>124</v>
      </c>
      <c r="AL119" s="956"/>
      <c r="AM119" s="956"/>
      <c r="AN119" s="956"/>
      <c r="AO119" s="957"/>
      <c r="AP119" s="959" t="s">
        <v>124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464</v>
      </c>
      <c r="BP119" s="939"/>
      <c r="BQ119" s="943">
        <v>42013925</v>
      </c>
      <c r="BR119" s="906"/>
      <c r="BS119" s="906"/>
      <c r="BT119" s="906"/>
      <c r="BU119" s="906"/>
      <c r="BV119" s="906">
        <v>43597185</v>
      </c>
      <c r="BW119" s="906"/>
      <c r="BX119" s="906"/>
      <c r="BY119" s="906"/>
      <c r="BZ119" s="906"/>
      <c r="CA119" s="906">
        <v>45637499</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124</v>
      </c>
      <c r="DM119" s="821"/>
      <c r="DN119" s="821"/>
      <c r="DO119" s="821"/>
      <c r="DP119" s="822"/>
      <c r="DQ119" s="823" t="s">
        <v>124</v>
      </c>
      <c r="DR119" s="821"/>
      <c r="DS119" s="821"/>
      <c r="DT119" s="821"/>
      <c r="DU119" s="822"/>
      <c r="DV119" s="909" t="s">
        <v>404</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169370</v>
      </c>
      <c r="AB120" s="838"/>
      <c r="AC120" s="838"/>
      <c r="AD120" s="838"/>
      <c r="AE120" s="839"/>
      <c r="AF120" s="840">
        <v>169376</v>
      </c>
      <c r="AG120" s="838"/>
      <c r="AH120" s="838"/>
      <c r="AI120" s="838"/>
      <c r="AJ120" s="839"/>
      <c r="AK120" s="840">
        <v>169382</v>
      </c>
      <c r="AL120" s="838"/>
      <c r="AM120" s="838"/>
      <c r="AN120" s="838"/>
      <c r="AO120" s="839"/>
      <c r="AP120" s="885">
        <v>1.1000000000000001</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6443117</v>
      </c>
      <c r="BR120" s="903"/>
      <c r="BS120" s="903"/>
      <c r="BT120" s="903"/>
      <c r="BU120" s="903"/>
      <c r="BV120" s="903">
        <v>5879729</v>
      </c>
      <c r="BW120" s="903"/>
      <c r="BX120" s="903"/>
      <c r="BY120" s="903"/>
      <c r="BZ120" s="903"/>
      <c r="CA120" s="903">
        <v>4000791</v>
      </c>
      <c r="CB120" s="903"/>
      <c r="CC120" s="903"/>
      <c r="CD120" s="903"/>
      <c r="CE120" s="903"/>
      <c r="CF120" s="927">
        <v>27</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5353979</v>
      </c>
      <c r="DH120" s="903"/>
      <c r="DI120" s="903"/>
      <c r="DJ120" s="903"/>
      <c r="DK120" s="903"/>
      <c r="DL120" s="903">
        <v>5216335</v>
      </c>
      <c r="DM120" s="903"/>
      <c r="DN120" s="903"/>
      <c r="DO120" s="903"/>
      <c r="DP120" s="903"/>
      <c r="DQ120" s="903">
        <v>5234536</v>
      </c>
      <c r="DR120" s="903"/>
      <c r="DS120" s="903"/>
      <c r="DT120" s="903"/>
      <c r="DU120" s="903"/>
      <c r="DV120" s="904">
        <v>35.299999999999997</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124</v>
      </c>
      <c r="AB121" s="838"/>
      <c r="AC121" s="838"/>
      <c r="AD121" s="838"/>
      <c r="AE121" s="839"/>
      <c r="AF121" s="840" t="s">
        <v>404</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6066187</v>
      </c>
      <c r="BR121" s="875"/>
      <c r="BS121" s="875"/>
      <c r="BT121" s="875"/>
      <c r="BU121" s="875"/>
      <c r="BV121" s="875">
        <v>5838098</v>
      </c>
      <c r="BW121" s="875"/>
      <c r="BX121" s="875"/>
      <c r="BY121" s="875"/>
      <c r="BZ121" s="875"/>
      <c r="CA121" s="875">
        <v>5675173</v>
      </c>
      <c r="CB121" s="875"/>
      <c r="CC121" s="875"/>
      <c r="CD121" s="875"/>
      <c r="CE121" s="875"/>
      <c r="CF121" s="936">
        <v>38.299999999999997</v>
      </c>
      <c r="CG121" s="937"/>
      <c r="CH121" s="937"/>
      <c r="CI121" s="937"/>
      <c r="CJ121" s="937"/>
      <c r="CK121" s="930"/>
      <c r="CL121" s="916"/>
      <c r="CM121" s="916"/>
      <c r="CN121" s="916"/>
      <c r="CO121" s="917"/>
      <c r="CP121" s="896" t="s">
        <v>409</v>
      </c>
      <c r="CQ121" s="897"/>
      <c r="CR121" s="897"/>
      <c r="CS121" s="897"/>
      <c r="CT121" s="897"/>
      <c r="CU121" s="897"/>
      <c r="CV121" s="897"/>
      <c r="CW121" s="897"/>
      <c r="CX121" s="897"/>
      <c r="CY121" s="897"/>
      <c r="CZ121" s="897"/>
      <c r="DA121" s="897"/>
      <c r="DB121" s="897"/>
      <c r="DC121" s="897"/>
      <c r="DD121" s="897"/>
      <c r="DE121" s="897"/>
      <c r="DF121" s="898"/>
      <c r="DG121" s="874">
        <v>142997</v>
      </c>
      <c r="DH121" s="875"/>
      <c r="DI121" s="875"/>
      <c r="DJ121" s="875"/>
      <c r="DK121" s="875"/>
      <c r="DL121" s="875">
        <v>119046</v>
      </c>
      <c r="DM121" s="875"/>
      <c r="DN121" s="875"/>
      <c r="DO121" s="875"/>
      <c r="DP121" s="875"/>
      <c r="DQ121" s="875">
        <v>95336</v>
      </c>
      <c r="DR121" s="875"/>
      <c r="DS121" s="875"/>
      <c r="DT121" s="875"/>
      <c r="DU121" s="875"/>
      <c r="DV121" s="852">
        <v>0.6</v>
      </c>
      <c r="DW121" s="852"/>
      <c r="DX121" s="852"/>
      <c r="DY121" s="852"/>
      <c r="DZ121" s="853"/>
    </row>
    <row r="122" spans="1:130" s="226" customFormat="1" ht="26.25" customHeight="1">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404</v>
      </c>
      <c r="AB122" s="838"/>
      <c r="AC122" s="838"/>
      <c r="AD122" s="838"/>
      <c r="AE122" s="839"/>
      <c r="AF122" s="840" t="s">
        <v>124</v>
      </c>
      <c r="AG122" s="838"/>
      <c r="AH122" s="838"/>
      <c r="AI122" s="838"/>
      <c r="AJ122" s="839"/>
      <c r="AK122" s="840" t="s">
        <v>124</v>
      </c>
      <c r="AL122" s="838"/>
      <c r="AM122" s="838"/>
      <c r="AN122" s="838"/>
      <c r="AO122" s="839"/>
      <c r="AP122" s="885" t="s">
        <v>404</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28503933</v>
      </c>
      <c r="BR122" s="906"/>
      <c r="BS122" s="906"/>
      <c r="BT122" s="906"/>
      <c r="BU122" s="906"/>
      <c r="BV122" s="906">
        <v>29268148</v>
      </c>
      <c r="BW122" s="906"/>
      <c r="BX122" s="906"/>
      <c r="BY122" s="906"/>
      <c r="BZ122" s="906"/>
      <c r="CA122" s="906">
        <v>29963235</v>
      </c>
      <c r="CB122" s="906"/>
      <c r="CC122" s="906"/>
      <c r="CD122" s="906"/>
      <c r="CE122" s="906"/>
      <c r="CF122" s="907">
        <v>202.3</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165274</v>
      </c>
      <c r="DH122" s="875"/>
      <c r="DI122" s="875"/>
      <c r="DJ122" s="875"/>
      <c r="DK122" s="875"/>
      <c r="DL122" s="875">
        <v>100561</v>
      </c>
      <c r="DM122" s="875"/>
      <c r="DN122" s="875"/>
      <c r="DO122" s="875"/>
      <c r="DP122" s="875"/>
      <c r="DQ122" s="875">
        <v>62331</v>
      </c>
      <c r="DR122" s="875"/>
      <c r="DS122" s="875"/>
      <c r="DT122" s="875"/>
      <c r="DU122" s="875"/>
      <c r="DV122" s="852">
        <v>0.4</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404</v>
      </c>
      <c r="AB123" s="838"/>
      <c r="AC123" s="838"/>
      <c r="AD123" s="838"/>
      <c r="AE123" s="839"/>
      <c r="AF123" s="840" t="s">
        <v>404</v>
      </c>
      <c r="AG123" s="838"/>
      <c r="AH123" s="838"/>
      <c r="AI123" s="838"/>
      <c r="AJ123" s="839"/>
      <c r="AK123" s="840" t="s">
        <v>124</v>
      </c>
      <c r="AL123" s="838"/>
      <c r="AM123" s="838"/>
      <c r="AN123" s="838"/>
      <c r="AO123" s="839"/>
      <c r="AP123" s="885" t="s">
        <v>124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474</v>
      </c>
      <c r="BP123" s="939"/>
      <c r="BQ123" s="893">
        <v>41013237</v>
      </c>
      <c r="BR123" s="894"/>
      <c r="BS123" s="894"/>
      <c r="BT123" s="894"/>
      <c r="BU123" s="894"/>
      <c r="BV123" s="894">
        <v>40985975</v>
      </c>
      <c r="BW123" s="894"/>
      <c r="BX123" s="894"/>
      <c r="BY123" s="894"/>
      <c r="BZ123" s="894"/>
      <c r="CA123" s="894">
        <v>39639199</v>
      </c>
      <c r="CB123" s="894"/>
      <c r="CC123" s="894"/>
      <c r="CD123" s="894"/>
      <c r="CE123" s="894"/>
      <c r="CF123" s="804"/>
      <c r="CG123" s="805"/>
      <c r="CH123" s="805"/>
      <c r="CI123" s="805"/>
      <c r="CJ123" s="895"/>
      <c r="CK123" s="930"/>
      <c r="CL123" s="916"/>
      <c r="CM123" s="916"/>
      <c r="CN123" s="916"/>
      <c r="CO123" s="917"/>
      <c r="CP123" s="896" t="s">
        <v>403</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124</v>
      </c>
      <c r="DM123" s="838"/>
      <c r="DN123" s="838"/>
      <c r="DO123" s="838"/>
      <c r="DP123" s="839"/>
      <c r="DQ123" s="840" t="s">
        <v>124</v>
      </c>
      <c r="DR123" s="838"/>
      <c r="DS123" s="838"/>
      <c r="DT123" s="838"/>
      <c r="DU123" s="839"/>
      <c r="DV123" s="885" t="s">
        <v>124</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404</v>
      </c>
      <c r="AG124" s="838"/>
      <c r="AH124" s="838"/>
      <c r="AI124" s="838"/>
      <c r="AJ124" s="839"/>
      <c r="AK124" s="840" t="s">
        <v>124</v>
      </c>
      <c r="AL124" s="838"/>
      <c r="AM124" s="838"/>
      <c r="AN124" s="838"/>
      <c r="AO124" s="839"/>
      <c r="AP124" s="885" t="s">
        <v>124</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6.5</v>
      </c>
      <c r="BR124" s="892"/>
      <c r="BS124" s="892"/>
      <c r="BT124" s="892"/>
      <c r="BU124" s="892"/>
      <c r="BV124" s="892">
        <v>17.5</v>
      </c>
      <c r="BW124" s="892"/>
      <c r="BX124" s="892"/>
      <c r="BY124" s="892"/>
      <c r="BZ124" s="892"/>
      <c r="CA124" s="892">
        <v>40.4</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404</v>
      </c>
      <c r="DH124" s="821"/>
      <c r="DI124" s="821"/>
      <c r="DJ124" s="821"/>
      <c r="DK124" s="822"/>
      <c r="DL124" s="823" t="s">
        <v>124</v>
      </c>
      <c r="DM124" s="821"/>
      <c r="DN124" s="821"/>
      <c r="DO124" s="821"/>
      <c r="DP124" s="822"/>
      <c r="DQ124" s="823" t="s">
        <v>404</v>
      </c>
      <c r="DR124" s="821"/>
      <c r="DS124" s="821"/>
      <c r="DT124" s="821"/>
      <c r="DU124" s="822"/>
      <c r="DV124" s="909" t="s">
        <v>404</v>
      </c>
      <c r="DW124" s="910"/>
      <c r="DX124" s="910"/>
      <c r="DY124" s="910"/>
      <c r="DZ124" s="911"/>
    </row>
    <row r="125" spans="1:130" s="226" customFormat="1" ht="26.25" customHeight="1">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404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404</v>
      </c>
      <c r="DH125" s="903"/>
      <c r="DI125" s="903"/>
      <c r="DJ125" s="903"/>
      <c r="DK125" s="903"/>
      <c r="DL125" s="903" t="s">
        <v>124</v>
      </c>
      <c r="DM125" s="903"/>
      <c r="DN125" s="903"/>
      <c r="DO125" s="903"/>
      <c r="DP125" s="903"/>
      <c r="DQ125" s="903" t="s">
        <v>404</v>
      </c>
      <c r="DR125" s="903"/>
      <c r="DS125" s="903"/>
      <c r="DT125" s="903"/>
      <c r="DU125" s="903"/>
      <c r="DV125" s="904" t="s">
        <v>404</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404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404</v>
      </c>
      <c r="DH126" s="875"/>
      <c r="DI126" s="875"/>
      <c r="DJ126" s="875"/>
      <c r="DK126" s="875"/>
      <c r="DL126" s="875" t="s">
        <v>404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404</v>
      </c>
      <c r="AG127" s="838"/>
      <c r="AH127" s="838"/>
      <c r="AI127" s="838"/>
      <c r="AJ127" s="839"/>
      <c r="AK127" s="840" t="s">
        <v>404</v>
      </c>
      <c r="AL127" s="838"/>
      <c r="AM127" s="838"/>
      <c r="AN127" s="838"/>
      <c r="AO127" s="839"/>
      <c r="AP127" s="885" t="s">
        <v>124</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404</v>
      </c>
      <c r="DM127" s="875"/>
      <c r="DN127" s="875"/>
      <c r="DO127" s="875"/>
      <c r="DP127" s="875"/>
      <c r="DQ127" s="875" t="s">
        <v>404</v>
      </c>
      <c r="DR127" s="875"/>
      <c r="DS127" s="875"/>
      <c r="DT127" s="875"/>
      <c r="DU127" s="875"/>
      <c r="DV127" s="852" t="s">
        <v>124</v>
      </c>
      <c r="DW127" s="852"/>
      <c r="DX127" s="852"/>
      <c r="DY127" s="852"/>
      <c r="DZ127" s="853"/>
    </row>
    <row r="128" spans="1:130" s="226" customFormat="1" ht="26.25" customHeight="1" thickBot="1">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481348</v>
      </c>
      <c r="AB128" s="859"/>
      <c r="AC128" s="859"/>
      <c r="AD128" s="859"/>
      <c r="AE128" s="860"/>
      <c r="AF128" s="861">
        <v>453999</v>
      </c>
      <c r="AG128" s="859"/>
      <c r="AH128" s="859"/>
      <c r="AI128" s="859"/>
      <c r="AJ128" s="860"/>
      <c r="AK128" s="861">
        <v>448468</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404</v>
      </c>
      <c r="BG128" s="845"/>
      <c r="BH128" s="845"/>
      <c r="BI128" s="845"/>
      <c r="BJ128" s="845"/>
      <c r="BK128" s="845"/>
      <c r="BL128" s="868"/>
      <c r="BM128" s="844">
        <v>12.63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348</v>
      </c>
      <c r="DH128" s="849"/>
      <c r="DI128" s="849"/>
      <c r="DJ128" s="849"/>
      <c r="DK128" s="849"/>
      <c r="DL128" s="849">
        <v>561</v>
      </c>
      <c r="DM128" s="849"/>
      <c r="DN128" s="849"/>
      <c r="DO128" s="849"/>
      <c r="DP128" s="849"/>
      <c r="DQ128" s="849" t="s">
        <v>124</v>
      </c>
      <c r="DR128" s="849"/>
      <c r="DS128" s="849"/>
      <c r="DT128" s="849"/>
      <c r="DU128" s="849"/>
      <c r="DV128" s="850" t="s">
        <v>404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17359548</v>
      </c>
      <c r="AB129" s="838"/>
      <c r="AC129" s="838"/>
      <c r="AD129" s="838"/>
      <c r="AE129" s="839"/>
      <c r="AF129" s="840">
        <v>17227432</v>
      </c>
      <c r="AG129" s="838"/>
      <c r="AH129" s="838"/>
      <c r="AI129" s="838"/>
      <c r="AJ129" s="839"/>
      <c r="AK129" s="840">
        <v>17241986</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124</v>
      </c>
      <c r="BG129" s="828"/>
      <c r="BH129" s="828"/>
      <c r="BI129" s="828"/>
      <c r="BJ129" s="828"/>
      <c r="BK129" s="828"/>
      <c r="BL129" s="829"/>
      <c r="BM129" s="827">
        <v>17.63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2191266</v>
      </c>
      <c r="AB130" s="838"/>
      <c r="AC130" s="838"/>
      <c r="AD130" s="838"/>
      <c r="AE130" s="839"/>
      <c r="AF130" s="840">
        <v>2319947</v>
      </c>
      <c r="AG130" s="838"/>
      <c r="AH130" s="838"/>
      <c r="AI130" s="838"/>
      <c r="AJ130" s="839"/>
      <c r="AK130" s="840">
        <v>2428936</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3.1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15168282</v>
      </c>
      <c r="AB131" s="821"/>
      <c r="AC131" s="821"/>
      <c r="AD131" s="821"/>
      <c r="AE131" s="822"/>
      <c r="AF131" s="823">
        <v>14907485</v>
      </c>
      <c r="AG131" s="821"/>
      <c r="AH131" s="821"/>
      <c r="AI131" s="821"/>
      <c r="AJ131" s="822"/>
      <c r="AK131" s="823">
        <v>14813050</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40.4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2.7097399690000001</v>
      </c>
      <c r="AB132" s="801"/>
      <c r="AC132" s="801"/>
      <c r="AD132" s="801"/>
      <c r="AE132" s="802"/>
      <c r="AF132" s="803">
        <v>3.2944054610000002</v>
      </c>
      <c r="AG132" s="801"/>
      <c r="AH132" s="801"/>
      <c r="AI132" s="801"/>
      <c r="AJ132" s="802"/>
      <c r="AK132" s="803">
        <v>3.5154812820000001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2.4</v>
      </c>
      <c r="AB133" s="780"/>
      <c r="AC133" s="780"/>
      <c r="AD133" s="780"/>
      <c r="AE133" s="781"/>
      <c r="AF133" s="779">
        <v>2.5</v>
      </c>
      <c r="AG133" s="780"/>
      <c r="AH133" s="780"/>
      <c r="AI133" s="780"/>
      <c r="AJ133" s="781"/>
      <c r="AK133" s="779">
        <v>3.1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aqx1Ui4O+5AfTiCcYDwtpKHRrYX/KNf25ulIlqOm+c2ZPsNoKwnljd3oIMAyubNtNybh8bSb8L05/zl0iY1Hg==" saltValue="/b3hZmQTrbNtnGXx9XYR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13" zoomScale="70" zoomScaleNormal="85" zoomScaleSheetLayoutView="70" workbookViewId="0">
      <selection activeCell="CH29" sqref="CH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rvMYVNlRRLxbz6Ug+e4/3qMW9jnCw+A02kiOTynVTIBPUqMWqu/6ZGgKG3+p4fhuAWKM9pCQdoC3PF2OJcLGg==" saltValue="4yZASbvzs4MkOx5ykvoY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A5avPio7JYJ7fk4EoZqNiiskBNKlOdJjtxB5XZvtBlx5kIHfnnR5wyhY6tz6F95brOBJKtXn7cELw+S2co75g==" saltValue="LoLX7NYeuoZMw7JKfSmSi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4871392</v>
      </c>
      <c r="AP9" s="292">
        <v>60839</v>
      </c>
      <c r="AQ9" s="293">
        <v>57316</v>
      </c>
      <c r="AR9" s="294">
        <v>6.1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53170</v>
      </c>
      <c r="AP10" s="295">
        <v>664</v>
      </c>
      <c r="AQ10" s="296">
        <v>3762</v>
      </c>
      <c r="AR10" s="297">
        <v>-82.3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864944</v>
      </c>
      <c r="AP11" s="295">
        <v>10802</v>
      </c>
      <c r="AQ11" s="296">
        <v>6408</v>
      </c>
      <c r="AR11" s="297">
        <v>68.599999999999994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9000</v>
      </c>
      <c r="AP12" s="295">
        <v>112</v>
      </c>
      <c r="AQ12" s="296">
        <v>891</v>
      </c>
      <c r="AR12" s="297">
        <v>-87.4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165159</v>
      </c>
      <c r="AP14" s="295">
        <v>2063</v>
      </c>
      <c r="AQ14" s="296">
        <v>2694</v>
      </c>
      <c r="AR14" s="297">
        <v>-23.4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243059</v>
      </c>
      <c r="AP15" s="295">
        <v>3036</v>
      </c>
      <c r="AQ15" s="296">
        <v>1362</v>
      </c>
      <c r="AR15" s="297">
        <v>122.9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-356309</v>
      </c>
      <c r="AP16" s="295">
        <v>-4450</v>
      </c>
      <c r="AQ16" s="296">
        <v>-4530</v>
      </c>
      <c r="AR16" s="297">
        <v>-1.8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5850415</v>
      </c>
      <c r="AP17" s="295">
        <v>73066</v>
      </c>
      <c r="AQ17" s="296">
        <v>67903</v>
      </c>
      <c r="AR17" s="297">
        <v>7.6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6.78</v>
      </c>
      <c r="AP21" s="308">
        <v>6.2</v>
      </c>
      <c r="AQ21" s="309">
        <v>0.57999999999999996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98.4</v>
      </c>
      <c r="AP22" s="313">
        <v>98.7</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2701298</v>
      </c>
      <c r="AP32" s="322">
        <v>33737</v>
      </c>
      <c r="AQ32" s="323">
        <v>34720</v>
      </c>
      <c r="AR32" s="324">
        <v>-2.8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v>1</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22</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437097</v>
      </c>
      <c r="AP35" s="322">
        <v>5459</v>
      </c>
      <c r="AQ35" s="323">
        <v>9232</v>
      </c>
      <c r="AR35" s="324">
        <v>-40.9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90377</v>
      </c>
      <c r="AP36" s="322">
        <v>1129</v>
      </c>
      <c r="AQ36" s="323">
        <v>2017</v>
      </c>
      <c r="AR36" s="324">
        <v>-44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169382</v>
      </c>
      <c r="AP37" s="322">
        <v>2115</v>
      </c>
      <c r="AQ37" s="323">
        <v>1146</v>
      </c>
      <c r="AR37" s="324">
        <v>84.6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-448468</v>
      </c>
      <c r="AP39" s="322">
        <v>-5601</v>
      </c>
      <c r="AQ39" s="323">
        <v>-6713</v>
      </c>
      <c r="AR39" s="324">
        <v>-16.600000000000001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-2428936</v>
      </c>
      <c r="AP40" s="322">
        <v>-30335</v>
      </c>
      <c r="AQ40" s="323">
        <v>-28519</v>
      </c>
      <c r="AR40" s="324">
        <v>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520750</v>
      </c>
      <c r="AP41" s="322">
        <v>6504</v>
      </c>
      <c r="AQ41" s="323">
        <v>11906</v>
      </c>
      <c r="AR41" s="324">
        <v>-45.4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4315082</v>
      </c>
      <c r="AN51" s="344">
        <v>53098</v>
      </c>
      <c r="AO51" s="345">
        <v>-17</v>
      </c>
      <c r="AP51" s="346">
        <v>63956</v>
      </c>
      <c r="AQ51" s="347">
        <v>25.7</v>
      </c>
      <c r="AR51" s="348">
        <v>-42.7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2141492</v>
      </c>
      <c r="AN52" s="352">
        <v>26352</v>
      </c>
      <c r="AO52" s="353">
        <v>-7.2</v>
      </c>
      <c r="AP52" s="354">
        <v>29239</v>
      </c>
      <c r="AQ52" s="355">
        <v>8.8000000000000007</v>
      </c>
      <c r="AR52" s="356">
        <v>-16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4451557</v>
      </c>
      <c r="AN53" s="344">
        <v>55078</v>
      </c>
      <c r="AO53" s="345">
        <v>3.7</v>
      </c>
      <c r="AP53" s="346">
        <v>66255</v>
      </c>
      <c r="AQ53" s="347">
        <v>3.6</v>
      </c>
      <c r="AR53" s="348">
        <v>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2058746</v>
      </c>
      <c r="AN54" s="352">
        <v>25472</v>
      </c>
      <c r="AO54" s="353">
        <v>-3.3</v>
      </c>
      <c r="AP54" s="354">
        <v>31822</v>
      </c>
      <c r="AQ54" s="355">
        <v>8.8000000000000007</v>
      </c>
      <c r="AR54" s="356">
        <v>-12.1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4536761</v>
      </c>
      <c r="AN55" s="344">
        <v>56348</v>
      </c>
      <c r="AO55" s="345">
        <v>2.2999999999999998</v>
      </c>
      <c r="AP55" s="346">
        <v>47278</v>
      </c>
      <c r="AQ55" s="347">
        <v>-28.6</v>
      </c>
      <c r="AR55" s="348">
        <v>30.9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2171260</v>
      </c>
      <c r="AN56" s="352">
        <v>26968</v>
      </c>
      <c r="AO56" s="353">
        <v>5.9</v>
      </c>
      <c r="AP56" s="354">
        <v>24096</v>
      </c>
      <c r="AQ56" s="355">
        <v>-24.3</v>
      </c>
      <c r="AR56" s="356">
        <v>30.2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7088760</v>
      </c>
      <c r="AN57" s="344">
        <v>88286</v>
      </c>
      <c r="AO57" s="345">
        <v>56.7</v>
      </c>
      <c r="AP57" s="346">
        <v>44504</v>
      </c>
      <c r="AQ57" s="347">
        <v>-5.9</v>
      </c>
      <c r="AR57" s="348">
        <v>62.6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2632314</v>
      </c>
      <c r="AN58" s="352">
        <v>32784</v>
      </c>
      <c r="AO58" s="353">
        <v>21.6</v>
      </c>
      <c r="AP58" s="354">
        <v>25876</v>
      </c>
      <c r="AQ58" s="355">
        <v>7.4</v>
      </c>
      <c r="AR58" s="356">
        <v>14.2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9135677</v>
      </c>
      <c r="AN59" s="344">
        <v>114096</v>
      </c>
      <c r="AO59" s="345">
        <v>29.2</v>
      </c>
      <c r="AP59" s="346">
        <v>47820</v>
      </c>
      <c r="AQ59" s="347">
        <v>7.5</v>
      </c>
      <c r="AR59" s="348">
        <v>21.7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3451989</v>
      </c>
      <c r="AN60" s="352">
        <v>43112</v>
      </c>
      <c r="AO60" s="353">
        <v>31.5</v>
      </c>
      <c r="AP60" s="354">
        <v>25855</v>
      </c>
      <c r="AQ60" s="355">
        <v>-0.1</v>
      </c>
      <c r="AR60" s="356">
        <v>31.6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5905567</v>
      </c>
      <c r="AN61" s="359">
        <v>73381</v>
      </c>
      <c r="AO61" s="360">
        <v>15</v>
      </c>
      <c r="AP61" s="361">
        <v>53963</v>
      </c>
      <c r="AQ61" s="362">
        <v>0.5</v>
      </c>
      <c r="AR61" s="348">
        <v>14.5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2491160</v>
      </c>
      <c r="AN62" s="352">
        <v>30938</v>
      </c>
      <c r="AO62" s="353">
        <v>9.6999999999999993</v>
      </c>
      <c r="AP62" s="354">
        <v>27378</v>
      </c>
      <c r="AQ62" s="355">
        <v>0.1</v>
      </c>
      <c r="AR62" s="356">
        <v>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QRT2YJVZtlEVETx/F65kbGLNpsNyf8gLOBv+kGzNihA5pUmAmpuje4pLuSvZpeUB/2eSYPLNGhZdoKHMqzetA==" saltValue="7+Ri8Qj36yDJ9c/uM0Xf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K16"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h2B4/zga/oXcrQCShexs1hYSrLDJKV+RghbPzCjgHtzgtNavn0MIf/tmGG6tEdqWmeyXLKW0duE0gUMbUa7yg==" saltValue="FiglYdM9/YgnaxRalTfP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PSWBdPgwneOumKnSd/EmYoDhrOvs6KMVeSX5pAbm+VhD0QVRhXbTg7IOPvClyeG4uLqtg3QOrf6ZnrZftv99A==" saltValue="s4YTwTKADN++rB3wqiKs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9.2799999999999994</v>
      </c>
      <c r="G47" s="12">
        <v>10.76</v>
      </c>
      <c r="H47" s="12">
        <v>10.5</v>
      </c>
      <c r="I47" s="12">
        <v>8.64</v>
      </c>
      <c r="J47" s="13">
        <v>5.99</v>
      </c>
    </row>
    <row r="48" spans="2:10" ht="57.75" customHeight="1">
      <c r="B48" s="14"/>
      <c r="C48" s="1214" t="s">
        <v>4</v>
      </c>
      <c r="D48" s="1214"/>
      <c r="E48" s="1215"/>
      <c r="F48" s="15">
        <v>9.68</v>
      </c>
      <c r="G48" s="16">
        <v>8.2100000000000009</v>
      </c>
      <c r="H48" s="16">
        <v>4.57</v>
      </c>
      <c r="I48" s="16">
        <v>3.43</v>
      </c>
      <c r="J48" s="17">
        <v>7.32</v>
      </c>
    </row>
    <row r="49" spans="2:10" ht="57.75" customHeight="1" thickBot="1">
      <c r="B49" s="18"/>
      <c r="C49" s="1216" t="s">
        <v>5</v>
      </c>
      <c r="D49" s="1216"/>
      <c r="E49" s="1217"/>
      <c r="F49" s="19">
        <v>4.08</v>
      </c>
      <c r="G49" s="20">
        <v>0.11</v>
      </c>
      <c r="H49" s="20" t="s">
        <v>560</v>
      </c>
      <c r="I49" s="20" t="s">
        <v>561</v>
      </c>
      <c r="J49" s="21">
        <v>1.26</v>
      </c>
    </row>
    <row r="50" spans="2:10" ht="13.5" customHeight="1"/>
    <row r="51" spans="2:10" ht="13.5" hidden="1" customHeight="1"/>
    <row r="52" spans="2:10" ht="13.5" hidden="1" customHeight="1"/>
    <row r="53" spans="2:10" ht="13.5" hidden="1" customHeight="1"/>
  </sheetData>
  <sheetProtection algorithmName="SHA-512" hashValue="ywk1U936me7QgxI9oBePJWCpgyzFP6jij0NLecCKbAy0emkotlQorfg/xMGquYi84uyrt0CFaTXrgbyJC/ItBg==" saltValue="23XVhJNSKDx9dUAyNQ+K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2019-10-25T08:12:06Z</cp:lastPrinted>
  <dcterms:created xsi:type="dcterms:W3CDTF">2019-02-14T02:02:09Z</dcterms:created>
  <dcterms:modified xsi:type="dcterms:W3CDTF">2019-10-25T08:12:09Z</dcterms:modified>
</cp:coreProperties>
</file>