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hah/Ws1SOh0T3OSHYzWuleF/88CecSWLGU3bPjovLah9HEq7ioTupniMR04GU0QQNzyvgKDnlLLAEGrXXAATw==" workbookSaltValue="cnWNz/BubObEk/LbhUtMK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<sst xmlns="http://schemas.openxmlformats.org/spreadsheetml/2006/main" count="251" uniqueCount="126">
  <si>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</si>
  <si>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</si>
  <si>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</si>
  <si>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</si>
  <si>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</si>
  <si>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</si>
  <si>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</si>
  <si>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</si>
  <si>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</si>
  <si>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</si>
  <si>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</si>
  <si>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</si>
  <si>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</si>
  <si>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</si>
  <si>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</si>
  <si>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</si>
  <si>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</si>
  <si>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</si>
  <si>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</si>
  <si>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</si>
  <si>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</si>
  <si>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</si>
  <si>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</si>
  <si>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</si>
  <si>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</si>
  <si>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</si>
  <si>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</si>
  <si>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</si>
  <si>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</si>
  <si>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</si>
  <si>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</si>
  <si>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</si>
  <si>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</si>
  <si>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</si>
  <si>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</si>
  <si>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</si>
  <si>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</si>
  <si>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</si>
  <si>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</si>
  <si>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</si>
  <si>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</si>
  <si>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</si>
  <si>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</si>
  <si>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</si>
  <si>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</si>
  <si>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</si>
  <si>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</si>
  <si>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</si>
  <si>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</si>
  <si>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</si>
  <si>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</si>
  <si>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</si>
  <si>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</si>
  <si>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</si>
  <si>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</si>
  <si>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</si>
  <si>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</si>
  <si>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</si>
  <si>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</si>
  <si>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</si>
  <si>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</si>
  <si>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</si>
  <si>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</si>
  <si>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</si>
  <si>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</si>
  <si>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</si>
  <si>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</si>
  <si>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</si>
  <si>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</si>
  <si>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</si>
  <si>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</si>
  <si>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</si>
  <si>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</si>
  <si>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</si>
  <si>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</si>
  <si>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</si>
  <si>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</si>
  <si>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</si>
  <si>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</si>
  <si>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</si>
  <si>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</si>
  <si>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</si>
  <si>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</si>
  <si>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</si>
  <si>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</si>
  <si>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</si>
  <si>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</si>
  <si>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</si>
  <si>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</si>
  <si>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</si>
  <si>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</si>
  <si>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</si>
  <si>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</si>
  <si>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</si>
  <si>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</si>
  <si>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</si>
  <si>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</si>
  <si>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</si>
  <si>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</si>
  <si>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</si>
  <si>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</si>
  <si>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</si>
  <si>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</si>
  <si>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</si>
  <si>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</si>
  <si>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</si>
  <si>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</si>
  <si>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</si>
  <si>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</si>
  <si>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</si>
  <si>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埼玉県　滑川町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</si>
  <si>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</si>
  <si>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</si>
  <si>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</si>
  <si>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</si>
  <si>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</si>
  <si>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</si>
  <si>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</si>
  <si>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</si>
  <si>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</si>
  <si>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</si>
  <si>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</si>
  <si>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</si>
  <si>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収益的収支比率については、料金収入と一般会計繰入金等による総収益により、100％を超えているが、今後、地方債償還等の増加も見込まれるため、経営を維持するべく努力が必要である。
　経費回収率は100％を超えており、使用料で回収すべき経費は使用料で賄えている状況である。
　汚水処理原価は全国平均を下回っており、低コストで汚水処理ができている状況だが、今後、維持管理費の増加等によるコスト上昇について注視が必要である。
　施設利用率は100％であり、今後、普及促進を進めていく中でも維持できるよう努力が必要である。
　水洗化率は、既存区域の整備が進み、事業区域拡大により低下したものであるが、今後とも普及拡大により水洗化率の向上を図る必要がある。</t>
    <phoneticPr fontId="4"/>
  </si>
  <si>
    <t>　事業開始から間もないため、老朽化はあまり見られていないが、今後の維持管理に向けて創意工夫による手法が必要となる。</t>
    <phoneticPr fontId="4"/>
  </si>
  <si>
    <t>　順調に整備が進んでおり、今後は浄化槽設置の普及率の向上を図る必要がある。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</si>
</sst>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89-4218-A95D-55C987A3F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20"/>
        <c:axId val="6361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89-4218-A95D-55C987A3F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08320"/>
        <c:axId val="63610240"/>
      </c:lineChart>
      <c:dateAx>
        <c:axId val="6360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10240"/>
        <c:crosses val="autoZero"/>
        <c:auto val="1"/>
        <c:lblOffset val="100"/>
        <c:baseTimeUnit val="years"/>
      </c:dateAx>
      <c:valAx>
        <c:axId val="6361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0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F9-4607-BB26-2C939C711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98368"/>
        <c:axId val="823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607-BB26-2C939C711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8368"/>
        <c:axId val="82300288"/>
      </c:lineChart>
      <c:dateAx>
        <c:axId val="8229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00288"/>
        <c:crosses val="autoZero"/>
        <c:auto val="1"/>
        <c:lblOffset val="100"/>
        <c:baseTimeUnit val="years"/>
      </c:dateAx>
      <c:valAx>
        <c:axId val="823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9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8.39</c:v>
                </c:pt>
                <c:pt idx="3">
                  <c:v>9.76</c:v>
                </c:pt>
                <c:pt idx="4">
                  <c:v>10.92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E-416E-82AE-5F7EBC494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43808"/>
        <c:axId val="8235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BE-416E-82AE-5F7EBC494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3808"/>
        <c:axId val="82350080"/>
      </c:lineChart>
      <c:dateAx>
        <c:axId val="8234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50080"/>
        <c:crosses val="autoZero"/>
        <c:auto val="1"/>
        <c:lblOffset val="100"/>
        <c:baseTimeUnit val="years"/>
      </c:dateAx>
      <c:valAx>
        <c:axId val="8235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4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125.52</c:v>
                </c:pt>
                <c:pt idx="1">
                  <c:v>143.59</c:v>
                </c:pt>
                <c:pt idx="2">
                  <c:v>105.88</c:v>
                </c:pt>
                <c:pt idx="3">
                  <c:v>103.44</c:v>
                </c:pt>
                <c:pt idx="4">
                  <c:v>125.99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E0-4236-A6D8-6C9AEC13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37376"/>
        <c:axId val="636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E0-4236-A6D8-6C9AEC13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37376"/>
        <c:axId val="63643648"/>
      </c:lineChart>
      <c:dateAx>
        <c:axId val="6363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43648"/>
        <c:crosses val="autoZero"/>
        <c:auto val="1"/>
        <c:lblOffset val="100"/>
        <c:baseTimeUnit val="years"/>
      </c:dateAx>
      <c:valAx>
        <c:axId val="636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3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8C-4A01-B9DF-C1D4A07C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82816"/>
        <c:axId val="6368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8C-4A01-B9DF-C1D4A07C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2816"/>
        <c:axId val="63689088"/>
      </c:lineChart>
      <c:dateAx>
        <c:axId val="6368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689088"/>
        <c:crosses val="autoZero"/>
        <c:auto val="1"/>
        <c:lblOffset val="100"/>
        <c:baseTimeUnit val="years"/>
      </c:dateAx>
      <c:valAx>
        <c:axId val="6368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68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67-440D-BA2F-76A4DF809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98336"/>
        <c:axId val="74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67-440D-BA2F-76A4DF809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98336"/>
        <c:axId val="74412800"/>
      </c:lineChart>
      <c:dateAx>
        <c:axId val="7439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12800"/>
        <c:crosses val="autoZero"/>
        <c:auto val="1"/>
        <c:lblOffset val="100"/>
        <c:baseTimeUnit val="years"/>
      </c:dateAx>
      <c:valAx>
        <c:axId val="74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9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8C-4322-B242-934C0791B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56704"/>
        <c:axId val="8205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8C-4322-B242-934C0791B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6704"/>
        <c:axId val="82058624"/>
      </c:lineChart>
      <c:dateAx>
        <c:axId val="8205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58624"/>
        <c:crosses val="autoZero"/>
        <c:auto val="1"/>
        <c:lblOffset val="100"/>
        <c:baseTimeUnit val="years"/>
      </c:dateAx>
      <c:valAx>
        <c:axId val="82058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5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4D-4205-AB55-8B569CB9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89856"/>
        <c:axId val="820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4D-4205-AB55-8B569CB97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9856"/>
        <c:axId val="82096128"/>
      </c:lineChart>
      <c:dateAx>
        <c:axId val="8208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96128"/>
        <c:crosses val="autoZero"/>
        <c:auto val="1"/>
        <c:lblOffset val="100"/>
        <c:baseTimeUnit val="years"/>
      </c:dateAx>
      <c:valAx>
        <c:axId val="8209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8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7-493D-9FC7-61682CE3C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88544"/>
        <c:axId val="8219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7-493D-9FC7-61682CE3C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88544"/>
        <c:axId val="82190720"/>
      </c:lineChart>
      <c:dateAx>
        <c:axId val="8218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90720"/>
        <c:crosses val="autoZero"/>
        <c:auto val="1"/>
        <c:lblOffset val="100"/>
        <c:baseTimeUnit val="years"/>
      </c:dateAx>
      <c:valAx>
        <c:axId val="8219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8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123.29</c:v>
                </c:pt>
                <c:pt idx="1">
                  <c:v>106.68</c:v>
                </c:pt>
                <c:pt idx="2">
                  <c:v>103.93</c:v>
                </c:pt>
                <c:pt idx="3">
                  <c:v>103.36</c:v>
                </c:pt>
                <c:pt idx="4">
                  <c:v>105.49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C0-492A-808F-708F402CE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25792"/>
        <c:axId val="822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C0-492A-808F-708F402CE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25792"/>
        <c:axId val="82236160"/>
      </c:lineChart>
      <c:dateAx>
        <c:axId val="8222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36160"/>
        <c:crosses val="autoZero"/>
        <c:auto val="1"/>
        <c:lblOffset val="100"/>
        <c:baseTimeUnit val="years"/>
      </c:dateAx>
      <c:valAx>
        <c:axId val="822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2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60.71</c:v>
                </c:pt>
                <c:pt idx="1">
                  <c:v>106.9</c:v>
                </c:pt>
                <c:pt idx="2">
                  <c:v>131.09</c:v>
                </c:pt>
                <c:pt idx="3">
                  <c:v>120.69</c:v>
                </c:pt>
                <c:pt idx="4">
                  <c:v>139.78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C-4CBB-BE8D-6538C18A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48832"/>
        <c:axId val="8225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C-4CBB-BE8D-6538C18A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48832"/>
        <c:axId val="82250752"/>
      </c:lineChart>
      <c:dateAx>
        <c:axId val="8224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50752"/>
        <c:crosses val="autoZero"/>
        <c:auto val="1"/>
        <c:lblOffset val="100"/>
        <c:baseTimeUnit val="years"/>
      </c:dateAx>
      <c:valAx>
        <c:axId val="8225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4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2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埼玉県　滑川町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特定地域生活排水処理</v>
      </c>
      <c r="Q8" s="47"/>
      <c r="R8" s="47"/>
      <c r="S8" s="47"/>
      <c r="T8" s="47"/>
      <c r="U8" s="47"/>
      <c r="V8" s="47"/>
      <c r="W8" s="47" t="str">
        <f>データ!L6</f>
        <v>K3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18671</v>
      </c>
      <c r="AM8" s="49"/>
      <c r="AN8" s="49"/>
      <c r="AO8" s="49"/>
      <c r="AP8" s="49"/>
      <c r="AQ8" s="49"/>
      <c r="AR8" s="49"/>
      <c r="AS8" s="49"/>
      <c r="AT8" s="44">
        <f>データ!T6</f>
        <v>29.68</v>
      </c>
      <c r="AU8" s="44"/>
      <c r="AV8" s="44"/>
      <c r="AW8" s="44"/>
      <c r="AX8" s="44"/>
      <c r="AY8" s="44"/>
      <c r="AZ8" s="44"/>
      <c r="BA8" s="44"/>
      <c r="BB8" s="44">
        <f>データ!U6</f>
        <v>629.08000000000004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21.96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3240</v>
      </c>
      <c r="AE10" s="49"/>
      <c r="AF10" s="49"/>
      <c r="AG10" s="49"/>
      <c r="AH10" s="49"/>
      <c r="AI10" s="49"/>
      <c r="AJ10" s="49"/>
      <c r="AK10" s="2"/>
      <c r="AL10" s="49">
        <f>データ!V6</f>
        <v>4121</v>
      </c>
      <c r="AM10" s="49"/>
      <c r="AN10" s="49"/>
      <c r="AO10" s="49"/>
      <c r="AP10" s="49"/>
      <c r="AQ10" s="49"/>
      <c r="AR10" s="49"/>
      <c r="AS10" s="49"/>
      <c r="AT10" s="44">
        <f>データ!W6</f>
        <v>25.83</v>
      </c>
      <c r="AU10" s="44"/>
      <c r="AV10" s="44"/>
      <c r="AW10" s="44"/>
      <c r="AX10" s="44"/>
      <c r="AY10" s="44"/>
      <c r="AZ10" s="44"/>
      <c r="BA10" s="44"/>
      <c r="BB10" s="44">
        <f>データ!X6</f>
        <v>159.54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jiNy2QEKj6DF0Zcy90DJX1iVZnP2MPQWpc42bpEfPw4IbHC4tl/xp9BxZxBXyp2SNDgIkZlzcQyE/5OTLVV1PQ==" saltValue="9uRcWLvxN90ympg7QhhCL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113417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埼玉県　滑川町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21.96</v>
      </c>
      <c r="Q6" s="33">
        <f t="shared" si="3"/>
        <v>100</v>
      </c>
      <c r="R6" s="33">
        <f t="shared" si="3"/>
        <v>3240</v>
      </c>
      <c r="S6" s="33">
        <f t="shared" si="3"/>
        <v>18671</v>
      </c>
      <c r="T6" s="33">
        <f t="shared" si="3"/>
        <v>29.68</v>
      </c>
      <c r="U6" s="33">
        <f t="shared" si="3"/>
        <v>629.08000000000004</v>
      </c>
      <c r="V6" s="33">
        <f t="shared" si="3"/>
        <v>4121</v>
      </c>
      <c r="W6" s="33">
        <f t="shared" si="3"/>
        <v>25.83</v>
      </c>
      <c r="X6" s="33">
        <f t="shared" si="3"/>
        <v>159.54</v>
      </c>
      <c r="Y6" s="34">
        <f>IF(Y7="",NA(),Y7)</f>
        <v>125.52</v>
      </c>
      <c r="Z6" s="34">
        <f t="shared" ref="Z6:AH6" si="4">IF(Z7="",NA(),Z7)</f>
        <v>143.59</v>
      </c>
      <c r="AA6" s="34">
        <f t="shared" si="4"/>
        <v>105.88</v>
      </c>
      <c r="AB6" s="34">
        <f t="shared" si="4"/>
        <v>103.44</v>
      </c>
      <c r="AC6" s="34">
        <f t="shared" si="4"/>
        <v>125.99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407.42</v>
      </c>
      <c r="BP6" s="33" t="str">
        <f>IF(BP7="","",IF(BP7="-","【-】","【"&amp;SUBSTITUTE(TEXT(BP7,"#,##0.00"),"-","△")&amp;"】"))</f>
        <v>【329.28】</v>
      </c>
      <c r="BQ6" s="34">
        <f>IF(BQ7="",NA(),BQ7)</f>
        <v>123.29</v>
      </c>
      <c r="BR6" s="34">
        <f t="shared" ref="BR6:BZ6" si="8">IF(BR7="",NA(),BR7)</f>
        <v>106.68</v>
      </c>
      <c r="BS6" s="34">
        <f t="shared" si="8"/>
        <v>103.93</v>
      </c>
      <c r="BT6" s="34">
        <f t="shared" si="8"/>
        <v>103.36</v>
      </c>
      <c r="BU6" s="34">
        <f t="shared" si="8"/>
        <v>105.49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57.08</v>
      </c>
      <c r="CA6" s="33" t="str">
        <f>IF(CA7="","",IF(CA7="-","【-】","【"&amp;SUBSTITUTE(TEXT(CA7,"#,##0.00"),"-","△")&amp;"】"))</f>
        <v>【60.55】</v>
      </c>
      <c r="CB6" s="34">
        <f>IF(CB7="",NA(),CB7)</f>
        <v>60.71</v>
      </c>
      <c r="CC6" s="34">
        <f t="shared" ref="CC6:CK6" si="9">IF(CC7="",NA(),CC7)</f>
        <v>106.9</v>
      </c>
      <c r="CD6" s="34">
        <f t="shared" si="9"/>
        <v>131.09</v>
      </c>
      <c r="CE6" s="34">
        <f t="shared" si="9"/>
        <v>120.69</v>
      </c>
      <c r="CF6" s="34">
        <f t="shared" si="9"/>
        <v>139.78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286.86</v>
      </c>
      <c r="CL6" s="33" t="str">
        <f>IF(CL7="","",IF(CL7="-","【-】","【"&amp;SUBSTITUTE(TEXT(CL7,"#,##0.00"),"-","△")&amp;"】"))</f>
        <v>【269.12】</v>
      </c>
      <c r="CM6" s="34">
        <f>IF(CM7="",NA(),CM7)</f>
        <v>100</v>
      </c>
      <c r="CN6" s="34">
        <f t="shared" ref="CN6:CV6" si="10">IF(CN7="",NA(),CN7)</f>
        <v>100</v>
      </c>
      <c r="CO6" s="34">
        <f t="shared" si="10"/>
        <v>100</v>
      </c>
      <c r="CP6" s="34">
        <f t="shared" si="10"/>
        <v>100</v>
      </c>
      <c r="CQ6" s="34">
        <f t="shared" si="10"/>
        <v>100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57.22</v>
      </c>
      <c r="CW6" s="33" t="str">
        <f>IF(CW7="","",IF(CW7="-","【-】","【"&amp;SUBSTITUTE(TEXT(CW7,"#,##0.00"),"-","△")&amp;"】"))</f>
        <v>【59.35】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8.39</v>
      </c>
      <c r="DA6" s="34">
        <f t="shared" si="11"/>
        <v>9.76</v>
      </c>
      <c r="DB6" s="34">
        <f t="shared" si="11"/>
        <v>10.92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67.290000000000006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113417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21.96</v>
      </c>
      <c r="Q7" s="37">
        <v>100</v>
      </c>
      <c r="R7" s="37">
        <v>3240</v>
      </c>
      <c r="S7" s="37">
        <v>18671</v>
      </c>
      <c r="T7" s="37">
        <v>29.68</v>
      </c>
      <c r="U7" s="37">
        <v>629.08000000000004</v>
      </c>
      <c r="V7" s="37">
        <v>4121</v>
      </c>
      <c r="W7" s="37">
        <v>25.83</v>
      </c>
      <c r="X7" s="37">
        <v>159.54</v>
      </c>
      <c r="Y7" s="37">
        <v>125.52</v>
      </c>
      <c r="Z7" s="37">
        <v>143.59</v>
      </c>
      <c r="AA7" s="37">
        <v>105.88</v>
      </c>
      <c r="AB7" s="37">
        <v>103.44</v>
      </c>
      <c r="AC7" s="37">
        <v>125.99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123.29</v>
      </c>
      <c r="BR7" s="37">
        <v>106.68</v>
      </c>
      <c r="BS7" s="37">
        <v>103.93</v>
      </c>
      <c r="BT7" s="37">
        <v>103.36</v>
      </c>
      <c r="BU7" s="37">
        <v>105.49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>
        <v>60.71</v>
      </c>
      <c r="CC7" s="37">
        <v>106.9</v>
      </c>
      <c r="CD7" s="37">
        <v>131.09</v>
      </c>
      <c r="CE7" s="37">
        <v>120.69</v>
      </c>
      <c r="CF7" s="37">
        <v>139.78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100</v>
      </c>
      <c r="CN7" s="37">
        <v>100</v>
      </c>
      <c r="CO7" s="37">
        <v>100</v>
      </c>
      <c r="CP7" s="37">
        <v>100</v>
      </c>
      <c r="CQ7" s="37">
        <v>100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100</v>
      </c>
      <c r="CY7" s="37">
        <v>100</v>
      </c>
      <c r="CZ7" s="37">
        <v>8.39</v>
      </c>
      <c r="DA7" s="37">
        <v>9.76</v>
      </c>
      <c r="DB7" s="37">
        <v>10.92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埼玉県</cp:lastModifiedBy>
  <cp:lastPrinted>2019-01-30T08:48:53Z</cp:lastPrinted>
  <dcterms:created xsi:type="dcterms:W3CDTF">2018-12-03T09:39:05Z</dcterms:created>
  <dcterms:modified xsi:type="dcterms:W3CDTF">2019-01-30T08:49:10Z</dcterms:modified>
</cp:coreProperties>
</file>